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65" windowWidth="13320" windowHeight="7980" tabRatio="383"/>
  </bookViews>
  <sheets>
    <sheet name="Service Orders" sheetId="1" r:id="rId1"/>
  </sheets>
  <definedNames>
    <definedName name="_xlnm._FilterDatabase" localSheetId="0" hidden="1">'Service Orders'!$A$1:$Q$2708</definedName>
    <definedName name="Date1">#REF!</definedName>
    <definedName name="DownTime">#REF!</definedName>
    <definedName name="DowntimeData">#REF!</definedName>
    <definedName name="DowntimeDate">#REF!</definedName>
    <definedName name="DowntimeEnd">#REF!</definedName>
    <definedName name="DowntimeStart">#REF!</definedName>
    <definedName name="EmplLaborHoursSum">#REF!</definedName>
    <definedName name="EmployeeIDs">#REF!</definedName>
    <definedName name="IDNumberDupSearch">'Service Orders'!$P$2:$P$1048576</definedName>
    <definedName name="IDNumbers">'Service Orders'!$A$2:$A$1048576</definedName>
    <definedName name="IDNumberSearch">#REF!</definedName>
    <definedName name="LaborDate">#REF!</definedName>
    <definedName name="LaborHours">#REF!</definedName>
    <definedName name="LaborHoursRange">#REF!</definedName>
    <definedName name="MatchingIDNumbers">#REF!</definedName>
    <definedName name="NonSerializedPartsLocations">#REF!</definedName>
    <definedName name="NonSerializedPartsLocationsRev0">#REF!</definedName>
    <definedName name="NonSerializedPartsLocationsRev0_1">#REF!</definedName>
    <definedName name="NonSerializedPartsLocationsRev1">#REF!</definedName>
    <definedName name="NonSerializedPartsLocationsRev1_1">#REF!</definedName>
    <definedName name="PartExistsInList">#REF!</definedName>
    <definedName name="PartIDNum">#REF!</definedName>
    <definedName name="PartNextRowNum">#REF!</definedName>
    <definedName name="PartsList1">#REF!</definedName>
    <definedName name="SAPNum">#REF!</definedName>
    <definedName name="SerializedPartsLocations">#REF!</definedName>
    <definedName name="SerializedPartsLocationsRev0">#REF!</definedName>
    <definedName name="SerializedPartsLocationsRev1">#REF!</definedName>
    <definedName name="ServiceOrdersPartsPath">#REF!</definedName>
    <definedName name="ServiceOrdersPath">#REF!</definedName>
    <definedName name="SONextRowNum">#REF!</definedName>
    <definedName name="StartEndTimesRange">#REF!</definedName>
    <definedName name="StartRow">'Service Orders'!$A$1</definedName>
  </definedNames>
  <calcPr calcId="145621"/>
</workbook>
</file>

<file path=xl/calcChain.xml><?xml version="1.0" encoding="utf-8"?>
<calcChain xmlns="http://schemas.openxmlformats.org/spreadsheetml/2006/main">
  <c r="Q2708" i="1" l="1"/>
  <c r="Q2707" i="1"/>
  <c r="Q2706" i="1"/>
  <c r="Q2705" i="1"/>
  <c r="Q2704" i="1"/>
  <c r="Q2703" i="1"/>
  <c r="Q2702" i="1"/>
  <c r="Q2701" i="1"/>
  <c r="Q2700" i="1"/>
  <c r="Q2699" i="1"/>
  <c r="Q2698" i="1"/>
  <c r="Q2697" i="1"/>
  <c r="Q2696" i="1"/>
  <c r="Q2695" i="1"/>
  <c r="Q2694" i="1"/>
  <c r="Q2693" i="1"/>
  <c r="Q2692" i="1"/>
  <c r="Q2691" i="1"/>
  <c r="Q2690" i="1"/>
  <c r="Q2689" i="1"/>
  <c r="Q2688" i="1"/>
  <c r="Q2687" i="1"/>
  <c r="Q2686" i="1"/>
  <c r="Q2685" i="1"/>
  <c r="Q2684" i="1"/>
  <c r="Q2683" i="1"/>
  <c r="Q2682" i="1"/>
  <c r="Q2681" i="1"/>
  <c r="Q2680" i="1"/>
  <c r="Q2679" i="1"/>
  <c r="Q2678" i="1"/>
  <c r="Q2677" i="1"/>
  <c r="Q2676" i="1"/>
  <c r="Q2675" i="1"/>
  <c r="Q2674" i="1"/>
  <c r="Q2673" i="1"/>
  <c r="Q2672" i="1"/>
  <c r="Q2671" i="1"/>
  <c r="Q2670" i="1"/>
  <c r="Q2669" i="1"/>
  <c r="Q2668" i="1"/>
  <c r="Q2667" i="1"/>
  <c r="Q2666" i="1"/>
  <c r="Q2665" i="1"/>
  <c r="Q2664" i="1"/>
  <c r="Q2663" i="1"/>
  <c r="Q2662" i="1"/>
  <c r="Q2661" i="1"/>
  <c r="Q2660" i="1"/>
  <c r="Q2659" i="1"/>
  <c r="Q2658" i="1"/>
  <c r="Q2657" i="1"/>
  <c r="Q2656" i="1"/>
  <c r="Q2655" i="1"/>
  <c r="Q2654" i="1"/>
  <c r="Q2653" i="1"/>
  <c r="Q2652" i="1"/>
  <c r="Q2651" i="1"/>
  <c r="Q2650" i="1"/>
  <c r="Q2649" i="1"/>
  <c r="Q2648" i="1"/>
  <c r="Q2647" i="1"/>
  <c r="Q2646" i="1"/>
  <c r="Q2645" i="1"/>
  <c r="Q2644" i="1"/>
  <c r="Q2643" i="1"/>
  <c r="Q2642" i="1"/>
  <c r="Q2641" i="1"/>
  <c r="Q2640" i="1"/>
  <c r="Q2639" i="1"/>
  <c r="Q2638" i="1"/>
  <c r="Q2637" i="1"/>
  <c r="Q2636" i="1"/>
  <c r="Q2635" i="1"/>
  <c r="Q2634" i="1"/>
  <c r="Q2633" i="1"/>
  <c r="Q2632" i="1"/>
  <c r="Q2631" i="1"/>
  <c r="Q2630" i="1"/>
  <c r="Q2629" i="1"/>
  <c r="Q2628" i="1"/>
  <c r="Q2627" i="1"/>
  <c r="Q2626" i="1"/>
  <c r="Q2625" i="1"/>
  <c r="Q2624" i="1"/>
  <c r="Q2623" i="1"/>
  <c r="Q2622" i="1"/>
  <c r="Q2621" i="1"/>
  <c r="Q2620" i="1"/>
  <c r="Q2619" i="1"/>
  <c r="Q2618" i="1"/>
  <c r="Q2617" i="1"/>
  <c r="Q2616" i="1"/>
  <c r="Q2615" i="1"/>
  <c r="Q2614" i="1"/>
  <c r="Q2613" i="1"/>
  <c r="Q2612" i="1"/>
  <c r="Q2611" i="1"/>
  <c r="Q2610" i="1"/>
  <c r="Q2609" i="1"/>
  <c r="Q2608" i="1"/>
  <c r="Q2607" i="1"/>
  <c r="Q2606" i="1"/>
  <c r="Q2605" i="1"/>
  <c r="Q2604" i="1"/>
  <c r="Q2603" i="1"/>
  <c r="Q2602" i="1"/>
  <c r="Q2601" i="1"/>
  <c r="Q2600" i="1"/>
  <c r="Q2599" i="1"/>
  <c r="Q2598" i="1"/>
  <c r="Q2597" i="1"/>
  <c r="Q2596" i="1"/>
  <c r="Q2595" i="1"/>
  <c r="Q2594" i="1"/>
  <c r="Q2593" i="1"/>
  <c r="Q2592" i="1"/>
  <c r="Q2591" i="1"/>
  <c r="Q2590" i="1"/>
  <c r="Q2589" i="1"/>
  <c r="Q2588" i="1"/>
  <c r="Q2587" i="1"/>
  <c r="Q2586" i="1"/>
  <c r="Q2585" i="1"/>
  <c r="Q2584" i="1"/>
  <c r="Q2583" i="1"/>
  <c r="Q2582" i="1"/>
  <c r="Q2581" i="1"/>
  <c r="Q2580" i="1"/>
  <c r="Q2579" i="1"/>
  <c r="Q2578" i="1"/>
  <c r="Q2577" i="1"/>
  <c r="Q2576" i="1"/>
  <c r="Q2575" i="1"/>
  <c r="Q2574" i="1"/>
  <c r="Q2573" i="1"/>
  <c r="Q2572" i="1"/>
  <c r="Q2571" i="1"/>
  <c r="Q2570" i="1"/>
  <c r="Q2569" i="1"/>
  <c r="Q2568" i="1"/>
  <c r="Q2567" i="1"/>
  <c r="Q2566" i="1"/>
  <c r="Q2565" i="1"/>
  <c r="Q2564" i="1"/>
  <c r="Q2563" i="1"/>
  <c r="Q2562" i="1"/>
  <c r="Q2561" i="1"/>
  <c r="Q2560" i="1"/>
  <c r="Q2559" i="1"/>
  <c r="Q2558" i="1"/>
  <c r="Q2557" i="1"/>
  <c r="Q2556" i="1"/>
  <c r="Q2555" i="1"/>
  <c r="Q2554" i="1"/>
  <c r="Q2553" i="1"/>
  <c r="Q2552" i="1"/>
  <c r="Q2551" i="1"/>
  <c r="Q2550" i="1"/>
  <c r="Q2549" i="1"/>
  <c r="Q2548" i="1"/>
  <c r="Q2547" i="1"/>
  <c r="Q2546" i="1"/>
  <c r="Q2545" i="1"/>
  <c r="Q2544" i="1"/>
  <c r="Q2543" i="1"/>
  <c r="Q2542" i="1"/>
  <c r="Q2541" i="1"/>
  <c r="Q2540" i="1"/>
  <c r="Q2539" i="1"/>
  <c r="Q2538" i="1"/>
  <c r="Q2537" i="1"/>
  <c r="Q2536" i="1"/>
  <c r="Q2535" i="1"/>
  <c r="Q2534" i="1"/>
  <c r="Q2533" i="1"/>
  <c r="Q2532" i="1"/>
  <c r="Q2531" i="1"/>
  <c r="Q2530" i="1"/>
  <c r="Q2529" i="1"/>
  <c r="Q2528" i="1"/>
  <c r="Q2527" i="1"/>
  <c r="Q2526" i="1"/>
  <c r="Q2525" i="1"/>
  <c r="Q2524" i="1"/>
  <c r="Q2523" i="1"/>
  <c r="Q2522" i="1"/>
  <c r="Q2521" i="1"/>
  <c r="Q2520" i="1"/>
  <c r="Q2519" i="1"/>
  <c r="Q2518" i="1"/>
  <c r="Q2517" i="1"/>
  <c r="Q2516" i="1"/>
  <c r="Q2515" i="1"/>
  <c r="Q2514" i="1"/>
  <c r="Q2513" i="1"/>
  <c r="Q2512" i="1"/>
  <c r="Q2511" i="1"/>
  <c r="Q2510" i="1"/>
  <c r="Q2509" i="1"/>
  <c r="Q2508" i="1"/>
  <c r="Q2507" i="1"/>
  <c r="Q2506" i="1"/>
  <c r="Q2505" i="1"/>
  <c r="Q2504" i="1"/>
  <c r="Q2503" i="1"/>
  <c r="Q2502" i="1"/>
  <c r="Q2501" i="1"/>
  <c r="Q2500" i="1"/>
  <c r="Q2499" i="1"/>
  <c r="Q2498" i="1"/>
  <c r="Q2497" i="1"/>
  <c r="Q2496" i="1"/>
  <c r="Q2495" i="1"/>
  <c r="Q2494" i="1"/>
  <c r="Q2493" i="1"/>
  <c r="Q2492" i="1"/>
  <c r="Q2491" i="1"/>
  <c r="Q2490" i="1"/>
  <c r="Q2489" i="1"/>
  <c r="Q2488" i="1"/>
  <c r="Q2487" i="1"/>
  <c r="Q2486" i="1"/>
  <c r="Q2485" i="1"/>
  <c r="Q2484" i="1"/>
  <c r="Q2483" i="1"/>
  <c r="Q2482" i="1"/>
  <c r="Q2481" i="1"/>
  <c r="Q2480" i="1"/>
  <c r="Q2479" i="1"/>
  <c r="Q2478" i="1"/>
  <c r="Q2477" i="1"/>
  <c r="Q2476" i="1"/>
  <c r="Q2475" i="1"/>
  <c r="Q2474" i="1"/>
  <c r="Q2473" i="1"/>
  <c r="Q2472" i="1"/>
  <c r="Q2471" i="1"/>
  <c r="Q2470" i="1"/>
  <c r="Q2469" i="1"/>
  <c r="Q2468" i="1"/>
  <c r="Q2467" i="1"/>
  <c r="Q2466" i="1"/>
  <c r="Q2465" i="1"/>
  <c r="Q2464" i="1"/>
  <c r="Q2463" i="1"/>
  <c r="Q2462" i="1"/>
  <c r="Q2461" i="1"/>
  <c r="Q2460" i="1"/>
  <c r="Q2459" i="1"/>
  <c r="Q2458" i="1"/>
  <c r="Q2457" i="1"/>
  <c r="Q2456" i="1"/>
  <c r="Q2455" i="1"/>
  <c r="Q2454" i="1"/>
  <c r="Q2453" i="1"/>
  <c r="Q2452" i="1"/>
  <c r="Q2451" i="1"/>
  <c r="Q2450" i="1"/>
  <c r="Q2449" i="1"/>
  <c r="Q2448" i="1"/>
  <c r="Q2447" i="1"/>
  <c r="Q2446" i="1"/>
  <c r="Q2445" i="1"/>
  <c r="Q2444" i="1"/>
  <c r="Q2443" i="1"/>
  <c r="Q2442" i="1"/>
  <c r="Q2441" i="1"/>
  <c r="Q2440" i="1"/>
  <c r="Q2439" i="1"/>
  <c r="Q2438" i="1"/>
  <c r="Q2437" i="1"/>
  <c r="Q2436" i="1"/>
  <c r="Q2435" i="1"/>
  <c r="Q2434" i="1"/>
  <c r="Q2433" i="1"/>
  <c r="Q2432" i="1"/>
  <c r="Q2431" i="1"/>
  <c r="Q2430" i="1"/>
  <c r="Q2429" i="1"/>
  <c r="Q2428" i="1"/>
  <c r="Q2427" i="1"/>
  <c r="Q2426" i="1"/>
  <c r="Q2425" i="1"/>
  <c r="Q2424" i="1"/>
  <c r="Q2423" i="1"/>
  <c r="Q2422" i="1"/>
  <c r="Q2421" i="1"/>
  <c r="Q2420" i="1"/>
  <c r="Q2419" i="1"/>
  <c r="Q2418" i="1"/>
  <c r="Q2417" i="1"/>
  <c r="Q2416" i="1"/>
  <c r="Q2415" i="1"/>
  <c r="Q2414" i="1"/>
  <c r="Q2413" i="1"/>
  <c r="Q2412" i="1"/>
  <c r="Q2411" i="1"/>
  <c r="Q2410" i="1"/>
  <c r="Q2409" i="1"/>
  <c r="Q2408" i="1"/>
  <c r="Q2407" i="1"/>
  <c r="Q2406" i="1"/>
  <c r="Q2405" i="1"/>
  <c r="Q2404" i="1"/>
  <c r="Q2403" i="1"/>
  <c r="Q2402" i="1"/>
  <c r="Q2401" i="1"/>
  <c r="Q2400" i="1"/>
  <c r="Q2399" i="1"/>
  <c r="Q2398" i="1"/>
  <c r="Q2397" i="1"/>
  <c r="Q2396" i="1"/>
  <c r="Q2395" i="1"/>
  <c r="Q2394" i="1"/>
  <c r="Q2393" i="1"/>
  <c r="Q2392" i="1"/>
  <c r="Q2391" i="1"/>
  <c r="Q2390" i="1"/>
  <c r="Q2389" i="1"/>
  <c r="Q2388" i="1"/>
  <c r="Q2387" i="1"/>
  <c r="Q2386" i="1"/>
  <c r="Q2385" i="1"/>
  <c r="Q2384" i="1"/>
  <c r="Q2383" i="1"/>
  <c r="Q2382" i="1"/>
  <c r="Q2381" i="1"/>
  <c r="Q2380" i="1"/>
  <c r="Q2379" i="1"/>
  <c r="Q2378" i="1"/>
  <c r="Q2377" i="1"/>
  <c r="Q2376" i="1"/>
  <c r="Q2375" i="1"/>
  <c r="Q2374" i="1"/>
  <c r="Q2373" i="1"/>
  <c r="Q2372" i="1"/>
  <c r="Q2371" i="1"/>
  <c r="Q2370" i="1"/>
  <c r="Q2369" i="1"/>
  <c r="Q2368" i="1"/>
  <c r="Q2367" i="1"/>
  <c r="Q2366" i="1"/>
  <c r="Q2365" i="1"/>
  <c r="Q2364" i="1"/>
  <c r="Q2363" i="1"/>
  <c r="Q2362" i="1"/>
  <c r="Q2361" i="1"/>
  <c r="Q2360" i="1"/>
  <c r="Q2359" i="1"/>
  <c r="Q2358" i="1"/>
  <c r="Q2357" i="1"/>
  <c r="Q2356" i="1"/>
  <c r="Q2355" i="1"/>
  <c r="Q2354" i="1"/>
  <c r="Q2353" i="1"/>
  <c r="Q2352" i="1"/>
  <c r="Q2351" i="1"/>
  <c r="Q2350" i="1"/>
  <c r="Q2349" i="1"/>
  <c r="Q2348" i="1"/>
  <c r="Q2347" i="1"/>
  <c r="Q2346" i="1"/>
  <c r="Q2345" i="1"/>
  <c r="Q2344" i="1"/>
  <c r="Q2343" i="1"/>
  <c r="Q2342" i="1"/>
  <c r="Q2341" i="1"/>
  <c r="Q2340" i="1"/>
  <c r="Q2339" i="1"/>
  <c r="Q2338" i="1"/>
  <c r="Q2337" i="1"/>
  <c r="Q2336" i="1"/>
  <c r="Q2335" i="1"/>
  <c r="Q2334" i="1"/>
  <c r="Q2333" i="1"/>
  <c r="Q2332" i="1"/>
  <c r="Q2331" i="1"/>
  <c r="Q2330" i="1"/>
  <c r="Q2329" i="1"/>
  <c r="Q2328" i="1"/>
  <c r="Q2327" i="1"/>
  <c r="Q2326" i="1"/>
  <c r="Q2325" i="1"/>
  <c r="Q2324" i="1"/>
  <c r="Q2323" i="1"/>
  <c r="Q2322" i="1"/>
  <c r="Q2321" i="1"/>
  <c r="Q2320" i="1"/>
  <c r="Q2319" i="1"/>
  <c r="Q2318" i="1"/>
  <c r="Q2317" i="1"/>
  <c r="Q2316" i="1"/>
  <c r="Q2315" i="1"/>
  <c r="Q2314" i="1"/>
  <c r="Q2313" i="1"/>
  <c r="Q2312" i="1"/>
  <c r="Q2311" i="1"/>
  <c r="Q2310" i="1"/>
  <c r="Q2309" i="1"/>
  <c r="Q2308" i="1"/>
  <c r="Q2307" i="1"/>
  <c r="Q2306" i="1"/>
  <c r="Q2305" i="1"/>
  <c r="Q2304" i="1"/>
  <c r="Q2303" i="1"/>
  <c r="Q2302" i="1"/>
  <c r="Q2301" i="1"/>
  <c r="Q2300" i="1"/>
  <c r="Q2299" i="1"/>
  <c r="Q2298" i="1"/>
  <c r="Q2297" i="1"/>
  <c r="Q2296" i="1"/>
  <c r="Q2295" i="1"/>
  <c r="Q2294" i="1"/>
  <c r="Q2293" i="1"/>
  <c r="Q2292" i="1"/>
  <c r="Q2291" i="1"/>
  <c r="Q2290" i="1"/>
  <c r="Q2289" i="1"/>
  <c r="Q2288" i="1"/>
  <c r="Q2287" i="1"/>
  <c r="Q2286" i="1"/>
  <c r="Q2285" i="1"/>
  <c r="Q2284" i="1"/>
  <c r="Q2283" i="1"/>
  <c r="Q2282" i="1"/>
  <c r="Q2281" i="1"/>
  <c r="Q2280" i="1"/>
  <c r="Q2279" i="1"/>
  <c r="Q2278" i="1"/>
  <c r="Q2277" i="1"/>
  <c r="Q2276" i="1"/>
  <c r="Q2275" i="1"/>
  <c r="Q2274" i="1"/>
  <c r="Q2273" i="1"/>
  <c r="Q2272" i="1"/>
  <c r="Q2271" i="1"/>
  <c r="Q2270" i="1"/>
  <c r="Q2269" i="1"/>
  <c r="Q2268" i="1"/>
  <c r="Q2267" i="1"/>
  <c r="Q2266" i="1"/>
  <c r="Q2265" i="1"/>
  <c r="Q2264" i="1"/>
  <c r="Q2263" i="1"/>
  <c r="Q2262" i="1"/>
  <c r="Q2261" i="1"/>
  <c r="Q2260" i="1"/>
  <c r="Q2259" i="1"/>
  <c r="Q2258" i="1"/>
  <c r="Q2257" i="1"/>
  <c r="Q2256" i="1"/>
  <c r="Q2255" i="1"/>
  <c r="Q2254" i="1"/>
  <c r="Q2253" i="1"/>
  <c r="Q2252" i="1"/>
  <c r="Q2251" i="1"/>
  <c r="Q2250" i="1"/>
  <c r="Q2249" i="1"/>
  <c r="Q2248" i="1"/>
  <c r="Q2247" i="1"/>
  <c r="Q2246" i="1"/>
  <c r="Q2245" i="1"/>
  <c r="Q2244" i="1"/>
  <c r="Q2243" i="1"/>
  <c r="Q2242" i="1"/>
  <c r="Q2241" i="1"/>
  <c r="Q2240" i="1"/>
  <c r="Q2239" i="1"/>
  <c r="Q2238" i="1"/>
  <c r="Q2237" i="1"/>
  <c r="Q2236" i="1"/>
  <c r="Q2235" i="1"/>
  <c r="Q2234" i="1"/>
  <c r="Q2233" i="1"/>
  <c r="Q2232" i="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L1305" i="1" l="1"/>
  <c r="H1305" i="1"/>
  <c r="L1278" i="1"/>
  <c r="H1278" i="1"/>
  <c r="L1315" i="1"/>
  <c r="H1315" i="1"/>
  <c r="L1279" i="1"/>
  <c r="H1279" i="1"/>
  <c r="L1303" i="1"/>
  <c r="H1303" i="1"/>
  <c r="L1268" i="1"/>
  <c r="H1268" i="1"/>
  <c r="L1296" i="1"/>
  <c r="H1296" i="1"/>
  <c r="L1295" i="1"/>
  <c r="H1295" i="1"/>
  <c r="L1285" i="1"/>
  <c r="L1277" i="1"/>
  <c r="H1277" i="1"/>
  <c r="L1276" i="1"/>
  <c r="H1276" i="1"/>
  <c r="L1273" i="1"/>
  <c r="H1273" i="1"/>
  <c r="L1272" i="1"/>
  <c r="H1272" i="1"/>
  <c r="L1312" i="1"/>
  <c r="L1274" i="1"/>
  <c r="L1302" i="1"/>
  <c r="L1275" i="1"/>
  <c r="H1275" i="1"/>
  <c r="L1313" i="1"/>
  <c r="H1311" i="1"/>
  <c r="L1314" i="1"/>
  <c r="L1284" i="1"/>
  <c r="L1283" i="1"/>
  <c r="L1270" i="1"/>
  <c r="L1294" i="1"/>
  <c r="H1294" i="1"/>
  <c r="L1271" i="1"/>
  <c r="H1271" i="1"/>
  <c r="L1269" i="1"/>
  <c r="L1293" i="1"/>
  <c r="H1293" i="1"/>
  <c r="L1282" i="1"/>
  <c r="H1282" i="1"/>
  <c r="L1281" i="1"/>
  <c r="H1281" i="1"/>
  <c r="P3" i="1" l="1"/>
  <c r="P12002" i="1"/>
  <c r="P12001" i="1"/>
  <c r="P12000" i="1"/>
  <c r="P11999" i="1"/>
  <c r="P11998" i="1"/>
  <c r="P11997" i="1"/>
  <c r="P11996" i="1"/>
  <c r="P11995" i="1"/>
  <c r="P11994" i="1"/>
  <c r="P11993" i="1"/>
  <c r="P11992" i="1"/>
  <c r="P11991" i="1"/>
  <c r="P11990" i="1"/>
  <c r="P11989" i="1"/>
  <c r="P11988" i="1"/>
  <c r="P11987" i="1"/>
  <c r="P11986" i="1"/>
  <c r="P11985" i="1"/>
  <c r="P11984" i="1"/>
  <c r="P11983" i="1"/>
  <c r="P11982" i="1"/>
  <c r="P11981" i="1"/>
  <c r="P11980" i="1"/>
  <c r="P11979" i="1"/>
  <c r="P11978" i="1"/>
  <c r="P11977" i="1"/>
  <c r="P11976" i="1"/>
  <c r="P11975" i="1"/>
  <c r="P11974" i="1"/>
  <c r="P11973" i="1"/>
  <c r="P11972" i="1"/>
  <c r="P11971" i="1"/>
  <c r="P11970" i="1"/>
  <c r="P11969" i="1"/>
  <c r="P11968" i="1"/>
  <c r="P11967" i="1"/>
  <c r="P11966" i="1"/>
  <c r="P11965" i="1"/>
  <c r="P11964" i="1"/>
  <c r="P11963" i="1"/>
  <c r="P11962" i="1"/>
  <c r="P11961" i="1"/>
  <c r="P11960" i="1"/>
  <c r="P11959" i="1"/>
  <c r="P11958" i="1"/>
  <c r="P11957" i="1"/>
  <c r="P11956" i="1"/>
  <c r="P11955" i="1"/>
  <c r="P11954" i="1"/>
  <c r="P11953" i="1"/>
  <c r="P11952" i="1"/>
  <c r="P11951" i="1"/>
  <c r="P11950" i="1"/>
  <c r="P11949" i="1"/>
  <c r="P11948" i="1"/>
  <c r="P11947" i="1"/>
  <c r="P11946" i="1"/>
  <c r="P11945" i="1"/>
  <c r="P11944" i="1"/>
  <c r="P11943" i="1"/>
  <c r="P11942" i="1"/>
  <c r="P11941" i="1"/>
  <c r="P11940" i="1"/>
  <c r="P11939" i="1"/>
  <c r="P11938" i="1"/>
  <c r="P11937" i="1"/>
  <c r="P11936" i="1"/>
  <c r="P11935" i="1"/>
  <c r="P11934" i="1"/>
  <c r="P11933" i="1"/>
  <c r="P11932" i="1"/>
  <c r="P11931" i="1"/>
  <c r="P11930" i="1"/>
  <c r="P11929" i="1"/>
  <c r="P11928" i="1"/>
  <c r="P11927" i="1"/>
  <c r="P11926" i="1"/>
  <c r="P11925" i="1"/>
  <c r="P11924" i="1"/>
  <c r="P11923" i="1"/>
  <c r="P11922" i="1"/>
  <c r="P11921" i="1"/>
  <c r="P11920" i="1"/>
  <c r="P11919" i="1"/>
  <c r="P11918" i="1"/>
  <c r="P11917" i="1"/>
  <c r="P11916" i="1"/>
  <c r="P11915" i="1"/>
  <c r="P11914" i="1"/>
  <c r="P11913" i="1"/>
  <c r="P11912" i="1"/>
  <c r="P11911" i="1"/>
  <c r="P11910" i="1"/>
  <c r="P11909" i="1"/>
  <c r="P11908" i="1"/>
  <c r="P11907" i="1"/>
  <c r="P11906" i="1"/>
  <c r="P11905" i="1"/>
  <c r="P11904" i="1"/>
  <c r="P11903" i="1"/>
  <c r="P11902" i="1"/>
  <c r="P11901" i="1"/>
  <c r="P11900" i="1"/>
  <c r="P11899" i="1"/>
  <c r="P11898" i="1"/>
  <c r="P11897" i="1"/>
  <c r="P11896" i="1"/>
  <c r="P11895" i="1"/>
  <c r="P11894" i="1"/>
  <c r="P11893" i="1"/>
  <c r="P11892" i="1"/>
  <c r="P11891" i="1"/>
  <c r="P11890" i="1"/>
  <c r="P11889" i="1"/>
  <c r="P11888" i="1"/>
  <c r="P11887" i="1"/>
  <c r="P11886" i="1"/>
  <c r="P11885" i="1"/>
  <c r="P11884" i="1"/>
  <c r="P11883" i="1"/>
  <c r="P11882" i="1"/>
  <c r="P11881" i="1"/>
  <c r="P11880" i="1"/>
  <c r="P11879" i="1"/>
  <c r="P11878" i="1"/>
  <c r="P11877" i="1"/>
  <c r="P11876" i="1"/>
  <c r="P11875" i="1"/>
  <c r="P11874" i="1"/>
  <c r="P11873" i="1"/>
  <c r="P11872" i="1"/>
  <c r="P11871" i="1"/>
  <c r="P11870" i="1"/>
  <c r="P11869" i="1"/>
  <c r="P11868" i="1"/>
  <c r="P11867" i="1"/>
  <c r="P11866" i="1"/>
  <c r="P11865" i="1"/>
  <c r="P11864" i="1"/>
  <c r="P11863" i="1"/>
  <c r="P11862" i="1"/>
  <c r="P11861" i="1"/>
  <c r="P11860" i="1"/>
  <c r="P11859" i="1"/>
  <c r="P11858" i="1"/>
  <c r="P11857" i="1"/>
  <c r="P11856" i="1"/>
  <c r="P11855" i="1"/>
  <c r="P11854" i="1"/>
  <c r="P11853" i="1"/>
  <c r="P11852" i="1"/>
  <c r="P11851" i="1"/>
  <c r="P11850" i="1"/>
  <c r="P11849" i="1"/>
  <c r="P11848" i="1"/>
  <c r="P11847" i="1"/>
  <c r="P11846" i="1"/>
  <c r="P11845" i="1"/>
  <c r="P11844" i="1"/>
  <c r="P11843" i="1"/>
  <c r="P11842" i="1"/>
  <c r="P11841" i="1"/>
  <c r="P11840" i="1"/>
  <c r="P11839" i="1"/>
  <c r="P11838" i="1"/>
  <c r="P11837" i="1"/>
  <c r="P11836" i="1"/>
  <c r="P11835" i="1"/>
  <c r="P11834" i="1"/>
  <c r="P11833" i="1"/>
  <c r="P11832" i="1"/>
  <c r="P11831" i="1"/>
  <c r="P11830" i="1"/>
  <c r="P11829" i="1"/>
  <c r="P11828" i="1"/>
  <c r="P11827" i="1"/>
  <c r="P11826" i="1"/>
  <c r="P11825" i="1"/>
  <c r="P11824" i="1"/>
  <c r="P11823" i="1"/>
  <c r="P11822" i="1"/>
  <c r="P11821" i="1"/>
  <c r="P11820" i="1"/>
  <c r="P11819" i="1"/>
  <c r="P11818" i="1"/>
  <c r="P11817" i="1"/>
  <c r="P11816" i="1"/>
  <c r="P11815" i="1"/>
  <c r="P11814" i="1"/>
  <c r="P11813" i="1"/>
  <c r="P11812" i="1"/>
  <c r="P11811" i="1"/>
  <c r="P11810" i="1"/>
  <c r="P11809" i="1"/>
  <c r="P11808" i="1"/>
  <c r="P11807" i="1"/>
  <c r="P11806" i="1"/>
  <c r="P11805" i="1"/>
  <c r="P11804" i="1"/>
  <c r="P11803" i="1"/>
  <c r="P11802" i="1"/>
  <c r="P11801" i="1"/>
  <c r="P11800" i="1"/>
  <c r="P11799" i="1"/>
  <c r="P11798" i="1"/>
  <c r="P11797" i="1"/>
  <c r="P11796" i="1"/>
  <c r="P11795" i="1"/>
  <c r="P11794" i="1"/>
  <c r="P11793" i="1"/>
  <c r="P11792" i="1"/>
  <c r="P11791" i="1"/>
  <c r="P11790" i="1"/>
  <c r="P11789" i="1"/>
  <c r="P11788" i="1"/>
  <c r="P11787" i="1"/>
  <c r="P11786" i="1"/>
  <c r="P11785" i="1"/>
  <c r="P11784" i="1"/>
  <c r="P11783" i="1"/>
  <c r="P11782" i="1"/>
  <c r="P11781" i="1"/>
  <c r="P11780" i="1"/>
  <c r="P11779" i="1"/>
  <c r="P11778" i="1"/>
  <c r="P11777" i="1"/>
  <c r="P11776" i="1"/>
  <c r="P11775" i="1"/>
  <c r="P11774" i="1"/>
  <c r="P11773" i="1"/>
  <c r="P11772" i="1"/>
  <c r="P11771" i="1"/>
  <c r="P11770" i="1"/>
  <c r="P11769" i="1"/>
  <c r="P11768" i="1"/>
  <c r="P11767" i="1"/>
  <c r="P11766" i="1"/>
  <c r="P11765" i="1"/>
  <c r="P11764" i="1"/>
  <c r="P11763" i="1"/>
  <c r="P11762" i="1"/>
  <c r="P11761" i="1"/>
  <c r="P11760" i="1"/>
  <c r="P11759" i="1"/>
  <c r="P11758" i="1"/>
  <c r="P11757" i="1"/>
  <c r="P11756" i="1"/>
  <c r="P11755" i="1"/>
  <c r="P11754" i="1"/>
  <c r="P11753" i="1"/>
  <c r="P11752" i="1"/>
  <c r="P11751" i="1"/>
  <c r="P11750" i="1"/>
  <c r="P11749" i="1"/>
  <c r="P11748" i="1"/>
  <c r="P11747" i="1"/>
  <c r="P11746" i="1"/>
  <c r="P11745" i="1"/>
  <c r="P11744" i="1"/>
  <c r="P11743" i="1"/>
  <c r="P11742" i="1"/>
  <c r="P11741" i="1"/>
  <c r="P11740" i="1"/>
  <c r="P11739" i="1"/>
  <c r="P11738" i="1"/>
  <c r="P11737" i="1"/>
  <c r="P11736" i="1"/>
  <c r="P11735" i="1"/>
  <c r="P11734" i="1"/>
  <c r="P11733" i="1"/>
  <c r="P11732" i="1"/>
  <c r="P11731" i="1"/>
  <c r="P11730" i="1"/>
  <c r="P11729" i="1"/>
  <c r="P11728" i="1"/>
  <c r="P11727" i="1"/>
  <c r="P11726" i="1"/>
  <c r="P11725" i="1"/>
  <c r="P11724" i="1"/>
  <c r="P11723" i="1"/>
  <c r="P11722" i="1"/>
  <c r="P11721" i="1"/>
  <c r="P11720" i="1"/>
  <c r="P11719" i="1"/>
  <c r="P11718" i="1"/>
  <c r="P11717" i="1"/>
  <c r="P11716" i="1"/>
  <c r="P11715" i="1"/>
  <c r="P11714" i="1"/>
  <c r="P11713" i="1"/>
  <c r="P11712" i="1"/>
  <c r="P11711" i="1"/>
  <c r="P11710" i="1"/>
  <c r="P11709" i="1"/>
  <c r="P11708" i="1"/>
  <c r="P11707" i="1"/>
  <c r="P11706" i="1"/>
  <c r="P11705" i="1"/>
  <c r="P11704" i="1"/>
  <c r="P11703" i="1"/>
  <c r="P11702" i="1"/>
  <c r="P11701" i="1"/>
  <c r="P11700" i="1"/>
  <c r="P11699" i="1"/>
  <c r="P11698" i="1"/>
  <c r="P11697" i="1"/>
  <c r="P11696" i="1"/>
  <c r="P11695" i="1"/>
  <c r="P11694" i="1"/>
  <c r="P11693" i="1"/>
  <c r="P11692" i="1"/>
  <c r="P11691" i="1"/>
  <c r="P11690" i="1"/>
  <c r="P11689" i="1"/>
  <c r="P11688" i="1"/>
  <c r="P11687" i="1"/>
  <c r="P11686" i="1"/>
  <c r="P11685" i="1"/>
  <c r="P11684" i="1"/>
  <c r="P11683" i="1"/>
  <c r="P11682" i="1"/>
  <c r="P11681" i="1"/>
  <c r="P11680" i="1"/>
  <c r="P11679" i="1"/>
  <c r="P11678" i="1"/>
  <c r="P11677" i="1"/>
  <c r="P11676" i="1"/>
  <c r="P11675" i="1"/>
  <c r="P11674" i="1"/>
  <c r="P11673" i="1"/>
  <c r="P11672" i="1"/>
  <c r="P11671" i="1"/>
  <c r="P11670" i="1"/>
  <c r="P11669" i="1"/>
  <c r="P11668" i="1"/>
  <c r="P11667" i="1"/>
  <c r="P11666" i="1"/>
  <c r="P11665" i="1"/>
  <c r="P11664" i="1"/>
  <c r="P11663" i="1"/>
  <c r="P11662" i="1"/>
  <c r="P11661" i="1"/>
  <c r="P11660" i="1"/>
  <c r="P11659" i="1"/>
  <c r="P11658" i="1"/>
  <c r="P11657" i="1"/>
  <c r="P11656" i="1"/>
  <c r="P11655" i="1"/>
  <c r="P11654" i="1"/>
  <c r="P11653" i="1"/>
  <c r="P11652" i="1"/>
  <c r="P11651" i="1"/>
  <c r="P11650" i="1"/>
  <c r="P11649" i="1"/>
  <c r="P11648" i="1"/>
  <c r="P11647" i="1"/>
  <c r="P11646" i="1"/>
  <c r="P11645" i="1"/>
  <c r="P11644" i="1"/>
  <c r="P11643" i="1"/>
  <c r="P11642" i="1"/>
  <c r="P11641" i="1"/>
  <c r="P11640" i="1"/>
  <c r="P11639" i="1"/>
  <c r="P11638" i="1"/>
  <c r="P11637" i="1"/>
  <c r="P11636" i="1"/>
  <c r="P11635" i="1"/>
  <c r="P11634" i="1"/>
  <c r="P11633" i="1"/>
  <c r="P11632" i="1"/>
  <c r="P11631" i="1"/>
  <c r="P11630" i="1"/>
  <c r="P11629" i="1"/>
  <c r="P11628" i="1"/>
  <c r="P11627" i="1"/>
  <c r="P11626" i="1"/>
  <c r="P11625" i="1"/>
  <c r="P11624" i="1"/>
  <c r="P11623" i="1"/>
  <c r="P11622" i="1"/>
  <c r="P11621" i="1"/>
  <c r="P11620" i="1"/>
  <c r="P11619" i="1"/>
  <c r="P11618" i="1"/>
  <c r="P11617" i="1"/>
  <c r="P11616" i="1"/>
  <c r="P11615" i="1"/>
  <c r="P11614" i="1"/>
  <c r="P11613" i="1"/>
  <c r="P11612" i="1"/>
  <c r="P11611" i="1"/>
  <c r="P11610" i="1"/>
  <c r="P11609" i="1"/>
  <c r="P11608" i="1"/>
  <c r="P11607" i="1"/>
  <c r="P11606" i="1"/>
  <c r="P11605" i="1"/>
  <c r="P11604" i="1"/>
  <c r="P11603" i="1"/>
  <c r="P11602" i="1"/>
  <c r="P11601" i="1"/>
  <c r="P11600" i="1"/>
  <c r="P11599" i="1"/>
  <c r="P11598" i="1"/>
  <c r="P11597" i="1"/>
  <c r="P11596" i="1"/>
  <c r="P11595" i="1"/>
  <c r="P11594" i="1"/>
  <c r="P11593" i="1"/>
  <c r="P11592" i="1"/>
  <c r="P11591" i="1"/>
  <c r="P11590" i="1"/>
  <c r="P11589" i="1"/>
  <c r="P11588" i="1"/>
  <c r="P11587" i="1"/>
  <c r="P11586" i="1"/>
  <c r="P11585" i="1"/>
  <c r="P11584" i="1"/>
  <c r="P11583" i="1"/>
  <c r="P11582" i="1"/>
  <c r="P11581" i="1"/>
  <c r="P11580" i="1"/>
  <c r="P11579" i="1"/>
  <c r="P11578" i="1"/>
  <c r="P11577" i="1"/>
  <c r="P11576" i="1"/>
  <c r="P11575" i="1"/>
  <c r="P11574" i="1"/>
  <c r="P11573" i="1"/>
  <c r="P11572" i="1"/>
  <c r="P11571" i="1"/>
  <c r="P11570" i="1"/>
  <c r="P11569" i="1"/>
  <c r="P11568" i="1"/>
  <c r="P11567" i="1"/>
  <c r="P11566" i="1"/>
  <c r="P11565" i="1"/>
  <c r="P11564" i="1"/>
  <c r="P11563" i="1"/>
  <c r="P11562" i="1"/>
  <c r="P11561" i="1"/>
  <c r="P11560" i="1"/>
  <c r="P11559" i="1"/>
  <c r="P11558" i="1"/>
  <c r="P11557" i="1"/>
  <c r="P11556" i="1"/>
  <c r="P11555" i="1"/>
  <c r="P11554" i="1"/>
  <c r="P11553" i="1"/>
  <c r="P11552" i="1"/>
  <c r="P11551" i="1"/>
  <c r="P11550" i="1"/>
  <c r="P11549" i="1"/>
  <c r="P11548" i="1"/>
  <c r="P11547" i="1"/>
  <c r="P11546" i="1"/>
  <c r="P11545" i="1"/>
  <c r="P11544" i="1"/>
  <c r="P11543" i="1"/>
  <c r="P11542" i="1"/>
  <c r="P11541" i="1"/>
  <c r="P11540" i="1"/>
  <c r="P11539" i="1"/>
  <c r="P11538" i="1"/>
  <c r="P11537" i="1"/>
  <c r="P11536" i="1"/>
  <c r="P11535" i="1"/>
  <c r="P11534" i="1"/>
  <c r="P11533" i="1"/>
  <c r="P11532" i="1"/>
  <c r="P11531" i="1"/>
  <c r="P11530" i="1"/>
  <c r="P11529" i="1"/>
  <c r="P11528" i="1"/>
  <c r="P11527" i="1"/>
  <c r="P11526" i="1"/>
  <c r="P11525" i="1"/>
  <c r="P11524" i="1"/>
  <c r="P11523" i="1"/>
  <c r="P11522" i="1"/>
  <c r="P11521" i="1"/>
  <c r="P11520" i="1"/>
  <c r="P11519" i="1"/>
  <c r="P11518" i="1"/>
  <c r="P11517" i="1"/>
  <c r="P11516" i="1"/>
  <c r="P11515" i="1"/>
  <c r="P11514" i="1"/>
  <c r="P11513" i="1"/>
  <c r="P11512" i="1"/>
  <c r="P11511" i="1"/>
  <c r="P11510" i="1"/>
  <c r="P11509" i="1"/>
  <c r="P11508" i="1"/>
  <c r="P11507" i="1"/>
  <c r="P11506" i="1"/>
  <c r="P11505" i="1"/>
  <c r="P11504" i="1"/>
  <c r="P11503" i="1"/>
  <c r="P11502" i="1"/>
  <c r="P11501" i="1"/>
  <c r="P11500" i="1"/>
  <c r="P11499" i="1"/>
  <c r="P11498" i="1"/>
  <c r="P11497" i="1"/>
  <c r="P11496" i="1"/>
  <c r="P11495" i="1"/>
  <c r="P11494" i="1"/>
  <c r="P11493" i="1"/>
  <c r="P11492" i="1"/>
  <c r="P11491" i="1"/>
  <c r="P11490" i="1"/>
  <c r="P11489" i="1"/>
  <c r="P11488" i="1"/>
  <c r="P11487" i="1"/>
  <c r="P11486" i="1"/>
  <c r="P11485" i="1"/>
  <c r="P11484" i="1"/>
  <c r="P11483" i="1"/>
  <c r="P11482" i="1"/>
  <c r="P11481" i="1"/>
  <c r="P11480" i="1"/>
  <c r="P11479" i="1"/>
  <c r="P11478" i="1"/>
  <c r="P11477" i="1"/>
  <c r="P11476" i="1"/>
  <c r="P11475" i="1"/>
  <c r="P11474" i="1"/>
  <c r="P11473" i="1"/>
  <c r="P11472" i="1"/>
  <c r="P11471" i="1"/>
  <c r="P11470" i="1"/>
  <c r="P11469" i="1"/>
  <c r="P11468" i="1"/>
  <c r="P11467" i="1"/>
  <c r="P11466" i="1"/>
  <c r="P11465" i="1"/>
  <c r="P11464" i="1"/>
  <c r="P11463" i="1"/>
  <c r="P11462" i="1"/>
  <c r="P11461" i="1"/>
  <c r="P11460" i="1"/>
  <c r="P11459" i="1"/>
  <c r="P11458" i="1"/>
  <c r="P11457" i="1"/>
  <c r="P11456" i="1"/>
  <c r="P11455" i="1"/>
  <c r="P11454" i="1"/>
  <c r="P11453" i="1"/>
  <c r="P11452" i="1"/>
  <c r="P11451" i="1"/>
  <c r="P11450" i="1"/>
  <c r="P11449" i="1"/>
  <c r="P11448" i="1"/>
  <c r="P11447" i="1"/>
  <c r="P11446" i="1"/>
  <c r="P11445" i="1"/>
  <c r="P11444" i="1"/>
  <c r="P11443" i="1"/>
  <c r="P11442" i="1"/>
  <c r="P11441" i="1"/>
  <c r="P11440" i="1"/>
  <c r="P11439" i="1"/>
  <c r="P11438" i="1"/>
  <c r="P11437" i="1"/>
  <c r="P11436" i="1"/>
  <c r="P11435" i="1"/>
  <c r="P11434" i="1"/>
  <c r="P11433" i="1"/>
  <c r="P11432" i="1"/>
  <c r="P11431" i="1"/>
  <c r="P11430" i="1"/>
  <c r="P11429" i="1"/>
  <c r="P11428" i="1"/>
  <c r="P11427" i="1"/>
  <c r="P11426" i="1"/>
  <c r="P11425" i="1"/>
  <c r="P11424" i="1"/>
  <c r="P11423" i="1"/>
  <c r="P11422" i="1"/>
  <c r="P11421" i="1"/>
  <c r="P11420" i="1"/>
  <c r="P11419" i="1"/>
  <c r="P11418" i="1"/>
  <c r="P11417" i="1"/>
  <c r="P11416" i="1"/>
  <c r="P11415" i="1"/>
  <c r="P11414" i="1"/>
  <c r="P11413" i="1"/>
  <c r="P11412" i="1"/>
  <c r="P11411" i="1"/>
  <c r="P11410" i="1"/>
  <c r="P11409" i="1"/>
  <c r="P11408" i="1"/>
  <c r="P11407" i="1"/>
  <c r="P11406" i="1"/>
  <c r="P11405" i="1"/>
  <c r="P11404" i="1"/>
  <c r="P11403" i="1"/>
  <c r="P11402" i="1"/>
  <c r="P11401" i="1"/>
  <c r="P11400" i="1"/>
  <c r="P11399" i="1"/>
  <c r="P11398" i="1"/>
  <c r="P11397" i="1"/>
  <c r="P11396" i="1"/>
  <c r="P11395" i="1"/>
  <c r="P11394" i="1"/>
  <c r="P11393" i="1"/>
  <c r="P11392" i="1"/>
  <c r="P11391" i="1"/>
  <c r="P11390" i="1"/>
  <c r="P11389" i="1"/>
  <c r="P11388" i="1"/>
  <c r="P11387" i="1"/>
  <c r="P11386" i="1"/>
  <c r="P11385" i="1"/>
  <c r="P11384" i="1"/>
  <c r="P11383" i="1"/>
  <c r="P11382" i="1"/>
  <c r="P11381" i="1"/>
  <c r="P11380" i="1"/>
  <c r="P11379" i="1"/>
  <c r="P11378" i="1"/>
  <c r="P11377" i="1"/>
  <c r="P11376" i="1"/>
  <c r="P11375" i="1"/>
  <c r="P11374" i="1"/>
  <c r="P11373" i="1"/>
  <c r="P11372" i="1"/>
  <c r="P11371" i="1"/>
  <c r="P11370" i="1"/>
  <c r="P11369" i="1"/>
  <c r="P11368" i="1"/>
  <c r="P11367" i="1"/>
  <c r="P11366" i="1"/>
  <c r="P11365" i="1"/>
  <c r="P11364" i="1"/>
  <c r="P11363" i="1"/>
  <c r="P11362" i="1"/>
  <c r="P11361" i="1"/>
  <c r="P11360" i="1"/>
  <c r="P11359" i="1"/>
  <c r="P11358" i="1"/>
  <c r="P11357" i="1"/>
  <c r="P11356" i="1"/>
  <c r="P11355" i="1"/>
  <c r="P11354" i="1"/>
  <c r="P11353" i="1"/>
  <c r="P11352" i="1"/>
  <c r="P11351" i="1"/>
  <c r="P11350" i="1"/>
  <c r="P11349" i="1"/>
  <c r="P11348" i="1"/>
  <c r="P11347" i="1"/>
  <c r="P11346" i="1"/>
  <c r="P11345" i="1"/>
  <c r="P11344" i="1"/>
  <c r="P11343" i="1"/>
  <c r="P11342" i="1"/>
  <c r="P11341" i="1"/>
  <c r="P11340" i="1"/>
  <c r="P11339" i="1"/>
  <c r="P11338" i="1"/>
  <c r="P11337" i="1"/>
  <c r="P11336" i="1"/>
  <c r="P11335" i="1"/>
  <c r="P11334" i="1"/>
  <c r="P11333" i="1"/>
  <c r="P11332" i="1"/>
  <c r="P11331" i="1"/>
  <c r="P11330" i="1"/>
  <c r="P11329" i="1"/>
  <c r="P11328" i="1"/>
  <c r="P11327" i="1"/>
  <c r="P11326" i="1"/>
  <c r="P11325" i="1"/>
  <c r="P11324" i="1"/>
  <c r="P11323" i="1"/>
  <c r="P11322" i="1"/>
  <c r="P11321" i="1"/>
  <c r="P11320" i="1"/>
  <c r="P11319" i="1"/>
  <c r="P11318" i="1"/>
  <c r="P11317" i="1"/>
  <c r="P11316" i="1"/>
  <c r="P11315" i="1"/>
  <c r="P11314" i="1"/>
  <c r="P11313" i="1"/>
  <c r="P11312" i="1"/>
  <c r="P11311" i="1"/>
  <c r="P11310" i="1"/>
  <c r="P11309" i="1"/>
  <c r="P11308" i="1"/>
  <c r="P11307" i="1"/>
  <c r="P11306" i="1"/>
  <c r="P11305" i="1"/>
  <c r="P11304" i="1"/>
  <c r="P11303" i="1"/>
  <c r="P11302" i="1"/>
  <c r="P11301" i="1"/>
  <c r="P11300" i="1"/>
  <c r="P11299" i="1"/>
  <c r="P11298" i="1"/>
  <c r="P11297" i="1"/>
  <c r="P11296" i="1"/>
  <c r="P11295" i="1"/>
  <c r="P11294" i="1"/>
  <c r="P11293" i="1"/>
  <c r="P11292" i="1"/>
  <c r="P11291" i="1"/>
  <c r="P11290" i="1"/>
  <c r="P11289" i="1"/>
  <c r="P11288" i="1"/>
  <c r="P11287" i="1"/>
  <c r="P11286" i="1"/>
  <c r="P11285" i="1"/>
  <c r="P11284" i="1"/>
  <c r="P11283" i="1"/>
  <c r="P11282" i="1"/>
  <c r="P11281" i="1"/>
  <c r="P11280" i="1"/>
  <c r="P11279" i="1"/>
  <c r="P11278" i="1"/>
  <c r="P11277" i="1"/>
  <c r="P11276" i="1"/>
  <c r="P11275" i="1"/>
  <c r="P11274" i="1"/>
  <c r="P11273" i="1"/>
  <c r="P11272" i="1"/>
  <c r="P11271" i="1"/>
  <c r="P11270" i="1"/>
  <c r="P11269" i="1"/>
  <c r="P11268" i="1"/>
  <c r="P11267" i="1"/>
  <c r="P11266" i="1"/>
  <c r="P11265" i="1"/>
  <c r="P11264" i="1"/>
  <c r="P11263" i="1"/>
  <c r="P11262" i="1"/>
  <c r="P11261" i="1"/>
  <c r="P11260" i="1"/>
  <c r="P11259" i="1"/>
  <c r="P11258" i="1"/>
  <c r="P11257" i="1"/>
  <c r="P11256" i="1"/>
  <c r="P11255" i="1"/>
  <c r="P11254" i="1"/>
  <c r="P11253" i="1"/>
  <c r="P11252" i="1"/>
  <c r="P11251" i="1"/>
  <c r="P11250" i="1"/>
  <c r="P11249" i="1"/>
  <c r="P11248" i="1"/>
  <c r="P11247" i="1"/>
  <c r="P11246" i="1"/>
  <c r="P11245" i="1"/>
  <c r="P11244" i="1"/>
  <c r="P11243" i="1"/>
  <c r="P11242" i="1"/>
  <c r="P11241" i="1"/>
  <c r="P11240" i="1"/>
  <c r="P11239" i="1"/>
  <c r="P11238" i="1"/>
  <c r="P11237" i="1"/>
  <c r="P11236" i="1"/>
  <c r="P11235" i="1"/>
  <c r="P11234" i="1"/>
  <c r="P11233" i="1"/>
  <c r="P11232" i="1"/>
  <c r="P11231" i="1"/>
  <c r="P11230" i="1"/>
  <c r="P11229" i="1"/>
  <c r="P11228" i="1"/>
  <c r="P11227" i="1"/>
  <c r="P11226" i="1"/>
  <c r="P11225" i="1"/>
  <c r="P11224" i="1"/>
  <c r="P11223" i="1"/>
  <c r="P11222" i="1"/>
  <c r="P11221" i="1"/>
  <c r="P11220" i="1"/>
  <c r="P11219" i="1"/>
  <c r="P11218" i="1"/>
  <c r="P11217" i="1"/>
  <c r="P11216" i="1"/>
  <c r="P11215" i="1"/>
  <c r="P11214" i="1"/>
  <c r="P11213" i="1"/>
  <c r="P11212" i="1"/>
  <c r="P11211" i="1"/>
  <c r="P11210" i="1"/>
  <c r="P11209" i="1"/>
  <c r="P11208" i="1"/>
  <c r="P11207" i="1"/>
  <c r="P11206" i="1"/>
  <c r="P11205" i="1"/>
  <c r="P11204" i="1"/>
  <c r="P11203" i="1"/>
  <c r="P11202" i="1"/>
  <c r="P11201" i="1"/>
  <c r="P11200" i="1"/>
  <c r="P11199" i="1"/>
  <c r="P11198" i="1"/>
  <c r="P11197" i="1"/>
  <c r="P11196" i="1"/>
  <c r="P11195" i="1"/>
  <c r="P11194" i="1"/>
  <c r="P11193" i="1"/>
  <c r="P11192" i="1"/>
  <c r="P11191" i="1"/>
  <c r="P11190" i="1"/>
  <c r="P11189" i="1"/>
  <c r="P11188" i="1"/>
  <c r="P11187" i="1"/>
  <c r="P11186" i="1"/>
  <c r="P11185" i="1"/>
  <c r="P11184" i="1"/>
  <c r="P11183" i="1"/>
  <c r="P11182" i="1"/>
  <c r="P11181" i="1"/>
  <c r="P11180" i="1"/>
  <c r="P11179" i="1"/>
  <c r="P11178" i="1"/>
  <c r="P11177" i="1"/>
  <c r="P11176" i="1"/>
  <c r="P11175" i="1"/>
  <c r="P11174" i="1"/>
  <c r="P11173" i="1"/>
  <c r="P11172" i="1"/>
  <c r="P11171" i="1"/>
  <c r="P11170" i="1"/>
  <c r="P11169" i="1"/>
  <c r="P11168" i="1"/>
  <c r="P11167" i="1"/>
  <c r="P11166" i="1"/>
  <c r="P11165" i="1"/>
  <c r="P11164" i="1"/>
  <c r="P11163" i="1"/>
  <c r="P11162" i="1"/>
  <c r="P11161" i="1"/>
  <c r="P11160" i="1"/>
  <c r="P11159" i="1"/>
  <c r="P11158" i="1"/>
  <c r="P11157" i="1"/>
  <c r="P11156" i="1"/>
  <c r="P11155" i="1"/>
  <c r="P11154" i="1"/>
  <c r="P11153" i="1"/>
  <c r="P11152" i="1"/>
  <c r="P11151" i="1"/>
  <c r="P11150" i="1"/>
  <c r="P11149" i="1"/>
  <c r="P11148" i="1"/>
  <c r="P11147" i="1"/>
  <c r="P11146" i="1"/>
  <c r="P11145" i="1"/>
  <c r="P11144" i="1"/>
  <c r="P11143" i="1"/>
  <c r="P11142" i="1"/>
  <c r="P11141" i="1"/>
  <c r="P11140" i="1"/>
  <c r="P11139" i="1"/>
  <c r="P11138" i="1"/>
  <c r="P11137" i="1"/>
  <c r="P11136" i="1"/>
  <c r="P11135" i="1"/>
  <c r="P11134" i="1"/>
  <c r="P11133" i="1"/>
  <c r="P11132" i="1"/>
  <c r="P11131" i="1"/>
  <c r="P11130" i="1"/>
  <c r="P11129" i="1"/>
  <c r="P11128" i="1"/>
  <c r="P11127" i="1"/>
  <c r="P11126" i="1"/>
  <c r="P11125" i="1"/>
  <c r="P11124" i="1"/>
  <c r="P11123" i="1"/>
  <c r="P11122" i="1"/>
  <c r="P11121" i="1"/>
  <c r="P11120" i="1"/>
  <c r="P11119" i="1"/>
  <c r="P11118" i="1"/>
  <c r="P11117" i="1"/>
  <c r="P11116" i="1"/>
  <c r="P11115" i="1"/>
  <c r="P11114" i="1"/>
  <c r="P11113" i="1"/>
  <c r="P11112" i="1"/>
  <c r="P11111" i="1"/>
  <c r="P11110" i="1"/>
  <c r="P11109" i="1"/>
  <c r="P11108" i="1"/>
  <c r="P11107" i="1"/>
  <c r="P11106" i="1"/>
  <c r="P11105" i="1"/>
  <c r="P11104" i="1"/>
  <c r="P11103" i="1"/>
  <c r="P11102" i="1"/>
  <c r="P11101" i="1"/>
  <c r="P11100" i="1"/>
  <c r="P11099" i="1"/>
  <c r="P11098" i="1"/>
  <c r="P11097" i="1"/>
  <c r="P11096" i="1"/>
  <c r="P11095" i="1"/>
  <c r="P11094" i="1"/>
  <c r="P11093" i="1"/>
  <c r="P11092" i="1"/>
  <c r="P11091" i="1"/>
  <c r="P11090" i="1"/>
  <c r="P11089" i="1"/>
  <c r="P11088" i="1"/>
  <c r="P11087" i="1"/>
  <c r="P11086" i="1"/>
  <c r="P11085" i="1"/>
  <c r="P11084" i="1"/>
  <c r="P11083" i="1"/>
  <c r="P11082" i="1"/>
  <c r="P11081" i="1"/>
  <c r="P11080" i="1"/>
  <c r="P11079" i="1"/>
  <c r="P11078" i="1"/>
  <c r="P11077" i="1"/>
  <c r="P11076" i="1"/>
  <c r="P11075" i="1"/>
  <c r="P11074" i="1"/>
  <c r="P11073" i="1"/>
  <c r="P11072" i="1"/>
  <c r="P11071" i="1"/>
  <c r="P11070" i="1"/>
  <c r="P11069" i="1"/>
  <c r="P11068" i="1"/>
  <c r="P11067" i="1"/>
  <c r="P11066" i="1"/>
  <c r="P11065" i="1"/>
  <c r="P11064" i="1"/>
  <c r="P11063" i="1"/>
  <c r="P11062" i="1"/>
  <c r="P11061" i="1"/>
  <c r="P11060" i="1"/>
  <c r="P11059" i="1"/>
  <c r="P11058" i="1"/>
  <c r="P11057" i="1"/>
  <c r="P11056" i="1"/>
  <c r="P11055" i="1"/>
  <c r="P11054" i="1"/>
  <c r="P11053" i="1"/>
  <c r="P11052" i="1"/>
  <c r="P11051" i="1"/>
  <c r="P11050" i="1"/>
  <c r="P11049" i="1"/>
  <c r="P11048" i="1"/>
  <c r="P11047" i="1"/>
  <c r="P11046" i="1"/>
  <c r="P11045" i="1"/>
  <c r="P11044" i="1"/>
  <c r="P11043" i="1"/>
  <c r="P11042" i="1"/>
  <c r="P11041" i="1"/>
  <c r="P11040" i="1"/>
  <c r="P11039" i="1"/>
  <c r="P11038" i="1"/>
  <c r="P11037" i="1"/>
  <c r="P11036" i="1"/>
  <c r="P11035" i="1"/>
  <c r="P11034" i="1"/>
  <c r="P11033" i="1"/>
  <c r="P11032" i="1"/>
  <c r="P11031" i="1"/>
  <c r="P11030" i="1"/>
  <c r="P11029" i="1"/>
  <c r="P11028" i="1"/>
  <c r="P11027" i="1"/>
  <c r="P11026" i="1"/>
  <c r="P11025" i="1"/>
  <c r="P11024" i="1"/>
  <c r="P11023" i="1"/>
  <c r="P11022" i="1"/>
  <c r="P11021" i="1"/>
  <c r="P11020" i="1"/>
  <c r="P11019" i="1"/>
  <c r="P11018" i="1"/>
  <c r="P11017" i="1"/>
  <c r="P11016" i="1"/>
  <c r="P11015" i="1"/>
  <c r="P11014" i="1"/>
  <c r="P11013" i="1"/>
  <c r="P11012" i="1"/>
  <c r="P11011" i="1"/>
  <c r="P11010" i="1"/>
  <c r="P11009" i="1"/>
  <c r="P11008" i="1"/>
  <c r="P11007" i="1"/>
  <c r="P11006" i="1"/>
  <c r="P11005" i="1"/>
  <c r="P11004" i="1"/>
  <c r="P11003" i="1"/>
  <c r="P11002" i="1"/>
  <c r="P11001" i="1"/>
  <c r="P11000" i="1"/>
  <c r="P10999" i="1"/>
  <c r="P10998" i="1"/>
  <c r="P10997" i="1"/>
  <c r="P10996" i="1"/>
  <c r="P10995" i="1"/>
  <c r="P10994" i="1"/>
  <c r="P10993" i="1"/>
  <c r="P10992" i="1"/>
  <c r="P10991" i="1"/>
  <c r="P10990" i="1"/>
  <c r="P10989" i="1"/>
  <c r="P10988" i="1"/>
  <c r="P10987" i="1"/>
  <c r="P10986" i="1"/>
  <c r="P10985" i="1"/>
  <c r="P10984" i="1"/>
  <c r="P10983" i="1"/>
  <c r="P10982" i="1"/>
  <c r="P10981" i="1"/>
  <c r="P10980" i="1"/>
  <c r="P10979" i="1"/>
  <c r="P10978" i="1"/>
  <c r="P10977" i="1"/>
  <c r="P10976" i="1"/>
  <c r="P10975" i="1"/>
  <c r="P10974" i="1"/>
  <c r="P10973" i="1"/>
  <c r="P10972" i="1"/>
  <c r="P10971" i="1"/>
  <c r="P10970" i="1"/>
  <c r="P10969" i="1"/>
  <c r="P10968" i="1"/>
  <c r="P10967" i="1"/>
  <c r="P10966" i="1"/>
  <c r="P10965" i="1"/>
  <c r="P10964" i="1"/>
  <c r="P10963" i="1"/>
  <c r="P10962" i="1"/>
  <c r="P10961" i="1"/>
  <c r="P10960" i="1"/>
  <c r="P10959" i="1"/>
  <c r="P10958" i="1"/>
  <c r="P10957" i="1"/>
  <c r="P10956" i="1"/>
  <c r="P10955" i="1"/>
  <c r="P10954" i="1"/>
  <c r="P10953" i="1"/>
  <c r="P10952" i="1"/>
  <c r="P10951" i="1"/>
  <c r="P10950" i="1"/>
  <c r="P10949" i="1"/>
  <c r="P10948" i="1"/>
  <c r="P10947" i="1"/>
  <c r="P10946" i="1"/>
  <c r="P10945" i="1"/>
  <c r="P10944" i="1"/>
  <c r="P10943" i="1"/>
  <c r="P10942" i="1"/>
  <c r="P10941" i="1"/>
  <c r="P10940" i="1"/>
  <c r="P10939" i="1"/>
  <c r="P10938" i="1"/>
  <c r="P10937" i="1"/>
  <c r="P10936" i="1"/>
  <c r="P10935" i="1"/>
  <c r="P10934" i="1"/>
  <c r="P10933" i="1"/>
  <c r="P10932" i="1"/>
  <c r="P10931" i="1"/>
  <c r="P10930" i="1"/>
  <c r="P10929" i="1"/>
  <c r="P10928" i="1"/>
  <c r="P10927" i="1"/>
  <c r="P10926" i="1"/>
  <c r="P10925" i="1"/>
  <c r="P10924" i="1"/>
  <c r="P10923" i="1"/>
  <c r="P10922" i="1"/>
  <c r="P10921" i="1"/>
  <c r="P10920" i="1"/>
  <c r="P10919" i="1"/>
  <c r="P10918" i="1"/>
  <c r="P10917" i="1"/>
  <c r="P10916" i="1"/>
  <c r="P10915" i="1"/>
  <c r="P10914" i="1"/>
  <c r="P10913" i="1"/>
  <c r="P10912" i="1"/>
  <c r="P10911" i="1"/>
  <c r="P10910" i="1"/>
  <c r="P10909" i="1"/>
  <c r="P10908" i="1"/>
  <c r="P10907" i="1"/>
  <c r="P10906" i="1"/>
  <c r="P10905" i="1"/>
  <c r="P10904" i="1"/>
  <c r="P10903" i="1"/>
  <c r="P10902" i="1"/>
  <c r="P10901" i="1"/>
  <c r="P10900" i="1"/>
  <c r="P10899" i="1"/>
  <c r="P10898" i="1"/>
  <c r="P10897" i="1"/>
  <c r="P10896" i="1"/>
  <c r="P10895" i="1"/>
  <c r="P10894" i="1"/>
  <c r="P10893" i="1"/>
  <c r="P10892" i="1"/>
  <c r="P10891" i="1"/>
  <c r="P10890" i="1"/>
  <c r="P10889" i="1"/>
  <c r="P10888" i="1"/>
  <c r="P10887" i="1"/>
  <c r="P10886" i="1"/>
  <c r="P10885" i="1"/>
  <c r="P10884" i="1"/>
  <c r="P10883" i="1"/>
  <c r="P10882" i="1"/>
  <c r="P10881" i="1"/>
  <c r="P10880" i="1"/>
  <c r="P10879" i="1"/>
  <c r="P10878" i="1"/>
  <c r="P10877" i="1"/>
  <c r="P10876" i="1"/>
  <c r="P10875" i="1"/>
  <c r="P10874" i="1"/>
  <c r="P10873" i="1"/>
  <c r="P10872" i="1"/>
  <c r="P10871" i="1"/>
  <c r="P10870" i="1"/>
  <c r="P10869" i="1"/>
  <c r="P10868" i="1"/>
  <c r="P10867" i="1"/>
  <c r="P10866" i="1"/>
  <c r="P10865" i="1"/>
  <c r="P10864" i="1"/>
  <c r="P10863" i="1"/>
  <c r="P10862" i="1"/>
  <c r="P10861" i="1"/>
  <c r="P10860" i="1"/>
  <c r="P10859" i="1"/>
  <c r="P10858" i="1"/>
  <c r="P10857" i="1"/>
  <c r="P10856" i="1"/>
  <c r="P10855" i="1"/>
  <c r="P10854" i="1"/>
  <c r="P10853" i="1"/>
  <c r="P10852" i="1"/>
  <c r="P10851" i="1"/>
  <c r="P10850" i="1"/>
  <c r="P10849" i="1"/>
  <c r="P10848" i="1"/>
  <c r="P10847" i="1"/>
  <c r="P10846" i="1"/>
  <c r="P10845" i="1"/>
  <c r="P10844" i="1"/>
  <c r="P10843" i="1"/>
  <c r="P10842" i="1"/>
  <c r="P10841" i="1"/>
  <c r="P10840" i="1"/>
  <c r="P10839" i="1"/>
  <c r="P10838" i="1"/>
  <c r="P10837" i="1"/>
  <c r="P10836" i="1"/>
  <c r="P10835" i="1"/>
  <c r="P10834" i="1"/>
  <c r="P10833" i="1"/>
  <c r="P10832" i="1"/>
  <c r="P10831" i="1"/>
  <c r="P10830" i="1"/>
  <c r="P10829" i="1"/>
  <c r="P10828" i="1"/>
  <c r="P10827" i="1"/>
  <c r="P10826" i="1"/>
  <c r="P10825" i="1"/>
  <c r="P10824" i="1"/>
  <c r="P10823" i="1"/>
  <c r="P10822" i="1"/>
  <c r="P10821" i="1"/>
  <c r="P10820" i="1"/>
  <c r="P10819" i="1"/>
  <c r="P10818" i="1"/>
  <c r="P10817" i="1"/>
  <c r="P10816" i="1"/>
  <c r="P10815" i="1"/>
  <c r="P10814" i="1"/>
  <c r="P10813" i="1"/>
  <c r="P10812" i="1"/>
  <c r="P10811" i="1"/>
  <c r="P10810" i="1"/>
  <c r="P10809" i="1"/>
  <c r="P10808" i="1"/>
  <c r="P10807" i="1"/>
  <c r="P10806" i="1"/>
  <c r="P10805" i="1"/>
  <c r="P10804" i="1"/>
  <c r="P10803" i="1"/>
  <c r="P10802" i="1"/>
  <c r="P10801" i="1"/>
  <c r="P10800" i="1"/>
  <c r="P10799" i="1"/>
  <c r="P10798" i="1"/>
  <c r="P10797" i="1"/>
  <c r="P10796" i="1"/>
  <c r="P10795" i="1"/>
  <c r="P10794" i="1"/>
  <c r="P10793" i="1"/>
  <c r="P10792" i="1"/>
  <c r="P10791" i="1"/>
  <c r="P10790" i="1"/>
  <c r="P10789" i="1"/>
  <c r="P10788" i="1"/>
  <c r="P10787" i="1"/>
  <c r="P10786" i="1"/>
  <c r="P10785" i="1"/>
  <c r="P10784" i="1"/>
  <c r="P10783" i="1"/>
  <c r="P10782" i="1"/>
  <c r="P10781" i="1"/>
  <c r="P10780" i="1"/>
  <c r="P10779" i="1"/>
  <c r="P10778" i="1"/>
  <c r="P10777" i="1"/>
  <c r="P10776" i="1"/>
  <c r="P10775" i="1"/>
  <c r="P10774" i="1"/>
  <c r="P10773" i="1"/>
  <c r="P10772" i="1"/>
  <c r="P10771" i="1"/>
  <c r="P10770" i="1"/>
  <c r="P10769" i="1"/>
  <c r="P10768" i="1"/>
  <c r="P10767" i="1"/>
  <c r="P10766" i="1"/>
  <c r="P10765" i="1"/>
  <c r="P10764" i="1"/>
  <c r="P10763" i="1"/>
  <c r="P10762" i="1"/>
  <c r="P10761" i="1"/>
  <c r="P10760" i="1"/>
  <c r="P10759" i="1"/>
  <c r="P10758" i="1"/>
  <c r="P10757" i="1"/>
  <c r="P10756" i="1"/>
  <c r="P10755" i="1"/>
  <c r="P10754" i="1"/>
  <c r="P10753" i="1"/>
  <c r="P10752" i="1"/>
  <c r="P10751" i="1"/>
  <c r="P10750" i="1"/>
  <c r="P10749" i="1"/>
  <c r="P10748" i="1"/>
  <c r="P10747" i="1"/>
  <c r="P10746" i="1"/>
  <c r="P10745" i="1"/>
  <c r="P10744" i="1"/>
  <c r="P10743" i="1"/>
  <c r="P10742" i="1"/>
  <c r="P10741" i="1"/>
  <c r="P10740" i="1"/>
  <c r="P10739" i="1"/>
  <c r="P10738" i="1"/>
  <c r="P10737" i="1"/>
  <c r="P10736" i="1"/>
  <c r="P10735" i="1"/>
  <c r="P10734" i="1"/>
  <c r="P10733" i="1"/>
  <c r="P10732" i="1"/>
  <c r="P10731" i="1"/>
  <c r="P10730" i="1"/>
  <c r="P10729" i="1"/>
  <c r="P10728" i="1"/>
  <c r="P10727" i="1"/>
  <c r="P10726" i="1"/>
  <c r="P10725" i="1"/>
  <c r="P10724" i="1"/>
  <c r="P10723" i="1"/>
  <c r="P10722" i="1"/>
  <c r="P10721" i="1"/>
  <c r="P10720" i="1"/>
  <c r="P10719" i="1"/>
  <c r="P10718" i="1"/>
  <c r="P10717" i="1"/>
  <c r="P10716" i="1"/>
  <c r="P10715" i="1"/>
  <c r="P10714" i="1"/>
  <c r="P10713" i="1"/>
  <c r="P10712" i="1"/>
  <c r="P10711" i="1"/>
  <c r="P10710" i="1"/>
  <c r="P10709" i="1"/>
  <c r="P10708" i="1"/>
  <c r="P10707" i="1"/>
  <c r="P10706" i="1"/>
  <c r="P10705" i="1"/>
  <c r="P10704" i="1"/>
  <c r="P10703" i="1"/>
  <c r="P10702" i="1"/>
  <c r="P10701" i="1"/>
  <c r="P10700" i="1"/>
  <c r="P10699" i="1"/>
  <c r="P10698" i="1"/>
  <c r="P10697" i="1"/>
  <c r="P10696" i="1"/>
  <c r="P10695" i="1"/>
  <c r="P10694" i="1"/>
  <c r="P10693" i="1"/>
  <c r="P10692" i="1"/>
  <c r="P10691" i="1"/>
  <c r="P10690" i="1"/>
  <c r="P10689" i="1"/>
  <c r="P10688" i="1"/>
  <c r="P10687" i="1"/>
  <c r="P10686" i="1"/>
  <c r="P10685" i="1"/>
  <c r="P10684" i="1"/>
  <c r="P10683" i="1"/>
  <c r="P10682" i="1"/>
  <c r="P10681" i="1"/>
  <c r="P10680" i="1"/>
  <c r="P10679" i="1"/>
  <c r="P10678" i="1"/>
  <c r="P10677" i="1"/>
  <c r="P10676" i="1"/>
  <c r="P10675" i="1"/>
  <c r="P10674" i="1"/>
  <c r="P10673" i="1"/>
  <c r="P10672" i="1"/>
  <c r="P10671" i="1"/>
  <c r="P10670" i="1"/>
  <c r="P10669" i="1"/>
  <c r="P10668" i="1"/>
  <c r="P10667" i="1"/>
  <c r="P10666" i="1"/>
  <c r="P10665" i="1"/>
  <c r="P10664" i="1"/>
  <c r="P10663" i="1"/>
  <c r="P10662" i="1"/>
  <c r="P10661" i="1"/>
  <c r="P10660" i="1"/>
  <c r="P10659" i="1"/>
  <c r="P10658" i="1"/>
  <c r="P10657" i="1"/>
  <c r="P10656" i="1"/>
  <c r="P10655" i="1"/>
  <c r="P10654" i="1"/>
  <c r="P10653" i="1"/>
  <c r="P10652" i="1"/>
  <c r="P10651" i="1"/>
  <c r="P10650" i="1"/>
  <c r="P10649" i="1"/>
  <c r="P10648" i="1"/>
  <c r="P10647" i="1"/>
  <c r="P10646" i="1"/>
  <c r="P10645" i="1"/>
  <c r="P10644" i="1"/>
  <c r="P10643" i="1"/>
  <c r="P10642" i="1"/>
  <c r="P10641" i="1"/>
  <c r="P10640" i="1"/>
  <c r="P10639" i="1"/>
  <c r="P10638" i="1"/>
  <c r="P10637" i="1"/>
  <c r="P10636" i="1"/>
  <c r="P10635" i="1"/>
  <c r="P10634" i="1"/>
  <c r="P10633" i="1"/>
  <c r="P10632" i="1"/>
  <c r="P10631" i="1"/>
  <c r="P10630" i="1"/>
  <c r="P10629" i="1"/>
  <c r="P10628" i="1"/>
  <c r="P10627" i="1"/>
  <c r="P10626" i="1"/>
  <c r="P10625" i="1"/>
  <c r="P10624" i="1"/>
  <c r="P10623" i="1"/>
  <c r="P10622" i="1"/>
  <c r="P10621" i="1"/>
  <c r="P10620" i="1"/>
  <c r="P10619" i="1"/>
  <c r="P10618" i="1"/>
  <c r="P10617" i="1"/>
  <c r="P10616" i="1"/>
  <c r="P10615" i="1"/>
  <c r="P10614" i="1"/>
  <c r="P10613" i="1"/>
  <c r="P10612" i="1"/>
  <c r="P10611" i="1"/>
  <c r="P10610" i="1"/>
  <c r="P10609" i="1"/>
  <c r="P10608" i="1"/>
  <c r="P10607" i="1"/>
  <c r="P10606" i="1"/>
  <c r="P10605" i="1"/>
  <c r="P10604" i="1"/>
  <c r="P10603" i="1"/>
  <c r="P10602" i="1"/>
  <c r="P10601" i="1"/>
  <c r="P10600" i="1"/>
  <c r="P10599" i="1"/>
  <c r="P10598" i="1"/>
  <c r="P10597" i="1"/>
  <c r="P10596" i="1"/>
  <c r="P10595" i="1"/>
  <c r="P10594" i="1"/>
  <c r="P10593" i="1"/>
  <c r="P10592" i="1"/>
  <c r="P10591" i="1"/>
  <c r="P10590" i="1"/>
  <c r="P10589" i="1"/>
  <c r="P10588" i="1"/>
  <c r="P10587" i="1"/>
  <c r="P10586" i="1"/>
  <c r="P10585" i="1"/>
  <c r="P10584" i="1"/>
  <c r="P10583" i="1"/>
  <c r="P10582" i="1"/>
  <c r="P10581" i="1"/>
  <c r="P10580" i="1"/>
  <c r="P10579" i="1"/>
  <c r="P10578" i="1"/>
  <c r="P10577" i="1"/>
  <c r="P10576" i="1"/>
  <c r="P10575" i="1"/>
  <c r="P10574" i="1"/>
  <c r="P10573" i="1"/>
  <c r="P10572" i="1"/>
  <c r="P10571" i="1"/>
  <c r="P10570" i="1"/>
  <c r="P10569" i="1"/>
  <c r="P10568" i="1"/>
  <c r="P10567" i="1"/>
  <c r="P10566" i="1"/>
  <c r="P10565" i="1"/>
  <c r="P10564" i="1"/>
  <c r="P10563" i="1"/>
  <c r="P10562" i="1"/>
  <c r="P10561" i="1"/>
  <c r="P10560" i="1"/>
  <c r="P10559" i="1"/>
  <c r="P10558" i="1"/>
  <c r="P10557" i="1"/>
  <c r="P10556" i="1"/>
  <c r="P10555" i="1"/>
  <c r="P10554" i="1"/>
  <c r="P10553" i="1"/>
  <c r="P10552" i="1"/>
  <c r="P10551" i="1"/>
  <c r="P10550" i="1"/>
  <c r="P10549" i="1"/>
  <c r="P10548" i="1"/>
  <c r="P10547" i="1"/>
  <c r="P10546" i="1"/>
  <c r="P10545" i="1"/>
  <c r="P10544" i="1"/>
  <c r="P10543" i="1"/>
  <c r="P10542" i="1"/>
  <c r="P10541" i="1"/>
  <c r="P10540" i="1"/>
  <c r="P10539" i="1"/>
  <c r="P10538" i="1"/>
  <c r="P10537" i="1"/>
  <c r="P10536" i="1"/>
  <c r="P10535" i="1"/>
  <c r="P10534" i="1"/>
  <c r="P10533" i="1"/>
  <c r="P10532" i="1"/>
  <c r="P10531" i="1"/>
  <c r="P10530" i="1"/>
  <c r="P10529" i="1"/>
  <c r="P10528" i="1"/>
  <c r="P10527" i="1"/>
  <c r="P10526" i="1"/>
  <c r="P10525" i="1"/>
  <c r="P10524" i="1"/>
  <c r="P10523" i="1"/>
  <c r="P10522" i="1"/>
  <c r="P10521" i="1"/>
  <c r="P10520" i="1"/>
  <c r="P10519" i="1"/>
  <c r="P10518" i="1"/>
  <c r="P10517" i="1"/>
  <c r="P10516" i="1"/>
  <c r="P10515" i="1"/>
  <c r="P10514" i="1"/>
  <c r="P10513" i="1"/>
  <c r="P10512" i="1"/>
  <c r="P10511" i="1"/>
  <c r="P10510" i="1"/>
  <c r="P10509" i="1"/>
  <c r="P10508" i="1"/>
  <c r="P10507" i="1"/>
  <c r="P10506" i="1"/>
  <c r="P10505" i="1"/>
  <c r="P10504" i="1"/>
  <c r="P10503" i="1"/>
  <c r="P10502" i="1"/>
  <c r="P10501" i="1"/>
  <c r="P10500" i="1"/>
  <c r="P10499" i="1"/>
  <c r="P10498" i="1"/>
  <c r="P10497" i="1"/>
  <c r="P10496" i="1"/>
  <c r="P10495" i="1"/>
  <c r="P10494" i="1"/>
  <c r="P10493" i="1"/>
  <c r="P10492" i="1"/>
  <c r="P10491" i="1"/>
  <c r="P10490" i="1"/>
  <c r="P10489" i="1"/>
  <c r="P10488" i="1"/>
  <c r="P10487" i="1"/>
  <c r="P10486" i="1"/>
  <c r="P10485" i="1"/>
  <c r="P10484" i="1"/>
  <c r="P10483" i="1"/>
  <c r="P10482" i="1"/>
  <c r="P10481" i="1"/>
  <c r="P10480" i="1"/>
  <c r="P10479" i="1"/>
  <c r="P10478" i="1"/>
  <c r="P10477" i="1"/>
  <c r="P10476" i="1"/>
  <c r="P10475" i="1"/>
  <c r="P10474" i="1"/>
  <c r="P10473" i="1"/>
  <c r="P10472" i="1"/>
  <c r="P10471" i="1"/>
  <c r="P10470" i="1"/>
  <c r="P10469" i="1"/>
  <c r="P10468" i="1"/>
  <c r="P10467" i="1"/>
  <c r="P10466" i="1"/>
  <c r="P10465" i="1"/>
  <c r="P10464" i="1"/>
  <c r="P10463" i="1"/>
  <c r="P10462" i="1"/>
  <c r="P10461" i="1"/>
  <c r="P10460" i="1"/>
  <c r="P10459" i="1"/>
  <c r="P10458" i="1"/>
  <c r="P10457" i="1"/>
  <c r="P10456" i="1"/>
  <c r="P10455" i="1"/>
  <c r="P10454" i="1"/>
  <c r="P10453" i="1"/>
  <c r="P10452" i="1"/>
  <c r="P10451" i="1"/>
  <c r="P10450" i="1"/>
  <c r="P10449" i="1"/>
  <c r="P10448" i="1"/>
  <c r="P10447" i="1"/>
  <c r="P10446" i="1"/>
  <c r="P10445" i="1"/>
  <c r="P10444" i="1"/>
  <c r="P10443" i="1"/>
  <c r="P10442" i="1"/>
  <c r="P10441" i="1"/>
  <c r="P10440" i="1"/>
  <c r="P10439" i="1"/>
  <c r="P10438" i="1"/>
  <c r="P10437" i="1"/>
  <c r="P10436" i="1"/>
  <c r="P10435" i="1"/>
  <c r="P10434" i="1"/>
  <c r="P10433" i="1"/>
  <c r="P10432" i="1"/>
  <c r="P10431" i="1"/>
  <c r="P10430" i="1"/>
  <c r="P10429" i="1"/>
  <c r="P10428" i="1"/>
  <c r="P10427" i="1"/>
  <c r="P10426" i="1"/>
  <c r="P10425" i="1"/>
  <c r="P10424" i="1"/>
  <c r="P10423" i="1"/>
  <c r="P10422" i="1"/>
  <c r="P10421" i="1"/>
  <c r="P10420" i="1"/>
  <c r="P10419" i="1"/>
  <c r="P10418" i="1"/>
  <c r="P10417" i="1"/>
  <c r="P10416" i="1"/>
  <c r="P10415" i="1"/>
  <c r="P10414" i="1"/>
  <c r="P10413" i="1"/>
  <c r="P10412" i="1"/>
  <c r="P10411" i="1"/>
  <c r="P10410" i="1"/>
  <c r="P10409" i="1"/>
  <c r="P10408" i="1"/>
  <c r="P10407" i="1"/>
  <c r="P10406" i="1"/>
  <c r="P10405" i="1"/>
  <c r="P10404" i="1"/>
  <c r="P10403" i="1"/>
  <c r="P10402" i="1"/>
  <c r="P10401" i="1"/>
  <c r="P10400" i="1"/>
  <c r="P10399" i="1"/>
  <c r="P10398" i="1"/>
  <c r="P10397" i="1"/>
  <c r="P10396" i="1"/>
  <c r="P10395" i="1"/>
  <c r="P10394" i="1"/>
  <c r="P10393" i="1"/>
  <c r="P10392" i="1"/>
  <c r="P10391" i="1"/>
  <c r="P10390" i="1"/>
  <c r="P10389" i="1"/>
  <c r="P10388" i="1"/>
  <c r="P10387" i="1"/>
  <c r="P10386" i="1"/>
  <c r="P10385" i="1"/>
  <c r="P10384" i="1"/>
  <c r="P10383" i="1"/>
  <c r="P10382" i="1"/>
  <c r="P10381" i="1"/>
  <c r="P10380" i="1"/>
  <c r="P10379" i="1"/>
  <c r="P10378" i="1"/>
  <c r="P10377" i="1"/>
  <c r="P10376" i="1"/>
  <c r="P10375" i="1"/>
  <c r="P10374" i="1"/>
  <c r="P10373" i="1"/>
  <c r="P10372" i="1"/>
  <c r="P10371" i="1"/>
  <c r="P10370" i="1"/>
  <c r="P10369" i="1"/>
  <c r="P10368" i="1"/>
  <c r="P10367" i="1"/>
  <c r="P10366" i="1"/>
  <c r="P10365" i="1"/>
  <c r="P10364" i="1"/>
  <c r="P10363" i="1"/>
  <c r="P10362" i="1"/>
  <c r="P10361" i="1"/>
  <c r="P10360" i="1"/>
  <c r="P10359" i="1"/>
  <c r="P10358" i="1"/>
  <c r="P10357" i="1"/>
  <c r="P10356" i="1"/>
  <c r="P10355" i="1"/>
  <c r="P10354" i="1"/>
  <c r="P10353" i="1"/>
  <c r="P10352" i="1"/>
  <c r="P10351" i="1"/>
  <c r="P10350" i="1"/>
  <c r="P10349" i="1"/>
  <c r="P10348" i="1"/>
  <c r="P10347" i="1"/>
  <c r="P10346" i="1"/>
  <c r="P10345" i="1"/>
  <c r="P10344" i="1"/>
  <c r="P10343" i="1"/>
  <c r="P10342" i="1"/>
  <c r="P10341" i="1"/>
  <c r="P10340" i="1"/>
  <c r="P10339" i="1"/>
  <c r="P10338" i="1"/>
  <c r="P10337" i="1"/>
  <c r="P10336" i="1"/>
  <c r="P10335" i="1"/>
  <c r="P10334" i="1"/>
  <c r="P10333" i="1"/>
  <c r="P10332" i="1"/>
  <c r="P10331" i="1"/>
  <c r="P10330" i="1"/>
  <c r="P10329" i="1"/>
  <c r="P10328" i="1"/>
  <c r="P10327" i="1"/>
  <c r="P10326" i="1"/>
  <c r="P10325" i="1"/>
  <c r="P10324" i="1"/>
  <c r="P10323" i="1"/>
  <c r="P10322" i="1"/>
  <c r="P10321" i="1"/>
  <c r="P10320" i="1"/>
  <c r="P10319" i="1"/>
  <c r="P10318" i="1"/>
  <c r="P10317" i="1"/>
  <c r="P10316" i="1"/>
  <c r="P10315" i="1"/>
  <c r="P10314" i="1"/>
  <c r="P10313" i="1"/>
  <c r="P10312" i="1"/>
  <c r="P10311" i="1"/>
  <c r="P10310" i="1"/>
  <c r="P10309" i="1"/>
  <c r="P10308" i="1"/>
  <c r="P10307" i="1"/>
  <c r="P10306" i="1"/>
  <c r="P10305" i="1"/>
  <c r="P10304" i="1"/>
  <c r="P10303" i="1"/>
  <c r="P10302" i="1"/>
  <c r="P10301" i="1"/>
  <c r="P10300" i="1"/>
  <c r="P10299" i="1"/>
  <c r="P10298" i="1"/>
  <c r="P10297" i="1"/>
  <c r="P10296" i="1"/>
  <c r="P10295" i="1"/>
  <c r="P10294" i="1"/>
  <c r="P10293" i="1"/>
  <c r="P10292" i="1"/>
  <c r="P10291" i="1"/>
  <c r="P10290" i="1"/>
  <c r="P10289" i="1"/>
  <c r="P10288" i="1"/>
  <c r="P10287" i="1"/>
  <c r="P10286" i="1"/>
  <c r="P10285" i="1"/>
  <c r="P10284" i="1"/>
  <c r="P10283" i="1"/>
  <c r="P10282" i="1"/>
  <c r="P10281" i="1"/>
  <c r="P10280" i="1"/>
  <c r="P10279" i="1"/>
  <c r="P10278" i="1"/>
  <c r="P10277" i="1"/>
  <c r="P10276" i="1"/>
  <c r="P10275" i="1"/>
  <c r="P10274" i="1"/>
  <c r="P10273" i="1"/>
  <c r="P10272" i="1"/>
  <c r="P10271" i="1"/>
  <c r="P10270" i="1"/>
  <c r="P10269" i="1"/>
  <c r="P10268" i="1"/>
  <c r="P10267" i="1"/>
  <c r="P10266" i="1"/>
  <c r="P10265" i="1"/>
  <c r="P10264" i="1"/>
  <c r="P10263" i="1"/>
  <c r="P10262" i="1"/>
  <c r="P10261" i="1"/>
  <c r="P10260" i="1"/>
  <c r="P10259" i="1"/>
  <c r="P10258" i="1"/>
  <c r="P10257" i="1"/>
  <c r="P10256" i="1"/>
  <c r="P10255" i="1"/>
  <c r="P10254" i="1"/>
  <c r="P10253" i="1"/>
  <c r="P10252" i="1"/>
  <c r="P10251" i="1"/>
  <c r="P10250" i="1"/>
  <c r="P10249" i="1"/>
  <c r="P10248" i="1"/>
  <c r="P10247" i="1"/>
  <c r="P10246" i="1"/>
  <c r="P10245" i="1"/>
  <c r="P10244" i="1"/>
  <c r="P10243" i="1"/>
  <c r="P10242" i="1"/>
  <c r="P10241" i="1"/>
  <c r="P10240" i="1"/>
  <c r="P10239" i="1"/>
  <c r="P10238" i="1"/>
  <c r="P10237" i="1"/>
  <c r="P10236" i="1"/>
  <c r="P10235" i="1"/>
  <c r="P10234" i="1"/>
  <c r="P10233" i="1"/>
  <c r="P10232" i="1"/>
  <c r="P10231" i="1"/>
  <c r="P10230" i="1"/>
  <c r="P10229" i="1"/>
  <c r="P10228" i="1"/>
  <c r="P10227" i="1"/>
  <c r="P10226" i="1"/>
  <c r="P10225" i="1"/>
  <c r="P10224" i="1"/>
  <c r="P10223" i="1"/>
  <c r="P10222" i="1"/>
  <c r="P10221" i="1"/>
  <c r="P10220" i="1"/>
  <c r="P10219" i="1"/>
  <c r="P10218" i="1"/>
  <c r="P10217" i="1"/>
  <c r="P10216" i="1"/>
  <c r="P10215" i="1"/>
  <c r="P10214" i="1"/>
  <c r="P10213" i="1"/>
  <c r="P10212" i="1"/>
  <c r="P10211" i="1"/>
  <c r="P10210" i="1"/>
  <c r="P10209" i="1"/>
  <c r="P10208" i="1"/>
  <c r="P10207" i="1"/>
  <c r="P10206" i="1"/>
  <c r="P10205" i="1"/>
  <c r="P10204" i="1"/>
  <c r="P10203" i="1"/>
  <c r="P10202" i="1"/>
  <c r="P10201" i="1"/>
  <c r="P10200" i="1"/>
  <c r="P10199" i="1"/>
  <c r="P10198" i="1"/>
  <c r="P10197" i="1"/>
  <c r="P10196" i="1"/>
  <c r="P10195" i="1"/>
  <c r="P10194" i="1"/>
  <c r="P10193" i="1"/>
  <c r="P10192" i="1"/>
  <c r="P10191" i="1"/>
  <c r="P10190" i="1"/>
  <c r="P10189" i="1"/>
  <c r="P10188" i="1"/>
  <c r="P10187" i="1"/>
  <c r="P10186" i="1"/>
  <c r="P10185" i="1"/>
  <c r="P10184" i="1"/>
  <c r="P10183" i="1"/>
  <c r="P10182" i="1"/>
  <c r="P10181" i="1"/>
  <c r="P10180" i="1"/>
  <c r="P10179" i="1"/>
  <c r="P10178" i="1"/>
  <c r="P10177" i="1"/>
  <c r="P10176" i="1"/>
  <c r="P10175" i="1"/>
  <c r="P10174" i="1"/>
  <c r="P10173" i="1"/>
  <c r="P10172" i="1"/>
  <c r="P10171" i="1"/>
  <c r="P10170" i="1"/>
  <c r="P10169" i="1"/>
  <c r="P10168" i="1"/>
  <c r="P10167" i="1"/>
  <c r="P10166" i="1"/>
  <c r="P10165" i="1"/>
  <c r="P10164" i="1"/>
  <c r="P10163" i="1"/>
  <c r="P10162" i="1"/>
  <c r="P10161" i="1"/>
  <c r="P10160" i="1"/>
  <c r="P10159" i="1"/>
  <c r="P10158" i="1"/>
  <c r="P10157" i="1"/>
  <c r="P10156" i="1"/>
  <c r="P10155" i="1"/>
  <c r="P10154" i="1"/>
  <c r="P10153" i="1"/>
  <c r="P10152" i="1"/>
  <c r="P10151" i="1"/>
  <c r="P10150" i="1"/>
  <c r="P10149" i="1"/>
  <c r="P10148" i="1"/>
  <c r="P10147" i="1"/>
  <c r="P10146" i="1"/>
  <c r="P10145" i="1"/>
  <c r="P10144" i="1"/>
  <c r="P10143" i="1"/>
  <c r="P10142" i="1"/>
  <c r="P10141" i="1"/>
  <c r="P10140" i="1"/>
  <c r="P10139" i="1"/>
  <c r="P10138" i="1"/>
  <c r="P10137" i="1"/>
  <c r="P10136" i="1"/>
  <c r="P10135" i="1"/>
  <c r="P10134" i="1"/>
  <c r="P10133" i="1"/>
  <c r="P10132" i="1"/>
  <c r="P10131" i="1"/>
  <c r="P10130" i="1"/>
  <c r="P10129" i="1"/>
  <c r="P10128" i="1"/>
  <c r="P10127" i="1"/>
  <c r="P10126" i="1"/>
  <c r="P10125" i="1"/>
  <c r="P10124" i="1"/>
  <c r="P10123" i="1"/>
  <c r="P10122" i="1"/>
  <c r="P10121" i="1"/>
  <c r="P10120" i="1"/>
  <c r="P10119" i="1"/>
  <c r="P10118" i="1"/>
  <c r="P10117" i="1"/>
  <c r="P10116" i="1"/>
  <c r="P10115" i="1"/>
  <c r="P10114" i="1"/>
  <c r="P10113" i="1"/>
  <c r="P10112" i="1"/>
  <c r="P10111" i="1"/>
  <c r="P10110" i="1"/>
  <c r="P10109" i="1"/>
  <c r="P10108" i="1"/>
  <c r="P10107" i="1"/>
  <c r="P10106" i="1"/>
  <c r="P10105" i="1"/>
  <c r="P10104" i="1"/>
  <c r="P10103" i="1"/>
  <c r="P10102" i="1"/>
  <c r="P10101" i="1"/>
  <c r="P10100" i="1"/>
  <c r="P10099" i="1"/>
  <c r="P10098" i="1"/>
  <c r="P10097" i="1"/>
  <c r="P10096" i="1"/>
  <c r="P10095" i="1"/>
  <c r="P10094" i="1"/>
  <c r="P10093" i="1"/>
  <c r="P10092" i="1"/>
  <c r="P10091" i="1"/>
  <c r="P10090" i="1"/>
  <c r="P10089" i="1"/>
  <c r="P10088" i="1"/>
  <c r="P10087" i="1"/>
  <c r="P10086" i="1"/>
  <c r="P10085" i="1"/>
  <c r="P10084" i="1"/>
  <c r="P10083" i="1"/>
  <c r="P10082" i="1"/>
  <c r="P10081" i="1"/>
  <c r="P10080" i="1"/>
  <c r="P10079" i="1"/>
  <c r="P10078" i="1"/>
  <c r="P10077" i="1"/>
  <c r="P10076" i="1"/>
  <c r="P10075" i="1"/>
  <c r="P10074" i="1"/>
  <c r="P10073" i="1"/>
  <c r="P10072" i="1"/>
  <c r="P10071" i="1"/>
  <c r="P10070" i="1"/>
  <c r="P10069" i="1"/>
  <c r="P10068" i="1"/>
  <c r="P10067" i="1"/>
  <c r="P10066" i="1"/>
  <c r="P10065" i="1"/>
  <c r="P10064" i="1"/>
  <c r="P10063" i="1"/>
  <c r="P10062" i="1"/>
  <c r="P10061" i="1"/>
  <c r="P10060" i="1"/>
  <c r="P10059" i="1"/>
  <c r="P10058" i="1"/>
  <c r="P10057" i="1"/>
  <c r="P10056" i="1"/>
  <c r="P10055" i="1"/>
  <c r="P10054" i="1"/>
  <c r="P10053" i="1"/>
  <c r="P10052" i="1"/>
  <c r="P10051" i="1"/>
  <c r="P10050" i="1"/>
  <c r="P10049" i="1"/>
  <c r="P10048" i="1"/>
  <c r="P10047" i="1"/>
  <c r="P10046" i="1"/>
  <c r="P10045" i="1"/>
  <c r="P10044" i="1"/>
  <c r="P10043" i="1"/>
  <c r="P10042" i="1"/>
  <c r="P10041" i="1"/>
  <c r="P10040" i="1"/>
  <c r="P10039" i="1"/>
  <c r="P10038" i="1"/>
  <c r="P10037" i="1"/>
  <c r="P10036" i="1"/>
  <c r="P10035" i="1"/>
  <c r="P10034" i="1"/>
  <c r="P10033" i="1"/>
  <c r="P10032" i="1"/>
  <c r="P10031" i="1"/>
  <c r="P10030" i="1"/>
  <c r="P10029" i="1"/>
  <c r="P10028" i="1"/>
  <c r="P10027" i="1"/>
  <c r="P10026" i="1"/>
  <c r="P10025" i="1"/>
  <c r="P10024" i="1"/>
  <c r="P10023" i="1"/>
  <c r="P10022" i="1"/>
  <c r="P10021" i="1"/>
  <c r="P10020" i="1"/>
  <c r="P10019" i="1"/>
  <c r="P10018" i="1"/>
  <c r="P10017" i="1"/>
  <c r="P10016" i="1"/>
  <c r="P10015" i="1"/>
  <c r="P10014" i="1"/>
  <c r="P10013" i="1"/>
  <c r="P10012" i="1"/>
  <c r="P10011" i="1"/>
  <c r="P10010" i="1"/>
  <c r="P10009" i="1"/>
  <c r="P10008" i="1"/>
  <c r="P10007" i="1"/>
  <c r="P10006" i="1"/>
  <c r="P10005" i="1"/>
  <c r="P10004" i="1"/>
  <c r="P10003" i="1"/>
  <c r="P10002" i="1"/>
  <c r="P10001" i="1"/>
  <c r="P10000" i="1"/>
  <c r="P9999" i="1"/>
  <c r="P9998" i="1"/>
  <c r="P9997" i="1"/>
  <c r="P9996" i="1"/>
  <c r="P9995" i="1"/>
  <c r="P9994" i="1"/>
  <c r="P9993" i="1"/>
  <c r="P9992" i="1"/>
  <c r="P9991" i="1"/>
  <c r="P9990" i="1"/>
  <c r="P9989" i="1"/>
  <c r="P9988" i="1"/>
  <c r="P9987" i="1"/>
  <c r="P9986" i="1"/>
  <c r="P9985" i="1"/>
  <c r="P9984" i="1"/>
  <c r="P9983" i="1"/>
  <c r="P9982" i="1"/>
  <c r="P9981" i="1"/>
  <c r="P9980" i="1"/>
  <c r="P9979" i="1"/>
  <c r="P9978" i="1"/>
  <c r="P9977" i="1"/>
  <c r="P9976" i="1"/>
  <c r="P9975" i="1"/>
  <c r="P9974" i="1"/>
  <c r="P9973" i="1"/>
  <c r="P9972" i="1"/>
  <c r="P9971" i="1"/>
  <c r="P9970" i="1"/>
  <c r="P9969" i="1"/>
  <c r="P9968" i="1"/>
  <c r="P9967" i="1"/>
  <c r="P9966" i="1"/>
  <c r="P9965" i="1"/>
  <c r="P9964" i="1"/>
  <c r="P9963" i="1"/>
  <c r="P9962" i="1"/>
  <c r="P9961" i="1"/>
  <c r="P9960" i="1"/>
  <c r="P9959" i="1"/>
  <c r="P9958" i="1"/>
  <c r="P9957" i="1"/>
  <c r="P9956" i="1"/>
  <c r="P9955" i="1"/>
  <c r="P9954" i="1"/>
  <c r="P9953" i="1"/>
  <c r="P9952" i="1"/>
  <c r="P9951" i="1"/>
  <c r="P9950" i="1"/>
  <c r="P9949" i="1"/>
  <c r="P9948" i="1"/>
  <c r="P9947" i="1"/>
  <c r="P9946" i="1"/>
  <c r="P9945" i="1"/>
  <c r="P9944" i="1"/>
  <c r="P9943" i="1"/>
  <c r="P9942" i="1"/>
  <c r="P9941" i="1"/>
  <c r="P9940" i="1"/>
  <c r="P9939" i="1"/>
  <c r="P9938" i="1"/>
  <c r="P9937" i="1"/>
  <c r="P9936" i="1"/>
  <c r="P9935" i="1"/>
  <c r="P9934" i="1"/>
  <c r="P9933" i="1"/>
  <c r="P9932" i="1"/>
  <c r="P9931" i="1"/>
  <c r="P9930" i="1"/>
  <c r="P9929" i="1"/>
  <c r="P9928" i="1"/>
  <c r="P9927" i="1"/>
  <c r="P9926" i="1"/>
  <c r="P9925" i="1"/>
  <c r="P9924" i="1"/>
  <c r="P9923" i="1"/>
  <c r="P9922" i="1"/>
  <c r="P9921" i="1"/>
  <c r="P9920" i="1"/>
  <c r="P9919" i="1"/>
  <c r="P9918" i="1"/>
  <c r="P9917" i="1"/>
  <c r="P9916" i="1"/>
  <c r="P9915" i="1"/>
  <c r="P9914" i="1"/>
  <c r="P9913" i="1"/>
  <c r="P9912" i="1"/>
  <c r="P9911" i="1"/>
  <c r="P9910" i="1"/>
  <c r="P9909" i="1"/>
  <c r="P9908" i="1"/>
  <c r="P9907" i="1"/>
  <c r="P9906" i="1"/>
  <c r="P9905" i="1"/>
  <c r="P9904" i="1"/>
  <c r="P9903" i="1"/>
  <c r="P9902" i="1"/>
  <c r="P9901" i="1"/>
  <c r="P9900" i="1"/>
  <c r="P9899" i="1"/>
  <c r="P9898" i="1"/>
  <c r="P9897" i="1"/>
  <c r="P9896" i="1"/>
  <c r="P9895" i="1"/>
  <c r="P9894" i="1"/>
  <c r="P9893" i="1"/>
  <c r="P9892" i="1"/>
  <c r="P9891" i="1"/>
  <c r="P9890" i="1"/>
  <c r="P9889" i="1"/>
  <c r="P9888" i="1"/>
  <c r="P9887" i="1"/>
  <c r="P9886" i="1"/>
  <c r="P9885" i="1"/>
  <c r="P9884" i="1"/>
  <c r="P9883" i="1"/>
  <c r="P9882" i="1"/>
  <c r="P9881" i="1"/>
  <c r="P9880" i="1"/>
  <c r="P9879" i="1"/>
  <c r="P9878" i="1"/>
  <c r="P9877" i="1"/>
  <c r="P9876" i="1"/>
  <c r="P9875" i="1"/>
  <c r="P9874" i="1"/>
  <c r="P9873" i="1"/>
  <c r="P9872" i="1"/>
  <c r="P9871" i="1"/>
  <c r="P9870" i="1"/>
  <c r="P9869" i="1"/>
  <c r="P9868" i="1"/>
  <c r="P9867" i="1"/>
  <c r="P9866" i="1"/>
  <c r="P9865" i="1"/>
  <c r="P9864" i="1"/>
  <c r="P9863" i="1"/>
  <c r="P9862" i="1"/>
  <c r="P9861" i="1"/>
  <c r="P9860" i="1"/>
  <c r="P9859" i="1"/>
  <c r="P9858" i="1"/>
  <c r="P9857" i="1"/>
  <c r="P9856" i="1"/>
  <c r="P9855" i="1"/>
  <c r="P9854" i="1"/>
  <c r="P9853" i="1"/>
  <c r="P9852" i="1"/>
  <c r="P9851" i="1"/>
  <c r="P9850" i="1"/>
  <c r="P9849" i="1"/>
  <c r="P9848" i="1"/>
  <c r="P9847" i="1"/>
  <c r="P9846" i="1"/>
  <c r="P9845" i="1"/>
  <c r="P9844" i="1"/>
  <c r="P9843" i="1"/>
  <c r="P9842" i="1"/>
  <c r="P9841" i="1"/>
  <c r="P9840" i="1"/>
  <c r="P9839" i="1"/>
  <c r="P9838" i="1"/>
  <c r="P9837" i="1"/>
  <c r="P9836" i="1"/>
  <c r="P9835" i="1"/>
  <c r="P9834" i="1"/>
  <c r="P9833" i="1"/>
  <c r="P9832" i="1"/>
  <c r="P9831" i="1"/>
  <c r="P9830" i="1"/>
  <c r="P9829" i="1"/>
  <c r="P9828" i="1"/>
  <c r="P9827" i="1"/>
  <c r="P9826" i="1"/>
  <c r="P9825" i="1"/>
  <c r="P9824" i="1"/>
  <c r="P9823" i="1"/>
  <c r="P9822" i="1"/>
  <c r="P9821" i="1"/>
  <c r="P9820" i="1"/>
  <c r="P9819" i="1"/>
  <c r="P9818" i="1"/>
  <c r="P9817" i="1"/>
  <c r="P9816" i="1"/>
  <c r="P9815" i="1"/>
  <c r="P9814" i="1"/>
  <c r="P9813" i="1"/>
  <c r="P9812" i="1"/>
  <c r="P9811" i="1"/>
  <c r="P9810" i="1"/>
  <c r="P9809" i="1"/>
  <c r="P9808" i="1"/>
  <c r="P9807" i="1"/>
  <c r="P9806" i="1"/>
  <c r="P9805" i="1"/>
  <c r="P9804" i="1"/>
  <c r="P9803" i="1"/>
  <c r="P9802" i="1"/>
  <c r="P9801" i="1"/>
  <c r="P9800" i="1"/>
  <c r="P9799" i="1"/>
  <c r="P9798" i="1"/>
  <c r="P9797" i="1"/>
  <c r="P9796" i="1"/>
  <c r="P9795" i="1"/>
  <c r="P9794" i="1"/>
  <c r="P9793" i="1"/>
  <c r="P9792" i="1"/>
  <c r="P9791" i="1"/>
  <c r="P9790" i="1"/>
  <c r="P9789" i="1"/>
  <c r="P9788" i="1"/>
  <c r="P9787" i="1"/>
  <c r="P9786" i="1"/>
  <c r="P9785" i="1"/>
  <c r="P9784" i="1"/>
  <c r="P9783" i="1"/>
  <c r="P9782" i="1"/>
  <c r="P9781" i="1"/>
  <c r="P9780" i="1"/>
  <c r="P9779" i="1"/>
  <c r="P9778" i="1"/>
  <c r="P9777" i="1"/>
  <c r="P9776" i="1"/>
  <c r="P9775" i="1"/>
  <c r="P9774" i="1"/>
  <c r="P9773" i="1"/>
  <c r="P9772" i="1"/>
  <c r="P9771" i="1"/>
  <c r="P9770" i="1"/>
  <c r="P9769" i="1"/>
  <c r="P9768" i="1"/>
  <c r="P9767" i="1"/>
  <c r="P9766" i="1"/>
  <c r="P9765" i="1"/>
  <c r="P9764" i="1"/>
  <c r="P9763" i="1"/>
  <c r="P9762" i="1"/>
  <c r="P9761" i="1"/>
  <c r="P9760" i="1"/>
  <c r="P9759" i="1"/>
  <c r="P9758" i="1"/>
  <c r="P9757" i="1"/>
  <c r="P9756" i="1"/>
  <c r="P9755" i="1"/>
  <c r="P9754" i="1"/>
  <c r="P9753" i="1"/>
  <c r="P9752" i="1"/>
  <c r="P9751" i="1"/>
  <c r="P9750" i="1"/>
  <c r="P9749" i="1"/>
  <c r="P9748" i="1"/>
  <c r="P9747" i="1"/>
  <c r="P9746" i="1"/>
  <c r="P9745" i="1"/>
  <c r="P9744" i="1"/>
  <c r="P9743" i="1"/>
  <c r="P9742" i="1"/>
  <c r="P9741" i="1"/>
  <c r="P9740" i="1"/>
  <c r="P9739" i="1"/>
  <c r="P9738" i="1"/>
  <c r="P9737" i="1"/>
  <c r="P9736" i="1"/>
  <c r="P9735" i="1"/>
  <c r="P9734" i="1"/>
  <c r="P9733" i="1"/>
  <c r="P9732" i="1"/>
  <c r="P9731" i="1"/>
  <c r="P9730" i="1"/>
  <c r="P9729" i="1"/>
  <c r="P9728" i="1"/>
  <c r="P9727" i="1"/>
  <c r="P9726" i="1"/>
  <c r="P9725" i="1"/>
  <c r="P9724" i="1"/>
  <c r="P9723" i="1"/>
  <c r="P9722" i="1"/>
  <c r="P9721" i="1"/>
  <c r="P9720" i="1"/>
  <c r="P9719" i="1"/>
  <c r="P9718" i="1"/>
  <c r="P9717" i="1"/>
  <c r="P9716" i="1"/>
  <c r="P9715" i="1"/>
  <c r="P9714" i="1"/>
  <c r="P9713" i="1"/>
  <c r="P9712" i="1"/>
  <c r="P9711" i="1"/>
  <c r="P9710" i="1"/>
  <c r="P9709" i="1"/>
  <c r="P9708" i="1"/>
  <c r="P9707" i="1"/>
  <c r="P9706" i="1"/>
  <c r="P9705" i="1"/>
  <c r="P9704" i="1"/>
  <c r="P9703" i="1"/>
  <c r="P9702" i="1"/>
  <c r="P9701" i="1"/>
  <c r="P9700" i="1"/>
  <c r="P9699" i="1"/>
  <c r="P9698" i="1"/>
  <c r="P9697" i="1"/>
  <c r="P9696" i="1"/>
  <c r="P9695" i="1"/>
  <c r="P9694" i="1"/>
  <c r="P9693" i="1"/>
  <c r="P9692" i="1"/>
  <c r="P9691" i="1"/>
  <c r="P9690" i="1"/>
  <c r="P9689" i="1"/>
  <c r="P9688" i="1"/>
  <c r="P9687" i="1"/>
  <c r="P9686" i="1"/>
  <c r="P9685" i="1"/>
  <c r="P9684" i="1"/>
  <c r="P9683" i="1"/>
  <c r="P9682" i="1"/>
  <c r="P9681" i="1"/>
  <c r="P9680" i="1"/>
  <c r="P9679" i="1"/>
  <c r="P9678" i="1"/>
  <c r="P9677" i="1"/>
  <c r="P9676" i="1"/>
  <c r="P9675" i="1"/>
  <c r="P9674" i="1"/>
  <c r="P9673" i="1"/>
  <c r="P9672" i="1"/>
  <c r="P9671" i="1"/>
  <c r="P9670" i="1"/>
  <c r="P9669" i="1"/>
  <c r="P9668" i="1"/>
  <c r="P9667" i="1"/>
  <c r="P9666" i="1"/>
  <c r="P9665" i="1"/>
  <c r="P9664" i="1"/>
  <c r="P9663" i="1"/>
  <c r="P9662" i="1"/>
  <c r="P9661" i="1"/>
  <c r="P9660" i="1"/>
  <c r="P9659" i="1"/>
  <c r="P9658" i="1"/>
  <c r="P9657" i="1"/>
  <c r="P9656" i="1"/>
  <c r="P9655" i="1"/>
  <c r="P9654" i="1"/>
  <c r="P9653" i="1"/>
  <c r="P9652" i="1"/>
  <c r="P9651" i="1"/>
  <c r="P9650" i="1"/>
  <c r="P9649" i="1"/>
  <c r="P9648" i="1"/>
  <c r="P9647" i="1"/>
  <c r="P9646" i="1"/>
  <c r="P9645" i="1"/>
  <c r="P9644" i="1"/>
  <c r="P9643" i="1"/>
  <c r="P9642" i="1"/>
  <c r="P9641" i="1"/>
  <c r="P9640" i="1"/>
  <c r="P9639" i="1"/>
  <c r="P9638" i="1"/>
  <c r="P9637" i="1"/>
  <c r="P9636" i="1"/>
  <c r="P9635" i="1"/>
  <c r="P9634" i="1"/>
  <c r="P9633" i="1"/>
  <c r="P9632" i="1"/>
  <c r="P9631" i="1"/>
  <c r="P9630" i="1"/>
  <c r="P9629" i="1"/>
  <c r="P9628" i="1"/>
  <c r="P9627" i="1"/>
  <c r="P9626" i="1"/>
  <c r="P9625" i="1"/>
  <c r="P9624" i="1"/>
  <c r="P9623" i="1"/>
  <c r="P9622" i="1"/>
  <c r="P9621" i="1"/>
  <c r="P9620" i="1"/>
  <c r="P9619" i="1"/>
  <c r="P9618" i="1"/>
  <c r="P9617" i="1"/>
  <c r="P9616" i="1"/>
  <c r="P9615" i="1"/>
  <c r="P9614" i="1"/>
  <c r="P9613" i="1"/>
  <c r="P9612" i="1"/>
  <c r="P9611" i="1"/>
  <c r="P9610" i="1"/>
  <c r="P9609" i="1"/>
  <c r="P9608" i="1"/>
  <c r="P9607" i="1"/>
  <c r="P9606" i="1"/>
  <c r="P9605" i="1"/>
  <c r="P9604" i="1"/>
  <c r="P9603" i="1"/>
  <c r="P9602" i="1"/>
  <c r="P9601" i="1"/>
  <c r="P9600" i="1"/>
  <c r="P9599" i="1"/>
  <c r="P9598" i="1"/>
  <c r="P9597" i="1"/>
  <c r="P9596" i="1"/>
  <c r="P9595" i="1"/>
  <c r="P9594" i="1"/>
  <c r="P9593" i="1"/>
  <c r="P9592" i="1"/>
  <c r="P9591" i="1"/>
  <c r="P9590" i="1"/>
  <c r="P9589" i="1"/>
  <c r="P9588" i="1"/>
  <c r="P9587" i="1"/>
  <c r="P9586" i="1"/>
  <c r="P9585" i="1"/>
  <c r="P9584" i="1"/>
  <c r="P9583" i="1"/>
  <c r="P9582" i="1"/>
  <c r="P9581" i="1"/>
  <c r="P9580" i="1"/>
  <c r="P9579" i="1"/>
  <c r="P9578" i="1"/>
  <c r="P9577" i="1"/>
  <c r="P9576" i="1"/>
  <c r="P9575" i="1"/>
  <c r="P9574" i="1"/>
  <c r="P9573" i="1"/>
  <c r="P9572" i="1"/>
  <c r="P9571" i="1"/>
  <c r="P9570" i="1"/>
  <c r="P9569" i="1"/>
  <c r="P9568" i="1"/>
  <c r="P9567" i="1"/>
  <c r="P9566" i="1"/>
  <c r="P9565" i="1"/>
  <c r="P9564" i="1"/>
  <c r="P9563" i="1"/>
  <c r="P9562" i="1"/>
  <c r="P9561" i="1"/>
  <c r="P9560" i="1"/>
  <c r="P9559" i="1"/>
  <c r="P9558" i="1"/>
  <c r="P9557" i="1"/>
  <c r="P9556" i="1"/>
  <c r="P9555" i="1"/>
  <c r="P9554" i="1"/>
  <c r="P9553" i="1"/>
  <c r="P9552" i="1"/>
  <c r="P9551" i="1"/>
  <c r="P9550" i="1"/>
  <c r="P9549" i="1"/>
  <c r="P9548" i="1"/>
  <c r="P9547" i="1"/>
  <c r="P9546" i="1"/>
  <c r="P9545" i="1"/>
  <c r="P9544" i="1"/>
  <c r="P9543" i="1"/>
  <c r="P9542" i="1"/>
  <c r="P9541" i="1"/>
  <c r="P9540" i="1"/>
  <c r="P9539" i="1"/>
  <c r="P9538" i="1"/>
  <c r="P9537" i="1"/>
  <c r="P9536" i="1"/>
  <c r="P9535" i="1"/>
  <c r="P9534" i="1"/>
  <c r="P9533" i="1"/>
  <c r="P9532" i="1"/>
  <c r="P9531" i="1"/>
  <c r="P9530" i="1"/>
  <c r="P9529" i="1"/>
  <c r="P9528" i="1"/>
  <c r="P9527" i="1"/>
  <c r="P9526" i="1"/>
  <c r="P9525" i="1"/>
  <c r="P9524" i="1"/>
  <c r="P9523" i="1"/>
  <c r="P9522" i="1"/>
  <c r="P9521" i="1"/>
  <c r="P9520" i="1"/>
  <c r="P9519" i="1"/>
  <c r="P9518" i="1"/>
  <c r="P9517" i="1"/>
  <c r="P9516" i="1"/>
  <c r="P9515" i="1"/>
  <c r="P9514" i="1"/>
  <c r="P9513" i="1"/>
  <c r="P9512" i="1"/>
  <c r="P9511" i="1"/>
  <c r="P9510" i="1"/>
  <c r="P9509" i="1"/>
  <c r="P9508" i="1"/>
  <c r="P9507" i="1"/>
  <c r="P9506" i="1"/>
  <c r="P9505" i="1"/>
  <c r="P9504" i="1"/>
  <c r="P9503" i="1"/>
  <c r="P9502" i="1"/>
  <c r="P9501" i="1"/>
  <c r="P9500" i="1"/>
  <c r="P9499" i="1"/>
  <c r="P9498" i="1"/>
  <c r="P9497" i="1"/>
  <c r="P9496" i="1"/>
  <c r="P9495" i="1"/>
  <c r="P9494" i="1"/>
  <c r="P9493" i="1"/>
  <c r="P9492" i="1"/>
  <c r="P9491" i="1"/>
  <c r="P9490" i="1"/>
  <c r="P9489" i="1"/>
  <c r="P9488" i="1"/>
  <c r="P9487" i="1"/>
  <c r="P9486" i="1"/>
  <c r="P9485" i="1"/>
  <c r="P9484" i="1"/>
  <c r="P9483" i="1"/>
  <c r="P9482" i="1"/>
  <c r="P9481" i="1"/>
  <c r="P9480" i="1"/>
  <c r="P9479" i="1"/>
  <c r="P9478" i="1"/>
  <c r="P9477" i="1"/>
  <c r="P9476" i="1"/>
  <c r="P9475" i="1"/>
  <c r="P9474" i="1"/>
  <c r="P9473" i="1"/>
  <c r="P9472" i="1"/>
  <c r="P9471" i="1"/>
  <c r="P9470" i="1"/>
  <c r="P9469" i="1"/>
  <c r="P9468" i="1"/>
  <c r="P9467" i="1"/>
  <c r="P9466" i="1"/>
  <c r="P9465" i="1"/>
  <c r="P9464" i="1"/>
  <c r="P9463" i="1"/>
  <c r="P9462" i="1"/>
  <c r="P9461" i="1"/>
  <c r="P9460" i="1"/>
  <c r="P9459" i="1"/>
  <c r="P9458" i="1"/>
  <c r="P9457" i="1"/>
  <c r="P9456" i="1"/>
  <c r="P9455" i="1"/>
  <c r="P9454" i="1"/>
  <c r="P9453" i="1"/>
  <c r="P9452" i="1"/>
  <c r="P9451" i="1"/>
  <c r="P9450" i="1"/>
  <c r="P9449" i="1"/>
  <c r="P9448" i="1"/>
  <c r="P9447" i="1"/>
  <c r="P9446" i="1"/>
  <c r="P9445" i="1"/>
  <c r="P9444" i="1"/>
  <c r="P9443" i="1"/>
  <c r="P9442" i="1"/>
  <c r="P9441" i="1"/>
  <c r="P9440" i="1"/>
  <c r="P9439" i="1"/>
  <c r="P9438" i="1"/>
  <c r="P9437" i="1"/>
  <c r="P9436" i="1"/>
  <c r="P9435" i="1"/>
  <c r="P9434" i="1"/>
  <c r="P9433" i="1"/>
  <c r="P9432" i="1"/>
  <c r="P9431" i="1"/>
  <c r="P9430" i="1"/>
  <c r="P9429" i="1"/>
  <c r="P9428" i="1"/>
  <c r="P9427" i="1"/>
  <c r="P9426" i="1"/>
  <c r="P9425" i="1"/>
  <c r="P9424" i="1"/>
  <c r="P9423" i="1"/>
  <c r="P9422" i="1"/>
  <c r="P9421" i="1"/>
  <c r="P9420" i="1"/>
  <c r="P9419" i="1"/>
  <c r="P9418" i="1"/>
  <c r="P9417" i="1"/>
  <c r="P9416" i="1"/>
  <c r="P9415" i="1"/>
  <c r="P9414" i="1"/>
  <c r="P9413" i="1"/>
  <c r="P9412" i="1"/>
  <c r="P9411" i="1"/>
  <c r="P9410" i="1"/>
  <c r="P9409" i="1"/>
  <c r="P9408" i="1"/>
  <c r="P9407" i="1"/>
  <c r="P9406" i="1"/>
  <c r="P9405" i="1"/>
  <c r="P9404" i="1"/>
  <c r="P9403" i="1"/>
  <c r="P9402" i="1"/>
  <c r="P9401" i="1"/>
  <c r="P9400" i="1"/>
  <c r="P9399" i="1"/>
  <c r="P9398" i="1"/>
  <c r="P9397" i="1"/>
  <c r="P9396" i="1"/>
  <c r="P9395" i="1"/>
  <c r="P9394" i="1"/>
  <c r="P9393" i="1"/>
  <c r="P9392" i="1"/>
  <c r="P9391" i="1"/>
  <c r="P9390" i="1"/>
  <c r="P9389" i="1"/>
  <c r="P9388" i="1"/>
  <c r="P9387" i="1"/>
  <c r="P9386" i="1"/>
  <c r="P9385" i="1"/>
  <c r="P9384" i="1"/>
  <c r="P9383" i="1"/>
  <c r="P9382" i="1"/>
  <c r="P9381" i="1"/>
  <c r="P9380" i="1"/>
  <c r="P9379" i="1"/>
  <c r="P9378" i="1"/>
  <c r="P9377" i="1"/>
  <c r="P9376" i="1"/>
  <c r="P9375" i="1"/>
  <c r="P9374" i="1"/>
  <c r="P9373" i="1"/>
  <c r="P9372" i="1"/>
  <c r="P9371" i="1"/>
  <c r="P9370" i="1"/>
  <c r="P9369" i="1"/>
  <c r="P9368" i="1"/>
  <c r="P9367" i="1"/>
  <c r="P9366" i="1"/>
  <c r="P9365" i="1"/>
  <c r="P9364" i="1"/>
  <c r="P9363" i="1"/>
  <c r="P9362" i="1"/>
  <c r="P9361" i="1"/>
  <c r="P9360" i="1"/>
  <c r="P9359" i="1"/>
  <c r="P9358" i="1"/>
  <c r="P9357" i="1"/>
  <c r="P9356" i="1"/>
  <c r="P9355" i="1"/>
  <c r="P9354" i="1"/>
  <c r="P9353" i="1"/>
  <c r="P9352" i="1"/>
  <c r="P9351" i="1"/>
  <c r="P9350" i="1"/>
  <c r="P9349" i="1"/>
  <c r="P9348" i="1"/>
  <c r="P9347" i="1"/>
  <c r="P9346" i="1"/>
  <c r="P9345" i="1"/>
  <c r="P9344" i="1"/>
  <c r="P9343" i="1"/>
  <c r="P9342" i="1"/>
  <c r="P9341" i="1"/>
  <c r="P9340" i="1"/>
  <c r="P9339" i="1"/>
  <c r="P9338" i="1"/>
  <c r="P9337" i="1"/>
  <c r="P9336" i="1"/>
  <c r="P9335" i="1"/>
  <c r="P9334" i="1"/>
  <c r="P9333" i="1"/>
  <c r="P9332" i="1"/>
  <c r="P9331" i="1"/>
  <c r="P9330" i="1"/>
  <c r="P9329" i="1"/>
  <c r="P9328" i="1"/>
  <c r="P9327" i="1"/>
  <c r="P9326" i="1"/>
  <c r="P9325" i="1"/>
  <c r="P9324" i="1"/>
  <c r="P9323" i="1"/>
  <c r="P9322" i="1"/>
  <c r="P9321" i="1"/>
  <c r="P9320" i="1"/>
  <c r="P9319" i="1"/>
  <c r="P9318" i="1"/>
  <c r="P9317" i="1"/>
  <c r="P9316" i="1"/>
  <c r="P9315" i="1"/>
  <c r="P9314" i="1"/>
  <c r="P9313" i="1"/>
  <c r="P9312" i="1"/>
  <c r="P9311" i="1"/>
  <c r="P9310" i="1"/>
  <c r="P9309" i="1"/>
  <c r="P9308" i="1"/>
  <c r="P9307" i="1"/>
  <c r="P9306" i="1"/>
  <c r="P9305" i="1"/>
  <c r="P9304" i="1"/>
  <c r="P9303" i="1"/>
  <c r="P9302" i="1"/>
  <c r="P9301" i="1"/>
  <c r="P9300" i="1"/>
  <c r="P9299" i="1"/>
  <c r="P9298" i="1"/>
  <c r="P9297" i="1"/>
  <c r="P9296" i="1"/>
  <c r="P9295" i="1"/>
  <c r="P9294" i="1"/>
  <c r="P9293" i="1"/>
  <c r="P9292" i="1"/>
  <c r="P9291" i="1"/>
  <c r="P9290" i="1"/>
  <c r="P9289" i="1"/>
  <c r="P9288" i="1"/>
  <c r="P9287" i="1"/>
  <c r="P9286" i="1"/>
  <c r="P9285" i="1"/>
  <c r="P9284" i="1"/>
  <c r="P9283" i="1"/>
  <c r="P9282" i="1"/>
  <c r="P9281" i="1"/>
  <c r="P9280" i="1"/>
  <c r="P9279" i="1"/>
  <c r="P9278" i="1"/>
  <c r="P9277" i="1"/>
  <c r="P9276" i="1"/>
  <c r="P9275" i="1"/>
  <c r="P9274" i="1"/>
  <c r="P9273" i="1"/>
  <c r="P9272" i="1"/>
  <c r="P9271" i="1"/>
  <c r="P9270" i="1"/>
  <c r="P9269" i="1"/>
  <c r="P9268" i="1"/>
  <c r="P9267" i="1"/>
  <c r="P9266" i="1"/>
  <c r="P9265" i="1"/>
  <c r="P9264" i="1"/>
  <c r="P9263" i="1"/>
  <c r="P9262" i="1"/>
  <c r="P9261" i="1"/>
  <c r="P9260" i="1"/>
  <c r="P9259" i="1"/>
  <c r="P9258" i="1"/>
  <c r="P9257" i="1"/>
  <c r="P9256" i="1"/>
  <c r="P9255" i="1"/>
  <c r="P9254" i="1"/>
  <c r="P9253" i="1"/>
  <c r="P9252" i="1"/>
  <c r="P9251" i="1"/>
  <c r="P9250" i="1"/>
  <c r="P9249" i="1"/>
  <c r="P9248" i="1"/>
  <c r="P9247" i="1"/>
  <c r="P9246" i="1"/>
  <c r="P9245" i="1"/>
  <c r="P9244" i="1"/>
  <c r="P9243" i="1"/>
  <c r="P9242" i="1"/>
  <c r="P9241" i="1"/>
  <c r="P9240" i="1"/>
  <c r="P9239" i="1"/>
  <c r="P9238" i="1"/>
  <c r="P9237" i="1"/>
  <c r="P9236" i="1"/>
  <c r="P9235" i="1"/>
  <c r="P9234" i="1"/>
  <c r="P9233" i="1"/>
  <c r="P9232" i="1"/>
  <c r="P9231" i="1"/>
  <c r="P9230" i="1"/>
  <c r="P9229" i="1"/>
  <c r="P9228" i="1"/>
  <c r="P9227" i="1"/>
  <c r="P9226" i="1"/>
  <c r="P9225" i="1"/>
  <c r="P9224" i="1"/>
  <c r="P9223" i="1"/>
  <c r="P9222" i="1"/>
  <c r="P9221" i="1"/>
  <c r="P9220" i="1"/>
  <c r="P9219" i="1"/>
  <c r="P9218" i="1"/>
  <c r="P9217" i="1"/>
  <c r="P9216" i="1"/>
  <c r="P9215" i="1"/>
  <c r="P9214" i="1"/>
  <c r="P9213" i="1"/>
  <c r="P9212" i="1"/>
  <c r="P9211" i="1"/>
  <c r="P9210" i="1"/>
  <c r="P9209" i="1"/>
  <c r="P9208" i="1"/>
  <c r="P9207" i="1"/>
  <c r="P9206" i="1"/>
  <c r="P9205" i="1"/>
  <c r="P9204" i="1"/>
  <c r="P9203" i="1"/>
  <c r="P9202" i="1"/>
  <c r="P9201" i="1"/>
  <c r="P9200" i="1"/>
  <c r="P9199" i="1"/>
  <c r="P9198" i="1"/>
  <c r="P9197" i="1"/>
  <c r="P9196" i="1"/>
  <c r="P9195" i="1"/>
  <c r="P9194" i="1"/>
  <c r="P9193" i="1"/>
  <c r="P9192" i="1"/>
  <c r="P9191" i="1"/>
  <c r="P9190" i="1"/>
  <c r="P9189" i="1"/>
  <c r="P9188" i="1"/>
  <c r="P9187" i="1"/>
  <c r="P9186" i="1"/>
  <c r="P9185" i="1"/>
  <c r="P9184" i="1"/>
  <c r="P9183" i="1"/>
  <c r="P9182" i="1"/>
  <c r="P9181" i="1"/>
  <c r="P9180" i="1"/>
  <c r="P9179" i="1"/>
  <c r="P9178" i="1"/>
  <c r="P9177" i="1"/>
  <c r="P9176" i="1"/>
  <c r="P9175" i="1"/>
  <c r="P9174" i="1"/>
  <c r="P9173" i="1"/>
  <c r="P9172" i="1"/>
  <c r="P9171" i="1"/>
  <c r="P9170" i="1"/>
  <c r="P9169" i="1"/>
  <c r="P9168" i="1"/>
  <c r="P9167" i="1"/>
  <c r="P9166" i="1"/>
  <c r="P9165" i="1"/>
  <c r="P9164" i="1"/>
  <c r="P9163" i="1"/>
  <c r="P9162" i="1"/>
  <c r="P9161" i="1"/>
  <c r="P9160" i="1"/>
  <c r="P9159" i="1"/>
  <c r="P9158" i="1"/>
  <c r="P9157" i="1"/>
  <c r="P9156" i="1"/>
  <c r="P9155" i="1"/>
  <c r="P9154" i="1"/>
  <c r="P9153" i="1"/>
  <c r="P9152" i="1"/>
  <c r="P9151" i="1"/>
  <c r="P9150" i="1"/>
  <c r="P9149" i="1"/>
  <c r="P9148" i="1"/>
  <c r="P9147" i="1"/>
  <c r="P9146" i="1"/>
  <c r="P9145" i="1"/>
  <c r="P9144" i="1"/>
  <c r="P9143" i="1"/>
  <c r="P9142" i="1"/>
  <c r="P9141" i="1"/>
  <c r="P9140" i="1"/>
  <c r="P9139" i="1"/>
  <c r="P9138" i="1"/>
  <c r="P9137" i="1"/>
  <c r="P9136" i="1"/>
  <c r="P9135" i="1"/>
  <c r="P9134" i="1"/>
  <c r="P9133" i="1"/>
  <c r="P9132" i="1"/>
  <c r="P9131" i="1"/>
  <c r="P9130" i="1"/>
  <c r="P9129" i="1"/>
  <c r="P9128" i="1"/>
  <c r="P9127" i="1"/>
  <c r="P9126" i="1"/>
  <c r="P9125" i="1"/>
  <c r="P9124" i="1"/>
  <c r="P9123" i="1"/>
  <c r="P9122" i="1"/>
  <c r="P9121" i="1"/>
  <c r="P9120" i="1"/>
  <c r="P9119" i="1"/>
  <c r="P9118" i="1"/>
  <c r="P9117" i="1"/>
  <c r="P9116" i="1"/>
  <c r="P9115" i="1"/>
  <c r="P9114" i="1"/>
  <c r="P9113" i="1"/>
  <c r="P9112" i="1"/>
  <c r="P9111" i="1"/>
  <c r="P9110" i="1"/>
  <c r="P9109" i="1"/>
  <c r="P9108" i="1"/>
  <c r="P9107" i="1"/>
  <c r="P9106" i="1"/>
  <c r="P9105" i="1"/>
  <c r="P9104" i="1"/>
  <c r="P9103" i="1"/>
  <c r="P9102" i="1"/>
  <c r="P9101" i="1"/>
  <c r="P9100" i="1"/>
  <c r="P9099" i="1"/>
  <c r="P9098" i="1"/>
  <c r="P9097" i="1"/>
  <c r="P9096" i="1"/>
  <c r="P9095" i="1"/>
  <c r="P9094" i="1"/>
  <c r="P9093" i="1"/>
  <c r="P9092" i="1"/>
  <c r="P9091" i="1"/>
  <c r="P9090" i="1"/>
  <c r="P9089" i="1"/>
  <c r="P9088" i="1"/>
  <c r="P9087" i="1"/>
  <c r="P9086" i="1"/>
  <c r="P9085" i="1"/>
  <c r="P9084" i="1"/>
  <c r="P9083" i="1"/>
  <c r="P9082" i="1"/>
  <c r="P9081" i="1"/>
  <c r="P9080" i="1"/>
  <c r="P9079" i="1"/>
  <c r="P9078" i="1"/>
  <c r="P9077" i="1"/>
  <c r="P9076" i="1"/>
  <c r="P9075" i="1"/>
  <c r="P9074" i="1"/>
  <c r="P9073" i="1"/>
  <c r="P9072" i="1"/>
  <c r="P9071" i="1"/>
  <c r="P9070" i="1"/>
  <c r="P9069" i="1"/>
  <c r="P9068" i="1"/>
  <c r="P9067" i="1"/>
  <c r="P9066" i="1"/>
  <c r="P9065" i="1"/>
  <c r="P9064" i="1"/>
  <c r="P9063" i="1"/>
  <c r="P9062" i="1"/>
  <c r="P9061" i="1"/>
  <c r="P9060" i="1"/>
  <c r="P9059" i="1"/>
  <c r="P9058" i="1"/>
  <c r="P9057" i="1"/>
  <c r="P9056" i="1"/>
  <c r="P9055" i="1"/>
  <c r="P9054" i="1"/>
  <c r="P9053" i="1"/>
  <c r="P9052" i="1"/>
  <c r="P9051" i="1"/>
  <c r="P9050" i="1"/>
  <c r="P9049" i="1"/>
  <c r="P9048" i="1"/>
  <c r="P9047" i="1"/>
  <c r="P9046" i="1"/>
  <c r="P9045" i="1"/>
  <c r="P9044" i="1"/>
  <c r="P9043" i="1"/>
  <c r="P9042" i="1"/>
  <c r="P9041" i="1"/>
  <c r="P9040" i="1"/>
  <c r="P9039" i="1"/>
  <c r="P9038" i="1"/>
  <c r="P9037" i="1"/>
  <c r="P9036" i="1"/>
  <c r="P9035" i="1"/>
  <c r="P9034" i="1"/>
  <c r="P9033" i="1"/>
  <c r="P9032" i="1"/>
  <c r="P9031" i="1"/>
  <c r="P9030" i="1"/>
  <c r="P9029" i="1"/>
  <c r="P9028" i="1"/>
  <c r="P9027" i="1"/>
  <c r="P9026" i="1"/>
  <c r="P9025" i="1"/>
  <c r="P9024" i="1"/>
  <c r="P9023" i="1"/>
  <c r="P9022" i="1"/>
  <c r="P9021" i="1"/>
  <c r="P9020" i="1"/>
  <c r="P9019" i="1"/>
  <c r="P9018" i="1"/>
  <c r="P9017" i="1"/>
  <c r="P9016" i="1"/>
  <c r="P9015" i="1"/>
  <c r="P9014" i="1"/>
  <c r="P9013" i="1"/>
  <c r="P9012" i="1"/>
  <c r="P9011" i="1"/>
  <c r="P9010" i="1"/>
  <c r="P9009" i="1"/>
  <c r="P9008" i="1"/>
  <c r="P9007" i="1"/>
  <c r="P9006" i="1"/>
  <c r="P9005" i="1"/>
  <c r="P9004" i="1"/>
  <c r="P9003" i="1"/>
  <c r="P9002" i="1"/>
  <c r="P9001" i="1"/>
  <c r="P9000" i="1"/>
  <c r="P8999" i="1"/>
  <c r="P8998" i="1"/>
  <c r="P8997" i="1"/>
  <c r="P8996" i="1"/>
  <c r="P8995" i="1"/>
  <c r="P8994" i="1"/>
  <c r="P8993" i="1"/>
  <c r="P8992" i="1"/>
  <c r="P8991" i="1"/>
  <c r="P8990" i="1"/>
  <c r="P8989" i="1"/>
  <c r="P8988" i="1"/>
  <c r="P8987" i="1"/>
  <c r="P8986" i="1"/>
  <c r="P8985" i="1"/>
  <c r="P8984" i="1"/>
  <c r="P8983" i="1"/>
  <c r="P8982" i="1"/>
  <c r="P8981" i="1"/>
  <c r="P8980" i="1"/>
  <c r="P8979" i="1"/>
  <c r="P8978" i="1"/>
  <c r="P8977" i="1"/>
  <c r="P8976" i="1"/>
  <c r="P8975" i="1"/>
  <c r="P8974" i="1"/>
  <c r="P8973" i="1"/>
  <c r="P8972" i="1"/>
  <c r="P8971" i="1"/>
  <c r="P8970" i="1"/>
  <c r="P8969" i="1"/>
  <c r="P8968" i="1"/>
  <c r="P8967" i="1"/>
  <c r="P8966" i="1"/>
  <c r="P8965" i="1"/>
  <c r="P8964" i="1"/>
  <c r="P8963" i="1"/>
  <c r="P8962" i="1"/>
  <c r="P8961" i="1"/>
  <c r="P8960" i="1"/>
  <c r="P8959" i="1"/>
  <c r="P8958" i="1"/>
  <c r="P8957" i="1"/>
  <c r="P8956" i="1"/>
  <c r="P8955" i="1"/>
  <c r="P8954" i="1"/>
  <c r="P8953" i="1"/>
  <c r="P8952" i="1"/>
  <c r="P8951" i="1"/>
  <c r="P8950" i="1"/>
  <c r="P8949" i="1"/>
  <c r="P8948" i="1"/>
  <c r="P8947" i="1"/>
  <c r="P8946" i="1"/>
  <c r="P8945" i="1"/>
  <c r="P8944" i="1"/>
  <c r="P8943" i="1"/>
  <c r="P8942" i="1"/>
  <c r="P8941" i="1"/>
  <c r="P8940" i="1"/>
  <c r="P8939" i="1"/>
  <c r="P8938" i="1"/>
  <c r="P8937" i="1"/>
  <c r="P8936" i="1"/>
  <c r="P8935" i="1"/>
  <c r="P8934" i="1"/>
  <c r="P8933" i="1"/>
  <c r="P8932" i="1"/>
  <c r="P8931" i="1"/>
  <c r="P8930" i="1"/>
  <c r="P8929" i="1"/>
  <c r="P8928" i="1"/>
  <c r="P8927" i="1"/>
  <c r="P8926" i="1"/>
  <c r="P8925" i="1"/>
  <c r="P8924" i="1"/>
  <c r="P8923" i="1"/>
  <c r="P8922" i="1"/>
  <c r="P8921" i="1"/>
  <c r="P8920" i="1"/>
  <c r="P8919" i="1"/>
  <c r="P8918" i="1"/>
  <c r="P8917" i="1"/>
  <c r="P8916" i="1"/>
  <c r="P8915" i="1"/>
  <c r="P8914" i="1"/>
  <c r="P8913" i="1"/>
  <c r="P8912" i="1"/>
  <c r="P8911" i="1"/>
  <c r="P8910" i="1"/>
  <c r="P8909" i="1"/>
  <c r="P8908" i="1"/>
  <c r="P8907" i="1"/>
  <c r="P8906" i="1"/>
  <c r="P8905" i="1"/>
  <c r="P8904" i="1"/>
  <c r="P8903" i="1"/>
  <c r="P8902" i="1"/>
  <c r="P8901" i="1"/>
  <c r="P8900" i="1"/>
  <c r="P8899" i="1"/>
  <c r="P8898" i="1"/>
  <c r="P8897" i="1"/>
  <c r="P8896" i="1"/>
  <c r="P8895" i="1"/>
  <c r="P8894" i="1"/>
  <c r="P8893" i="1"/>
  <c r="P8892" i="1"/>
  <c r="P8891" i="1"/>
  <c r="P8890" i="1"/>
  <c r="P8889" i="1"/>
  <c r="P8888" i="1"/>
  <c r="P8887" i="1"/>
  <c r="P8886" i="1"/>
  <c r="P8885" i="1"/>
  <c r="P8884" i="1"/>
  <c r="P8883" i="1"/>
  <c r="P8882" i="1"/>
  <c r="P8881" i="1"/>
  <c r="P8880" i="1"/>
  <c r="P8879" i="1"/>
  <c r="P8878" i="1"/>
  <c r="P8877" i="1"/>
  <c r="P8876" i="1"/>
  <c r="P8875" i="1"/>
  <c r="P8874" i="1"/>
  <c r="P8873" i="1"/>
  <c r="P8872" i="1"/>
  <c r="P8871" i="1"/>
  <c r="P8870" i="1"/>
  <c r="P8869" i="1"/>
  <c r="P8868" i="1"/>
  <c r="P8867" i="1"/>
  <c r="P8866" i="1"/>
  <c r="P8865" i="1"/>
  <c r="P8864" i="1"/>
  <c r="P8863" i="1"/>
  <c r="P8862" i="1"/>
  <c r="P8861" i="1"/>
  <c r="P8860" i="1"/>
  <c r="P8859" i="1"/>
  <c r="P8858" i="1"/>
  <c r="P8857" i="1"/>
  <c r="P8856" i="1"/>
  <c r="P8855" i="1"/>
  <c r="P8854" i="1"/>
  <c r="P8853" i="1"/>
  <c r="P8852" i="1"/>
  <c r="P8851" i="1"/>
  <c r="P8850" i="1"/>
  <c r="P8849" i="1"/>
  <c r="P8848" i="1"/>
  <c r="P8847" i="1"/>
  <c r="P8846" i="1"/>
  <c r="P8845" i="1"/>
  <c r="P8844" i="1"/>
  <c r="P8843" i="1"/>
  <c r="P8842" i="1"/>
  <c r="P8841" i="1"/>
  <c r="P8840" i="1"/>
  <c r="P8839" i="1"/>
  <c r="P8838" i="1"/>
  <c r="P8837" i="1"/>
  <c r="P8836" i="1"/>
  <c r="P8835" i="1"/>
  <c r="P8834" i="1"/>
  <c r="P8833" i="1"/>
  <c r="P8832" i="1"/>
  <c r="P8831" i="1"/>
  <c r="P8830" i="1"/>
  <c r="P8829" i="1"/>
  <c r="P8828" i="1"/>
  <c r="P8827" i="1"/>
  <c r="P8826" i="1"/>
  <c r="P8825" i="1"/>
  <c r="P8824" i="1"/>
  <c r="P8823" i="1"/>
  <c r="P8822" i="1"/>
  <c r="P8821" i="1"/>
  <c r="P8820" i="1"/>
  <c r="P8819" i="1"/>
  <c r="P8818" i="1"/>
  <c r="P8817" i="1"/>
  <c r="P8816" i="1"/>
  <c r="P8815" i="1"/>
  <c r="P8814" i="1"/>
  <c r="P8813" i="1"/>
  <c r="P8812" i="1"/>
  <c r="P8811" i="1"/>
  <c r="P8810" i="1"/>
  <c r="P8809" i="1"/>
  <c r="P8808" i="1"/>
  <c r="P8807" i="1"/>
  <c r="P8806" i="1"/>
  <c r="P8805" i="1"/>
  <c r="P8804" i="1"/>
  <c r="P8803" i="1"/>
  <c r="P8802" i="1"/>
  <c r="P8801" i="1"/>
  <c r="P8800" i="1"/>
  <c r="P8799" i="1"/>
  <c r="P8798" i="1"/>
  <c r="P8797" i="1"/>
  <c r="P8796" i="1"/>
  <c r="P8795" i="1"/>
  <c r="P8794" i="1"/>
  <c r="P8793" i="1"/>
  <c r="P8792" i="1"/>
  <c r="P8791" i="1"/>
  <c r="P8790" i="1"/>
  <c r="P8789" i="1"/>
  <c r="P8788" i="1"/>
  <c r="P8787" i="1"/>
  <c r="P8786" i="1"/>
  <c r="P8785" i="1"/>
  <c r="P8784" i="1"/>
  <c r="P8783" i="1"/>
  <c r="P8782" i="1"/>
  <c r="P8781" i="1"/>
  <c r="P8780" i="1"/>
  <c r="P8779" i="1"/>
  <c r="P8778" i="1"/>
  <c r="P8777" i="1"/>
  <c r="P8776" i="1"/>
  <c r="P8775" i="1"/>
  <c r="P8774" i="1"/>
  <c r="P8773" i="1"/>
  <c r="P8772" i="1"/>
  <c r="P8771" i="1"/>
  <c r="P8770" i="1"/>
  <c r="P8769" i="1"/>
  <c r="P8768" i="1"/>
  <c r="P8767" i="1"/>
  <c r="P8766" i="1"/>
  <c r="P8765" i="1"/>
  <c r="P8764" i="1"/>
  <c r="P8763" i="1"/>
  <c r="P8762" i="1"/>
  <c r="P8761" i="1"/>
  <c r="P8760" i="1"/>
  <c r="P8759" i="1"/>
  <c r="P8758" i="1"/>
  <c r="P8757" i="1"/>
  <c r="P8756" i="1"/>
  <c r="P8755" i="1"/>
  <c r="P8754" i="1"/>
  <c r="P8753" i="1"/>
  <c r="P8752" i="1"/>
  <c r="P8751" i="1"/>
  <c r="P8750" i="1"/>
  <c r="P8749" i="1"/>
  <c r="P8748" i="1"/>
  <c r="P8747" i="1"/>
  <c r="P8746" i="1"/>
  <c r="P8745" i="1"/>
  <c r="P8744" i="1"/>
  <c r="P8743" i="1"/>
  <c r="P8742" i="1"/>
  <c r="P8741" i="1"/>
  <c r="P8740" i="1"/>
  <c r="P8739" i="1"/>
  <c r="P8738" i="1"/>
  <c r="P8737" i="1"/>
  <c r="P8736" i="1"/>
  <c r="P8735" i="1"/>
  <c r="P8734" i="1"/>
  <c r="P8733" i="1"/>
  <c r="P8732" i="1"/>
  <c r="P8731" i="1"/>
  <c r="P8730" i="1"/>
  <c r="P8729" i="1"/>
  <c r="P8728" i="1"/>
  <c r="P8727" i="1"/>
  <c r="P8726" i="1"/>
  <c r="P8725" i="1"/>
  <c r="P8724" i="1"/>
  <c r="P8723" i="1"/>
  <c r="P8722" i="1"/>
  <c r="P8721" i="1"/>
  <c r="P8720" i="1"/>
  <c r="P8719" i="1"/>
  <c r="P8718" i="1"/>
  <c r="P8717" i="1"/>
  <c r="P8716" i="1"/>
  <c r="P8715" i="1"/>
  <c r="P8714" i="1"/>
  <c r="P8713" i="1"/>
  <c r="P8712" i="1"/>
  <c r="P8711" i="1"/>
  <c r="P8710" i="1"/>
  <c r="P8709" i="1"/>
  <c r="P8708" i="1"/>
  <c r="P8707" i="1"/>
  <c r="P8706" i="1"/>
  <c r="P8705" i="1"/>
  <c r="P8704" i="1"/>
  <c r="P8703" i="1"/>
  <c r="P8702" i="1"/>
  <c r="P8701" i="1"/>
  <c r="P8700" i="1"/>
  <c r="P8699" i="1"/>
  <c r="P8698" i="1"/>
  <c r="P8697" i="1"/>
  <c r="P8696" i="1"/>
  <c r="P8695" i="1"/>
  <c r="P8694" i="1"/>
  <c r="P8693" i="1"/>
  <c r="P8692" i="1"/>
  <c r="P8691" i="1"/>
  <c r="P8690" i="1"/>
  <c r="P8689" i="1"/>
  <c r="P8688" i="1"/>
  <c r="P8687" i="1"/>
  <c r="P8686" i="1"/>
  <c r="P8685" i="1"/>
  <c r="P8684" i="1"/>
  <c r="P8683" i="1"/>
  <c r="P8682" i="1"/>
  <c r="P8681" i="1"/>
  <c r="P8680" i="1"/>
  <c r="P8679" i="1"/>
  <c r="P8678" i="1"/>
  <c r="P8677" i="1"/>
  <c r="P8676" i="1"/>
  <c r="P8675" i="1"/>
  <c r="P8674" i="1"/>
  <c r="P8673" i="1"/>
  <c r="P8672" i="1"/>
  <c r="P8671" i="1"/>
  <c r="P8670" i="1"/>
  <c r="P8669" i="1"/>
  <c r="P8668" i="1"/>
  <c r="P8667" i="1"/>
  <c r="P8666" i="1"/>
  <c r="P8665" i="1"/>
  <c r="P8664" i="1"/>
  <c r="P8663" i="1"/>
  <c r="P8662" i="1"/>
  <c r="P8661" i="1"/>
  <c r="P8660" i="1"/>
  <c r="P8659" i="1"/>
  <c r="P8658" i="1"/>
  <c r="P8657" i="1"/>
  <c r="P8656" i="1"/>
  <c r="P8655" i="1"/>
  <c r="P8654" i="1"/>
  <c r="P8653" i="1"/>
  <c r="P8652" i="1"/>
  <c r="P8651" i="1"/>
  <c r="P8650" i="1"/>
  <c r="P8649" i="1"/>
  <c r="P8648" i="1"/>
  <c r="P8647" i="1"/>
  <c r="P8646" i="1"/>
  <c r="P8645" i="1"/>
  <c r="P8644" i="1"/>
  <c r="P8643" i="1"/>
  <c r="P8642" i="1"/>
  <c r="P8641" i="1"/>
  <c r="P8640" i="1"/>
  <c r="P8639" i="1"/>
  <c r="P8638" i="1"/>
  <c r="P8637" i="1"/>
  <c r="P8636" i="1"/>
  <c r="P8635" i="1"/>
  <c r="P8634" i="1"/>
  <c r="P8633" i="1"/>
  <c r="P8632" i="1"/>
  <c r="P8631" i="1"/>
  <c r="P8630" i="1"/>
  <c r="P8629" i="1"/>
  <c r="P8628" i="1"/>
  <c r="P8627" i="1"/>
  <c r="P8626" i="1"/>
  <c r="P8625" i="1"/>
  <c r="P8624" i="1"/>
  <c r="P8623" i="1"/>
  <c r="P8622" i="1"/>
  <c r="P8621" i="1"/>
  <c r="P8620" i="1"/>
  <c r="P8619" i="1"/>
  <c r="P8618" i="1"/>
  <c r="P8617" i="1"/>
  <c r="P8616" i="1"/>
  <c r="P8615" i="1"/>
  <c r="P8614" i="1"/>
  <c r="P8613" i="1"/>
  <c r="P8612" i="1"/>
  <c r="P8611" i="1"/>
  <c r="P8610" i="1"/>
  <c r="P8609" i="1"/>
  <c r="P8608" i="1"/>
  <c r="P8607" i="1"/>
  <c r="P8606" i="1"/>
  <c r="P8605" i="1"/>
  <c r="P8604" i="1"/>
  <c r="P8603" i="1"/>
  <c r="P8602" i="1"/>
  <c r="P8601" i="1"/>
  <c r="P8600" i="1"/>
  <c r="P8599" i="1"/>
  <c r="P8598" i="1"/>
  <c r="P8597" i="1"/>
  <c r="P8596" i="1"/>
  <c r="P8595" i="1"/>
  <c r="P8594" i="1"/>
  <c r="P8593" i="1"/>
  <c r="P8592" i="1"/>
  <c r="P8591" i="1"/>
  <c r="P8590" i="1"/>
  <c r="P8589" i="1"/>
  <c r="P8588" i="1"/>
  <c r="P8587" i="1"/>
  <c r="P8586" i="1"/>
  <c r="P8585" i="1"/>
  <c r="P8584" i="1"/>
  <c r="P8583" i="1"/>
  <c r="P8582" i="1"/>
  <c r="P8581" i="1"/>
  <c r="P8580" i="1"/>
  <c r="P8579" i="1"/>
  <c r="P8578" i="1"/>
  <c r="P8577" i="1"/>
  <c r="P8576" i="1"/>
  <c r="P8575" i="1"/>
  <c r="P8574" i="1"/>
  <c r="P8573" i="1"/>
  <c r="P8572" i="1"/>
  <c r="P8571" i="1"/>
  <c r="P8570" i="1"/>
  <c r="P8569" i="1"/>
  <c r="P8568" i="1"/>
  <c r="P8567" i="1"/>
  <c r="P8566" i="1"/>
  <c r="P8565" i="1"/>
  <c r="P8564" i="1"/>
  <c r="P8563" i="1"/>
  <c r="P8562" i="1"/>
  <c r="P8561" i="1"/>
  <c r="P8560" i="1"/>
  <c r="P8559" i="1"/>
  <c r="P8558" i="1"/>
  <c r="P8557" i="1"/>
  <c r="P8556" i="1"/>
  <c r="P8555" i="1"/>
  <c r="P8554" i="1"/>
  <c r="P8553" i="1"/>
  <c r="P8552" i="1"/>
  <c r="P8551" i="1"/>
  <c r="P8550" i="1"/>
  <c r="P8549" i="1"/>
  <c r="P8548" i="1"/>
  <c r="P8547" i="1"/>
  <c r="P8546" i="1"/>
  <c r="P8545" i="1"/>
  <c r="P8544" i="1"/>
  <c r="P8543" i="1"/>
  <c r="P8542" i="1"/>
  <c r="P8541" i="1"/>
  <c r="P8540" i="1"/>
  <c r="P8539" i="1"/>
  <c r="P8538" i="1"/>
  <c r="P8537" i="1"/>
  <c r="P8536" i="1"/>
  <c r="P8535" i="1"/>
  <c r="P8534" i="1"/>
  <c r="P8533" i="1"/>
  <c r="P8532" i="1"/>
  <c r="P8531" i="1"/>
  <c r="P8530" i="1"/>
  <c r="P8529" i="1"/>
  <c r="P8528" i="1"/>
  <c r="P8527" i="1"/>
  <c r="P8526" i="1"/>
  <c r="P8525" i="1"/>
  <c r="P8524" i="1"/>
  <c r="P8523" i="1"/>
  <c r="P8522" i="1"/>
  <c r="P8521" i="1"/>
  <c r="P8520" i="1"/>
  <c r="P8519" i="1"/>
  <c r="P8518" i="1"/>
  <c r="P8517" i="1"/>
  <c r="P8516" i="1"/>
  <c r="P8515" i="1"/>
  <c r="P8514" i="1"/>
  <c r="P8513" i="1"/>
  <c r="P8512" i="1"/>
  <c r="P8511" i="1"/>
  <c r="P8510" i="1"/>
  <c r="P8509" i="1"/>
  <c r="P8508" i="1"/>
  <c r="P8507" i="1"/>
  <c r="P8506" i="1"/>
  <c r="P8505" i="1"/>
  <c r="P8504" i="1"/>
  <c r="P8503" i="1"/>
  <c r="P8502" i="1"/>
  <c r="P8501" i="1"/>
  <c r="P8500" i="1"/>
  <c r="P8499" i="1"/>
  <c r="P8498" i="1"/>
  <c r="P8497" i="1"/>
  <c r="P8496" i="1"/>
  <c r="P8495" i="1"/>
  <c r="P8494" i="1"/>
  <c r="P8493" i="1"/>
  <c r="P8492" i="1"/>
  <c r="P8491" i="1"/>
  <c r="P8490" i="1"/>
  <c r="P8489" i="1"/>
  <c r="P8488" i="1"/>
  <c r="P8487" i="1"/>
  <c r="P8486" i="1"/>
  <c r="P8485" i="1"/>
  <c r="P8484" i="1"/>
  <c r="P8483" i="1"/>
  <c r="P8482" i="1"/>
  <c r="P8481" i="1"/>
  <c r="P8480" i="1"/>
  <c r="P8479" i="1"/>
  <c r="P8478" i="1"/>
  <c r="P8477" i="1"/>
  <c r="P8476" i="1"/>
  <c r="P8475" i="1"/>
  <c r="P8474" i="1"/>
  <c r="P8473" i="1"/>
  <c r="P8472" i="1"/>
  <c r="P8471" i="1"/>
  <c r="P8470" i="1"/>
  <c r="P8469" i="1"/>
  <c r="P8468" i="1"/>
  <c r="P8467" i="1"/>
  <c r="P8466" i="1"/>
  <c r="P8465" i="1"/>
  <c r="P8464" i="1"/>
  <c r="P8463" i="1"/>
  <c r="P8462" i="1"/>
  <c r="P8461" i="1"/>
  <c r="P8460" i="1"/>
  <c r="P8459" i="1"/>
  <c r="P8458" i="1"/>
  <c r="P8457" i="1"/>
  <c r="P8456" i="1"/>
  <c r="P8455" i="1"/>
  <c r="P8454" i="1"/>
  <c r="P8453" i="1"/>
  <c r="P8452" i="1"/>
  <c r="P8451" i="1"/>
  <c r="P8450" i="1"/>
  <c r="P8449" i="1"/>
  <c r="P8448" i="1"/>
  <c r="P8447" i="1"/>
  <c r="P8446" i="1"/>
  <c r="P8445" i="1"/>
  <c r="P8444" i="1"/>
  <c r="P8443" i="1"/>
  <c r="P8442" i="1"/>
  <c r="P8441" i="1"/>
  <c r="P8440" i="1"/>
  <c r="P8439" i="1"/>
  <c r="P8438" i="1"/>
  <c r="P8437" i="1"/>
  <c r="P8436" i="1"/>
  <c r="P8435" i="1"/>
  <c r="P8434" i="1"/>
  <c r="P8433" i="1"/>
  <c r="P8432" i="1"/>
  <c r="P8431" i="1"/>
  <c r="P8430" i="1"/>
  <c r="P8429" i="1"/>
  <c r="P8428" i="1"/>
  <c r="P8427" i="1"/>
  <c r="P8426" i="1"/>
  <c r="P8425" i="1"/>
  <c r="P8424" i="1"/>
  <c r="P8423" i="1"/>
  <c r="P8422" i="1"/>
  <c r="P8421" i="1"/>
  <c r="P8420" i="1"/>
  <c r="P8419" i="1"/>
  <c r="P8418" i="1"/>
  <c r="P8417" i="1"/>
  <c r="P8416" i="1"/>
  <c r="P8415" i="1"/>
  <c r="P8414" i="1"/>
  <c r="P8413" i="1"/>
  <c r="P8412" i="1"/>
  <c r="P8411" i="1"/>
  <c r="P8410" i="1"/>
  <c r="P8409" i="1"/>
  <c r="P8408" i="1"/>
  <c r="P8407" i="1"/>
  <c r="P8406" i="1"/>
  <c r="P8405" i="1"/>
  <c r="P8404" i="1"/>
  <c r="P8403" i="1"/>
  <c r="P8402" i="1"/>
  <c r="P8401" i="1"/>
  <c r="P8400" i="1"/>
  <c r="P8399" i="1"/>
  <c r="P8398" i="1"/>
  <c r="P8397" i="1"/>
  <c r="P8396" i="1"/>
  <c r="P8395" i="1"/>
  <c r="P8394" i="1"/>
  <c r="P8393" i="1"/>
  <c r="P8392" i="1"/>
  <c r="P8391" i="1"/>
  <c r="P8390" i="1"/>
  <c r="P8389" i="1"/>
  <c r="P8388" i="1"/>
  <c r="P8387" i="1"/>
  <c r="P8386" i="1"/>
  <c r="P8385" i="1"/>
  <c r="P8384" i="1"/>
  <c r="P8383" i="1"/>
  <c r="P8382" i="1"/>
  <c r="P8381" i="1"/>
  <c r="P8380" i="1"/>
  <c r="P8379" i="1"/>
  <c r="P8378" i="1"/>
  <c r="P8377" i="1"/>
  <c r="P8376" i="1"/>
  <c r="P8375" i="1"/>
  <c r="P8374" i="1"/>
  <c r="P8373" i="1"/>
  <c r="P8372" i="1"/>
  <c r="P8371" i="1"/>
  <c r="P8370" i="1"/>
  <c r="P8369" i="1"/>
  <c r="P8368" i="1"/>
  <c r="P8367" i="1"/>
  <c r="P8366" i="1"/>
  <c r="P8365" i="1"/>
  <c r="P8364" i="1"/>
  <c r="P8363" i="1"/>
  <c r="P8362" i="1"/>
  <c r="P8361" i="1"/>
  <c r="P8360" i="1"/>
  <c r="P8359" i="1"/>
  <c r="P8358" i="1"/>
  <c r="P8357" i="1"/>
  <c r="P8356" i="1"/>
  <c r="P8355" i="1"/>
  <c r="P8354" i="1"/>
  <c r="P8353" i="1"/>
  <c r="P8352" i="1"/>
  <c r="P8351" i="1"/>
  <c r="P8350" i="1"/>
  <c r="P8349" i="1"/>
  <c r="P8348" i="1"/>
  <c r="P8347" i="1"/>
  <c r="P8346" i="1"/>
  <c r="P8345" i="1"/>
  <c r="P8344" i="1"/>
  <c r="P8343" i="1"/>
  <c r="P8342" i="1"/>
  <c r="P8341" i="1"/>
  <c r="P8340" i="1"/>
  <c r="P8339" i="1"/>
  <c r="P8338" i="1"/>
  <c r="P8337" i="1"/>
  <c r="P8336" i="1"/>
  <c r="P8335" i="1"/>
  <c r="P8334" i="1"/>
  <c r="P8333" i="1"/>
  <c r="P8332" i="1"/>
  <c r="P8331" i="1"/>
  <c r="P8330" i="1"/>
  <c r="P8329" i="1"/>
  <c r="P8328" i="1"/>
  <c r="P8327" i="1"/>
  <c r="P8326" i="1"/>
  <c r="P8325" i="1"/>
  <c r="P8324" i="1"/>
  <c r="P8323" i="1"/>
  <c r="P8322" i="1"/>
  <c r="P8321" i="1"/>
  <c r="P8320" i="1"/>
  <c r="P8319" i="1"/>
  <c r="P8318" i="1"/>
  <c r="P8317" i="1"/>
  <c r="P8316" i="1"/>
  <c r="P8315" i="1"/>
  <c r="P8314" i="1"/>
  <c r="P8313" i="1"/>
  <c r="P8312" i="1"/>
  <c r="P8311" i="1"/>
  <c r="P8310" i="1"/>
  <c r="P8309" i="1"/>
  <c r="P8308" i="1"/>
  <c r="P8307" i="1"/>
  <c r="P8306" i="1"/>
  <c r="P8305" i="1"/>
  <c r="P8304" i="1"/>
  <c r="P8303" i="1"/>
  <c r="P8302" i="1"/>
  <c r="P8301" i="1"/>
  <c r="P8300" i="1"/>
  <c r="P8299" i="1"/>
  <c r="P8298" i="1"/>
  <c r="P8297" i="1"/>
  <c r="P8296" i="1"/>
  <c r="P8295" i="1"/>
  <c r="P8294" i="1"/>
  <c r="P8293" i="1"/>
  <c r="P8292" i="1"/>
  <c r="P8291" i="1"/>
  <c r="P8290" i="1"/>
  <c r="P8289" i="1"/>
  <c r="P8288" i="1"/>
  <c r="P8287" i="1"/>
  <c r="P8286" i="1"/>
  <c r="P8285" i="1"/>
  <c r="P8284" i="1"/>
  <c r="P8283" i="1"/>
  <c r="P8282" i="1"/>
  <c r="P8281" i="1"/>
  <c r="P8280" i="1"/>
  <c r="P8279" i="1"/>
  <c r="P8278" i="1"/>
  <c r="P8277" i="1"/>
  <c r="P8276" i="1"/>
  <c r="P8275" i="1"/>
  <c r="P8274" i="1"/>
  <c r="P8273" i="1"/>
  <c r="P8272" i="1"/>
  <c r="P8271" i="1"/>
  <c r="P8270" i="1"/>
  <c r="P8269" i="1"/>
  <c r="P8268" i="1"/>
  <c r="P8267" i="1"/>
  <c r="P8266" i="1"/>
  <c r="P8265" i="1"/>
  <c r="P8264" i="1"/>
  <c r="P8263" i="1"/>
  <c r="P8262" i="1"/>
  <c r="P8261" i="1"/>
  <c r="P8260" i="1"/>
  <c r="P8259" i="1"/>
  <c r="P8258" i="1"/>
  <c r="P8257" i="1"/>
  <c r="P8256" i="1"/>
  <c r="P8255" i="1"/>
  <c r="P8254" i="1"/>
  <c r="P8253" i="1"/>
  <c r="P8252" i="1"/>
  <c r="P8251" i="1"/>
  <c r="P8250" i="1"/>
  <c r="P8249" i="1"/>
  <c r="P8248" i="1"/>
  <c r="P8247" i="1"/>
  <c r="P8246" i="1"/>
  <c r="P8245" i="1"/>
  <c r="P8244" i="1"/>
  <c r="P8243" i="1"/>
  <c r="P8242" i="1"/>
  <c r="P8241" i="1"/>
  <c r="P8240" i="1"/>
  <c r="P8239" i="1"/>
  <c r="P8238" i="1"/>
  <c r="P8237" i="1"/>
  <c r="P8236" i="1"/>
  <c r="P8235" i="1"/>
  <c r="P8234" i="1"/>
  <c r="P8233" i="1"/>
  <c r="P8232" i="1"/>
  <c r="P8231" i="1"/>
  <c r="P8230" i="1"/>
  <c r="P8229" i="1"/>
  <c r="P8228" i="1"/>
  <c r="P8227" i="1"/>
  <c r="P8226" i="1"/>
  <c r="P8225" i="1"/>
  <c r="P8224" i="1"/>
  <c r="P8223" i="1"/>
  <c r="P8222" i="1"/>
  <c r="P8221" i="1"/>
  <c r="P8220" i="1"/>
  <c r="P8219" i="1"/>
  <c r="P8218" i="1"/>
  <c r="P8217" i="1"/>
  <c r="P8216" i="1"/>
  <c r="P8215" i="1"/>
  <c r="P8214" i="1"/>
  <c r="P8213" i="1"/>
  <c r="P8212" i="1"/>
  <c r="P8211" i="1"/>
  <c r="P8210" i="1"/>
  <c r="P8209" i="1"/>
  <c r="P8208" i="1"/>
  <c r="P8207" i="1"/>
  <c r="P8206" i="1"/>
  <c r="P8205" i="1"/>
  <c r="P8204" i="1"/>
  <c r="P8203" i="1"/>
  <c r="P8202" i="1"/>
  <c r="P8201" i="1"/>
  <c r="P8200" i="1"/>
  <c r="P8199" i="1"/>
  <c r="P8198" i="1"/>
  <c r="P8197" i="1"/>
  <c r="P8196" i="1"/>
  <c r="P8195" i="1"/>
  <c r="P8194" i="1"/>
  <c r="P8193" i="1"/>
  <c r="P8192" i="1"/>
  <c r="P8191" i="1"/>
  <c r="P8190" i="1"/>
  <c r="P8189" i="1"/>
  <c r="P8188" i="1"/>
  <c r="P8187" i="1"/>
  <c r="P8186" i="1"/>
  <c r="P8185" i="1"/>
  <c r="P8184" i="1"/>
  <c r="P8183" i="1"/>
  <c r="P8182" i="1"/>
  <c r="P8181" i="1"/>
  <c r="P8180" i="1"/>
  <c r="P8179" i="1"/>
  <c r="P8178" i="1"/>
  <c r="P8177" i="1"/>
  <c r="P8176" i="1"/>
  <c r="P8175" i="1"/>
  <c r="P8174" i="1"/>
  <c r="P8173" i="1"/>
  <c r="P8172" i="1"/>
  <c r="P8171" i="1"/>
  <c r="P8170" i="1"/>
  <c r="P8169" i="1"/>
  <c r="P8168" i="1"/>
  <c r="P8167" i="1"/>
  <c r="P8166" i="1"/>
  <c r="P8165" i="1"/>
  <c r="P8164" i="1"/>
  <c r="P8163" i="1"/>
  <c r="P8162" i="1"/>
  <c r="P8161" i="1"/>
  <c r="P8160" i="1"/>
  <c r="P8159" i="1"/>
  <c r="P8158" i="1"/>
  <c r="P8157" i="1"/>
  <c r="P8156" i="1"/>
  <c r="P8155" i="1"/>
  <c r="P8154" i="1"/>
  <c r="P8153" i="1"/>
  <c r="P8152" i="1"/>
  <c r="P8151" i="1"/>
  <c r="P8150" i="1"/>
  <c r="P8149" i="1"/>
  <c r="P8148" i="1"/>
  <c r="P8147" i="1"/>
  <c r="P8146" i="1"/>
  <c r="P8145" i="1"/>
  <c r="P8144" i="1"/>
  <c r="P8143" i="1"/>
  <c r="P8142" i="1"/>
  <c r="P8141" i="1"/>
  <c r="P8140" i="1"/>
  <c r="P8139" i="1"/>
  <c r="P8138" i="1"/>
  <c r="P8137" i="1"/>
  <c r="P8136" i="1"/>
  <c r="P8135" i="1"/>
  <c r="P8134" i="1"/>
  <c r="P8133" i="1"/>
  <c r="P8132" i="1"/>
  <c r="P8131" i="1"/>
  <c r="P8130" i="1"/>
  <c r="P8129" i="1"/>
  <c r="P8128" i="1"/>
  <c r="P8127" i="1"/>
  <c r="P8126" i="1"/>
  <c r="P8125" i="1"/>
  <c r="P8124" i="1"/>
  <c r="P8123" i="1"/>
  <c r="P8122" i="1"/>
  <c r="P8121" i="1"/>
  <c r="P8120" i="1"/>
  <c r="P8119" i="1"/>
  <c r="P8118" i="1"/>
  <c r="P8117" i="1"/>
  <c r="P8116" i="1"/>
  <c r="P8115" i="1"/>
  <c r="P8114" i="1"/>
  <c r="P8113" i="1"/>
  <c r="P8112" i="1"/>
  <c r="P8111" i="1"/>
  <c r="P8110" i="1"/>
  <c r="P8109" i="1"/>
  <c r="P8108" i="1"/>
  <c r="P8107" i="1"/>
  <c r="P8106" i="1"/>
  <c r="P8105" i="1"/>
  <c r="P8104" i="1"/>
  <c r="P8103" i="1"/>
  <c r="P8102" i="1"/>
  <c r="P8101" i="1"/>
  <c r="P8100" i="1"/>
  <c r="P8099" i="1"/>
  <c r="P8098" i="1"/>
  <c r="P8097" i="1"/>
  <c r="P8096" i="1"/>
  <c r="P8095" i="1"/>
  <c r="P8094" i="1"/>
  <c r="P8093" i="1"/>
  <c r="P8092" i="1"/>
  <c r="P8091" i="1"/>
  <c r="P8090" i="1"/>
  <c r="P8089" i="1"/>
  <c r="P8088" i="1"/>
  <c r="P8087" i="1"/>
  <c r="P8086" i="1"/>
  <c r="P8085" i="1"/>
  <c r="P8084" i="1"/>
  <c r="P8083" i="1"/>
  <c r="P8082" i="1"/>
  <c r="P8081" i="1"/>
  <c r="P8080" i="1"/>
  <c r="P8079" i="1"/>
  <c r="P8078" i="1"/>
  <c r="P8077" i="1"/>
  <c r="P8076" i="1"/>
  <c r="P8075" i="1"/>
  <c r="P8074" i="1"/>
  <c r="P8073" i="1"/>
  <c r="P8072" i="1"/>
  <c r="P8071" i="1"/>
  <c r="P8070" i="1"/>
  <c r="P8069" i="1"/>
  <c r="P8068" i="1"/>
  <c r="P8067" i="1"/>
  <c r="P8066" i="1"/>
  <c r="P8065" i="1"/>
  <c r="P8064" i="1"/>
  <c r="P8063" i="1"/>
  <c r="P8062" i="1"/>
  <c r="P8061" i="1"/>
  <c r="P8060" i="1"/>
  <c r="P8059" i="1"/>
  <c r="P8058" i="1"/>
  <c r="P8057" i="1"/>
  <c r="P8056" i="1"/>
  <c r="P8055" i="1"/>
  <c r="P8054" i="1"/>
  <c r="P8053" i="1"/>
  <c r="P8052" i="1"/>
  <c r="P8051" i="1"/>
  <c r="P8050" i="1"/>
  <c r="P8049" i="1"/>
  <c r="P8048" i="1"/>
  <c r="P8047" i="1"/>
  <c r="P8046" i="1"/>
  <c r="P8045" i="1"/>
  <c r="P8044" i="1"/>
  <c r="P8043" i="1"/>
  <c r="P8042" i="1"/>
  <c r="P8041" i="1"/>
  <c r="P8040" i="1"/>
  <c r="P8039" i="1"/>
  <c r="P8038" i="1"/>
  <c r="P8037" i="1"/>
  <c r="P8036" i="1"/>
  <c r="P8035" i="1"/>
  <c r="P8034" i="1"/>
  <c r="P8033" i="1"/>
  <c r="P8032" i="1"/>
  <c r="P8031" i="1"/>
  <c r="P8030" i="1"/>
  <c r="P8029" i="1"/>
  <c r="P8028" i="1"/>
  <c r="P8027" i="1"/>
  <c r="P8026" i="1"/>
  <c r="P8025" i="1"/>
  <c r="P8024" i="1"/>
  <c r="P8023" i="1"/>
  <c r="P8022" i="1"/>
  <c r="P8021" i="1"/>
  <c r="P8020" i="1"/>
  <c r="P8019" i="1"/>
  <c r="P8018" i="1"/>
  <c r="P8017" i="1"/>
  <c r="P8016" i="1"/>
  <c r="P8015" i="1"/>
  <c r="P8014" i="1"/>
  <c r="P8013" i="1"/>
  <c r="P8012" i="1"/>
  <c r="P8011" i="1"/>
  <c r="P8010" i="1"/>
  <c r="P8009" i="1"/>
  <c r="P8008" i="1"/>
  <c r="P8007" i="1"/>
  <c r="P8006" i="1"/>
  <c r="P8005" i="1"/>
  <c r="P8004" i="1"/>
  <c r="P8003" i="1"/>
  <c r="P8002" i="1"/>
  <c r="P8001" i="1"/>
  <c r="P8000" i="1"/>
  <c r="P7999" i="1"/>
  <c r="P7998" i="1"/>
  <c r="P7997" i="1"/>
  <c r="P7996" i="1"/>
  <c r="P7995" i="1"/>
  <c r="P7994" i="1"/>
  <c r="P7993" i="1"/>
  <c r="P7992" i="1"/>
  <c r="P7991" i="1"/>
  <c r="P7990" i="1"/>
  <c r="P7989" i="1"/>
  <c r="P7988" i="1"/>
  <c r="P7987" i="1"/>
  <c r="P7986" i="1"/>
  <c r="P7985" i="1"/>
  <c r="P7984" i="1"/>
  <c r="P7983" i="1"/>
  <c r="P7982" i="1"/>
  <c r="P7981" i="1"/>
  <c r="P7980" i="1"/>
  <c r="P7979" i="1"/>
  <c r="P7978" i="1"/>
  <c r="P7977" i="1"/>
  <c r="P7976" i="1"/>
  <c r="P7975" i="1"/>
  <c r="P7974" i="1"/>
  <c r="P7973" i="1"/>
  <c r="P7972" i="1"/>
  <c r="P7971" i="1"/>
  <c r="P7970" i="1"/>
  <c r="P7969" i="1"/>
  <c r="P7968" i="1"/>
  <c r="P7967" i="1"/>
  <c r="P7966" i="1"/>
  <c r="P7965" i="1"/>
  <c r="P7964" i="1"/>
  <c r="P7963" i="1"/>
  <c r="P7962" i="1"/>
  <c r="P7961" i="1"/>
  <c r="P7960" i="1"/>
  <c r="P7959" i="1"/>
  <c r="P7958" i="1"/>
  <c r="P7957" i="1"/>
  <c r="P7956" i="1"/>
  <c r="P7955" i="1"/>
  <c r="P7954" i="1"/>
  <c r="P7953" i="1"/>
  <c r="P7952" i="1"/>
  <c r="P7951" i="1"/>
  <c r="P7950" i="1"/>
  <c r="P7949" i="1"/>
  <c r="P7948" i="1"/>
  <c r="P7947" i="1"/>
  <c r="P7946" i="1"/>
  <c r="P7945" i="1"/>
  <c r="P7944" i="1"/>
  <c r="P7943" i="1"/>
  <c r="P7942" i="1"/>
  <c r="P7941" i="1"/>
  <c r="P7940" i="1"/>
  <c r="P7939" i="1"/>
  <c r="P7938" i="1"/>
  <c r="P7937" i="1"/>
  <c r="P7936" i="1"/>
  <c r="P7935" i="1"/>
  <c r="P7934" i="1"/>
  <c r="P7933" i="1"/>
  <c r="P7932" i="1"/>
  <c r="P7931" i="1"/>
  <c r="P7930" i="1"/>
  <c r="P7929" i="1"/>
  <c r="P7928" i="1"/>
  <c r="P7927" i="1"/>
  <c r="P7926" i="1"/>
  <c r="P7925" i="1"/>
  <c r="P7924" i="1"/>
  <c r="P7923" i="1"/>
  <c r="P7922" i="1"/>
  <c r="P7921" i="1"/>
  <c r="P7920" i="1"/>
  <c r="P7919" i="1"/>
  <c r="P7918" i="1"/>
  <c r="P7917" i="1"/>
  <c r="P7916" i="1"/>
  <c r="P7915" i="1"/>
  <c r="P7914" i="1"/>
  <c r="P7913" i="1"/>
  <c r="P7912" i="1"/>
  <c r="P7911" i="1"/>
  <c r="P7910" i="1"/>
  <c r="P7909" i="1"/>
  <c r="P7908" i="1"/>
  <c r="P7907" i="1"/>
  <c r="P7906" i="1"/>
  <c r="P7905" i="1"/>
  <c r="P7904" i="1"/>
  <c r="P7903" i="1"/>
  <c r="P7902" i="1"/>
  <c r="P7901" i="1"/>
  <c r="P7900" i="1"/>
  <c r="P7899" i="1"/>
  <c r="P7898" i="1"/>
  <c r="P7897" i="1"/>
  <c r="P7896" i="1"/>
  <c r="P7895" i="1"/>
  <c r="P7894" i="1"/>
  <c r="P7893" i="1"/>
  <c r="P7892" i="1"/>
  <c r="P7891" i="1"/>
  <c r="P7890" i="1"/>
  <c r="P7889" i="1"/>
  <c r="P7888" i="1"/>
  <c r="P7887" i="1"/>
  <c r="P7886" i="1"/>
  <c r="P7885" i="1"/>
  <c r="P7884" i="1"/>
  <c r="P7883" i="1"/>
  <c r="P7882" i="1"/>
  <c r="P7881" i="1"/>
  <c r="P7880" i="1"/>
  <c r="P7879" i="1"/>
  <c r="P7878" i="1"/>
  <c r="P7877" i="1"/>
  <c r="P7876" i="1"/>
  <c r="P7875" i="1"/>
  <c r="P7874" i="1"/>
  <c r="P7873" i="1"/>
  <c r="P7872" i="1"/>
  <c r="P7871" i="1"/>
  <c r="P7870" i="1"/>
  <c r="P7869" i="1"/>
  <c r="P7868" i="1"/>
  <c r="P7867" i="1"/>
  <c r="P7866" i="1"/>
  <c r="P7865" i="1"/>
  <c r="P7864" i="1"/>
  <c r="P7863" i="1"/>
  <c r="P7862" i="1"/>
  <c r="P7861" i="1"/>
  <c r="P7860" i="1"/>
  <c r="P7859" i="1"/>
  <c r="P7858" i="1"/>
  <c r="P7857" i="1"/>
  <c r="P7856" i="1"/>
  <c r="P7855" i="1"/>
  <c r="P7854" i="1"/>
  <c r="P7853" i="1"/>
  <c r="P7852" i="1"/>
  <c r="P7851" i="1"/>
  <c r="P7850" i="1"/>
  <c r="P7849" i="1"/>
  <c r="P7848" i="1"/>
  <c r="P7847" i="1"/>
  <c r="P7846" i="1"/>
  <c r="P7845" i="1"/>
  <c r="P7844" i="1"/>
  <c r="P7843" i="1"/>
  <c r="P7842" i="1"/>
  <c r="P7841" i="1"/>
  <c r="P7840" i="1"/>
  <c r="P7839" i="1"/>
  <c r="P7838" i="1"/>
  <c r="P7837" i="1"/>
  <c r="P7836" i="1"/>
  <c r="P7835" i="1"/>
  <c r="P7834" i="1"/>
  <c r="P7833" i="1"/>
  <c r="P7832" i="1"/>
  <c r="P7831" i="1"/>
  <c r="P7830" i="1"/>
  <c r="P7829" i="1"/>
  <c r="P7828" i="1"/>
  <c r="P7827" i="1"/>
  <c r="P7826" i="1"/>
  <c r="P7825" i="1"/>
  <c r="P7824" i="1"/>
  <c r="P7823" i="1"/>
  <c r="P7822" i="1"/>
  <c r="P7821" i="1"/>
  <c r="P7820" i="1"/>
  <c r="P7819" i="1"/>
  <c r="P7818" i="1"/>
  <c r="P7817" i="1"/>
  <c r="P7816" i="1"/>
  <c r="P7815" i="1"/>
  <c r="P7814" i="1"/>
  <c r="P7813" i="1"/>
  <c r="P7812" i="1"/>
  <c r="P7811" i="1"/>
  <c r="P7810" i="1"/>
  <c r="P7809" i="1"/>
  <c r="P7808" i="1"/>
  <c r="P7807" i="1"/>
  <c r="P7806" i="1"/>
  <c r="P7805" i="1"/>
  <c r="P7804" i="1"/>
  <c r="P7803" i="1"/>
  <c r="P7802" i="1"/>
  <c r="P7801" i="1"/>
  <c r="P7800" i="1"/>
  <c r="P7799" i="1"/>
  <c r="P7798" i="1"/>
  <c r="P7797" i="1"/>
  <c r="P7796" i="1"/>
  <c r="P7795" i="1"/>
  <c r="P7794" i="1"/>
  <c r="P7793" i="1"/>
  <c r="P7792" i="1"/>
  <c r="P7791" i="1"/>
  <c r="P7790" i="1"/>
  <c r="P7789" i="1"/>
  <c r="P7788" i="1"/>
  <c r="P7787" i="1"/>
  <c r="P7786" i="1"/>
  <c r="P7785" i="1"/>
  <c r="P7784" i="1"/>
  <c r="P7783" i="1"/>
  <c r="P7782" i="1"/>
  <c r="P7781" i="1"/>
  <c r="P7780" i="1"/>
  <c r="P7779" i="1"/>
  <c r="P7778" i="1"/>
  <c r="P7777" i="1"/>
  <c r="P7776" i="1"/>
  <c r="P7775" i="1"/>
  <c r="P7774" i="1"/>
  <c r="P7773" i="1"/>
  <c r="P7772" i="1"/>
  <c r="P7771" i="1"/>
  <c r="P7770" i="1"/>
  <c r="P7769" i="1"/>
  <c r="P7768" i="1"/>
  <c r="P7767" i="1"/>
  <c r="P7766" i="1"/>
  <c r="P7765" i="1"/>
  <c r="P7764" i="1"/>
  <c r="P7763" i="1"/>
  <c r="P7762" i="1"/>
  <c r="P7761" i="1"/>
  <c r="P7760" i="1"/>
  <c r="P7759" i="1"/>
  <c r="P7758" i="1"/>
  <c r="P7757" i="1"/>
  <c r="P7756" i="1"/>
  <c r="P7755" i="1"/>
  <c r="P7754" i="1"/>
  <c r="P7753" i="1"/>
  <c r="P7752" i="1"/>
  <c r="P7751" i="1"/>
  <c r="P7750" i="1"/>
  <c r="P7749" i="1"/>
  <c r="P7748" i="1"/>
  <c r="P7747" i="1"/>
  <c r="P7746" i="1"/>
  <c r="P7745" i="1"/>
  <c r="P7744" i="1"/>
  <c r="P7743" i="1"/>
  <c r="P7742" i="1"/>
  <c r="P7741" i="1"/>
  <c r="P7740" i="1"/>
  <c r="P7739" i="1"/>
  <c r="P7738" i="1"/>
  <c r="P7737" i="1"/>
  <c r="P7736" i="1"/>
  <c r="P7735" i="1"/>
  <c r="P7734" i="1"/>
  <c r="P7733" i="1"/>
  <c r="P7732" i="1"/>
  <c r="P7731" i="1"/>
  <c r="P7730" i="1"/>
  <c r="P7729" i="1"/>
  <c r="P7728" i="1"/>
  <c r="P7727" i="1"/>
  <c r="P7726" i="1"/>
  <c r="P7725" i="1"/>
  <c r="P7724" i="1"/>
  <c r="P7723" i="1"/>
  <c r="P7722" i="1"/>
  <c r="P7721" i="1"/>
  <c r="P7720" i="1"/>
  <c r="P7719" i="1"/>
  <c r="P7718" i="1"/>
  <c r="P7717" i="1"/>
  <c r="P7716" i="1"/>
  <c r="P7715" i="1"/>
  <c r="P7714" i="1"/>
  <c r="P7713" i="1"/>
  <c r="P7712" i="1"/>
  <c r="P7711" i="1"/>
  <c r="P7710" i="1"/>
  <c r="P7709" i="1"/>
  <c r="P7708" i="1"/>
  <c r="P7707" i="1"/>
  <c r="P7706" i="1"/>
  <c r="P7705" i="1"/>
  <c r="P7704" i="1"/>
  <c r="P7703" i="1"/>
  <c r="P7702" i="1"/>
  <c r="P7701" i="1"/>
  <c r="P7700" i="1"/>
  <c r="P7699" i="1"/>
  <c r="P7698" i="1"/>
  <c r="P7697" i="1"/>
  <c r="P7696" i="1"/>
  <c r="P7695" i="1"/>
  <c r="P7694" i="1"/>
  <c r="P7693" i="1"/>
  <c r="P7692" i="1"/>
  <c r="P7691" i="1"/>
  <c r="P7690" i="1"/>
  <c r="P7689" i="1"/>
  <c r="P7688" i="1"/>
  <c r="P7687" i="1"/>
  <c r="P7686" i="1"/>
  <c r="P7685" i="1"/>
  <c r="P7684" i="1"/>
  <c r="P7683" i="1"/>
  <c r="P7682" i="1"/>
  <c r="P7681" i="1"/>
  <c r="P7680" i="1"/>
  <c r="P7679" i="1"/>
  <c r="P7678" i="1"/>
  <c r="P7677" i="1"/>
  <c r="P7676" i="1"/>
  <c r="P7675" i="1"/>
  <c r="P7674" i="1"/>
  <c r="P7673" i="1"/>
  <c r="P7672" i="1"/>
  <c r="P7671" i="1"/>
  <c r="P7670" i="1"/>
  <c r="P7669" i="1"/>
  <c r="P7668" i="1"/>
  <c r="P7667" i="1"/>
  <c r="P7666" i="1"/>
  <c r="P7665" i="1"/>
  <c r="P7664" i="1"/>
  <c r="P7663" i="1"/>
  <c r="P7662" i="1"/>
  <c r="P7661" i="1"/>
  <c r="P7660" i="1"/>
  <c r="P7659" i="1"/>
  <c r="P7658" i="1"/>
  <c r="P7657" i="1"/>
  <c r="P7656" i="1"/>
  <c r="P7655" i="1"/>
  <c r="P7654" i="1"/>
  <c r="P7653" i="1"/>
  <c r="P7652" i="1"/>
  <c r="P7651" i="1"/>
  <c r="P7650" i="1"/>
  <c r="P7649" i="1"/>
  <c r="P7648" i="1"/>
  <c r="P7647" i="1"/>
  <c r="P7646" i="1"/>
  <c r="P7645" i="1"/>
  <c r="P7644" i="1"/>
  <c r="P7643" i="1"/>
  <c r="P7642" i="1"/>
  <c r="P7641" i="1"/>
  <c r="P7640" i="1"/>
  <c r="P7639" i="1"/>
  <c r="P7638" i="1"/>
  <c r="P7637" i="1"/>
  <c r="P7636" i="1"/>
  <c r="P7635" i="1"/>
  <c r="P7634" i="1"/>
  <c r="P7633" i="1"/>
  <c r="P7632" i="1"/>
  <c r="P7631" i="1"/>
  <c r="P7630" i="1"/>
  <c r="P7629" i="1"/>
  <c r="P7628" i="1"/>
  <c r="P7627" i="1"/>
  <c r="P7626" i="1"/>
  <c r="P7625" i="1"/>
  <c r="P7624" i="1"/>
  <c r="P7623" i="1"/>
  <c r="P7622" i="1"/>
  <c r="P7621" i="1"/>
  <c r="P7620" i="1"/>
  <c r="P7619" i="1"/>
  <c r="P7618" i="1"/>
  <c r="P7617" i="1"/>
  <c r="P7616" i="1"/>
  <c r="P7615" i="1"/>
  <c r="P7614" i="1"/>
  <c r="P7613" i="1"/>
  <c r="P7612" i="1"/>
  <c r="P7611" i="1"/>
  <c r="P7610" i="1"/>
  <c r="P7609" i="1"/>
  <c r="P7608" i="1"/>
  <c r="P7607" i="1"/>
  <c r="P7606" i="1"/>
  <c r="P7605" i="1"/>
  <c r="P7604" i="1"/>
  <c r="P7603" i="1"/>
  <c r="P7602" i="1"/>
  <c r="P7601" i="1"/>
  <c r="P7600" i="1"/>
  <c r="P7599" i="1"/>
  <c r="P7598" i="1"/>
  <c r="P7597" i="1"/>
  <c r="P7596" i="1"/>
  <c r="P7595" i="1"/>
  <c r="P7594" i="1"/>
  <c r="P7593" i="1"/>
  <c r="P7592" i="1"/>
  <c r="P7591" i="1"/>
  <c r="P7590" i="1"/>
  <c r="P7589" i="1"/>
  <c r="P7588" i="1"/>
  <c r="P7587" i="1"/>
  <c r="P7586" i="1"/>
  <c r="P7585" i="1"/>
  <c r="P7584" i="1"/>
  <c r="P7583" i="1"/>
  <c r="P7582" i="1"/>
  <c r="P7581" i="1"/>
  <c r="P7580" i="1"/>
  <c r="P7579" i="1"/>
  <c r="P7578" i="1"/>
  <c r="P7577" i="1"/>
  <c r="P7576" i="1"/>
  <c r="P7575" i="1"/>
  <c r="P7574" i="1"/>
  <c r="P7573" i="1"/>
  <c r="P7572" i="1"/>
  <c r="P7571" i="1"/>
  <c r="P7570" i="1"/>
  <c r="P7569" i="1"/>
  <c r="P7568" i="1"/>
  <c r="P7567" i="1"/>
  <c r="P7566" i="1"/>
  <c r="P7565" i="1"/>
  <c r="P7564" i="1"/>
  <c r="P7563" i="1"/>
  <c r="P7562" i="1"/>
  <c r="P7561" i="1"/>
  <c r="P7560" i="1"/>
  <c r="P7559" i="1"/>
  <c r="P7558" i="1"/>
  <c r="P7557" i="1"/>
  <c r="P7556" i="1"/>
  <c r="P7555" i="1"/>
  <c r="P7554" i="1"/>
  <c r="P7553" i="1"/>
  <c r="P7552" i="1"/>
  <c r="P7551" i="1"/>
  <c r="P7550" i="1"/>
  <c r="P7549" i="1"/>
  <c r="P7548" i="1"/>
  <c r="P7547" i="1"/>
  <c r="P7546" i="1"/>
  <c r="P7545" i="1"/>
  <c r="P7544" i="1"/>
  <c r="P7543" i="1"/>
  <c r="P7542" i="1"/>
  <c r="P7541" i="1"/>
  <c r="P7540" i="1"/>
  <c r="P7539" i="1"/>
  <c r="P7538" i="1"/>
  <c r="P7537" i="1"/>
  <c r="P7536" i="1"/>
  <c r="P7535" i="1"/>
  <c r="P7534" i="1"/>
  <c r="P7533" i="1"/>
  <c r="P7532" i="1"/>
  <c r="P7531" i="1"/>
  <c r="P7530" i="1"/>
  <c r="P7529" i="1"/>
  <c r="P7528" i="1"/>
  <c r="P7527" i="1"/>
  <c r="P7526" i="1"/>
  <c r="P7525" i="1"/>
  <c r="P7524" i="1"/>
  <c r="P7523" i="1"/>
  <c r="P7522" i="1"/>
  <c r="P7521" i="1"/>
  <c r="P7520" i="1"/>
  <c r="P7519" i="1"/>
  <c r="P7518" i="1"/>
  <c r="P7517" i="1"/>
  <c r="P7516" i="1"/>
  <c r="P7515" i="1"/>
  <c r="P7514" i="1"/>
  <c r="P7513" i="1"/>
  <c r="P7512" i="1"/>
  <c r="P7511" i="1"/>
  <c r="P7510" i="1"/>
  <c r="P7509" i="1"/>
  <c r="P7508" i="1"/>
  <c r="P7507" i="1"/>
  <c r="P7506" i="1"/>
  <c r="P7505" i="1"/>
  <c r="P7504" i="1"/>
  <c r="P7503" i="1"/>
  <c r="P7502" i="1"/>
  <c r="P7501" i="1"/>
  <c r="P7500" i="1"/>
  <c r="P7499" i="1"/>
  <c r="P7498" i="1"/>
  <c r="P7497" i="1"/>
  <c r="P7496" i="1"/>
  <c r="P7495" i="1"/>
  <c r="P7494" i="1"/>
  <c r="P7493" i="1"/>
  <c r="P7492" i="1"/>
  <c r="P7491" i="1"/>
  <c r="P7490" i="1"/>
  <c r="P7489" i="1"/>
  <c r="P7488" i="1"/>
  <c r="P7487" i="1"/>
  <c r="P7486" i="1"/>
  <c r="P7485" i="1"/>
  <c r="P7484" i="1"/>
  <c r="P7483" i="1"/>
  <c r="P7482" i="1"/>
  <c r="P7481" i="1"/>
  <c r="P7480" i="1"/>
  <c r="P7479" i="1"/>
  <c r="P7478" i="1"/>
  <c r="P7477" i="1"/>
  <c r="P7476" i="1"/>
  <c r="P7475" i="1"/>
  <c r="P7474" i="1"/>
  <c r="P7473" i="1"/>
  <c r="P7472" i="1"/>
  <c r="P7471" i="1"/>
  <c r="P7470" i="1"/>
  <c r="P7469" i="1"/>
  <c r="P7468" i="1"/>
  <c r="P7467" i="1"/>
  <c r="P7466" i="1"/>
  <c r="P7465" i="1"/>
  <c r="P7464" i="1"/>
  <c r="P7463" i="1"/>
  <c r="P7462" i="1"/>
  <c r="P7461" i="1"/>
  <c r="P7460" i="1"/>
  <c r="P7459" i="1"/>
  <c r="P7458" i="1"/>
  <c r="P7457" i="1"/>
  <c r="P7456" i="1"/>
  <c r="P7455" i="1"/>
  <c r="P7454" i="1"/>
  <c r="P7453" i="1"/>
  <c r="P7452" i="1"/>
  <c r="P7451" i="1"/>
  <c r="P7450" i="1"/>
  <c r="P7449" i="1"/>
  <c r="P7448" i="1"/>
  <c r="P7447" i="1"/>
  <c r="P7446" i="1"/>
  <c r="P7445" i="1"/>
  <c r="P7444" i="1"/>
  <c r="P7443" i="1"/>
  <c r="P7442" i="1"/>
  <c r="P7441" i="1"/>
  <c r="P7440" i="1"/>
  <c r="P7439" i="1"/>
  <c r="P7438" i="1"/>
  <c r="P7437" i="1"/>
  <c r="P7436" i="1"/>
  <c r="P7435" i="1"/>
  <c r="P7434" i="1"/>
  <c r="P7433" i="1"/>
  <c r="P7432" i="1"/>
  <c r="P7431" i="1"/>
  <c r="P7430" i="1"/>
  <c r="P7429" i="1"/>
  <c r="P7428" i="1"/>
  <c r="P7427" i="1"/>
  <c r="P7426" i="1"/>
  <c r="P7425" i="1"/>
  <c r="P7424" i="1"/>
  <c r="P7423" i="1"/>
  <c r="P7422" i="1"/>
  <c r="P7421" i="1"/>
  <c r="P7420" i="1"/>
  <c r="P7419" i="1"/>
  <c r="P7418" i="1"/>
  <c r="P7417" i="1"/>
  <c r="P7416" i="1"/>
  <c r="P7415" i="1"/>
  <c r="P7414" i="1"/>
  <c r="P7413" i="1"/>
  <c r="P7412" i="1"/>
  <c r="P7411" i="1"/>
  <c r="P7410" i="1"/>
  <c r="P7409" i="1"/>
  <c r="P7408" i="1"/>
  <c r="P7407" i="1"/>
  <c r="P7406" i="1"/>
  <c r="P7405" i="1"/>
  <c r="P7404" i="1"/>
  <c r="P7403" i="1"/>
  <c r="P7402" i="1"/>
  <c r="P7401" i="1"/>
  <c r="P7400" i="1"/>
  <c r="P7399" i="1"/>
  <c r="P7398" i="1"/>
  <c r="P7397" i="1"/>
  <c r="P7396" i="1"/>
  <c r="P7395" i="1"/>
  <c r="P7394" i="1"/>
  <c r="P7393" i="1"/>
  <c r="P7392" i="1"/>
  <c r="P7391" i="1"/>
  <c r="P7390" i="1"/>
  <c r="P7389" i="1"/>
  <c r="P7388" i="1"/>
  <c r="P7387" i="1"/>
  <c r="P7386" i="1"/>
  <c r="P7385" i="1"/>
  <c r="P7384" i="1"/>
  <c r="P7383" i="1"/>
  <c r="P7382" i="1"/>
  <c r="P7381" i="1"/>
  <c r="P7380" i="1"/>
  <c r="P7379" i="1"/>
  <c r="P7378" i="1"/>
  <c r="P7377" i="1"/>
  <c r="P7376" i="1"/>
  <c r="P7375" i="1"/>
  <c r="P7374" i="1"/>
  <c r="P7373" i="1"/>
  <c r="P7372" i="1"/>
  <c r="P7371" i="1"/>
  <c r="P7370" i="1"/>
  <c r="P7369" i="1"/>
  <c r="P7368" i="1"/>
  <c r="P7367" i="1"/>
  <c r="P7366" i="1"/>
  <c r="P7365" i="1"/>
  <c r="P7364" i="1"/>
  <c r="P7363" i="1"/>
  <c r="P7362" i="1"/>
  <c r="P7361" i="1"/>
  <c r="P7360" i="1"/>
  <c r="P7359" i="1"/>
  <c r="P7358" i="1"/>
  <c r="P7357" i="1"/>
  <c r="P7356" i="1"/>
  <c r="P7355" i="1"/>
  <c r="P7354" i="1"/>
  <c r="P7353" i="1"/>
  <c r="P7352" i="1"/>
  <c r="P7351" i="1"/>
  <c r="P7350" i="1"/>
  <c r="P7349" i="1"/>
  <c r="P7348" i="1"/>
  <c r="P7347" i="1"/>
  <c r="P7346" i="1"/>
  <c r="P7345" i="1"/>
  <c r="P7344" i="1"/>
  <c r="P7343" i="1"/>
  <c r="P7342" i="1"/>
  <c r="P7341" i="1"/>
  <c r="P7340" i="1"/>
  <c r="P7339" i="1"/>
  <c r="P7338" i="1"/>
  <c r="P7337" i="1"/>
  <c r="P7336" i="1"/>
  <c r="P7335" i="1"/>
  <c r="P7334" i="1"/>
  <c r="P7333" i="1"/>
  <c r="P7332" i="1"/>
  <c r="P7331" i="1"/>
  <c r="P7330" i="1"/>
  <c r="P7329" i="1"/>
  <c r="P7328" i="1"/>
  <c r="P7327" i="1"/>
  <c r="P7326" i="1"/>
  <c r="P7325" i="1"/>
  <c r="P7324" i="1"/>
  <c r="P7323" i="1"/>
  <c r="P7322" i="1"/>
  <c r="P7321" i="1"/>
  <c r="P7320" i="1"/>
  <c r="P7319" i="1"/>
  <c r="P7318" i="1"/>
  <c r="P7317" i="1"/>
  <c r="P7316" i="1"/>
  <c r="P7315" i="1"/>
  <c r="P7314" i="1"/>
  <c r="P7313" i="1"/>
  <c r="P7312" i="1"/>
  <c r="P7311" i="1"/>
  <c r="P7310" i="1"/>
  <c r="P7309" i="1"/>
  <c r="P7308" i="1"/>
  <c r="P7307" i="1"/>
  <c r="P7306" i="1"/>
  <c r="P7305" i="1"/>
  <c r="P7304" i="1"/>
  <c r="P7303" i="1"/>
  <c r="P7302" i="1"/>
  <c r="P7301" i="1"/>
  <c r="P7300" i="1"/>
  <c r="P7299" i="1"/>
  <c r="P7298" i="1"/>
  <c r="P7297" i="1"/>
  <c r="P7296" i="1"/>
  <c r="P7295" i="1"/>
  <c r="P7294" i="1"/>
  <c r="P7293" i="1"/>
  <c r="P7292" i="1"/>
  <c r="P7291" i="1"/>
  <c r="P7290" i="1"/>
  <c r="P7289" i="1"/>
  <c r="P7288" i="1"/>
  <c r="P7287" i="1"/>
  <c r="P7286" i="1"/>
  <c r="P7285" i="1"/>
  <c r="P7284" i="1"/>
  <c r="P7283" i="1"/>
  <c r="P7282" i="1"/>
  <c r="P7281" i="1"/>
  <c r="P7280" i="1"/>
  <c r="P7279" i="1"/>
  <c r="P7278" i="1"/>
  <c r="P7277" i="1"/>
  <c r="P7276" i="1"/>
  <c r="P7275" i="1"/>
  <c r="P7274" i="1"/>
  <c r="P7273" i="1"/>
  <c r="P7272" i="1"/>
  <c r="P7271" i="1"/>
  <c r="P7270" i="1"/>
  <c r="P7269" i="1"/>
  <c r="P7268" i="1"/>
  <c r="P7267" i="1"/>
  <c r="P7266" i="1"/>
  <c r="P7265" i="1"/>
  <c r="P7264" i="1"/>
  <c r="P7263" i="1"/>
  <c r="P7262" i="1"/>
  <c r="P7261" i="1"/>
  <c r="P7260" i="1"/>
  <c r="P7259" i="1"/>
  <c r="P7258" i="1"/>
  <c r="P7257" i="1"/>
  <c r="P7256" i="1"/>
  <c r="P7255" i="1"/>
  <c r="P7254" i="1"/>
  <c r="P7253" i="1"/>
  <c r="P7252" i="1"/>
  <c r="P7251" i="1"/>
  <c r="P7250" i="1"/>
  <c r="P7249" i="1"/>
  <c r="P7248" i="1"/>
  <c r="P7247" i="1"/>
  <c r="P7246" i="1"/>
  <c r="P7245" i="1"/>
  <c r="P7244" i="1"/>
  <c r="P7243" i="1"/>
  <c r="P7242" i="1"/>
  <c r="P7241" i="1"/>
  <c r="P7240" i="1"/>
  <c r="P7239" i="1"/>
  <c r="P7238" i="1"/>
  <c r="P7237" i="1"/>
  <c r="P7236" i="1"/>
  <c r="P7235" i="1"/>
  <c r="P7234" i="1"/>
  <c r="P7233" i="1"/>
  <c r="P7232" i="1"/>
  <c r="P7231" i="1"/>
  <c r="P7230" i="1"/>
  <c r="P7229" i="1"/>
  <c r="P7228" i="1"/>
  <c r="P7227" i="1"/>
  <c r="P7226" i="1"/>
  <c r="P7225" i="1"/>
  <c r="P7224" i="1"/>
  <c r="P7223" i="1"/>
  <c r="P7222" i="1"/>
  <c r="P7221" i="1"/>
  <c r="P7220" i="1"/>
  <c r="P7219" i="1"/>
  <c r="P7218" i="1"/>
  <c r="P7217" i="1"/>
  <c r="P7216" i="1"/>
  <c r="P7215" i="1"/>
  <c r="P7214" i="1"/>
  <c r="P7213" i="1"/>
  <c r="P7212" i="1"/>
  <c r="P7211" i="1"/>
  <c r="P7210" i="1"/>
  <c r="P7209" i="1"/>
  <c r="P7208" i="1"/>
  <c r="P7207" i="1"/>
  <c r="P7206" i="1"/>
  <c r="P7205" i="1"/>
  <c r="P7204" i="1"/>
  <c r="P7203" i="1"/>
  <c r="P7202" i="1"/>
  <c r="P7201" i="1"/>
  <c r="P7200" i="1"/>
  <c r="P7199" i="1"/>
  <c r="P7198" i="1"/>
  <c r="P7197" i="1"/>
  <c r="P7196" i="1"/>
  <c r="P7195" i="1"/>
  <c r="P7194" i="1"/>
  <c r="P7193" i="1"/>
  <c r="P7192" i="1"/>
  <c r="P7191" i="1"/>
  <c r="P7190" i="1"/>
  <c r="P7189" i="1"/>
  <c r="P7188" i="1"/>
  <c r="P7187" i="1"/>
  <c r="P7186" i="1"/>
  <c r="P7185" i="1"/>
  <c r="P7184" i="1"/>
  <c r="P7183" i="1"/>
  <c r="P7182" i="1"/>
  <c r="P7181" i="1"/>
  <c r="P7180" i="1"/>
  <c r="P7179" i="1"/>
  <c r="P7178" i="1"/>
  <c r="P7177" i="1"/>
  <c r="P7176" i="1"/>
  <c r="P7175" i="1"/>
  <c r="P7174" i="1"/>
  <c r="P7173" i="1"/>
  <c r="P7172" i="1"/>
  <c r="P7171" i="1"/>
  <c r="P7170" i="1"/>
  <c r="P7169" i="1"/>
  <c r="P7168" i="1"/>
  <c r="P7167" i="1"/>
  <c r="P7166" i="1"/>
  <c r="P7165" i="1"/>
  <c r="P7164" i="1"/>
  <c r="P7163" i="1"/>
  <c r="P7162" i="1"/>
  <c r="P7161" i="1"/>
  <c r="P7160" i="1"/>
  <c r="P7159" i="1"/>
  <c r="P7158" i="1"/>
  <c r="P7157" i="1"/>
  <c r="P7156" i="1"/>
  <c r="P7155" i="1"/>
  <c r="P7154" i="1"/>
  <c r="P7153" i="1"/>
  <c r="P7152" i="1"/>
  <c r="P7151" i="1"/>
  <c r="P7150" i="1"/>
  <c r="P7149" i="1"/>
  <c r="P7148" i="1"/>
  <c r="P7147" i="1"/>
  <c r="P7146" i="1"/>
  <c r="P7145" i="1"/>
  <c r="P7144" i="1"/>
  <c r="P7143" i="1"/>
  <c r="P7142" i="1"/>
  <c r="P7141" i="1"/>
  <c r="P7140" i="1"/>
  <c r="P7139" i="1"/>
  <c r="P7138" i="1"/>
  <c r="P7137" i="1"/>
  <c r="P7136" i="1"/>
  <c r="P7135" i="1"/>
  <c r="P7134" i="1"/>
  <c r="P7133" i="1"/>
  <c r="P7132" i="1"/>
  <c r="P7131" i="1"/>
  <c r="P7130" i="1"/>
  <c r="P7129" i="1"/>
  <c r="P7128" i="1"/>
  <c r="P7127" i="1"/>
  <c r="P7126" i="1"/>
  <c r="P7125" i="1"/>
  <c r="P7124" i="1"/>
  <c r="P7123" i="1"/>
  <c r="P7122" i="1"/>
  <c r="P7121" i="1"/>
  <c r="P7120" i="1"/>
  <c r="P7119" i="1"/>
  <c r="P7118" i="1"/>
  <c r="P7117" i="1"/>
  <c r="P7116" i="1"/>
  <c r="P7115" i="1"/>
  <c r="P7114" i="1"/>
  <c r="P7113" i="1"/>
  <c r="P7112" i="1"/>
  <c r="P7111" i="1"/>
  <c r="P7110" i="1"/>
  <c r="P7109" i="1"/>
  <c r="P7108" i="1"/>
  <c r="P7107" i="1"/>
  <c r="P7106" i="1"/>
  <c r="P7105" i="1"/>
  <c r="P7104" i="1"/>
  <c r="P7103" i="1"/>
  <c r="P7102" i="1"/>
  <c r="P7101" i="1"/>
  <c r="P7100" i="1"/>
  <c r="P7099" i="1"/>
  <c r="P7098" i="1"/>
  <c r="P7097" i="1"/>
  <c r="P7096" i="1"/>
  <c r="P7095" i="1"/>
  <c r="P7094" i="1"/>
  <c r="P7093" i="1"/>
  <c r="P7092" i="1"/>
  <c r="P7091" i="1"/>
  <c r="P7090" i="1"/>
  <c r="P7089" i="1"/>
  <c r="P7088" i="1"/>
  <c r="P7087" i="1"/>
  <c r="P7086" i="1"/>
  <c r="P7085" i="1"/>
  <c r="P7084" i="1"/>
  <c r="P7083" i="1"/>
  <c r="P7082" i="1"/>
  <c r="P7081" i="1"/>
  <c r="P7080" i="1"/>
  <c r="P7079" i="1"/>
  <c r="P7078" i="1"/>
  <c r="P7077" i="1"/>
  <c r="P7076" i="1"/>
  <c r="P7075" i="1"/>
  <c r="P7074" i="1"/>
  <c r="P7073" i="1"/>
  <c r="P7072" i="1"/>
  <c r="P7071" i="1"/>
  <c r="P7070" i="1"/>
  <c r="P7069" i="1"/>
  <c r="P7068" i="1"/>
  <c r="P7067" i="1"/>
  <c r="P7066" i="1"/>
  <c r="P7065" i="1"/>
  <c r="P7064" i="1"/>
  <c r="P7063" i="1"/>
  <c r="P7062" i="1"/>
  <c r="P7061" i="1"/>
  <c r="P7060" i="1"/>
  <c r="P7059" i="1"/>
  <c r="P7058" i="1"/>
  <c r="P7057" i="1"/>
  <c r="P7056" i="1"/>
  <c r="P7055" i="1"/>
  <c r="P7054" i="1"/>
  <c r="P7053" i="1"/>
  <c r="P7052" i="1"/>
  <c r="P7051" i="1"/>
  <c r="P7050" i="1"/>
  <c r="P7049" i="1"/>
  <c r="P7048" i="1"/>
  <c r="P7047" i="1"/>
  <c r="P7046" i="1"/>
  <c r="P7045" i="1"/>
  <c r="P7044" i="1"/>
  <c r="P7043" i="1"/>
  <c r="P7042" i="1"/>
  <c r="P7041" i="1"/>
  <c r="P7040" i="1"/>
  <c r="P7039" i="1"/>
  <c r="P7038" i="1"/>
  <c r="P7037" i="1"/>
  <c r="P7036" i="1"/>
  <c r="P7035" i="1"/>
  <c r="P7034" i="1"/>
  <c r="P7033" i="1"/>
  <c r="P7032" i="1"/>
  <c r="P7031" i="1"/>
  <c r="P7030" i="1"/>
  <c r="P7029" i="1"/>
  <c r="P7028" i="1"/>
  <c r="P7027" i="1"/>
  <c r="P7026" i="1"/>
  <c r="P7025" i="1"/>
  <c r="P7024" i="1"/>
  <c r="P7023" i="1"/>
  <c r="P7022" i="1"/>
  <c r="P7021" i="1"/>
  <c r="P7020" i="1"/>
  <c r="P7019" i="1"/>
  <c r="P7018" i="1"/>
  <c r="P7017" i="1"/>
  <c r="P7016" i="1"/>
  <c r="P7015" i="1"/>
  <c r="P7014" i="1"/>
  <c r="P7013" i="1"/>
  <c r="P7012" i="1"/>
  <c r="P7011" i="1"/>
  <c r="P7010" i="1"/>
  <c r="P7009" i="1"/>
  <c r="P7008" i="1"/>
  <c r="P7007" i="1"/>
  <c r="P7006" i="1"/>
  <c r="P7005" i="1"/>
  <c r="P7004" i="1"/>
  <c r="P7003" i="1"/>
  <c r="P7002" i="1"/>
  <c r="P7001" i="1"/>
  <c r="P7000" i="1"/>
  <c r="P6999" i="1"/>
  <c r="P6998" i="1"/>
  <c r="P6997" i="1"/>
  <c r="P6996" i="1"/>
  <c r="P6995" i="1"/>
  <c r="P6994" i="1"/>
  <c r="P6993" i="1"/>
  <c r="P6992" i="1"/>
  <c r="P6991" i="1"/>
  <c r="P6990" i="1"/>
  <c r="P6989" i="1"/>
  <c r="P6988" i="1"/>
  <c r="P6987" i="1"/>
  <c r="P6986" i="1"/>
  <c r="P6985" i="1"/>
  <c r="P6984" i="1"/>
  <c r="P6983" i="1"/>
  <c r="P6982" i="1"/>
  <c r="P6981" i="1"/>
  <c r="P6980" i="1"/>
  <c r="P6979" i="1"/>
  <c r="P6978" i="1"/>
  <c r="P6977" i="1"/>
  <c r="P6976" i="1"/>
  <c r="P6975" i="1"/>
  <c r="P6974" i="1"/>
  <c r="P6973" i="1"/>
  <c r="P6972" i="1"/>
  <c r="P6971" i="1"/>
  <c r="P6970" i="1"/>
  <c r="P6969" i="1"/>
  <c r="P6968" i="1"/>
  <c r="P6967" i="1"/>
  <c r="P6966" i="1"/>
  <c r="P6965" i="1"/>
  <c r="P6964" i="1"/>
  <c r="P6963" i="1"/>
  <c r="P6962" i="1"/>
  <c r="P6961" i="1"/>
  <c r="P6960" i="1"/>
  <c r="P6959" i="1"/>
  <c r="P6958" i="1"/>
  <c r="P6957" i="1"/>
  <c r="P6956" i="1"/>
  <c r="P6955" i="1"/>
  <c r="P6954" i="1"/>
  <c r="P6953" i="1"/>
  <c r="P6952" i="1"/>
  <c r="P6951" i="1"/>
  <c r="P6950" i="1"/>
  <c r="P6949" i="1"/>
  <c r="P6948" i="1"/>
  <c r="P6947" i="1"/>
  <c r="P6946" i="1"/>
  <c r="P6945" i="1"/>
  <c r="P6944" i="1"/>
  <c r="P6943" i="1"/>
  <c r="P6942" i="1"/>
  <c r="P6941" i="1"/>
  <c r="P6940" i="1"/>
  <c r="P6939" i="1"/>
  <c r="P6938" i="1"/>
  <c r="P6937" i="1"/>
  <c r="P6936" i="1"/>
  <c r="P6935" i="1"/>
  <c r="P6934" i="1"/>
  <c r="P6933" i="1"/>
  <c r="P6932" i="1"/>
  <c r="P6931" i="1"/>
  <c r="P6930" i="1"/>
  <c r="P6929" i="1"/>
  <c r="P6928" i="1"/>
  <c r="P6927" i="1"/>
  <c r="P6926" i="1"/>
  <c r="P6925" i="1"/>
  <c r="P6924" i="1"/>
  <c r="P6923" i="1"/>
  <c r="P6922" i="1"/>
  <c r="P6921" i="1"/>
  <c r="P6920" i="1"/>
  <c r="P6919" i="1"/>
  <c r="P6918" i="1"/>
  <c r="P6917" i="1"/>
  <c r="P6916" i="1"/>
  <c r="P6915" i="1"/>
  <c r="P6914" i="1"/>
  <c r="P6913" i="1"/>
  <c r="P6912" i="1"/>
  <c r="P6911" i="1"/>
  <c r="P6910" i="1"/>
  <c r="P6909" i="1"/>
  <c r="P6908" i="1"/>
  <c r="P6907" i="1"/>
  <c r="P6906" i="1"/>
  <c r="P6905" i="1"/>
  <c r="P6904" i="1"/>
  <c r="P6903" i="1"/>
  <c r="P6902" i="1"/>
  <c r="P6901" i="1"/>
  <c r="P6900" i="1"/>
  <c r="P6899" i="1"/>
  <c r="P6898" i="1"/>
  <c r="P6897" i="1"/>
  <c r="P6896" i="1"/>
  <c r="P6895" i="1"/>
  <c r="P6894" i="1"/>
  <c r="P6893" i="1"/>
  <c r="P6892" i="1"/>
  <c r="P6891" i="1"/>
  <c r="P6890" i="1"/>
  <c r="P6889" i="1"/>
  <c r="P6888" i="1"/>
  <c r="P6887" i="1"/>
  <c r="P6886" i="1"/>
  <c r="P6885" i="1"/>
  <c r="P6884" i="1"/>
  <c r="P6883" i="1"/>
  <c r="P6882" i="1"/>
  <c r="P6881" i="1"/>
  <c r="P6880" i="1"/>
  <c r="P6879" i="1"/>
  <c r="P6878" i="1"/>
  <c r="P6877" i="1"/>
  <c r="P6876" i="1"/>
  <c r="P6875" i="1"/>
  <c r="P6874" i="1"/>
  <c r="P6873" i="1"/>
  <c r="P6872" i="1"/>
  <c r="P6871" i="1"/>
  <c r="P6870" i="1"/>
  <c r="P6869" i="1"/>
  <c r="P6868" i="1"/>
  <c r="P6867" i="1"/>
  <c r="P6866" i="1"/>
  <c r="P6865" i="1"/>
  <c r="P6864" i="1"/>
  <c r="P6863" i="1"/>
  <c r="P6862" i="1"/>
  <c r="P6861" i="1"/>
  <c r="P6860" i="1"/>
  <c r="P6859" i="1"/>
  <c r="P6858" i="1"/>
  <c r="P6857" i="1"/>
  <c r="P6856" i="1"/>
  <c r="P6855" i="1"/>
  <c r="P6854" i="1"/>
  <c r="P6853" i="1"/>
  <c r="P6852" i="1"/>
  <c r="P6851" i="1"/>
  <c r="P6850" i="1"/>
  <c r="P6849" i="1"/>
  <c r="P6848" i="1"/>
  <c r="P6847" i="1"/>
  <c r="P6846" i="1"/>
  <c r="P6845" i="1"/>
  <c r="P6844" i="1"/>
  <c r="P6843" i="1"/>
  <c r="P6842" i="1"/>
  <c r="P6841" i="1"/>
  <c r="P6840" i="1"/>
  <c r="P6839" i="1"/>
  <c r="P6838" i="1"/>
  <c r="P6837" i="1"/>
  <c r="P6836" i="1"/>
  <c r="P6835" i="1"/>
  <c r="P6834" i="1"/>
  <c r="P6833" i="1"/>
  <c r="P6832" i="1"/>
  <c r="P6831" i="1"/>
  <c r="P6830" i="1"/>
  <c r="P6829" i="1"/>
  <c r="P6828" i="1"/>
  <c r="P6827" i="1"/>
  <c r="P6826" i="1"/>
  <c r="P6825" i="1"/>
  <c r="P6824" i="1"/>
  <c r="P6823" i="1"/>
  <c r="P6822" i="1"/>
  <c r="P6821" i="1"/>
  <c r="P6820" i="1"/>
  <c r="P6819" i="1"/>
  <c r="P6818" i="1"/>
  <c r="P6817" i="1"/>
  <c r="P6816" i="1"/>
  <c r="P6815" i="1"/>
  <c r="P6814" i="1"/>
  <c r="P6813" i="1"/>
  <c r="P6812" i="1"/>
  <c r="P6811" i="1"/>
  <c r="P6810" i="1"/>
  <c r="P6809" i="1"/>
  <c r="P6808" i="1"/>
  <c r="P6807" i="1"/>
  <c r="P6806" i="1"/>
  <c r="P6805" i="1"/>
  <c r="P6804" i="1"/>
  <c r="P6803" i="1"/>
  <c r="P6802" i="1"/>
  <c r="P6801" i="1"/>
  <c r="P6800" i="1"/>
  <c r="P6799" i="1"/>
  <c r="P6798" i="1"/>
  <c r="P6797" i="1"/>
  <c r="P6796" i="1"/>
  <c r="P6795" i="1"/>
  <c r="P6794" i="1"/>
  <c r="P6793" i="1"/>
  <c r="P6792" i="1"/>
  <c r="P6791" i="1"/>
  <c r="P6790" i="1"/>
  <c r="P6789" i="1"/>
  <c r="P6788" i="1"/>
  <c r="P6787" i="1"/>
  <c r="P6786" i="1"/>
  <c r="P6785" i="1"/>
  <c r="P6784" i="1"/>
  <c r="P6783" i="1"/>
  <c r="P6782" i="1"/>
  <c r="P6781" i="1"/>
  <c r="P6780" i="1"/>
  <c r="P6779" i="1"/>
  <c r="P6778" i="1"/>
  <c r="P6777" i="1"/>
  <c r="P6776" i="1"/>
  <c r="P6775" i="1"/>
  <c r="P6774" i="1"/>
  <c r="P6773" i="1"/>
  <c r="P6772" i="1"/>
  <c r="P6771" i="1"/>
  <c r="P6770" i="1"/>
  <c r="P6769" i="1"/>
  <c r="P6768" i="1"/>
  <c r="P6767" i="1"/>
  <c r="P6766" i="1"/>
  <c r="P6765" i="1"/>
  <c r="P6764" i="1"/>
  <c r="P6763" i="1"/>
  <c r="P6762" i="1"/>
  <c r="P6761" i="1"/>
  <c r="P6760" i="1"/>
  <c r="P6759" i="1"/>
  <c r="P6758" i="1"/>
  <c r="P6757" i="1"/>
  <c r="P6756" i="1"/>
  <c r="P6755" i="1"/>
  <c r="P6754" i="1"/>
  <c r="P6753" i="1"/>
  <c r="P6752" i="1"/>
  <c r="P6751" i="1"/>
  <c r="P6750" i="1"/>
  <c r="P6749" i="1"/>
  <c r="P6748" i="1"/>
  <c r="P6747" i="1"/>
  <c r="P6746" i="1"/>
  <c r="P6745" i="1"/>
  <c r="P6744" i="1"/>
  <c r="P6743" i="1"/>
  <c r="P6742" i="1"/>
  <c r="P6741" i="1"/>
  <c r="P6740" i="1"/>
  <c r="P6739" i="1"/>
  <c r="P6738" i="1"/>
  <c r="P6737" i="1"/>
  <c r="P6736" i="1"/>
  <c r="P6735" i="1"/>
  <c r="P6734" i="1"/>
  <c r="P6733" i="1"/>
  <c r="P6732" i="1"/>
  <c r="P6731" i="1"/>
  <c r="P6730" i="1"/>
  <c r="P6729" i="1"/>
  <c r="P6728" i="1"/>
  <c r="P6727" i="1"/>
  <c r="P6726" i="1"/>
  <c r="P6725" i="1"/>
  <c r="P6724" i="1"/>
  <c r="P6723" i="1"/>
  <c r="P6722" i="1"/>
  <c r="P6721" i="1"/>
  <c r="P6720" i="1"/>
  <c r="P6719" i="1"/>
  <c r="P6718" i="1"/>
  <c r="P6717" i="1"/>
  <c r="P6716" i="1"/>
  <c r="P6715" i="1"/>
  <c r="P6714" i="1"/>
  <c r="P6713" i="1"/>
  <c r="P6712" i="1"/>
  <c r="P6711" i="1"/>
  <c r="P6710" i="1"/>
  <c r="P6709" i="1"/>
  <c r="P6708" i="1"/>
  <c r="P6707" i="1"/>
  <c r="P6706" i="1"/>
  <c r="P6705" i="1"/>
  <c r="P6704" i="1"/>
  <c r="P6703" i="1"/>
  <c r="P6702" i="1"/>
  <c r="P6701" i="1"/>
  <c r="P6700" i="1"/>
  <c r="P6699" i="1"/>
  <c r="P6698" i="1"/>
  <c r="P6697" i="1"/>
  <c r="P6696" i="1"/>
  <c r="P6695" i="1"/>
  <c r="P6694" i="1"/>
  <c r="P6693" i="1"/>
  <c r="P6692" i="1"/>
  <c r="P6691" i="1"/>
  <c r="P6690" i="1"/>
  <c r="P6689" i="1"/>
  <c r="P6688" i="1"/>
  <c r="P6687" i="1"/>
  <c r="P6686" i="1"/>
  <c r="P6685" i="1"/>
  <c r="P6684" i="1"/>
  <c r="P6683" i="1"/>
  <c r="P6682" i="1"/>
  <c r="P6681" i="1"/>
  <c r="P6680" i="1"/>
  <c r="P6679" i="1"/>
  <c r="P6678" i="1"/>
  <c r="P6677" i="1"/>
  <c r="P6676" i="1"/>
  <c r="P6675" i="1"/>
  <c r="P6674" i="1"/>
  <c r="P6673" i="1"/>
  <c r="P6672" i="1"/>
  <c r="P6671" i="1"/>
  <c r="P6670" i="1"/>
  <c r="P6669" i="1"/>
  <c r="P6668" i="1"/>
  <c r="P6667" i="1"/>
  <c r="P6666" i="1"/>
  <c r="P6665" i="1"/>
  <c r="P6664" i="1"/>
  <c r="P6663" i="1"/>
  <c r="P6662" i="1"/>
  <c r="P6661" i="1"/>
  <c r="P6660" i="1"/>
  <c r="P6659" i="1"/>
  <c r="P6658" i="1"/>
  <c r="P6657" i="1"/>
  <c r="P6656" i="1"/>
  <c r="P6655" i="1"/>
  <c r="P6654" i="1"/>
  <c r="P6653" i="1"/>
  <c r="P6652" i="1"/>
  <c r="P6651" i="1"/>
  <c r="P6650" i="1"/>
  <c r="P6649" i="1"/>
  <c r="P6648" i="1"/>
  <c r="P6647" i="1"/>
  <c r="P6646" i="1"/>
  <c r="P6645" i="1"/>
  <c r="P6644" i="1"/>
  <c r="P6643" i="1"/>
  <c r="P6642" i="1"/>
  <c r="P6641" i="1"/>
  <c r="P6640" i="1"/>
  <c r="P6639" i="1"/>
  <c r="P6638" i="1"/>
  <c r="P6637" i="1"/>
  <c r="P6636" i="1"/>
  <c r="P6635" i="1"/>
  <c r="P6634" i="1"/>
  <c r="P6633" i="1"/>
  <c r="P6632" i="1"/>
  <c r="P6631" i="1"/>
  <c r="P6630" i="1"/>
  <c r="P6629" i="1"/>
  <c r="P6628" i="1"/>
  <c r="P6627" i="1"/>
  <c r="P6626" i="1"/>
  <c r="P6625" i="1"/>
  <c r="P6624" i="1"/>
  <c r="P6623" i="1"/>
  <c r="P6622" i="1"/>
  <c r="P6621" i="1"/>
  <c r="P6620" i="1"/>
  <c r="P6619" i="1"/>
  <c r="P6618" i="1"/>
  <c r="P6617" i="1"/>
  <c r="P6616" i="1"/>
  <c r="P6615" i="1"/>
  <c r="P6614" i="1"/>
  <c r="P6613" i="1"/>
  <c r="P6612" i="1"/>
  <c r="P6611" i="1"/>
  <c r="P6610" i="1"/>
  <c r="P6609" i="1"/>
  <c r="P6608" i="1"/>
  <c r="P6607" i="1"/>
  <c r="P6606" i="1"/>
  <c r="P6605" i="1"/>
  <c r="P6604" i="1"/>
  <c r="P6603" i="1"/>
  <c r="P6602" i="1"/>
  <c r="P6601" i="1"/>
  <c r="P6600" i="1"/>
  <c r="P6599" i="1"/>
  <c r="P6598" i="1"/>
  <c r="P6597" i="1"/>
  <c r="P6596" i="1"/>
  <c r="P6595" i="1"/>
  <c r="P6594" i="1"/>
  <c r="P6593" i="1"/>
  <c r="P6592" i="1"/>
  <c r="P6591" i="1"/>
  <c r="P6590" i="1"/>
  <c r="P6589" i="1"/>
  <c r="P6588" i="1"/>
  <c r="P6587" i="1"/>
  <c r="P6586" i="1"/>
  <c r="P6585" i="1"/>
  <c r="P6584" i="1"/>
  <c r="P6583" i="1"/>
  <c r="P6582" i="1"/>
  <c r="P6581" i="1"/>
  <c r="P6580" i="1"/>
  <c r="P6579" i="1"/>
  <c r="P6578" i="1"/>
  <c r="P6577" i="1"/>
  <c r="P6576" i="1"/>
  <c r="P6575" i="1"/>
  <c r="P6574" i="1"/>
  <c r="P6573" i="1"/>
  <c r="P6572" i="1"/>
  <c r="P6571" i="1"/>
  <c r="P6570" i="1"/>
  <c r="P6569" i="1"/>
  <c r="P6568" i="1"/>
  <c r="P6567" i="1"/>
  <c r="P6566" i="1"/>
  <c r="P6565" i="1"/>
  <c r="P6564" i="1"/>
  <c r="P6563" i="1"/>
  <c r="P6562" i="1"/>
  <c r="P6561" i="1"/>
  <c r="P6560" i="1"/>
  <c r="P6559" i="1"/>
  <c r="P6558" i="1"/>
  <c r="P6557" i="1"/>
  <c r="P6556" i="1"/>
  <c r="P6555" i="1"/>
  <c r="P6554" i="1"/>
  <c r="P6553" i="1"/>
  <c r="P6552" i="1"/>
  <c r="P6551" i="1"/>
  <c r="P6550" i="1"/>
  <c r="P6549" i="1"/>
  <c r="P6548" i="1"/>
  <c r="P6547" i="1"/>
  <c r="P6546" i="1"/>
  <c r="P6545" i="1"/>
  <c r="P6544" i="1"/>
  <c r="P6543" i="1"/>
  <c r="P6542" i="1"/>
  <c r="P6541" i="1"/>
  <c r="P6540" i="1"/>
  <c r="P6539" i="1"/>
  <c r="P6538" i="1"/>
  <c r="P6537" i="1"/>
  <c r="P6536" i="1"/>
  <c r="P6535" i="1"/>
  <c r="P6534" i="1"/>
  <c r="P6533" i="1"/>
  <c r="P6532" i="1"/>
  <c r="P6531" i="1"/>
  <c r="P6530" i="1"/>
  <c r="P6529" i="1"/>
  <c r="P6528" i="1"/>
  <c r="P6527" i="1"/>
  <c r="P6526" i="1"/>
  <c r="P6525" i="1"/>
  <c r="P6524" i="1"/>
  <c r="P6523" i="1"/>
  <c r="P6522" i="1"/>
  <c r="P6521" i="1"/>
  <c r="P6520" i="1"/>
  <c r="P6519" i="1"/>
  <c r="P6518" i="1"/>
  <c r="P6517" i="1"/>
  <c r="P6516" i="1"/>
  <c r="P6515" i="1"/>
  <c r="P6514" i="1"/>
  <c r="P6513" i="1"/>
  <c r="P6512" i="1"/>
  <c r="P6511" i="1"/>
  <c r="P6510" i="1"/>
  <c r="P6509" i="1"/>
  <c r="P6508" i="1"/>
  <c r="P6507" i="1"/>
  <c r="P6506" i="1"/>
  <c r="P6505" i="1"/>
  <c r="P6504" i="1"/>
  <c r="P6503" i="1"/>
  <c r="P6502" i="1"/>
  <c r="P6501" i="1"/>
  <c r="P6500" i="1"/>
  <c r="P6499" i="1"/>
  <c r="P6498" i="1"/>
  <c r="P6497" i="1"/>
  <c r="P6496" i="1"/>
  <c r="P6495" i="1"/>
  <c r="P6494" i="1"/>
  <c r="P6493" i="1"/>
  <c r="P6492" i="1"/>
  <c r="P6491" i="1"/>
  <c r="P6490" i="1"/>
  <c r="P6489" i="1"/>
  <c r="P6488" i="1"/>
  <c r="P6487" i="1"/>
  <c r="P6486" i="1"/>
  <c r="P6485" i="1"/>
  <c r="P6484" i="1"/>
  <c r="P6483" i="1"/>
  <c r="P6482" i="1"/>
  <c r="P6481" i="1"/>
  <c r="P6480" i="1"/>
  <c r="P6479" i="1"/>
  <c r="P6478" i="1"/>
  <c r="P6477" i="1"/>
  <c r="P6476" i="1"/>
  <c r="P6475" i="1"/>
  <c r="P6474" i="1"/>
  <c r="P6473" i="1"/>
  <c r="P6472" i="1"/>
  <c r="P6471" i="1"/>
  <c r="P6470" i="1"/>
  <c r="P6469" i="1"/>
  <c r="P6468" i="1"/>
  <c r="P6467" i="1"/>
  <c r="P6466" i="1"/>
  <c r="P6465" i="1"/>
  <c r="P6464" i="1"/>
  <c r="P6463" i="1"/>
  <c r="P6462" i="1"/>
  <c r="P6461" i="1"/>
  <c r="P6460" i="1"/>
  <c r="P6459" i="1"/>
  <c r="P6458" i="1"/>
  <c r="P6457" i="1"/>
  <c r="P6456" i="1"/>
  <c r="P6455" i="1"/>
  <c r="P6454" i="1"/>
  <c r="P6453" i="1"/>
  <c r="P6452" i="1"/>
  <c r="P6451" i="1"/>
  <c r="P6450" i="1"/>
  <c r="P6449" i="1"/>
  <c r="P6448" i="1"/>
  <c r="P6447" i="1"/>
  <c r="P6446" i="1"/>
  <c r="P6445" i="1"/>
  <c r="P6444" i="1"/>
  <c r="P6443" i="1"/>
  <c r="P6442" i="1"/>
  <c r="P6441" i="1"/>
  <c r="P6440" i="1"/>
  <c r="P6439" i="1"/>
  <c r="P6438" i="1"/>
  <c r="P6437" i="1"/>
  <c r="P6436" i="1"/>
  <c r="P6435" i="1"/>
  <c r="P6434" i="1"/>
  <c r="P6433" i="1"/>
  <c r="P6432" i="1"/>
  <c r="P6431" i="1"/>
  <c r="P6430" i="1"/>
  <c r="P6429" i="1"/>
  <c r="P6428" i="1"/>
  <c r="P6427" i="1"/>
  <c r="P6426" i="1"/>
  <c r="P6425" i="1"/>
  <c r="P6424" i="1"/>
  <c r="P6423" i="1"/>
  <c r="P6422" i="1"/>
  <c r="P6421" i="1"/>
  <c r="P6420" i="1"/>
  <c r="P6419" i="1"/>
  <c r="P6418" i="1"/>
  <c r="P6417" i="1"/>
  <c r="P6416" i="1"/>
  <c r="P6415" i="1"/>
  <c r="P6414" i="1"/>
  <c r="P6413" i="1"/>
  <c r="P6412" i="1"/>
  <c r="P6411" i="1"/>
  <c r="P6410" i="1"/>
  <c r="P6409" i="1"/>
  <c r="P6408" i="1"/>
  <c r="P6407" i="1"/>
  <c r="P6406" i="1"/>
  <c r="P6405" i="1"/>
  <c r="P6404" i="1"/>
  <c r="P6403" i="1"/>
  <c r="P6402" i="1"/>
  <c r="P6401" i="1"/>
  <c r="P6400" i="1"/>
  <c r="P6399" i="1"/>
  <c r="P6398" i="1"/>
  <c r="P6397" i="1"/>
  <c r="P6396" i="1"/>
  <c r="P6395" i="1"/>
  <c r="P6394" i="1"/>
  <c r="P6393" i="1"/>
  <c r="P6392" i="1"/>
  <c r="P6391" i="1"/>
  <c r="P6390" i="1"/>
  <c r="P6389" i="1"/>
  <c r="P6388" i="1"/>
  <c r="P6387" i="1"/>
  <c r="P6386" i="1"/>
  <c r="P6385" i="1"/>
  <c r="P6384" i="1"/>
  <c r="P6383" i="1"/>
  <c r="P6382" i="1"/>
  <c r="P6381" i="1"/>
  <c r="P6380" i="1"/>
  <c r="P6379" i="1"/>
  <c r="P6378" i="1"/>
  <c r="P6377" i="1"/>
  <c r="P6376" i="1"/>
  <c r="P6375" i="1"/>
  <c r="P6374" i="1"/>
  <c r="P6373" i="1"/>
  <c r="P6372" i="1"/>
  <c r="P6371" i="1"/>
  <c r="P6370" i="1"/>
  <c r="P6369" i="1"/>
  <c r="P6368" i="1"/>
  <c r="P6367" i="1"/>
  <c r="P6366" i="1"/>
  <c r="P6365" i="1"/>
  <c r="P6364" i="1"/>
  <c r="P6363" i="1"/>
  <c r="P6362" i="1"/>
  <c r="P6361" i="1"/>
  <c r="P6360" i="1"/>
  <c r="P6359" i="1"/>
  <c r="P6358" i="1"/>
  <c r="P6357" i="1"/>
  <c r="P6356" i="1"/>
  <c r="P6355" i="1"/>
  <c r="P6354" i="1"/>
  <c r="P6353" i="1"/>
  <c r="P6352" i="1"/>
  <c r="P6351" i="1"/>
  <c r="P6350" i="1"/>
  <c r="P6349" i="1"/>
  <c r="P6348" i="1"/>
  <c r="P6347" i="1"/>
  <c r="P6346" i="1"/>
  <c r="P6345" i="1"/>
  <c r="P6344" i="1"/>
  <c r="P6343" i="1"/>
  <c r="P6342" i="1"/>
  <c r="P6341" i="1"/>
  <c r="P6340" i="1"/>
  <c r="P6339" i="1"/>
  <c r="P6338" i="1"/>
  <c r="P6337" i="1"/>
  <c r="P6336" i="1"/>
  <c r="P6335" i="1"/>
  <c r="P6334" i="1"/>
  <c r="P6333" i="1"/>
  <c r="P6332" i="1"/>
  <c r="P6331" i="1"/>
  <c r="P6330" i="1"/>
  <c r="P6329" i="1"/>
  <c r="P6328" i="1"/>
  <c r="P6327" i="1"/>
  <c r="P6326" i="1"/>
  <c r="P6325" i="1"/>
  <c r="P6324" i="1"/>
  <c r="P6323" i="1"/>
  <c r="P6322" i="1"/>
  <c r="P6321" i="1"/>
  <c r="P6320" i="1"/>
  <c r="P6319" i="1"/>
  <c r="P6318" i="1"/>
  <c r="P6317" i="1"/>
  <c r="P6316" i="1"/>
  <c r="P6315" i="1"/>
  <c r="P6314" i="1"/>
  <c r="P6313" i="1"/>
  <c r="P6312" i="1"/>
  <c r="P6311" i="1"/>
  <c r="P6310" i="1"/>
  <c r="P6309" i="1"/>
  <c r="P6308" i="1"/>
  <c r="P6307" i="1"/>
  <c r="P6306" i="1"/>
  <c r="P6305" i="1"/>
  <c r="P6304" i="1"/>
  <c r="P6303" i="1"/>
  <c r="P6302" i="1"/>
  <c r="P6301" i="1"/>
  <c r="P6300" i="1"/>
  <c r="P6299" i="1"/>
  <c r="P6298" i="1"/>
  <c r="P6297" i="1"/>
  <c r="P6296" i="1"/>
  <c r="P6295" i="1"/>
  <c r="P6294" i="1"/>
  <c r="P6293" i="1"/>
  <c r="P6292" i="1"/>
  <c r="P6291" i="1"/>
  <c r="P6290" i="1"/>
  <c r="P6289" i="1"/>
  <c r="P6288" i="1"/>
  <c r="P6287" i="1"/>
  <c r="P6286" i="1"/>
  <c r="P6285" i="1"/>
  <c r="P6284" i="1"/>
  <c r="P6283" i="1"/>
  <c r="P6282" i="1"/>
  <c r="P6281" i="1"/>
  <c r="P6280" i="1"/>
  <c r="P6279" i="1"/>
  <c r="P6278" i="1"/>
  <c r="P6277" i="1"/>
  <c r="P6276" i="1"/>
  <c r="P6275" i="1"/>
  <c r="P6274" i="1"/>
  <c r="P6273" i="1"/>
  <c r="P6272" i="1"/>
  <c r="P6271" i="1"/>
  <c r="P6270" i="1"/>
  <c r="P6269" i="1"/>
  <c r="P6268" i="1"/>
  <c r="P6267" i="1"/>
  <c r="P6266" i="1"/>
  <c r="P6265" i="1"/>
  <c r="P6264" i="1"/>
  <c r="P6263" i="1"/>
  <c r="P6262" i="1"/>
  <c r="P6261" i="1"/>
  <c r="P6260" i="1"/>
  <c r="P6259" i="1"/>
  <c r="P6258" i="1"/>
  <c r="P6257" i="1"/>
  <c r="P6256" i="1"/>
  <c r="P6255" i="1"/>
  <c r="P6254" i="1"/>
  <c r="P6253" i="1"/>
  <c r="P6252" i="1"/>
  <c r="P6251" i="1"/>
  <c r="P6250" i="1"/>
  <c r="P6249" i="1"/>
  <c r="P6248" i="1"/>
  <c r="P6247" i="1"/>
  <c r="P6246" i="1"/>
  <c r="P6245" i="1"/>
  <c r="P6244" i="1"/>
  <c r="P6243" i="1"/>
  <c r="P6242" i="1"/>
  <c r="P6241" i="1"/>
  <c r="P6240" i="1"/>
  <c r="P6239" i="1"/>
  <c r="P6238" i="1"/>
  <c r="P6237" i="1"/>
  <c r="P6236" i="1"/>
  <c r="P6235" i="1"/>
  <c r="P6234" i="1"/>
  <c r="P6233" i="1"/>
  <c r="P6232" i="1"/>
  <c r="P6231" i="1"/>
  <c r="P6230" i="1"/>
  <c r="P6229" i="1"/>
  <c r="P6228" i="1"/>
  <c r="P6227" i="1"/>
  <c r="P6226" i="1"/>
  <c r="P6225" i="1"/>
  <c r="P6224" i="1"/>
  <c r="P6223" i="1"/>
  <c r="P6222" i="1"/>
  <c r="P6221" i="1"/>
  <c r="P6220" i="1"/>
  <c r="P6219" i="1"/>
  <c r="P6218" i="1"/>
  <c r="P6217" i="1"/>
  <c r="P6216" i="1"/>
  <c r="P6215" i="1"/>
  <c r="P6214" i="1"/>
  <c r="P6213" i="1"/>
  <c r="P6212" i="1"/>
  <c r="P6211" i="1"/>
  <c r="P6210" i="1"/>
  <c r="P6209" i="1"/>
  <c r="P6208" i="1"/>
  <c r="P6207" i="1"/>
  <c r="P6206" i="1"/>
  <c r="P6205" i="1"/>
  <c r="P6204" i="1"/>
  <c r="P6203" i="1"/>
  <c r="P6202" i="1"/>
  <c r="P6201" i="1"/>
  <c r="P6200" i="1"/>
  <c r="P6199" i="1"/>
  <c r="P6198" i="1"/>
  <c r="P6197" i="1"/>
  <c r="P6196" i="1"/>
  <c r="P6195" i="1"/>
  <c r="P6194" i="1"/>
  <c r="P6193" i="1"/>
  <c r="P6192" i="1"/>
  <c r="P6191" i="1"/>
  <c r="P6190" i="1"/>
  <c r="P6189" i="1"/>
  <c r="P6188" i="1"/>
  <c r="P6187" i="1"/>
  <c r="P6186" i="1"/>
  <c r="P6185" i="1"/>
  <c r="P6184" i="1"/>
  <c r="P6183" i="1"/>
  <c r="P6182" i="1"/>
  <c r="P6181" i="1"/>
  <c r="P6180" i="1"/>
  <c r="P6179" i="1"/>
  <c r="P6178" i="1"/>
  <c r="P6177" i="1"/>
  <c r="P6176" i="1"/>
  <c r="P6175" i="1"/>
  <c r="P6174" i="1"/>
  <c r="P6173" i="1"/>
  <c r="P6172" i="1"/>
  <c r="P6171" i="1"/>
  <c r="P6170" i="1"/>
  <c r="P6169" i="1"/>
  <c r="P6168" i="1"/>
  <c r="P6167" i="1"/>
  <c r="P6166" i="1"/>
  <c r="P6165" i="1"/>
  <c r="P6164" i="1"/>
  <c r="P6163" i="1"/>
  <c r="P6162" i="1"/>
  <c r="P6161" i="1"/>
  <c r="P6160" i="1"/>
  <c r="P6159" i="1"/>
  <c r="P6158" i="1"/>
  <c r="P6157" i="1"/>
  <c r="P6156" i="1"/>
  <c r="P6155" i="1"/>
  <c r="P6154" i="1"/>
  <c r="P6153" i="1"/>
  <c r="P6152" i="1"/>
  <c r="P6151" i="1"/>
  <c r="P6150" i="1"/>
  <c r="P6149" i="1"/>
  <c r="P6148" i="1"/>
  <c r="P6147" i="1"/>
  <c r="P6146" i="1"/>
  <c r="P6145" i="1"/>
  <c r="P6144" i="1"/>
  <c r="P6143" i="1"/>
  <c r="P6142" i="1"/>
  <c r="P6141" i="1"/>
  <c r="P6140" i="1"/>
  <c r="P6139" i="1"/>
  <c r="P6138" i="1"/>
  <c r="P6137" i="1"/>
  <c r="P6136" i="1"/>
  <c r="P6135" i="1"/>
  <c r="P6134" i="1"/>
  <c r="P6133" i="1"/>
  <c r="P6132" i="1"/>
  <c r="P6131" i="1"/>
  <c r="P6130" i="1"/>
  <c r="P6129" i="1"/>
  <c r="P6128" i="1"/>
  <c r="P6127" i="1"/>
  <c r="P6126" i="1"/>
  <c r="P6125" i="1"/>
  <c r="P6124" i="1"/>
  <c r="P6123" i="1"/>
  <c r="P6122" i="1"/>
  <c r="P6121" i="1"/>
  <c r="P6120" i="1"/>
  <c r="P6119" i="1"/>
  <c r="P6118" i="1"/>
  <c r="P6117" i="1"/>
  <c r="P6116" i="1"/>
  <c r="P6115" i="1"/>
  <c r="P6114" i="1"/>
  <c r="P6113" i="1"/>
  <c r="P6112" i="1"/>
  <c r="P6111" i="1"/>
  <c r="P6110" i="1"/>
  <c r="P6109" i="1"/>
  <c r="P6108" i="1"/>
  <c r="P6107" i="1"/>
  <c r="P6106" i="1"/>
  <c r="P6105" i="1"/>
  <c r="P6104" i="1"/>
  <c r="P6103" i="1"/>
  <c r="P6102" i="1"/>
  <c r="P6101" i="1"/>
  <c r="P6100" i="1"/>
  <c r="P6099" i="1"/>
  <c r="P6098" i="1"/>
  <c r="P6097" i="1"/>
  <c r="P6096" i="1"/>
  <c r="P6095" i="1"/>
  <c r="P6094" i="1"/>
  <c r="P6093" i="1"/>
  <c r="P6092" i="1"/>
  <c r="P6091" i="1"/>
  <c r="P6090" i="1"/>
  <c r="P6089" i="1"/>
  <c r="P6088" i="1"/>
  <c r="P6087" i="1"/>
  <c r="P6086" i="1"/>
  <c r="P6085" i="1"/>
  <c r="P6084" i="1"/>
  <c r="P6083" i="1"/>
  <c r="P6082" i="1"/>
  <c r="P6081" i="1"/>
  <c r="P6080" i="1"/>
  <c r="P6079" i="1"/>
  <c r="P6078" i="1"/>
  <c r="P6077" i="1"/>
  <c r="P6076" i="1"/>
  <c r="P6075" i="1"/>
  <c r="P6074" i="1"/>
  <c r="P6073" i="1"/>
  <c r="P6072" i="1"/>
  <c r="P6071" i="1"/>
  <c r="P6070" i="1"/>
  <c r="P6069" i="1"/>
  <c r="P6068" i="1"/>
  <c r="P6067" i="1"/>
  <c r="P6066" i="1"/>
  <c r="P6065" i="1"/>
  <c r="P6064" i="1"/>
  <c r="P6063" i="1"/>
  <c r="P6062" i="1"/>
  <c r="P6061" i="1"/>
  <c r="P6060" i="1"/>
  <c r="P6059" i="1"/>
  <c r="P6058" i="1"/>
  <c r="P6057" i="1"/>
  <c r="P6056" i="1"/>
  <c r="P6055" i="1"/>
  <c r="P6054" i="1"/>
  <c r="P6053" i="1"/>
  <c r="P6052" i="1"/>
  <c r="P6051" i="1"/>
  <c r="P6050" i="1"/>
  <c r="P6049" i="1"/>
  <c r="P6048" i="1"/>
  <c r="P6047" i="1"/>
  <c r="P6046" i="1"/>
  <c r="P6045" i="1"/>
  <c r="P6044" i="1"/>
  <c r="P6043" i="1"/>
  <c r="P6042" i="1"/>
  <c r="P6041" i="1"/>
  <c r="P6040" i="1"/>
  <c r="P6039" i="1"/>
  <c r="P6038" i="1"/>
  <c r="P6037" i="1"/>
  <c r="P6036" i="1"/>
  <c r="P6035" i="1"/>
  <c r="P6034" i="1"/>
  <c r="P6033" i="1"/>
  <c r="P6032" i="1"/>
  <c r="P6031" i="1"/>
  <c r="P6030" i="1"/>
  <c r="P6029" i="1"/>
  <c r="P6028" i="1"/>
  <c r="P6027" i="1"/>
  <c r="P6026" i="1"/>
  <c r="P6025" i="1"/>
  <c r="P6024" i="1"/>
  <c r="P6023" i="1"/>
  <c r="P6022" i="1"/>
  <c r="P6021" i="1"/>
  <c r="P6020" i="1"/>
  <c r="P6019" i="1"/>
  <c r="P6018" i="1"/>
  <c r="P6017" i="1"/>
  <c r="P6016" i="1"/>
  <c r="P6015" i="1"/>
  <c r="P6014" i="1"/>
  <c r="P6013" i="1"/>
  <c r="P6012" i="1"/>
  <c r="P6011" i="1"/>
  <c r="P6010" i="1"/>
  <c r="P6009" i="1"/>
  <c r="P6008" i="1"/>
  <c r="P6007" i="1"/>
  <c r="P6006" i="1"/>
  <c r="P6005" i="1"/>
  <c r="P6004" i="1"/>
  <c r="P6003" i="1"/>
  <c r="P6002" i="1"/>
  <c r="P6001" i="1"/>
  <c r="P6000" i="1"/>
  <c r="P5999" i="1"/>
  <c r="P5998" i="1"/>
  <c r="P5997" i="1"/>
  <c r="P5996" i="1"/>
  <c r="P5995" i="1"/>
  <c r="P5994" i="1"/>
  <c r="P5993" i="1"/>
  <c r="P5992" i="1"/>
  <c r="P5991" i="1"/>
  <c r="P5990" i="1"/>
  <c r="P5989" i="1"/>
  <c r="P5988" i="1"/>
  <c r="P5987" i="1"/>
  <c r="P5986" i="1"/>
  <c r="P5985" i="1"/>
  <c r="P5984" i="1"/>
  <c r="P5983" i="1"/>
  <c r="P5982" i="1"/>
  <c r="P5981" i="1"/>
  <c r="P5980" i="1"/>
  <c r="P5979" i="1"/>
  <c r="P5978" i="1"/>
  <c r="P5977" i="1"/>
  <c r="P5976" i="1"/>
  <c r="P5975" i="1"/>
  <c r="P5974" i="1"/>
  <c r="P5973" i="1"/>
  <c r="P5972" i="1"/>
  <c r="P5971" i="1"/>
  <c r="P5970" i="1"/>
  <c r="P5969" i="1"/>
  <c r="P5968" i="1"/>
  <c r="P5967" i="1"/>
  <c r="P5966" i="1"/>
  <c r="P5965" i="1"/>
  <c r="P5964" i="1"/>
  <c r="P5963" i="1"/>
  <c r="P5962" i="1"/>
  <c r="P5961" i="1"/>
  <c r="P5960" i="1"/>
  <c r="P5959" i="1"/>
  <c r="P5958" i="1"/>
  <c r="P5957" i="1"/>
  <c r="P5956" i="1"/>
  <c r="P5955" i="1"/>
  <c r="P5954" i="1"/>
  <c r="P5953" i="1"/>
  <c r="P5952" i="1"/>
  <c r="P5951" i="1"/>
  <c r="P5950" i="1"/>
  <c r="P5949" i="1"/>
  <c r="P5948" i="1"/>
  <c r="P5947" i="1"/>
  <c r="P5946" i="1"/>
  <c r="P5945" i="1"/>
  <c r="P5944" i="1"/>
  <c r="P5943" i="1"/>
  <c r="P5942" i="1"/>
  <c r="P5941" i="1"/>
  <c r="P5940" i="1"/>
  <c r="P5939" i="1"/>
  <c r="P5938" i="1"/>
  <c r="P5937" i="1"/>
  <c r="P5936" i="1"/>
  <c r="P5935" i="1"/>
  <c r="P5934" i="1"/>
  <c r="P5933" i="1"/>
  <c r="P5932" i="1"/>
  <c r="P5931" i="1"/>
  <c r="P5930" i="1"/>
  <c r="P5929" i="1"/>
  <c r="P5928" i="1"/>
  <c r="P5927" i="1"/>
  <c r="P5926" i="1"/>
  <c r="P5925" i="1"/>
  <c r="P5924" i="1"/>
  <c r="P5923" i="1"/>
  <c r="P5922" i="1"/>
  <c r="P5921" i="1"/>
  <c r="P5920" i="1"/>
  <c r="P5919" i="1"/>
  <c r="P5918" i="1"/>
  <c r="P5917" i="1"/>
  <c r="P5916" i="1"/>
  <c r="P5915" i="1"/>
  <c r="P5914" i="1"/>
  <c r="P5913" i="1"/>
  <c r="P5912" i="1"/>
  <c r="P5911" i="1"/>
  <c r="P5910" i="1"/>
  <c r="P5909" i="1"/>
  <c r="P5908" i="1"/>
  <c r="P5907" i="1"/>
  <c r="P5906" i="1"/>
  <c r="P5905" i="1"/>
  <c r="P5904" i="1"/>
  <c r="P5903" i="1"/>
  <c r="P5902" i="1"/>
  <c r="P5901" i="1"/>
  <c r="P5900" i="1"/>
  <c r="P5899" i="1"/>
  <c r="P5898" i="1"/>
  <c r="P5897" i="1"/>
  <c r="P5896" i="1"/>
  <c r="P5895" i="1"/>
  <c r="P5894" i="1"/>
  <c r="P5893" i="1"/>
  <c r="P5892" i="1"/>
  <c r="P5891" i="1"/>
  <c r="P5890" i="1"/>
  <c r="P5889" i="1"/>
  <c r="P5888" i="1"/>
  <c r="P5887" i="1"/>
  <c r="P5886" i="1"/>
  <c r="P5885" i="1"/>
  <c r="P5884" i="1"/>
  <c r="P5883" i="1"/>
  <c r="P5882" i="1"/>
  <c r="P5881" i="1"/>
  <c r="P5880" i="1"/>
  <c r="P5879" i="1"/>
  <c r="P5878" i="1"/>
  <c r="P5877" i="1"/>
  <c r="P5876" i="1"/>
  <c r="P5875" i="1"/>
  <c r="P5874" i="1"/>
  <c r="P5873" i="1"/>
  <c r="P5872" i="1"/>
  <c r="P5871" i="1"/>
  <c r="P5870" i="1"/>
  <c r="P5869" i="1"/>
  <c r="P5868" i="1"/>
  <c r="P5867" i="1"/>
  <c r="P5866" i="1"/>
  <c r="P5865" i="1"/>
  <c r="P5864" i="1"/>
  <c r="P5863" i="1"/>
  <c r="P5862" i="1"/>
  <c r="P5861" i="1"/>
  <c r="P5860" i="1"/>
  <c r="P5859" i="1"/>
  <c r="P5858" i="1"/>
  <c r="P5857" i="1"/>
  <c r="P5856" i="1"/>
  <c r="P5855" i="1"/>
  <c r="P5854" i="1"/>
  <c r="P5853" i="1"/>
  <c r="P5852" i="1"/>
  <c r="P5851" i="1"/>
  <c r="P5850" i="1"/>
  <c r="P5849" i="1"/>
  <c r="P5848" i="1"/>
  <c r="P5847" i="1"/>
  <c r="P5846" i="1"/>
  <c r="P5845" i="1"/>
  <c r="P5844" i="1"/>
  <c r="P5843" i="1"/>
  <c r="P5842" i="1"/>
  <c r="P5841" i="1"/>
  <c r="P5840" i="1"/>
  <c r="P5839" i="1"/>
  <c r="P5838" i="1"/>
  <c r="P5837" i="1"/>
  <c r="P5836" i="1"/>
  <c r="P5835" i="1"/>
  <c r="P5834" i="1"/>
  <c r="P5833" i="1"/>
  <c r="P5832" i="1"/>
  <c r="P5831" i="1"/>
  <c r="P5830" i="1"/>
  <c r="P5829" i="1"/>
  <c r="P5828" i="1"/>
  <c r="P5827" i="1"/>
  <c r="P5826" i="1"/>
  <c r="P5825" i="1"/>
  <c r="P5824" i="1"/>
  <c r="P5823" i="1"/>
  <c r="P5822" i="1"/>
  <c r="P5821" i="1"/>
  <c r="P5820" i="1"/>
  <c r="P5819" i="1"/>
  <c r="P5818" i="1"/>
  <c r="P5817" i="1"/>
  <c r="P5816" i="1"/>
  <c r="P5815" i="1"/>
  <c r="P5814" i="1"/>
  <c r="P5813" i="1"/>
  <c r="P5812" i="1"/>
  <c r="P5811" i="1"/>
  <c r="P5810" i="1"/>
  <c r="P5809" i="1"/>
  <c r="P5808" i="1"/>
  <c r="P5807" i="1"/>
  <c r="P5806" i="1"/>
  <c r="P5805" i="1"/>
  <c r="P5804" i="1"/>
  <c r="P5803" i="1"/>
  <c r="P5802" i="1"/>
  <c r="P5801" i="1"/>
  <c r="P5800" i="1"/>
  <c r="P5799" i="1"/>
  <c r="P5798" i="1"/>
  <c r="P5797" i="1"/>
  <c r="P5796" i="1"/>
  <c r="P5795" i="1"/>
  <c r="P5794" i="1"/>
  <c r="P5793" i="1"/>
  <c r="P5792" i="1"/>
  <c r="P5791" i="1"/>
  <c r="P5790" i="1"/>
  <c r="P5789" i="1"/>
  <c r="P5788" i="1"/>
  <c r="P5787" i="1"/>
  <c r="P5786" i="1"/>
  <c r="P5785" i="1"/>
  <c r="P5784" i="1"/>
  <c r="P5783" i="1"/>
  <c r="P5782" i="1"/>
  <c r="P5781" i="1"/>
  <c r="P5780" i="1"/>
  <c r="P5779" i="1"/>
  <c r="P5778" i="1"/>
  <c r="P5777" i="1"/>
  <c r="P5776" i="1"/>
  <c r="P5775" i="1"/>
  <c r="P5774" i="1"/>
  <c r="P5773" i="1"/>
  <c r="P5772" i="1"/>
  <c r="P5771" i="1"/>
  <c r="P5770" i="1"/>
  <c r="P5769" i="1"/>
  <c r="P5768" i="1"/>
  <c r="P5767" i="1"/>
  <c r="P5766" i="1"/>
  <c r="P5765" i="1"/>
  <c r="P5764" i="1"/>
  <c r="P5763" i="1"/>
  <c r="P5762" i="1"/>
  <c r="P5761" i="1"/>
  <c r="P5760" i="1"/>
  <c r="P5759" i="1"/>
  <c r="P5758" i="1"/>
  <c r="P5757" i="1"/>
  <c r="P5756" i="1"/>
  <c r="P5755" i="1"/>
  <c r="P5754" i="1"/>
  <c r="P5753" i="1"/>
  <c r="P5752" i="1"/>
  <c r="P5751" i="1"/>
  <c r="P5750" i="1"/>
  <c r="P5749" i="1"/>
  <c r="P5748" i="1"/>
  <c r="P5747" i="1"/>
  <c r="P5746" i="1"/>
  <c r="P5745" i="1"/>
  <c r="P5744" i="1"/>
  <c r="P5743" i="1"/>
  <c r="P5742" i="1"/>
  <c r="P5741" i="1"/>
  <c r="P5740" i="1"/>
  <c r="P5739" i="1"/>
  <c r="P5738" i="1"/>
  <c r="P5737" i="1"/>
  <c r="P5736" i="1"/>
  <c r="P5735" i="1"/>
  <c r="P5734" i="1"/>
  <c r="P5733" i="1"/>
  <c r="P5732" i="1"/>
  <c r="P5731" i="1"/>
  <c r="P5730" i="1"/>
  <c r="P5729" i="1"/>
  <c r="P5728" i="1"/>
  <c r="P5727" i="1"/>
  <c r="P5726" i="1"/>
  <c r="P5725" i="1"/>
  <c r="P5724" i="1"/>
  <c r="P5723" i="1"/>
  <c r="P5722" i="1"/>
  <c r="P5721" i="1"/>
  <c r="P5720" i="1"/>
  <c r="P5719" i="1"/>
  <c r="P5718" i="1"/>
  <c r="P5717" i="1"/>
  <c r="P5716" i="1"/>
  <c r="P5715" i="1"/>
  <c r="P5714" i="1"/>
  <c r="P5713" i="1"/>
  <c r="P5712" i="1"/>
  <c r="P5711" i="1"/>
  <c r="P5710" i="1"/>
  <c r="P5709" i="1"/>
  <c r="P5708" i="1"/>
  <c r="P5707" i="1"/>
  <c r="P5706" i="1"/>
  <c r="P5705" i="1"/>
  <c r="P5704" i="1"/>
  <c r="P5703" i="1"/>
  <c r="P5702" i="1"/>
  <c r="P5701" i="1"/>
  <c r="P5700" i="1"/>
  <c r="P5699" i="1"/>
  <c r="P5698" i="1"/>
  <c r="P5697" i="1"/>
  <c r="P5696" i="1"/>
  <c r="P5695" i="1"/>
  <c r="P5694" i="1"/>
  <c r="P5693" i="1"/>
  <c r="P5692" i="1"/>
  <c r="P5691" i="1"/>
  <c r="P5690" i="1"/>
  <c r="P5689" i="1"/>
  <c r="P5688" i="1"/>
  <c r="P5687" i="1"/>
  <c r="P5686" i="1"/>
  <c r="P5685" i="1"/>
  <c r="P5684" i="1"/>
  <c r="P5683" i="1"/>
  <c r="P5682" i="1"/>
  <c r="P5681" i="1"/>
  <c r="P5680" i="1"/>
  <c r="P5679" i="1"/>
  <c r="P5678" i="1"/>
  <c r="P5677" i="1"/>
  <c r="P5676" i="1"/>
  <c r="P5675" i="1"/>
  <c r="P5674" i="1"/>
  <c r="P5673" i="1"/>
  <c r="P5672" i="1"/>
  <c r="P5671" i="1"/>
  <c r="P5670" i="1"/>
  <c r="P5669" i="1"/>
  <c r="P5668" i="1"/>
  <c r="P5667" i="1"/>
  <c r="P5666" i="1"/>
  <c r="P5665" i="1"/>
  <c r="P5664" i="1"/>
  <c r="P5663" i="1"/>
  <c r="P5662" i="1"/>
  <c r="P5661" i="1"/>
  <c r="P5660" i="1"/>
  <c r="P5659" i="1"/>
  <c r="P5658" i="1"/>
  <c r="P5657" i="1"/>
  <c r="P5656" i="1"/>
  <c r="P5655" i="1"/>
  <c r="P5654" i="1"/>
  <c r="P5653" i="1"/>
  <c r="P5652" i="1"/>
  <c r="P5651" i="1"/>
  <c r="P5650" i="1"/>
  <c r="P5649" i="1"/>
  <c r="P5648" i="1"/>
  <c r="P5647" i="1"/>
  <c r="P5646" i="1"/>
  <c r="P5645" i="1"/>
  <c r="P5644" i="1"/>
  <c r="P5643" i="1"/>
  <c r="P5642" i="1"/>
  <c r="P5641" i="1"/>
  <c r="P5640" i="1"/>
  <c r="P5639" i="1"/>
  <c r="P5638" i="1"/>
  <c r="P5637" i="1"/>
  <c r="P5636" i="1"/>
  <c r="P5635" i="1"/>
  <c r="P5634" i="1"/>
  <c r="P5633" i="1"/>
  <c r="P5632" i="1"/>
  <c r="P5631" i="1"/>
  <c r="P5630" i="1"/>
  <c r="P5629" i="1"/>
  <c r="P5628" i="1"/>
  <c r="P5627" i="1"/>
  <c r="P5626" i="1"/>
  <c r="P5625" i="1"/>
  <c r="P5624" i="1"/>
  <c r="P5623" i="1"/>
  <c r="P5622" i="1"/>
  <c r="P5621" i="1"/>
  <c r="P5620" i="1"/>
  <c r="P5619" i="1"/>
  <c r="P5618" i="1"/>
  <c r="P5617" i="1"/>
  <c r="P5616" i="1"/>
  <c r="P5615" i="1"/>
  <c r="P5614" i="1"/>
  <c r="P5613" i="1"/>
  <c r="P5612" i="1"/>
  <c r="P5611" i="1"/>
  <c r="P5610" i="1"/>
  <c r="P5609" i="1"/>
  <c r="P5608" i="1"/>
  <c r="P5607" i="1"/>
  <c r="P5606" i="1"/>
  <c r="P5605" i="1"/>
  <c r="P5604" i="1"/>
  <c r="P5603" i="1"/>
  <c r="P5602" i="1"/>
  <c r="P5601" i="1"/>
  <c r="P5600" i="1"/>
  <c r="P5599" i="1"/>
  <c r="P5598" i="1"/>
  <c r="P5597" i="1"/>
  <c r="P5596" i="1"/>
  <c r="P5595" i="1"/>
  <c r="P5594" i="1"/>
  <c r="P5593" i="1"/>
  <c r="P5592" i="1"/>
  <c r="P5591" i="1"/>
  <c r="P5590" i="1"/>
  <c r="P5589" i="1"/>
  <c r="P5588" i="1"/>
  <c r="P5587" i="1"/>
  <c r="P5586" i="1"/>
  <c r="P5585" i="1"/>
  <c r="P5584" i="1"/>
  <c r="P5583" i="1"/>
  <c r="P5582" i="1"/>
  <c r="P5581" i="1"/>
  <c r="P5580" i="1"/>
  <c r="P5579" i="1"/>
  <c r="P5578" i="1"/>
  <c r="P5577" i="1"/>
  <c r="P5576" i="1"/>
  <c r="P5575" i="1"/>
  <c r="P5574" i="1"/>
  <c r="P5573" i="1"/>
  <c r="P5572" i="1"/>
  <c r="P5571" i="1"/>
  <c r="P5570" i="1"/>
  <c r="P5569" i="1"/>
  <c r="P5568" i="1"/>
  <c r="P5567" i="1"/>
  <c r="P5566" i="1"/>
  <c r="P5565" i="1"/>
  <c r="P5564" i="1"/>
  <c r="P5563" i="1"/>
  <c r="P5562" i="1"/>
  <c r="P5561" i="1"/>
  <c r="P5560" i="1"/>
  <c r="P5559" i="1"/>
  <c r="P5558" i="1"/>
  <c r="P5557" i="1"/>
  <c r="P5556" i="1"/>
  <c r="P5555" i="1"/>
  <c r="P5554" i="1"/>
  <c r="P5553" i="1"/>
  <c r="P5552" i="1"/>
  <c r="P5551" i="1"/>
  <c r="P5550" i="1"/>
  <c r="P5549" i="1"/>
  <c r="P5548" i="1"/>
  <c r="P5547" i="1"/>
  <c r="P5546" i="1"/>
  <c r="P5545" i="1"/>
  <c r="P5544" i="1"/>
  <c r="P5543" i="1"/>
  <c r="P5542" i="1"/>
  <c r="P5541" i="1"/>
  <c r="P5540" i="1"/>
  <c r="P5539" i="1"/>
  <c r="P5538" i="1"/>
  <c r="P5537" i="1"/>
  <c r="P5536" i="1"/>
  <c r="P5535" i="1"/>
  <c r="P5534" i="1"/>
  <c r="P5533" i="1"/>
  <c r="P5532" i="1"/>
  <c r="P5531" i="1"/>
  <c r="P5530" i="1"/>
  <c r="P5529" i="1"/>
  <c r="P5528" i="1"/>
  <c r="P5527" i="1"/>
  <c r="P5526" i="1"/>
  <c r="P5525" i="1"/>
  <c r="P5524" i="1"/>
  <c r="P5523" i="1"/>
  <c r="P5522" i="1"/>
  <c r="P5521" i="1"/>
  <c r="P5520" i="1"/>
  <c r="P5519" i="1"/>
  <c r="P5518" i="1"/>
  <c r="P5517" i="1"/>
  <c r="P5516" i="1"/>
  <c r="P5515" i="1"/>
  <c r="P5514" i="1"/>
  <c r="P5513" i="1"/>
  <c r="P5512" i="1"/>
  <c r="P5511" i="1"/>
  <c r="P5510" i="1"/>
  <c r="P5509" i="1"/>
  <c r="P5508" i="1"/>
  <c r="P5507" i="1"/>
  <c r="P5506" i="1"/>
  <c r="P5505" i="1"/>
  <c r="P5504" i="1"/>
  <c r="P5503" i="1"/>
  <c r="P5502" i="1"/>
  <c r="P5501" i="1"/>
  <c r="P5500" i="1"/>
  <c r="P5499" i="1"/>
  <c r="P5498" i="1"/>
  <c r="P5497" i="1"/>
  <c r="P5496" i="1"/>
  <c r="P5495" i="1"/>
  <c r="P5494" i="1"/>
  <c r="P5493" i="1"/>
  <c r="P5492" i="1"/>
  <c r="P5491" i="1"/>
  <c r="P5490" i="1"/>
  <c r="P5489" i="1"/>
  <c r="P5488" i="1"/>
  <c r="P5487" i="1"/>
  <c r="P5486" i="1"/>
  <c r="P5485" i="1"/>
  <c r="P5484" i="1"/>
  <c r="P5483" i="1"/>
  <c r="P5482" i="1"/>
  <c r="P5481" i="1"/>
  <c r="P5480" i="1"/>
  <c r="P5479" i="1"/>
  <c r="P5478" i="1"/>
  <c r="P5477" i="1"/>
  <c r="P5476" i="1"/>
  <c r="P5475" i="1"/>
  <c r="P5474" i="1"/>
  <c r="P5473" i="1"/>
  <c r="P5472" i="1"/>
  <c r="P5471" i="1"/>
  <c r="P5470" i="1"/>
  <c r="P5469" i="1"/>
  <c r="P5468" i="1"/>
  <c r="P5467" i="1"/>
  <c r="P5466" i="1"/>
  <c r="P5465" i="1"/>
  <c r="P5464" i="1"/>
  <c r="P5463" i="1"/>
  <c r="P5462" i="1"/>
  <c r="P5461" i="1"/>
  <c r="P5460" i="1"/>
  <c r="P5459" i="1"/>
  <c r="P5458" i="1"/>
  <c r="P5457" i="1"/>
  <c r="P5456" i="1"/>
  <c r="P5455" i="1"/>
  <c r="P5454" i="1"/>
  <c r="P5453" i="1"/>
  <c r="P5452" i="1"/>
  <c r="P5451" i="1"/>
  <c r="P5450" i="1"/>
  <c r="P5449" i="1"/>
  <c r="P5448" i="1"/>
  <c r="P5447" i="1"/>
  <c r="P5446" i="1"/>
  <c r="P5445" i="1"/>
  <c r="P5444" i="1"/>
  <c r="P5443" i="1"/>
  <c r="P5442" i="1"/>
  <c r="P5441" i="1"/>
  <c r="P5440" i="1"/>
  <c r="P5439" i="1"/>
  <c r="P5438" i="1"/>
  <c r="P5437" i="1"/>
  <c r="P5436" i="1"/>
  <c r="P5435" i="1"/>
  <c r="P5434" i="1"/>
  <c r="P5433" i="1"/>
  <c r="P5432" i="1"/>
  <c r="P5431" i="1"/>
  <c r="P5430" i="1"/>
  <c r="P5429" i="1"/>
  <c r="P5428" i="1"/>
  <c r="P5427" i="1"/>
  <c r="P5426" i="1"/>
  <c r="P5425" i="1"/>
  <c r="P5424" i="1"/>
  <c r="P5423" i="1"/>
  <c r="P5422" i="1"/>
  <c r="P5421" i="1"/>
  <c r="P5420" i="1"/>
  <c r="P5419" i="1"/>
  <c r="P5418" i="1"/>
  <c r="P5417" i="1"/>
  <c r="P5416" i="1"/>
  <c r="P5415" i="1"/>
  <c r="P5414" i="1"/>
  <c r="P5413" i="1"/>
  <c r="P5412" i="1"/>
  <c r="P5411" i="1"/>
  <c r="P5410" i="1"/>
  <c r="P5409" i="1"/>
  <c r="P5408" i="1"/>
  <c r="P5407" i="1"/>
  <c r="P5406" i="1"/>
  <c r="P5405" i="1"/>
  <c r="P5404" i="1"/>
  <c r="P5403" i="1"/>
  <c r="P5402" i="1"/>
  <c r="P5401" i="1"/>
  <c r="P5400" i="1"/>
  <c r="P5399" i="1"/>
  <c r="P5398" i="1"/>
  <c r="P5397" i="1"/>
  <c r="P5396" i="1"/>
  <c r="P5395" i="1"/>
  <c r="P5394" i="1"/>
  <c r="P5393" i="1"/>
  <c r="P5392" i="1"/>
  <c r="P5391" i="1"/>
  <c r="P5390" i="1"/>
  <c r="P5389" i="1"/>
  <c r="P5388" i="1"/>
  <c r="P5387" i="1"/>
  <c r="P5386" i="1"/>
  <c r="P5385" i="1"/>
  <c r="P5384" i="1"/>
  <c r="P5383" i="1"/>
  <c r="P5382" i="1"/>
  <c r="P5381" i="1"/>
  <c r="P5380" i="1"/>
  <c r="P5379" i="1"/>
  <c r="P5378" i="1"/>
  <c r="P5377" i="1"/>
  <c r="P5376" i="1"/>
  <c r="P5375" i="1"/>
  <c r="P5374" i="1"/>
  <c r="P5373" i="1"/>
  <c r="P5372" i="1"/>
  <c r="P5371" i="1"/>
  <c r="P5370" i="1"/>
  <c r="P5369" i="1"/>
  <c r="P5368" i="1"/>
  <c r="P5367" i="1"/>
  <c r="P5366" i="1"/>
  <c r="P5365" i="1"/>
  <c r="P5364" i="1"/>
  <c r="P5363" i="1"/>
  <c r="P5362" i="1"/>
  <c r="P5361" i="1"/>
  <c r="P5360" i="1"/>
  <c r="P5359" i="1"/>
  <c r="P5358" i="1"/>
  <c r="P5357" i="1"/>
  <c r="P5356" i="1"/>
  <c r="P5355" i="1"/>
  <c r="P5354" i="1"/>
  <c r="P5353" i="1"/>
  <c r="P5352" i="1"/>
  <c r="P5351" i="1"/>
  <c r="P5350" i="1"/>
  <c r="P5349" i="1"/>
  <c r="P5348" i="1"/>
  <c r="P5347" i="1"/>
  <c r="P5346" i="1"/>
  <c r="P5345" i="1"/>
  <c r="P5344" i="1"/>
  <c r="P5343" i="1"/>
  <c r="P5342" i="1"/>
  <c r="P5341" i="1"/>
  <c r="P5340" i="1"/>
  <c r="P5339" i="1"/>
  <c r="P5338" i="1"/>
  <c r="P5337" i="1"/>
  <c r="P5336" i="1"/>
  <c r="P5335" i="1"/>
  <c r="P5334" i="1"/>
  <c r="P5333" i="1"/>
  <c r="P5332" i="1"/>
  <c r="P5331" i="1"/>
  <c r="P5330" i="1"/>
  <c r="P5329" i="1"/>
  <c r="P5328" i="1"/>
  <c r="P5327" i="1"/>
  <c r="P5326" i="1"/>
  <c r="P5325" i="1"/>
  <c r="P5324" i="1"/>
  <c r="P5323" i="1"/>
  <c r="P5322" i="1"/>
  <c r="P5321" i="1"/>
  <c r="P5320" i="1"/>
  <c r="P5319" i="1"/>
  <c r="P5318" i="1"/>
  <c r="P5317" i="1"/>
  <c r="P5316" i="1"/>
  <c r="P5315" i="1"/>
  <c r="P5314" i="1"/>
  <c r="P5313" i="1"/>
  <c r="P5312" i="1"/>
  <c r="P5311" i="1"/>
  <c r="P5310" i="1"/>
  <c r="P5309" i="1"/>
  <c r="P5308" i="1"/>
  <c r="P5307" i="1"/>
  <c r="P5306" i="1"/>
  <c r="P5305" i="1"/>
  <c r="P5304" i="1"/>
  <c r="P5303" i="1"/>
  <c r="P5302" i="1"/>
  <c r="P5301" i="1"/>
  <c r="P5300" i="1"/>
  <c r="P5299" i="1"/>
  <c r="P5298" i="1"/>
  <c r="P5297" i="1"/>
  <c r="P5296" i="1"/>
  <c r="P5295" i="1"/>
  <c r="P5294" i="1"/>
  <c r="P5293" i="1"/>
  <c r="P5292" i="1"/>
  <c r="P5291" i="1"/>
  <c r="P5290" i="1"/>
  <c r="P5289" i="1"/>
  <c r="P5288" i="1"/>
  <c r="P5287" i="1"/>
  <c r="P5286" i="1"/>
  <c r="P5285" i="1"/>
  <c r="P5284" i="1"/>
  <c r="P5283" i="1"/>
  <c r="P5282" i="1"/>
  <c r="P5281" i="1"/>
  <c r="P5280" i="1"/>
  <c r="P5279" i="1"/>
  <c r="P5278" i="1"/>
  <c r="P5277" i="1"/>
  <c r="P5276" i="1"/>
  <c r="P5275" i="1"/>
  <c r="P5274" i="1"/>
  <c r="P5273" i="1"/>
  <c r="P5272" i="1"/>
  <c r="P5271" i="1"/>
  <c r="P5270" i="1"/>
  <c r="P5269" i="1"/>
  <c r="P5268" i="1"/>
  <c r="P5267" i="1"/>
  <c r="P5266" i="1"/>
  <c r="P5265" i="1"/>
  <c r="P5264" i="1"/>
  <c r="P5263" i="1"/>
  <c r="P5262" i="1"/>
  <c r="P5261" i="1"/>
  <c r="P5260" i="1"/>
  <c r="P5259" i="1"/>
  <c r="P5258" i="1"/>
  <c r="P5257" i="1"/>
  <c r="P5256" i="1"/>
  <c r="P5255" i="1"/>
  <c r="P5254" i="1"/>
  <c r="P5253" i="1"/>
  <c r="P5252" i="1"/>
  <c r="P5251" i="1"/>
  <c r="P5250" i="1"/>
  <c r="P5249" i="1"/>
  <c r="P5248" i="1"/>
  <c r="P5247" i="1"/>
  <c r="P5246" i="1"/>
  <c r="P5245" i="1"/>
  <c r="P5244" i="1"/>
  <c r="P5243" i="1"/>
  <c r="P5242" i="1"/>
  <c r="P5241" i="1"/>
  <c r="P5240" i="1"/>
  <c r="P5239" i="1"/>
  <c r="P5238" i="1"/>
  <c r="P5237" i="1"/>
  <c r="P5236" i="1"/>
  <c r="P5235" i="1"/>
  <c r="P5234" i="1"/>
  <c r="P5233" i="1"/>
  <c r="P5232" i="1"/>
  <c r="P5231" i="1"/>
  <c r="P5230" i="1"/>
  <c r="P5229" i="1"/>
  <c r="P5228" i="1"/>
  <c r="P5227" i="1"/>
  <c r="P5226" i="1"/>
  <c r="P5225" i="1"/>
  <c r="P5224" i="1"/>
  <c r="P5223" i="1"/>
  <c r="P5222" i="1"/>
  <c r="P5221" i="1"/>
  <c r="P5220" i="1"/>
  <c r="P5219" i="1"/>
  <c r="P5218" i="1"/>
  <c r="P5217" i="1"/>
  <c r="P5216" i="1"/>
  <c r="P5215" i="1"/>
  <c r="P5214" i="1"/>
  <c r="P5213" i="1"/>
  <c r="P5212" i="1"/>
  <c r="P5211" i="1"/>
  <c r="P5210" i="1"/>
  <c r="P5209" i="1"/>
  <c r="P5208" i="1"/>
  <c r="P5207" i="1"/>
  <c r="P5206" i="1"/>
  <c r="P5205" i="1"/>
  <c r="P5204" i="1"/>
  <c r="P5203" i="1"/>
  <c r="P5202" i="1"/>
  <c r="P5201" i="1"/>
  <c r="P5200" i="1"/>
  <c r="P5199" i="1"/>
  <c r="P5198" i="1"/>
  <c r="P5197" i="1"/>
  <c r="P5196" i="1"/>
  <c r="P5195" i="1"/>
  <c r="P5194" i="1"/>
  <c r="P5193" i="1"/>
  <c r="P5192" i="1"/>
  <c r="P5191" i="1"/>
  <c r="P5190" i="1"/>
  <c r="P5189" i="1"/>
  <c r="P5188" i="1"/>
  <c r="P5187" i="1"/>
  <c r="P5186" i="1"/>
  <c r="P5185" i="1"/>
  <c r="P5184" i="1"/>
  <c r="P5183" i="1"/>
  <c r="P5182" i="1"/>
  <c r="P5181" i="1"/>
  <c r="P5180" i="1"/>
  <c r="P5179" i="1"/>
  <c r="P5178" i="1"/>
  <c r="P5177" i="1"/>
  <c r="P5176" i="1"/>
  <c r="P5175" i="1"/>
  <c r="P5174" i="1"/>
  <c r="P5173" i="1"/>
  <c r="P5172" i="1"/>
  <c r="P5171" i="1"/>
  <c r="P5170" i="1"/>
  <c r="P5169" i="1"/>
  <c r="P5168" i="1"/>
  <c r="P5167" i="1"/>
  <c r="P5166" i="1"/>
  <c r="P5165" i="1"/>
  <c r="P5164" i="1"/>
  <c r="P5163" i="1"/>
  <c r="P5162" i="1"/>
  <c r="P5161" i="1"/>
  <c r="P5160" i="1"/>
  <c r="P5159" i="1"/>
  <c r="P5158" i="1"/>
  <c r="P5157" i="1"/>
  <c r="P5156" i="1"/>
  <c r="P5155" i="1"/>
  <c r="P5154" i="1"/>
  <c r="P5153" i="1"/>
  <c r="P5152" i="1"/>
  <c r="P5151" i="1"/>
  <c r="P5150" i="1"/>
  <c r="P5149" i="1"/>
  <c r="P5148" i="1"/>
  <c r="P5147" i="1"/>
  <c r="P5146" i="1"/>
  <c r="P5145" i="1"/>
  <c r="P5144" i="1"/>
  <c r="P5143" i="1"/>
  <c r="P5142" i="1"/>
  <c r="P5141" i="1"/>
  <c r="P5140" i="1"/>
  <c r="P5139" i="1"/>
  <c r="P5138" i="1"/>
  <c r="P5137" i="1"/>
  <c r="P5136" i="1"/>
  <c r="P5135" i="1"/>
  <c r="P5134" i="1"/>
  <c r="P5133" i="1"/>
  <c r="P5132" i="1"/>
  <c r="P5131" i="1"/>
  <c r="P5130" i="1"/>
  <c r="P5129" i="1"/>
  <c r="P5128" i="1"/>
  <c r="P5127" i="1"/>
  <c r="P5126" i="1"/>
  <c r="P5125" i="1"/>
  <c r="P5124" i="1"/>
  <c r="P5123" i="1"/>
  <c r="P5122" i="1"/>
  <c r="P5121" i="1"/>
  <c r="P5120" i="1"/>
  <c r="P5119" i="1"/>
  <c r="P5118" i="1"/>
  <c r="P5117" i="1"/>
  <c r="P5116" i="1"/>
  <c r="P5115" i="1"/>
  <c r="P5114" i="1"/>
  <c r="P5113" i="1"/>
  <c r="P5112" i="1"/>
  <c r="P5111" i="1"/>
  <c r="P5110" i="1"/>
  <c r="P5109" i="1"/>
  <c r="P5108" i="1"/>
  <c r="P5107" i="1"/>
  <c r="P5106" i="1"/>
  <c r="P5105" i="1"/>
  <c r="P5104" i="1"/>
  <c r="P5103" i="1"/>
  <c r="P5102" i="1"/>
  <c r="P5101" i="1"/>
  <c r="P5100" i="1"/>
  <c r="P5099" i="1"/>
  <c r="P5098" i="1"/>
  <c r="P5097" i="1"/>
  <c r="P5096" i="1"/>
  <c r="P5095" i="1"/>
  <c r="P5094" i="1"/>
  <c r="P5093" i="1"/>
  <c r="P5092" i="1"/>
  <c r="P5091" i="1"/>
  <c r="P5090" i="1"/>
  <c r="P5089" i="1"/>
  <c r="P5088" i="1"/>
  <c r="P5087" i="1"/>
  <c r="P5086" i="1"/>
  <c r="P5085" i="1"/>
  <c r="P5084" i="1"/>
  <c r="P5083" i="1"/>
  <c r="P5082" i="1"/>
  <c r="P5081" i="1"/>
  <c r="P5080" i="1"/>
  <c r="P5079" i="1"/>
  <c r="P5078" i="1"/>
  <c r="P5077" i="1"/>
  <c r="P5076" i="1"/>
  <c r="P5075" i="1"/>
  <c r="P5074" i="1"/>
  <c r="P5073" i="1"/>
  <c r="P5072" i="1"/>
  <c r="P5071" i="1"/>
  <c r="P5070" i="1"/>
  <c r="P5069" i="1"/>
  <c r="P5068" i="1"/>
  <c r="P5067" i="1"/>
  <c r="P5066" i="1"/>
  <c r="P5065" i="1"/>
  <c r="P5064" i="1"/>
  <c r="P5063" i="1"/>
  <c r="P5062" i="1"/>
  <c r="P5061" i="1"/>
  <c r="P5060" i="1"/>
  <c r="P5059" i="1"/>
  <c r="P5058" i="1"/>
  <c r="P5057" i="1"/>
  <c r="P5056" i="1"/>
  <c r="P5055" i="1"/>
  <c r="P5054" i="1"/>
  <c r="P5053" i="1"/>
  <c r="P5052" i="1"/>
  <c r="P5051" i="1"/>
  <c r="P5050" i="1"/>
  <c r="P5049" i="1"/>
  <c r="P5048" i="1"/>
  <c r="P5047" i="1"/>
  <c r="P5046" i="1"/>
  <c r="P5045" i="1"/>
  <c r="P5044" i="1"/>
  <c r="P5043" i="1"/>
  <c r="P5042" i="1"/>
  <c r="P5041" i="1"/>
  <c r="P5040" i="1"/>
  <c r="P5039" i="1"/>
  <c r="P5038" i="1"/>
  <c r="P5037" i="1"/>
  <c r="P5036" i="1"/>
  <c r="P5035" i="1"/>
  <c r="P5034" i="1"/>
  <c r="P5033" i="1"/>
  <c r="P5032" i="1"/>
  <c r="P5031" i="1"/>
  <c r="P5030" i="1"/>
  <c r="P5029" i="1"/>
  <c r="P5028" i="1"/>
  <c r="P5027" i="1"/>
  <c r="P5026" i="1"/>
  <c r="P5025" i="1"/>
  <c r="P5024" i="1"/>
  <c r="P5023" i="1"/>
  <c r="P5022" i="1"/>
  <c r="P5021" i="1"/>
  <c r="P5020" i="1"/>
  <c r="P5019" i="1"/>
  <c r="P5018" i="1"/>
  <c r="P5017" i="1"/>
  <c r="P5016" i="1"/>
  <c r="P5015" i="1"/>
  <c r="P5014" i="1"/>
  <c r="P5013" i="1"/>
  <c r="P5012" i="1"/>
  <c r="P5011" i="1"/>
  <c r="P5010" i="1"/>
  <c r="P5009" i="1"/>
  <c r="P5008" i="1"/>
  <c r="P5007" i="1"/>
  <c r="P5006" i="1"/>
  <c r="P5005" i="1"/>
  <c r="P5004" i="1"/>
  <c r="P5003" i="1"/>
  <c r="P5002" i="1"/>
  <c r="P5001" i="1"/>
  <c r="P5000" i="1"/>
  <c r="P4999" i="1"/>
  <c r="P4998" i="1"/>
  <c r="P4997" i="1"/>
  <c r="P4996" i="1"/>
  <c r="P4995" i="1"/>
  <c r="P4994" i="1"/>
  <c r="P4993" i="1"/>
  <c r="P4992" i="1"/>
  <c r="P4991" i="1"/>
  <c r="P4990" i="1"/>
  <c r="P4989" i="1"/>
  <c r="P4988" i="1"/>
  <c r="P4987" i="1"/>
  <c r="P4986" i="1"/>
  <c r="P4985" i="1"/>
  <c r="P4984" i="1"/>
  <c r="P4983" i="1"/>
  <c r="P4982" i="1"/>
  <c r="P4981" i="1"/>
  <c r="P4980" i="1"/>
  <c r="P4979" i="1"/>
  <c r="P4978" i="1"/>
  <c r="P4977" i="1"/>
  <c r="P4976" i="1"/>
  <c r="P4975" i="1"/>
  <c r="P4974" i="1"/>
  <c r="P4973" i="1"/>
  <c r="P4972" i="1"/>
  <c r="P4971" i="1"/>
  <c r="P4970" i="1"/>
  <c r="P4969" i="1"/>
  <c r="P4968" i="1"/>
  <c r="P4967" i="1"/>
  <c r="P4966" i="1"/>
  <c r="P4965" i="1"/>
  <c r="P4964" i="1"/>
  <c r="P4963" i="1"/>
  <c r="P4962" i="1"/>
  <c r="P4961" i="1"/>
  <c r="P4960" i="1"/>
  <c r="P4959" i="1"/>
  <c r="P4958" i="1"/>
  <c r="P4957" i="1"/>
  <c r="P4956" i="1"/>
  <c r="P4955" i="1"/>
  <c r="P4954" i="1"/>
  <c r="P4953" i="1"/>
  <c r="P4952" i="1"/>
  <c r="P4951" i="1"/>
  <c r="P4950" i="1"/>
  <c r="P4949" i="1"/>
  <c r="P4948" i="1"/>
  <c r="P4947" i="1"/>
  <c r="P4946" i="1"/>
  <c r="P4945" i="1"/>
  <c r="P4944" i="1"/>
  <c r="P4943" i="1"/>
  <c r="P4942" i="1"/>
  <c r="P4941" i="1"/>
  <c r="P4940" i="1"/>
  <c r="P4939" i="1"/>
  <c r="P4938" i="1"/>
  <c r="P4937" i="1"/>
  <c r="P4936" i="1"/>
  <c r="P4935" i="1"/>
  <c r="P4934" i="1"/>
  <c r="P4933" i="1"/>
  <c r="P4932" i="1"/>
  <c r="P4931" i="1"/>
  <c r="P4930" i="1"/>
  <c r="P4929" i="1"/>
  <c r="P4928" i="1"/>
  <c r="P4927" i="1"/>
  <c r="P4926" i="1"/>
  <c r="P4925" i="1"/>
  <c r="P4924" i="1"/>
  <c r="P4923" i="1"/>
  <c r="P4922" i="1"/>
  <c r="P4921" i="1"/>
  <c r="P4920" i="1"/>
  <c r="P4919" i="1"/>
  <c r="P4918" i="1"/>
  <c r="P4917" i="1"/>
  <c r="P4916" i="1"/>
  <c r="P4915" i="1"/>
  <c r="P4914" i="1"/>
  <c r="P4913" i="1"/>
  <c r="P4912" i="1"/>
  <c r="P4911" i="1"/>
  <c r="P4910" i="1"/>
  <c r="P4909" i="1"/>
  <c r="P4908" i="1"/>
  <c r="P4907" i="1"/>
  <c r="P4906" i="1"/>
  <c r="P4905" i="1"/>
  <c r="P4904" i="1"/>
  <c r="P4903" i="1"/>
  <c r="P4902" i="1"/>
  <c r="P4901" i="1"/>
  <c r="P4900" i="1"/>
  <c r="P4899" i="1"/>
  <c r="P4898" i="1"/>
  <c r="P4897" i="1"/>
  <c r="P4896" i="1"/>
  <c r="P4895" i="1"/>
  <c r="P4894" i="1"/>
  <c r="P4893" i="1"/>
  <c r="P4892" i="1"/>
  <c r="P4891" i="1"/>
  <c r="P4890" i="1"/>
  <c r="P4889" i="1"/>
  <c r="P4888" i="1"/>
  <c r="P4887" i="1"/>
  <c r="P4886" i="1"/>
  <c r="P4885" i="1"/>
  <c r="P4884" i="1"/>
  <c r="P4883" i="1"/>
  <c r="P4882" i="1"/>
  <c r="P4881" i="1"/>
  <c r="P4880" i="1"/>
  <c r="P4879" i="1"/>
  <c r="P4878" i="1"/>
  <c r="P4877" i="1"/>
  <c r="P4876" i="1"/>
  <c r="P4875" i="1"/>
  <c r="P4874" i="1"/>
  <c r="P4873" i="1"/>
  <c r="P4872" i="1"/>
  <c r="P4871" i="1"/>
  <c r="P4870" i="1"/>
  <c r="P4869" i="1"/>
  <c r="P4868" i="1"/>
  <c r="P4867" i="1"/>
  <c r="P4866" i="1"/>
  <c r="P4865" i="1"/>
  <c r="P4864" i="1"/>
  <c r="P4863" i="1"/>
  <c r="P4862" i="1"/>
  <c r="P4861" i="1"/>
  <c r="P4860" i="1"/>
  <c r="P4859" i="1"/>
  <c r="P4858" i="1"/>
  <c r="P4857" i="1"/>
  <c r="P4856" i="1"/>
  <c r="P4855" i="1"/>
  <c r="P4854" i="1"/>
  <c r="P4853" i="1"/>
  <c r="P4852" i="1"/>
  <c r="P4851" i="1"/>
  <c r="P4850" i="1"/>
  <c r="P4849" i="1"/>
  <c r="P4848" i="1"/>
  <c r="P4847" i="1"/>
  <c r="P4846" i="1"/>
  <c r="P4845" i="1"/>
  <c r="P4844" i="1"/>
  <c r="P4843" i="1"/>
  <c r="P4842" i="1"/>
  <c r="P4841" i="1"/>
  <c r="P4840" i="1"/>
  <c r="P4839" i="1"/>
  <c r="P4838" i="1"/>
  <c r="P4837" i="1"/>
  <c r="P4836" i="1"/>
  <c r="P4835" i="1"/>
  <c r="P4834" i="1"/>
  <c r="P4833" i="1"/>
  <c r="P4832" i="1"/>
  <c r="P4831" i="1"/>
  <c r="P4830" i="1"/>
  <c r="P4829" i="1"/>
  <c r="P4828" i="1"/>
  <c r="P4827" i="1"/>
  <c r="P4826" i="1"/>
  <c r="P4825" i="1"/>
  <c r="P4824" i="1"/>
  <c r="P4823" i="1"/>
  <c r="P4822" i="1"/>
  <c r="P4821" i="1"/>
  <c r="P4820" i="1"/>
  <c r="P4819" i="1"/>
  <c r="P4818" i="1"/>
  <c r="P4817" i="1"/>
  <c r="P4816" i="1"/>
  <c r="P4815" i="1"/>
  <c r="P4814" i="1"/>
  <c r="P4813" i="1"/>
  <c r="P4812" i="1"/>
  <c r="P4811" i="1"/>
  <c r="P4810" i="1"/>
  <c r="P4809" i="1"/>
  <c r="P4808" i="1"/>
  <c r="P4807" i="1"/>
  <c r="P4806" i="1"/>
  <c r="P4805" i="1"/>
  <c r="P4804" i="1"/>
  <c r="P4803" i="1"/>
  <c r="P4802" i="1"/>
  <c r="P4801" i="1"/>
  <c r="P4800" i="1"/>
  <c r="P4799" i="1"/>
  <c r="P4798" i="1"/>
  <c r="P4797" i="1"/>
  <c r="P4796" i="1"/>
  <c r="P4795" i="1"/>
  <c r="P4794" i="1"/>
  <c r="P4793" i="1"/>
  <c r="P4792" i="1"/>
  <c r="P4791" i="1"/>
  <c r="P4790" i="1"/>
  <c r="P4789" i="1"/>
  <c r="P4788" i="1"/>
  <c r="P4787" i="1"/>
  <c r="P4786" i="1"/>
  <c r="P4785" i="1"/>
  <c r="P4784" i="1"/>
  <c r="P4783" i="1"/>
  <c r="P4782" i="1"/>
  <c r="P4781" i="1"/>
  <c r="P4780" i="1"/>
  <c r="P4779" i="1"/>
  <c r="P4778" i="1"/>
  <c r="P4777" i="1"/>
  <c r="P4776" i="1"/>
  <c r="P4775" i="1"/>
  <c r="P4774" i="1"/>
  <c r="P4773" i="1"/>
  <c r="P4772" i="1"/>
  <c r="P4771" i="1"/>
  <c r="P4770" i="1"/>
  <c r="P4769" i="1"/>
  <c r="P4768" i="1"/>
  <c r="P4767" i="1"/>
  <c r="P4766" i="1"/>
  <c r="P4765" i="1"/>
  <c r="P4764" i="1"/>
  <c r="P4763" i="1"/>
  <c r="P4762" i="1"/>
  <c r="P4761" i="1"/>
  <c r="P4760" i="1"/>
  <c r="P4759" i="1"/>
  <c r="P4758" i="1"/>
  <c r="P4757" i="1"/>
  <c r="P4756" i="1"/>
  <c r="P4755" i="1"/>
  <c r="P4754" i="1"/>
  <c r="P4753" i="1"/>
  <c r="P4752" i="1"/>
  <c r="P4751" i="1"/>
  <c r="P4750" i="1"/>
  <c r="P4749" i="1"/>
  <c r="P4748" i="1"/>
  <c r="P4747" i="1"/>
  <c r="P4746" i="1"/>
  <c r="P4745" i="1"/>
  <c r="P4744" i="1"/>
  <c r="P4743" i="1"/>
  <c r="P4742" i="1"/>
  <c r="P4741" i="1"/>
  <c r="P4740" i="1"/>
  <c r="P4739" i="1"/>
  <c r="P4738" i="1"/>
  <c r="P4737" i="1"/>
  <c r="P4736" i="1"/>
  <c r="P4735" i="1"/>
  <c r="P4734" i="1"/>
  <c r="P4733" i="1"/>
  <c r="P4732" i="1"/>
  <c r="P4731" i="1"/>
  <c r="P4730" i="1"/>
  <c r="P4729" i="1"/>
  <c r="P4728" i="1"/>
  <c r="P4727" i="1"/>
  <c r="P4726" i="1"/>
  <c r="P4725" i="1"/>
  <c r="P4724" i="1"/>
  <c r="P4723" i="1"/>
  <c r="P4722" i="1"/>
  <c r="P4721" i="1"/>
  <c r="P4720" i="1"/>
  <c r="P4719" i="1"/>
  <c r="P4718" i="1"/>
  <c r="P4717" i="1"/>
  <c r="P4716" i="1"/>
  <c r="P4715" i="1"/>
  <c r="P4714" i="1"/>
  <c r="P4713" i="1"/>
  <c r="P4712" i="1"/>
  <c r="P4711" i="1"/>
  <c r="P4710" i="1"/>
  <c r="P4709" i="1"/>
  <c r="P4708" i="1"/>
  <c r="P4707" i="1"/>
  <c r="P4706" i="1"/>
  <c r="P4705" i="1"/>
  <c r="P4704" i="1"/>
  <c r="P4703" i="1"/>
  <c r="P4702" i="1"/>
  <c r="P4701" i="1"/>
  <c r="P4700" i="1"/>
  <c r="P4699" i="1"/>
  <c r="P4698" i="1"/>
  <c r="P4697" i="1"/>
  <c r="P4696" i="1"/>
  <c r="P4695" i="1"/>
  <c r="P4694" i="1"/>
  <c r="P4693" i="1"/>
  <c r="P4692" i="1"/>
  <c r="P4691" i="1"/>
  <c r="P4690" i="1"/>
  <c r="P4689" i="1"/>
  <c r="P4688" i="1"/>
  <c r="P4687" i="1"/>
  <c r="P4686" i="1"/>
  <c r="P4685" i="1"/>
  <c r="P4684" i="1"/>
  <c r="P4683" i="1"/>
  <c r="P4682" i="1"/>
  <c r="P4681" i="1"/>
  <c r="P4680" i="1"/>
  <c r="P4679" i="1"/>
  <c r="P4678" i="1"/>
  <c r="P4677" i="1"/>
  <c r="P4676" i="1"/>
  <c r="P4675" i="1"/>
  <c r="P4674" i="1"/>
  <c r="P4673" i="1"/>
  <c r="P4672" i="1"/>
  <c r="P4671" i="1"/>
  <c r="P4670" i="1"/>
  <c r="P4669" i="1"/>
  <c r="P4668" i="1"/>
  <c r="P4667" i="1"/>
  <c r="P4666" i="1"/>
  <c r="P4665" i="1"/>
  <c r="P4664" i="1"/>
  <c r="P4663" i="1"/>
  <c r="P4662" i="1"/>
  <c r="P4661" i="1"/>
  <c r="P4660" i="1"/>
  <c r="P4659" i="1"/>
  <c r="P4658" i="1"/>
  <c r="P4657" i="1"/>
  <c r="P4656" i="1"/>
  <c r="P4655" i="1"/>
  <c r="P4654" i="1"/>
  <c r="P4653" i="1"/>
  <c r="P4652" i="1"/>
  <c r="P4651" i="1"/>
  <c r="P4650" i="1"/>
  <c r="P4649" i="1"/>
  <c r="P4648" i="1"/>
  <c r="P4647" i="1"/>
  <c r="P4646" i="1"/>
  <c r="P4645" i="1"/>
  <c r="P4644" i="1"/>
  <c r="P4643" i="1"/>
  <c r="P4642" i="1"/>
  <c r="P4641" i="1"/>
  <c r="P4640" i="1"/>
  <c r="P4639" i="1"/>
  <c r="P4638" i="1"/>
  <c r="P4637" i="1"/>
  <c r="P4636" i="1"/>
  <c r="P4635" i="1"/>
  <c r="P4634" i="1"/>
  <c r="P4633" i="1"/>
  <c r="P4632" i="1"/>
  <c r="P4631" i="1"/>
  <c r="P4630" i="1"/>
  <c r="P4629" i="1"/>
  <c r="P4628" i="1"/>
  <c r="P4627" i="1"/>
  <c r="P4626" i="1"/>
  <c r="P4625" i="1"/>
  <c r="P4624" i="1"/>
  <c r="P4623" i="1"/>
  <c r="P4622" i="1"/>
  <c r="P4621" i="1"/>
  <c r="P4620" i="1"/>
  <c r="P4619" i="1"/>
  <c r="P4618" i="1"/>
  <c r="P4617" i="1"/>
  <c r="P4616" i="1"/>
  <c r="P4615" i="1"/>
  <c r="P4614" i="1"/>
  <c r="P4613" i="1"/>
  <c r="P4612" i="1"/>
  <c r="P4611" i="1"/>
  <c r="P4610" i="1"/>
  <c r="P4609" i="1"/>
  <c r="P4608" i="1"/>
  <c r="P4607" i="1"/>
  <c r="P4606" i="1"/>
  <c r="P4605" i="1"/>
  <c r="P4604" i="1"/>
  <c r="P4603" i="1"/>
  <c r="P4602" i="1"/>
  <c r="P4601" i="1"/>
  <c r="P4600" i="1"/>
  <c r="P4599" i="1"/>
  <c r="P4598" i="1"/>
  <c r="P4597" i="1"/>
  <c r="P4596" i="1"/>
  <c r="P4595" i="1"/>
  <c r="P4594" i="1"/>
  <c r="P4593" i="1"/>
  <c r="P4592" i="1"/>
  <c r="P4591" i="1"/>
  <c r="P4590" i="1"/>
  <c r="P4589" i="1"/>
  <c r="P4588" i="1"/>
  <c r="P4587" i="1"/>
  <c r="P4586" i="1"/>
  <c r="P4585" i="1"/>
  <c r="P4584" i="1"/>
  <c r="P4583" i="1"/>
  <c r="P4582" i="1"/>
  <c r="P4581" i="1"/>
  <c r="P4580" i="1"/>
  <c r="P4579" i="1"/>
  <c r="P4578" i="1"/>
  <c r="P4577" i="1"/>
  <c r="P4576" i="1"/>
  <c r="P4575" i="1"/>
  <c r="P4574" i="1"/>
  <c r="P4573" i="1"/>
  <c r="P4572" i="1"/>
  <c r="P4571" i="1"/>
  <c r="P4570" i="1"/>
  <c r="P4569" i="1"/>
  <c r="P4568" i="1"/>
  <c r="P4567" i="1"/>
  <c r="P4566" i="1"/>
  <c r="P4565" i="1"/>
  <c r="P4564" i="1"/>
  <c r="P4563" i="1"/>
  <c r="P4562" i="1"/>
  <c r="P4561" i="1"/>
  <c r="P4560" i="1"/>
  <c r="P4559" i="1"/>
  <c r="P4558" i="1"/>
  <c r="P4557" i="1"/>
  <c r="P4556" i="1"/>
  <c r="P4555" i="1"/>
  <c r="P4554" i="1"/>
  <c r="P4553" i="1"/>
  <c r="P4552" i="1"/>
  <c r="P4551" i="1"/>
  <c r="P4550" i="1"/>
  <c r="P4549" i="1"/>
  <c r="P4548" i="1"/>
  <c r="P4547" i="1"/>
  <c r="P4546" i="1"/>
  <c r="P4545" i="1"/>
  <c r="P4544" i="1"/>
  <c r="P4543" i="1"/>
  <c r="P4542" i="1"/>
  <c r="P4541" i="1"/>
  <c r="P4540" i="1"/>
  <c r="P4539" i="1"/>
  <c r="P4538" i="1"/>
  <c r="P4537" i="1"/>
  <c r="P4536" i="1"/>
  <c r="P4535" i="1"/>
  <c r="P4534" i="1"/>
  <c r="P4533" i="1"/>
  <c r="P4532" i="1"/>
  <c r="P4531" i="1"/>
  <c r="P4530" i="1"/>
  <c r="P4529" i="1"/>
  <c r="P4528" i="1"/>
  <c r="P4527" i="1"/>
  <c r="P4526" i="1"/>
  <c r="P4525" i="1"/>
  <c r="P4524" i="1"/>
  <c r="P4523" i="1"/>
  <c r="P4522" i="1"/>
  <c r="P4521" i="1"/>
  <c r="P4520" i="1"/>
  <c r="P4519" i="1"/>
  <c r="P4518" i="1"/>
  <c r="P4517" i="1"/>
  <c r="P4516" i="1"/>
  <c r="P4515" i="1"/>
  <c r="P4514" i="1"/>
  <c r="P4513" i="1"/>
  <c r="P4512" i="1"/>
  <c r="P4511" i="1"/>
  <c r="P4510" i="1"/>
  <c r="P4509" i="1"/>
  <c r="P4508" i="1"/>
  <c r="P4507" i="1"/>
  <c r="P4506" i="1"/>
  <c r="P4505" i="1"/>
  <c r="P4504" i="1"/>
  <c r="P4503" i="1"/>
  <c r="P4502" i="1"/>
  <c r="P4501" i="1"/>
  <c r="P4500" i="1"/>
  <c r="P4499" i="1"/>
  <c r="P4498" i="1"/>
  <c r="P4497" i="1"/>
  <c r="P4496" i="1"/>
  <c r="P4495" i="1"/>
  <c r="P4494" i="1"/>
  <c r="P4493" i="1"/>
  <c r="P4492" i="1"/>
  <c r="P4491" i="1"/>
  <c r="P4490" i="1"/>
  <c r="P4489" i="1"/>
  <c r="P4488" i="1"/>
  <c r="P4487" i="1"/>
  <c r="P4486" i="1"/>
  <c r="P4485" i="1"/>
  <c r="P4484" i="1"/>
  <c r="P4483" i="1"/>
  <c r="P4482" i="1"/>
  <c r="P4481" i="1"/>
  <c r="P4480" i="1"/>
  <c r="P4479" i="1"/>
  <c r="P4478" i="1"/>
  <c r="P4477" i="1"/>
  <c r="P4476" i="1"/>
  <c r="P4475" i="1"/>
  <c r="P4474" i="1"/>
  <c r="P4473" i="1"/>
  <c r="P4472" i="1"/>
  <c r="P4471" i="1"/>
  <c r="P4470" i="1"/>
  <c r="P4469" i="1"/>
  <c r="P4468" i="1"/>
  <c r="P4467" i="1"/>
  <c r="P4466" i="1"/>
  <c r="P4465" i="1"/>
  <c r="P4464" i="1"/>
  <c r="P4463" i="1"/>
  <c r="P4462" i="1"/>
  <c r="P4461" i="1"/>
  <c r="P4460" i="1"/>
  <c r="P4459" i="1"/>
  <c r="P4458" i="1"/>
  <c r="P4457" i="1"/>
  <c r="P4456" i="1"/>
  <c r="P4455" i="1"/>
  <c r="P4454" i="1"/>
  <c r="P4453" i="1"/>
  <c r="P4452" i="1"/>
  <c r="P4451" i="1"/>
  <c r="P4450" i="1"/>
  <c r="P4449" i="1"/>
  <c r="P4448" i="1"/>
  <c r="P4447" i="1"/>
  <c r="P4446" i="1"/>
  <c r="P4445" i="1"/>
  <c r="P4444" i="1"/>
  <c r="P4443" i="1"/>
  <c r="P4442" i="1"/>
  <c r="P4441" i="1"/>
  <c r="P4440" i="1"/>
  <c r="P4439" i="1"/>
  <c r="P4438" i="1"/>
  <c r="P4437" i="1"/>
  <c r="P4436" i="1"/>
  <c r="P4435" i="1"/>
  <c r="P4434" i="1"/>
  <c r="P4433" i="1"/>
  <c r="P4432" i="1"/>
  <c r="P4431" i="1"/>
  <c r="P4430" i="1"/>
  <c r="P4429" i="1"/>
  <c r="P4428" i="1"/>
  <c r="P4427" i="1"/>
  <c r="P4426" i="1"/>
  <c r="P4425" i="1"/>
  <c r="P4424" i="1"/>
  <c r="P4423" i="1"/>
  <c r="P4422" i="1"/>
  <c r="P4421" i="1"/>
  <c r="P4420" i="1"/>
  <c r="P4419" i="1"/>
  <c r="P4418" i="1"/>
  <c r="P4417" i="1"/>
  <c r="P4416" i="1"/>
  <c r="P4415" i="1"/>
  <c r="P4414" i="1"/>
  <c r="P4413" i="1"/>
  <c r="P4412" i="1"/>
  <c r="P4411" i="1"/>
  <c r="P4410" i="1"/>
  <c r="P4409" i="1"/>
  <c r="P4408" i="1"/>
  <c r="P4407" i="1"/>
  <c r="P4406" i="1"/>
  <c r="P4405" i="1"/>
  <c r="P4404" i="1"/>
  <c r="P4403" i="1"/>
  <c r="P4402" i="1"/>
  <c r="P4401" i="1"/>
  <c r="P4400" i="1"/>
  <c r="P4399" i="1"/>
  <c r="P4398" i="1"/>
  <c r="P4397" i="1"/>
  <c r="P4396" i="1"/>
  <c r="P4395" i="1"/>
  <c r="P4394" i="1"/>
  <c r="P4393" i="1"/>
  <c r="P4392" i="1"/>
  <c r="P4391" i="1"/>
  <c r="P4390" i="1"/>
  <c r="P4389" i="1"/>
  <c r="P4388" i="1"/>
  <c r="P4387" i="1"/>
  <c r="P4386" i="1"/>
  <c r="P4385" i="1"/>
  <c r="P4384" i="1"/>
  <c r="P4383" i="1"/>
  <c r="P4382" i="1"/>
  <c r="P4381" i="1"/>
  <c r="P4380" i="1"/>
  <c r="P4379" i="1"/>
  <c r="P4378" i="1"/>
  <c r="P4377" i="1"/>
  <c r="P4376" i="1"/>
  <c r="P4375" i="1"/>
  <c r="P4374" i="1"/>
  <c r="P4373" i="1"/>
  <c r="P4372" i="1"/>
  <c r="P4371" i="1"/>
  <c r="P4370" i="1"/>
  <c r="P4369" i="1"/>
  <c r="P4368" i="1"/>
  <c r="P4367" i="1"/>
  <c r="P4366" i="1"/>
  <c r="P4365" i="1"/>
  <c r="P4364" i="1"/>
  <c r="P4363" i="1"/>
  <c r="P4362" i="1"/>
  <c r="P4361" i="1"/>
  <c r="P4360" i="1"/>
  <c r="P4359" i="1"/>
  <c r="P4358" i="1"/>
  <c r="P4357" i="1"/>
  <c r="P4356" i="1"/>
  <c r="P4355" i="1"/>
  <c r="P4354" i="1"/>
  <c r="P4353" i="1"/>
  <c r="P4352" i="1"/>
  <c r="P4351" i="1"/>
  <c r="P4350" i="1"/>
  <c r="P4349" i="1"/>
  <c r="P4348" i="1"/>
  <c r="P4347" i="1"/>
  <c r="P4346" i="1"/>
  <c r="P4345" i="1"/>
  <c r="P4344" i="1"/>
  <c r="P4343" i="1"/>
  <c r="P4342" i="1"/>
  <c r="P4341" i="1"/>
  <c r="P4340" i="1"/>
  <c r="P4339" i="1"/>
  <c r="P4338" i="1"/>
  <c r="P4337" i="1"/>
  <c r="P4336" i="1"/>
  <c r="P4335" i="1"/>
  <c r="P4334" i="1"/>
  <c r="P4333" i="1"/>
  <c r="P4332" i="1"/>
  <c r="P4331" i="1"/>
  <c r="P4330" i="1"/>
  <c r="P4329" i="1"/>
  <c r="P4328" i="1"/>
  <c r="P4327" i="1"/>
  <c r="P4326" i="1"/>
  <c r="P4325" i="1"/>
  <c r="P4324" i="1"/>
  <c r="P4323" i="1"/>
  <c r="P4322" i="1"/>
  <c r="P4321" i="1"/>
  <c r="P4320" i="1"/>
  <c r="P4319" i="1"/>
  <c r="P4318" i="1"/>
  <c r="P4317" i="1"/>
  <c r="P4316" i="1"/>
  <c r="P4315" i="1"/>
  <c r="P4314" i="1"/>
  <c r="P4313" i="1"/>
  <c r="P4312" i="1"/>
  <c r="P4311" i="1"/>
  <c r="P4310" i="1"/>
  <c r="P4309" i="1"/>
  <c r="P4308" i="1"/>
  <c r="P4307" i="1"/>
  <c r="P4306" i="1"/>
  <c r="P4305" i="1"/>
  <c r="P4304" i="1"/>
  <c r="P4303" i="1"/>
  <c r="P4302" i="1"/>
  <c r="P4301" i="1"/>
  <c r="P4300" i="1"/>
  <c r="P4299" i="1"/>
  <c r="P4298" i="1"/>
  <c r="P4297" i="1"/>
  <c r="P4296" i="1"/>
  <c r="P4295" i="1"/>
  <c r="P4294" i="1"/>
  <c r="P4293" i="1"/>
  <c r="P4292" i="1"/>
  <c r="P4291" i="1"/>
  <c r="P4290" i="1"/>
  <c r="P4289" i="1"/>
  <c r="P4288" i="1"/>
  <c r="P4287" i="1"/>
  <c r="P4286" i="1"/>
  <c r="P4285" i="1"/>
  <c r="P4284" i="1"/>
  <c r="P4283" i="1"/>
  <c r="P4282" i="1"/>
  <c r="P4281" i="1"/>
  <c r="P4280" i="1"/>
  <c r="P4279" i="1"/>
  <c r="P4278" i="1"/>
  <c r="P4277" i="1"/>
  <c r="P4276" i="1"/>
  <c r="P4275" i="1"/>
  <c r="P4274" i="1"/>
  <c r="P4273" i="1"/>
  <c r="P4272" i="1"/>
  <c r="P4271" i="1"/>
  <c r="P4270" i="1"/>
  <c r="P4269" i="1"/>
  <c r="P4268" i="1"/>
  <c r="P4267" i="1"/>
  <c r="P4266" i="1"/>
  <c r="P4265" i="1"/>
  <c r="P4264" i="1"/>
  <c r="P4263" i="1"/>
  <c r="P4262" i="1"/>
  <c r="P4261" i="1"/>
  <c r="P4260" i="1"/>
  <c r="P4259" i="1"/>
  <c r="P4258" i="1"/>
  <c r="P4257" i="1"/>
  <c r="P4256" i="1"/>
  <c r="P4255" i="1"/>
  <c r="P4254" i="1"/>
  <c r="P4253" i="1"/>
  <c r="P4252" i="1"/>
  <c r="P4251" i="1"/>
  <c r="P4250" i="1"/>
  <c r="P4249" i="1"/>
  <c r="P4248" i="1"/>
  <c r="P4247" i="1"/>
  <c r="P4246" i="1"/>
  <c r="P4245" i="1"/>
  <c r="P4244" i="1"/>
  <c r="P4243" i="1"/>
  <c r="P4242" i="1"/>
  <c r="P4241" i="1"/>
  <c r="P4240" i="1"/>
  <c r="P4239" i="1"/>
  <c r="P4238" i="1"/>
  <c r="P4237" i="1"/>
  <c r="P4236" i="1"/>
  <c r="P4235" i="1"/>
  <c r="P4234" i="1"/>
  <c r="P4233" i="1"/>
  <c r="P4232" i="1"/>
  <c r="P4231" i="1"/>
  <c r="P4230" i="1"/>
  <c r="P4229" i="1"/>
  <c r="P4228" i="1"/>
  <c r="P4227" i="1"/>
  <c r="P4226" i="1"/>
  <c r="P4225" i="1"/>
  <c r="P4224" i="1"/>
  <c r="P4223" i="1"/>
  <c r="P4222" i="1"/>
  <c r="P4221" i="1"/>
  <c r="P4220" i="1"/>
  <c r="P4219" i="1"/>
  <c r="P4218" i="1"/>
  <c r="P4217" i="1"/>
  <c r="P4216" i="1"/>
  <c r="P4215" i="1"/>
  <c r="P4214" i="1"/>
  <c r="P4213" i="1"/>
  <c r="P4212" i="1"/>
  <c r="P4211" i="1"/>
  <c r="P4210" i="1"/>
  <c r="P4209" i="1"/>
  <c r="P4208" i="1"/>
  <c r="P4207" i="1"/>
  <c r="P4206" i="1"/>
  <c r="P4205" i="1"/>
  <c r="P4204" i="1"/>
  <c r="P4203" i="1"/>
  <c r="P4202" i="1"/>
  <c r="P4201" i="1"/>
  <c r="P4200" i="1"/>
  <c r="P4199" i="1"/>
  <c r="P4198" i="1"/>
  <c r="P4197" i="1"/>
  <c r="P4196" i="1"/>
  <c r="P4195" i="1"/>
  <c r="P4194" i="1"/>
  <c r="P4193" i="1"/>
  <c r="P4192" i="1"/>
  <c r="P4191" i="1"/>
  <c r="P4190" i="1"/>
  <c r="P4189" i="1"/>
  <c r="P4188" i="1"/>
  <c r="P4187" i="1"/>
  <c r="P4186" i="1"/>
  <c r="P4185" i="1"/>
  <c r="P4184" i="1"/>
  <c r="P4183" i="1"/>
  <c r="P4182" i="1"/>
  <c r="P4181" i="1"/>
  <c r="P4180" i="1"/>
  <c r="P4179" i="1"/>
  <c r="P4178" i="1"/>
  <c r="P4177" i="1"/>
  <c r="P4176" i="1"/>
  <c r="P4175" i="1"/>
  <c r="P4174" i="1"/>
  <c r="P4173" i="1"/>
  <c r="P4172" i="1"/>
  <c r="P4171" i="1"/>
  <c r="P4170" i="1"/>
  <c r="P4169" i="1"/>
  <c r="P4168" i="1"/>
  <c r="P4167" i="1"/>
  <c r="P4166" i="1"/>
  <c r="P4165" i="1"/>
  <c r="P4164" i="1"/>
  <c r="P4163" i="1"/>
  <c r="P4162" i="1"/>
  <c r="P4161" i="1"/>
  <c r="P4160" i="1"/>
  <c r="P4159" i="1"/>
  <c r="P4158" i="1"/>
  <c r="P4157" i="1"/>
  <c r="P4156" i="1"/>
  <c r="P4155" i="1"/>
  <c r="P4154" i="1"/>
  <c r="P4153" i="1"/>
  <c r="P4152" i="1"/>
  <c r="P4151" i="1"/>
  <c r="P4150" i="1"/>
  <c r="P4149" i="1"/>
  <c r="P4148" i="1"/>
  <c r="P4147" i="1"/>
  <c r="P4146" i="1"/>
  <c r="P4145" i="1"/>
  <c r="P4144" i="1"/>
  <c r="P4143" i="1"/>
  <c r="P4142" i="1"/>
  <c r="P4141" i="1"/>
  <c r="P4140" i="1"/>
  <c r="P4139" i="1"/>
  <c r="P4138" i="1"/>
  <c r="P4137" i="1"/>
  <c r="P4136" i="1"/>
  <c r="P4135" i="1"/>
  <c r="P4134" i="1"/>
  <c r="P4133" i="1"/>
  <c r="P4132" i="1"/>
  <c r="P4131" i="1"/>
  <c r="P4130" i="1"/>
  <c r="P4129" i="1"/>
  <c r="P4128" i="1"/>
  <c r="P4127" i="1"/>
  <c r="P4126" i="1"/>
  <c r="P4125" i="1"/>
  <c r="P4124" i="1"/>
  <c r="P4123" i="1"/>
  <c r="P4122" i="1"/>
  <c r="P4121" i="1"/>
  <c r="P4120" i="1"/>
  <c r="P4119" i="1"/>
  <c r="P4118" i="1"/>
  <c r="P4117" i="1"/>
  <c r="P4116"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P4070" i="1"/>
  <c r="P4069" i="1"/>
  <c r="P4068" i="1"/>
  <c r="P4067" i="1"/>
  <c r="P4066" i="1"/>
  <c r="P4065" i="1"/>
  <c r="P4064" i="1"/>
  <c r="P4063" i="1"/>
  <c r="P4062" i="1"/>
  <c r="P4061" i="1"/>
  <c r="P4060" i="1"/>
  <c r="P4059" i="1"/>
  <c r="P4058" i="1"/>
  <c r="P4057" i="1"/>
  <c r="P4056" i="1"/>
  <c r="P4055" i="1"/>
  <c r="P4054" i="1"/>
  <c r="P4053" i="1"/>
  <c r="P4052" i="1"/>
  <c r="P4051" i="1"/>
  <c r="P4050" i="1"/>
  <c r="P4049" i="1"/>
  <c r="P4048" i="1"/>
  <c r="P4047" i="1"/>
  <c r="P4046" i="1"/>
  <c r="P4045" i="1"/>
  <c r="P4044" i="1"/>
  <c r="P4043" i="1"/>
  <c r="P4042" i="1"/>
  <c r="P4041" i="1"/>
  <c r="P4040" i="1"/>
  <c r="P4039" i="1"/>
  <c r="P4038" i="1"/>
  <c r="P4037" i="1"/>
  <c r="P4036" i="1"/>
  <c r="P4035" i="1"/>
  <c r="P4034" i="1"/>
  <c r="P4033" i="1"/>
  <c r="P4032" i="1"/>
  <c r="P4031" i="1"/>
  <c r="P4030" i="1"/>
  <c r="P4029" i="1"/>
  <c r="P4028" i="1"/>
  <c r="P4027" i="1"/>
  <c r="P4026" i="1"/>
  <c r="P4025" i="1"/>
  <c r="P4024" i="1"/>
  <c r="P4023" i="1"/>
  <c r="P4022" i="1"/>
  <c r="P4021" i="1"/>
  <c r="P4020" i="1"/>
  <c r="P4019" i="1"/>
  <c r="P4018" i="1"/>
  <c r="P4017" i="1"/>
  <c r="P4016" i="1"/>
  <c r="P4015" i="1"/>
  <c r="P4014" i="1"/>
  <c r="P4013" i="1"/>
  <c r="P4012" i="1"/>
  <c r="P4011" i="1"/>
  <c r="P4010" i="1"/>
  <c r="P4009" i="1"/>
  <c r="P4008" i="1"/>
  <c r="P4007" i="1"/>
  <c r="P4006" i="1"/>
  <c r="P4005" i="1"/>
  <c r="P4004" i="1"/>
  <c r="P4003" i="1"/>
  <c r="P4002" i="1"/>
  <c r="P4001" i="1"/>
  <c r="P4000" i="1"/>
  <c r="P3999" i="1"/>
  <c r="P3998" i="1"/>
  <c r="P3997" i="1"/>
  <c r="P3996" i="1"/>
  <c r="P3995" i="1"/>
  <c r="P3994" i="1"/>
  <c r="P3993" i="1"/>
  <c r="P3992" i="1"/>
  <c r="P3991" i="1"/>
  <c r="P3990" i="1"/>
  <c r="P3989" i="1"/>
  <c r="P3988" i="1"/>
  <c r="P3987" i="1"/>
  <c r="P3986" i="1"/>
  <c r="P3985" i="1"/>
  <c r="P3984" i="1"/>
  <c r="P3983" i="1"/>
  <c r="P3982" i="1"/>
  <c r="P3981" i="1"/>
  <c r="P3980" i="1"/>
  <c r="P3979" i="1"/>
  <c r="P3978" i="1"/>
  <c r="P3977" i="1"/>
  <c r="P3976" i="1"/>
  <c r="P3975" i="1"/>
  <c r="P3974"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P3949" i="1"/>
  <c r="P3948" i="1"/>
  <c r="P3947" i="1"/>
  <c r="P3946" i="1"/>
  <c r="P3945" i="1"/>
  <c r="P3944" i="1"/>
  <c r="P3943" i="1"/>
  <c r="P3942" i="1"/>
  <c r="P3941" i="1"/>
  <c r="P3940" i="1"/>
  <c r="P3939" i="1"/>
  <c r="P3938" i="1"/>
  <c r="P3937" i="1"/>
  <c r="P3936"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P3909" i="1"/>
  <c r="P3908" i="1"/>
  <c r="P3907" i="1"/>
  <c r="P3906" i="1"/>
  <c r="P3905" i="1"/>
  <c r="P3904" i="1"/>
  <c r="P3903" i="1"/>
  <c r="P3902" i="1"/>
  <c r="P3901" i="1"/>
  <c r="P3900" i="1"/>
  <c r="P3899" i="1"/>
  <c r="P3898" i="1"/>
  <c r="P3897" i="1"/>
  <c r="P3896" i="1"/>
  <c r="P3895" i="1"/>
  <c r="P3894" i="1"/>
  <c r="P3893" i="1"/>
  <c r="P3892" i="1"/>
  <c r="P3891" i="1"/>
  <c r="P3890" i="1"/>
  <c r="P3889" i="1"/>
  <c r="P3888" i="1"/>
  <c r="P3887" i="1"/>
  <c r="P3886" i="1"/>
  <c r="P3885" i="1"/>
  <c r="P3884" i="1"/>
  <c r="P3883" i="1"/>
  <c r="P3882" i="1"/>
  <c r="P3881" i="1"/>
  <c r="P3880" i="1"/>
  <c r="P3879" i="1"/>
  <c r="P3878" i="1"/>
  <c r="P3877" i="1"/>
  <c r="P3876" i="1"/>
  <c r="P3875" i="1"/>
  <c r="P3874" i="1"/>
  <c r="P3873" i="1"/>
  <c r="P3872" i="1"/>
  <c r="P3871" i="1"/>
  <c r="P3870" i="1"/>
  <c r="P3869" i="1"/>
  <c r="P3868" i="1"/>
  <c r="P3867" i="1"/>
  <c r="P3866" i="1"/>
  <c r="P3865" i="1"/>
  <c r="P3864" i="1"/>
  <c r="P3863" i="1"/>
  <c r="P3862" i="1"/>
  <c r="P3861" i="1"/>
  <c r="P3860" i="1"/>
  <c r="P3859" i="1"/>
  <c r="P3858" i="1"/>
  <c r="P3857" i="1"/>
  <c r="P3856" i="1"/>
  <c r="P3855" i="1"/>
  <c r="P3854" i="1"/>
  <c r="P3853" i="1"/>
  <c r="P3852" i="1"/>
  <c r="P3851" i="1"/>
  <c r="P3850" i="1"/>
  <c r="P3849" i="1"/>
  <c r="P3848" i="1"/>
  <c r="P3847" i="1"/>
  <c r="P3846" i="1"/>
  <c r="P3845" i="1"/>
  <c r="P3844" i="1"/>
  <c r="P3843" i="1"/>
  <c r="P3842" i="1"/>
  <c r="P3841" i="1"/>
  <c r="P3840" i="1"/>
  <c r="P3839" i="1"/>
  <c r="P3838" i="1"/>
  <c r="P3837" i="1"/>
  <c r="P3836" i="1"/>
  <c r="P3835" i="1"/>
  <c r="P3834" i="1"/>
  <c r="P3833" i="1"/>
  <c r="P3832" i="1"/>
  <c r="P3831" i="1"/>
  <c r="P3830" i="1"/>
  <c r="P3829" i="1"/>
  <c r="P3828" i="1"/>
  <c r="P3827" i="1"/>
  <c r="P3826" i="1"/>
  <c r="P3825" i="1"/>
  <c r="P3824" i="1"/>
  <c r="P3823" i="1"/>
  <c r="P3822" i="1"/>
  <c r="P3821" i="1"/>
  <c r="P3820" i="1"/>
  <c r="P3819" i="1"/>
  <c r="P3818" i="1"/>
  <c r="P3817" i="1"/>
  <c r="P3816" i="1"/>
  <c r="P3815" i="1"/>
  <c r="P3814" i="1"/>
  <c r="P3813" i="1"/>
  <c r="P3812" i="1"/>
  <c r="P3811" i="1"/>
  <c r="P3810" i="1"/>
  <c r="P3809" i="1"/>
  <c r="P3808" i="1"/>
  <c r="P3807" i="1"/>
  <c r="P3806" i="1"/>
  <c r="P3805" i="1"/>
  <c r="P3804" i="1"/>
  <c r="P3803" i="1"/>
  <c r="P3802" i="1"/>
  <c r="P3801" i="1"/>
  <c r="P3800" i="1"/>
  <c r="P3799" i="1"/>
  <c r="P3798" i="1"/>
  <c r="P3797" i="1"/>
  <c r="P3796" i="1"/>
  <c r="P3795" i="1"/>
  <c r="P3794" i="1"/>
  <c r="P3793" i="1"/>
  <c r="P3792" i="1"/>
  <c r="P3791" i="1"/>
  <c r="P3790" i="1"/>
  <c r="P3789" i="1"/>
  <c r="P3788" i="1"/>
  <c r="P3787" i="1"/>
  <c r="P3786" i="1"/>
  <c r="P3785" i="1"/>
  <c r="P3784" i="1"/>
  <c r="P3783" i="1"/>
  <c r="P3782" i="1"/>
  <c r="P3781" i="1"/>
  <c r="P3780" i="1"/>
  <c r="P3779" i="1"/>
  <c r="P3778" i="1"/>
  <c r="P3777" i="1"/>
  <c r="P3776" i="1"/>
  <c r="P3775" i="1"/>
  <c r="P3774" i="1"/>
  <c r="P3773"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P3685" i="1"/>
  <c r="P3684" i="1"/>
  <c r="P3683" i="1"/>
  <c r="P3682" i="1"/>
  <c r="P3681" i="1"/>
  <c r="P3680" i="1"/>
  <c r="P3679" i="1"/>
  <c r="P3678" i="1"/>
  <c r="P3677" i="1"/>
  <c r="P3676" i="1"/>
  <c r="P3675" i="1"/>
  <c r="P3674" i="1"/>
  <c r="P3673" i="1"/>
  <c r="P3672" i="1"/>
  <c r="P3671" i="1"/>
  <c r="P3670" i="1"/>
  <c r="P3669" i="1"/>
  <c r="P3668" i="1"/>
  <c r="P3667" i="1"/>
  <c r="P3666" i="1"/>
  <c r="P3665" i="1"/>
  <c r="P3664" i="1"/>
  <c r="P3663" i="1"/>
  <c r="P3662" i="1"/>
  <c r="P3661" i="1"/>
  <c r="P3660" i="1"/>
  <c r="P3659" i="1"/>
  <c r="P3658" i="1"/>
  <c r="P3657" i="1"/>
  <c r="P3656" i="1"/>
  <c r="P3655" i="1"/>
  <c r="P3654" i="1"/>
  <c r="P3653" i="1"/>
  <c r="P3652" i="1"/>
  <c r="P3651" i="1"/>
  <c r="P3650" i="1"/>
  <c r="P3649" i="1"/>
  <c r="P3648"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P3609" i="1"/>
  <c r="P3608" i="1"/>
  <c r="P3607" i="1"/>
  <c r="P3606" i="1"/>
  <c r="P3605" i="1"/>
  <c r="P3604" i="1"/>
  <c r="P3603" i="1"/>
  <c r="P3602" i="1"/>
  <c r="P3601" i="1"/>
  <c r="P3600" i="1"/>
  <c r="P3599" i="1"/>
  <c r="P3598" i="1"/>
  <c r="P3597" i="1"/>
  <c r="P3596" i="1"/>
  <c r="P3595" i="1"/>
  <c r="P3594" i="1"/>
  <c r="P3593" i="1"/>
  <c r="P3592" i="1"/>
  <c r="P3591"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P3213" i="1"/>
  <c r="P3212" i="1"/>
  <c r="P3211" i="1"/>
  <c r="P3210" i="1"/>
  <c r="P3209" i="1"/>
  <c r="P3208" i="1"/>
  <c r="P3207" i="1"/>
  <c r="P3206" i="1"/>
  <c r="P3205" i="1"/>
  <c r="P3204" i="1"/>
  <c r="P3203" i="1"/>
  <c r="P3202" i="1"/>
  <c r="P3201" i="1"/>
  <c r="P3200" i="1"/>
  <c r="P3199" i="1"/>
  <c r="P3198" i="1"/>
  <c r="P3197" i="1"/>
  <c r="P3196" i="1"/>
  <c r="P3195" i="1"/>
  <c r="P3194" i="1"/>
  <c r="P3193" i="1"/>
  <c r="P3192" i="1"/>
  <c r="P3191" i="1"/>
  <c r="P3190" i="1"/>
  <c r="P3189" i="1"/>
  <c r="P3188" i="1"/>
  <c r="P3187" i="1"/>
  <c r="P3186" i="1"/>
  <c r="P3185" i="1"/>
  <c r="P3184" i="1"/>
  <c r="P3183" i="1"/>
  <c r="P3182" i="1"/>
  <c r="P3181" i="1"/>
  <c r="P3180" i="1"/>
  <c r="P3179" i="1"/>
  <c r="P3178" i="1"/>
  <c r="P3177" i="1"/>
  <c r="P3176" i="1"/>
  <c r="P3175" i="1"/>
  <c r="P3174" i="1"/>
  <c r="P3173" i="1"/>
  <c r="P3172" i="1"/>
  <c r="P3171" i="1"/>
  <c r="P3170" i="1"/>
  <c r="P3169" i="1"/>
  <c r="P3168" i="1"/>
  <c r="P3167" i="1"/>
  <c r="P3166" i="1"/>
  <c r="P3165" i="1"/>
  <c r="P3164" i="1"/>
  <c r="P3163" i="1"/>
  <c r="P3162" i="1"/>
  <c r="P3161" i="1"/>
  <c r="P3160" i="1"/>
  <c r="P3159" i="1"/>
  <c r="P3158" i="1"/>
  <c r="P3157" i="1"/>
  <c r="P3156" i="1"/>
  <c r="P3155" i="1"/>
  <c r="P3154" i="1"/>
  <c r="P3153" i="1"/>
  <c r="P3152" i="1"/>
  <c r="P3151" i="1"/>
  <c r="P3150" i="1"/>
  <c r="P3149" i="1"/>
  <c r="P3148" i="1"/>
  <c r="P3147" i="1"/>
  <c r="P3146" i="1"/>
  <c r="P3145" i="1"/>
  <c r="P3144" i="1"/>
  <c r="P3143" i="1"/>
  <c r="P3142" i="1"/>
  <c r="P3141" i="1"/>
  <c r="P3140" i="1"/>
  <c r="P3139" i="1"/>
  <c r="P3138" i="1"/>
  <c r="P3137" i="1"/>
  <c r="P3136" i="1"/>
  <c r="P3135" i="1"/>
  <c r="P3134" i="1"/>
  <c r="P3133" i="1"/>
  <c r="P3132" i="1"/>
  <c r="P3131" i="1"/>
  <c r="P3130" i="1"/>
  <c r="P3129" i="1"/>
  <c r="P3128" i="1"/>
  <c r="P3127" i="1"/>
  <c r="P3126" i="1"/>
  <c r="P3125" i="1"/>
  <c r="P3124" i="1"/>
  <c r="P3123" i="1"/>
  <c r="P3122" i="1"/>
  <c r="P3121" i="1"/>
  <c r="P3120" i="1"/>
  <c r="P3119" i="1"/>
  <c r="P3118" i="1"/>
  <c r="P3117" i="1"/>
  <c r="P3116" i="1"/>
  <c r="P3115" i="1"/>
  <c r="P3114" i="1"/>
  <c r="P3113" i="1"/>
  <c r="P3112" i="1"/>
  <c r="P3111" i="1"/>
  <c r="P3110" i="1"/>
  <c r="P3109" i="1"/>
  <c r="P3108" i="1"/>
  <c r="P3107" i="1"/>
  <c r="P3106" i="1"/>
  <c r="P3105" i="1"/>
  <c r="P3104" i="1"/>
  <c r="P3103" i="1"/>
  <c r="P3102" i="1"/>
  <c r="P3101" i="1"/>
  <c r="P3100" i="1"/>
  <c r="P3099" i="1"/>
  <c r="P3098" i="1"/>
  <c r="P3097" i="1"/>
  <c r="P3096" i="1"/>
  <c r="P3095" i="1"/>
  <c r="P3094" i="1"/>
  <c r="P3093" i="1"/>
  <c r="P3092" i="1"/>
  <c r="P3091" i="1"/>
  <c r="P3090" i="1"/>
  <c r="P3089" i="1"/>
  <c r="P3088" i="1"/>
  <c r="P3087" i="1"/>
  <c r="P3086" i="1"/>
  <c r="P3085" i="1"/>
  <c r="P3084" i="1"/>
  <c r="P3083" i="1"/>
  <c r="P3082" i="1"/>
  <c r="P3081" i="1"/>
  <c r="P3080" i="1"/>
  <c r="P3079" i="1"/>
  <c r="P3078" i="1"/>
  <c r="P3077" i="1"/>
  <c r="P3076" i="1"/>
  <c r="P3075" i="1"/>
  <c r="P3074" i="1"/>
  <c r="P3073" i="1"/>
  <c r="P3072" i="1"/>
  <c r="P3071" i="1"/>
  <c r="P3070" i="1"/>
  <c r="P3069" i="1"/>
  <c r="P3068" i="1"/>
  <c r="P3067" i="1"/>
  <c r="P3066" i="1"/>
  <c r="P3065" i="1"/>
  <c r="P3064" i="1"/>
  <c r="P3063" i="1"/>
  <c r="P3062" i="1"/>
  <c r="P3061" i="1"/>
  <c r="P3060" i="1"/>
  <c r="P3059" i="1"/>
  <c r="P3058" i="1"/>
  <c r="P3057" i="1"/>
  <c r="P3056" i="1"/>
  <c r="P3055" i="1"/>
  <c r="P3054" i="1"/>
  <c r="P3053" i="1"/>
  <c r="P3052" i="1"/>
  <c r="P3051" i="1"/>
  <c r="P3050" i="1"/>
  <c r="P3049" i="1"/>
  <c r="P3048" i="1"/>
  <c r="P3047" i="1"/>
  <c r="P3046" i="1"/>
  <c r="P3045" i="1"/>
  <c r="P3044" i="1"/>
  <c r="P3043" i="1"/>
  <c r="P3042" i="1"/>
  <c r="P3041" i="1"/>
  <c r="P3040" i="1"/>
  <c r="P3039" i="1"/>
  <c r="P3038" i="1"/>
  <c r="P3037" i="1"/>
  <c r="P3036" i="1"/>
  <c r="P3035" i="1"/>
  <c r="P3034" i="1"/>
  <c r="P3033" i="1"/>
  <c r="P3032" i="1"/>
  <c r="P3031" i="1"/>
  <c r="P3030" i="1"/>
  <c r="P3029" i="1"/>
  <c r="P3028" i="1"/>
  <c r="P3027" i="1"/>
  <c r="P3026" i="1"/>
  <c r="P3025" i="1"/>
  <c r="P3024" i="1"/>
  <c r="P3023" i="1"/>
  <c r="P3022" i="1"/>
  <c r="P3021" i="1"/>
  <c r="P3020" i="1"/>
  <c r="P3019" i="1"/>
  <c r="P3018" i="1"/>
  <c r="P3017" i="1"/>
  <c r="P3016" i="1"/>
  <c r="P3015" i="1"/>
  <c r="P3014" i="1"/>
  <c r="P3013" i="1"/>
  <c r="P3012" i="1"/>
  <c r="P3011" i="1"/>
  <c r="P3010" i="1"/>
  <c r="P3009" i="1"/>
  <c r="P3008" i="1"/>
  <c r="P3007" i="1"/>
  <c r="P3006" i="1"/>
  <c r="P3005" i="1"/>
  <c r="P3004" i="1"/>
  <c r="P3003" i="1"/>
  <c r="P3002" i="1"/>
  <c r="P3001" i="1"/>
  <c r="P3000" i="1"/>
  <c r="P2999" i="1"/>
  <c r="P2998" i="1"/>
  <c r="P2997" i="1"/>
  <c r="P2996" i="1"/>
  <c r="P2995" i="1"/>
  <c r="P2994" i="1"/>
  <c r="P2993" i="1"/>
  <c r="P2992" i="1"/>
  <c r="P2991" i="1"/>
  <c r="P2990" i="1"/>
  <c r="P2989" i="1"/>
  <c r="P2988" i="1"/>
  <c r="P2987" i="1"/>
  <c r="P2986" i="1"/>
  <c r="P2985" i="1"/>
  <c r="P2984" i="1"/>
  <c r="P2983" i="1"/>
  <c r="P2982" i="1"/>
  <c r="P2981" i="1"/>
  <c r="P2980" i="1"/>
  <c r="P2979" i="1"/>
  <c r="P2978" i="1"/>
  <c r="P2977" i="1"/>
  <c r="P2976" i="1"/>
  <c r="P2975" i="1"/>
  <c r="P2974" i="1"/>
  <c r="P2973" i="1"/>
  <c r="P2972" i="1"/>
  <c r="P2971" i="1"/>
  <c r="P2970" i="1"/>
  <c r="P2969" i="1"/>
  <c r="P2968" i="1"/>
  <c r="P2967" i="1"/>
  <c r="P2966" i="1"/>
  <c r="P2965" i="1"/>
  <c r="P2964" i="1"/>
  <c r="P2963" i="1"/>
  <c r="P2962" i="1"/>
  <c r="P2961" i="1"/>
  <c r="P2960" i="1"/>
  <c r="P2959" i="1"/>
  <c r="P2958" i="1"/>
  <c r="P2957" i="1"/>
  <c r="P2956" i="1"/>
  <c r="P2955" i="1"/>
  <c r="P2954" i="1"/>
  <c r="P2953" i="1"/>
  <c r="P2952" i="1"/>
  <c r="P2951" i="1"/>
  <c r="P2950" i="1"/>
  <c r="P2949" i="1"/>
  <c r="P2948" i="1"/>
  <c r="P2947" i="1"/>
  <c r="P2946" i="1"/>
  <c r="P2945" i="1"/>
  <c r="P2944" i="1"/>
  <c r="P2943" i="1"/>
  <c r="P2942" i="1"/>
  <c r="P2941" i="1"/>
  <c r="P2940" i="1"/>
  <c r="P2939" i="1"/>
  <c r="P2938" i="1"/>
  <c r="P2937" i="1"/>
  <c r="P2936" i="1"/>
  <c r="P2935" i="1"/>
  <c r="P2934" i="1"/>
  <c r="P2933" i="1"/>
  <c r="P2932" i="1"/>
  <c r="P2931" i="1"/>
  <c r="P2930" i="1"/>
  <c r="P2929" i="1"/>
  <c r="P2928" i="1"/>
  <c r="P2927" i="1"/>
  <c r="P2926" i="1"/>
  <c r="P2925" i="1"/>
  <c r="P2924" i="1"/>
  <c r="P2923" i="1"/>
  <c r="P2922" i="1"/>
  <c r="P2921" i="1"/>
  <c r="P2920" i="1"/>
  <c r="P2919" i="1"/>
  <c r="P2918" i="1"/>
  <c r="P2917" i="1"/>
  <c r="P2916" i="1"/>
  <c r="P2915" i="1"/>
  <c r="P2914" i="1"/>
  <c r="P2913" i="1"/>
  <c r="P2912" i="1"/>
  <c r="P2911" i="1"/>
  <c r="P2910" i="1"/>
  <c r="P2909" i="1"/>
  <c r="P2908" i="1"/>
  <c r="P2907" i="1"/>
  <c r="P2906" i="1"/>
  <c r="P2905" i="1"/>
  <c r="P2904" i="1"/>
  <c r="P2903" i="1"/>
  <c r="P2902" i="1"/>
  <c r="P2901" i="1"/>
  <c r="P2900" i="1"/>
  <c r="P2899" i="1"/>
  <c r="P2898" i="1"/>
  <c r="P2897" i="1"/>
  <c r="P2896" i="1"/>
  <c r="P2895" i="1"/>
  <c r="P2894" i="1"/>
  <c r="P2893" i="1"/>
  <c r="P2892" i="1"/>
  <c r="P2891" i="1"/>
  <c r="P2890" i="1"/>
  <c r="P2889" i="1"/>
  <c r="P2888" i="1"/>
  <c r="P2887" i="1"/>
  <c r="P2886" i="1"/>
  <c r="P2885" i="1"/>
  <c r="P2884" i="1"/>
  <c r="P2883" i="1"/>
  <c r="P2882" i="1"/>
  <c r="P2881" i="1"/>
  <c r="P2880" i="1"/>
  <c r="P2879" i="1"/>
  <c r="P2878" i="1"/>
  <c r="P2877" i="1"/>
  <c r="P2876" i="1"/>
  <c r="P2875" i="1"/>
  <c r="P2874" i="1"/>
  <c r="P2873" i="1"/>
  <c r="P2872" i="1"/>
  <c r="P2871" i="1"/>
  <c r="P2870" i="1"/>
  <c r="P2869" i="1"/>
  <c r="P2868" i="1"/>
  <c r="P2867" i="1"/>
  <c r="P2866" i="1"/>
  <c r="P2865" i="1"/>
  <c r="P2864" i="1"/>
  <c r="P2863" i="1"/>
  <c r="P2862" i="1"/>
  <c r="P2861" i="1"/>
  <c r="P2860" i="1"/>
  <c r="P2859" i="1"/>
  <c r="P2858" i="1"/>
  <c r="P2857" i="1"/>
  <c r="P2856" i="1"/>
  <c r="P2855" i="1"/>
  <c r="P2854" i="1"/>
  <c r="P2853" i="1"/>
  <c r="P2852" i="1"/>
  <c r="P2851" i="1"/>
  <c r="P2850" i="1"/>
  <c r="P2849" i="1"/>
  <c r="P2848" i="1"/>
  <c r="P2847" i="1"/>
  <c r="P2846" i="1"/>
  <c r="P2845" i="1"/>
  <c r="P2844" i="1"/>
  <c r="P2843" i="1"/>
  <c r="P2842" i="1"/>
  <c r="P2841" i="1"/>
  <c r="P2840" i="1"/>
  <c r="P2839" i="1"/>
  <c r="P2838" i="1"/>
  <c r="P2837" i="1"/>
  <c r="P2836" i="1"/>
  <c r="P2835" i="1"/>
  <c r="P2834" i="1"/>
  <c r="P2833" i="1"/>
  <c r="P2832" i="1"/>
  <c r="P2831" i="1"/>
  <c r="P2830" i="1"/>
  <c r="P2829" i="1"/>
  <c r="P2828" i="1"/>
  <c r="P2827" i="1"/>
  <c r="P2826" i="1"/>
  <c r="P2825" i="1"/>
  <c r="P2824" i="1"/>
  <c r="P2823" i="1"/>
  <c r="P2822" i="1"/>
  <c r="P2821" i="1"/>
  <c r="P2820" i="1"/>
  <c r="P2819" i="1"/>
  <c r="P2818" i="1"/>
  <c r="P2817" i="1"/>
  <c r="P2816" i="1"/>
  <c r="P2815" i="1"/>
  <c r="P2814" i="1"/>
  <c r="P2813" i="1"/>
  <c r="P2812" i="1"/>
  <c r="P2811" i="1"/>
  <c r="P2810" i="1"/>
  <c r="P2809" i="1"/>
  <c r="P2808" i="1"/>
  <c r="P2807" i="1"/>
  <c r="P2806" i="1"/>
  <c r="P2805" i="1"/>
  <c r="P2804" i="1"/>
  <c r="P2803" i="1"/>
  <c r="P2802" i="1"/>
  <c r="P2801" i="1"/>
  <c r="P2800" i="1"/>
  <c r="P2799" i="1"/>
  <c r="P2798" i="1"/>
  <c r="P2797" i="1"/>
  <c r="P2796" i="1"/>
  <c r="P2795" i="1"/>
  <c r="P2794" i="1"/>
  <c r="P2793" i="1"/>
  <c r="P2792" i="1"/>
  <c r="P2791" i="1"/>
  <c r="P2790" i="1"/>
  <c r="P2789" i="1"/>
  <c r="P2788" i="1"/>
  <c r="P2787" i="1"/>
  <c r="P2786" i="1"/>
  <c r="P2785" i="1"/>
  <c r="P2784" i="1"/>
  <c r="P2783" i="1"/>
  <c r="P2782" i="1"/>
  <c r="P2781" i="1"/>
  <c r="P2780" i="1"/>
  <c r="P2779" i="1"/>
  <c r="P2778" i="1"/>
  <c r="P2777" i="1"/>
  <c r="P2776" i="1"/>
  <c r="P2775" i="1"/>
  <c r="P2774" i="1"/>
  <c r="P2773" i="1"/>
  <c r="P2772" i="1"/>
  <c r="P2771" i="1"/>
  <c r="P2770" i="1"/>
  <c r="P2769" i="1"/>
  <c r="P2768" i="1"/>
  <c r="P2767" i="1"/>
  <c r="P2766" i="1"/>
  <c r="P2765" i="1"/>
  <c r="P2764" i="1"/>
  <c r="P2763" i="1"/>
  <c r="P2762" i="1"/>
  <c r="P2761" i="1"/>
  <c r="P2760" i="1"/>
  <c r="P2759" i="1"/>
  <c r="P2758" i="1"/>
  <c r="P2757" i="1"/>
  <c r="P2756" i="1"/>
  <c r="P2755" i="1"/>
  <c r="P2754" i="1"/>
  <c r="P2753" i="1"/>
  <c r="P2752" i="1"/>
  <c r="P2751" i="1"/>
  <c r="P2750" i="1"/>
  <c r="P2749" i="1"/>
  <c r="P2748" i="1"/>
  <c r="P2747" i="1"/>
  <c r="P2746" i="1"/>
  <c r="P2745" i="1"/>
  <c r="P2744" i="1"/>
  <c r="P2743" i="1"/>
  <c r="P2742" i="1"/>
  <c r="P2741" i="1"/>
  <c r="P2740" i="1"/>
  <c r="P2739" i="1"/>
  <c r="P2738" i="1"/>
  <c r="P2737" i="1"/>
  <c r="P2736" i="1"/>
  <c r="P2735" i="1"/>
  <c r="P2734" i="1"/>
  <c r="P2733" i="1"/>
  <c r="P2732" i="1"/>
  <c r="P2731" i="1"/>
  <c r="P2730" i="1"/>
  <c r="P2729" i="1"/>
  <c r="P2728" i="1"/>
  <c r="P2727" i="1"/>
  <c r="P2726" i="1"/>
  <c r="P2725" i="1"/>
  <c r="P2724" i="1"/>
  <c r="P2723" i="1"/>
  <c r="P2722" i="1"/>
  <c r="P2721" i="1"/>
  <c r="P2720" i="1"/>
  <c r="P2719" i="1"/>
  <c r="P2718" i="1"/>
  <c r="P2717" i="1"/>
  <c r="P2716" i="1"/>
  <c r="P2715" i="1"/>
  <c r="P2714" i="1"/>
  <c r="P2713" i="1"/>
  <c r="P2712" i="1"/>
  <c r="P2711" i="1"/>
  <c r="P2710" i="1"/>
  <c r="P2709" i="1"/>
  <c r="P2708" i="1"/>
  <c r="P2707" i="1"/>
  <c r="P2706" i="1"/>
  <c r="P2705" i="1"/>
  <c r="P2704" i="1"/>
  <c r="P2703" i="1"/>
  <c r="P2702" i="1"/>
  <c r="P2701" i="1"/>
  <c r="P2700" i="1"/>
  <c r="P2699" i="1"/>
  <c r="P2698" i="1"/>
  <c r="P2697" i="1"/>
  <c r="P2696" i="1"/>
  <c r="P2695" i="1"/>
  <c r="P2694" i="1"/>
  <c r="P2693" i="1"/>
  <c r="P2692" i="1"/>
  <c r="P2691" i="1"/>
  <c r="P2690" i="1"/>
  <c r="P2689" i="1"/>
  <c r="P2688" i="1"/>
  <c r="P2687" i="1"/>
  <c r="P2686" i="1"/>
  <c r="P2685" i="1"/>
  <c r="P2684" i="1"/>
  <c r="P2683" i="1"/>
  <c r="P2682" i="1"/>
  <c r="P2681" i="1"/>
  <c r="P2680" i="1"/>
  <c r="P2679" i="1"/>
  <c r="P2678" i="1"/>
  <c r="P2677" i="1"/>
  <c r="P2676" i="1"/>
  <c r="P2675" i="1"/>
  <c r="P2674" i="1"/>
  <c r="P2673" i="1"/>
  <c r="P2672" i="1"/>
  <c r="P2671" i="1"/>
  <c r="P2670" i="1"/>
  <c r="P2669" i="1"/>
  <c r="P2668" i="1"/>
  <c r="P2667" i="1"/>
  <c r="P2666" i="1"/>
  <c r="P2665" i="1"/>
  <c r="P2664" i="1"/>
  <c r="P2663" i="1"/>
  <c r="P2662" i="1"/>
  <c r="P2661" i="1"/>
  <c r="P2660" i="1"/>
  <c r="P2659" i="1"/>
  <c r="P2658" i="1"/>
  <c r="P2657" i="1"/>
  <c r="P2656" i="1"/>
  <c r="P2655" i="1"/>
  <c r="P2654" i="1"/>
  <c r="P2653" i="1"/>
  <c r="P2652" i="1"/>
  <c r="P2651" i="1"/>
  <c r="P2650" i="1"/>
  <c r="P2649" i="1"/>
  <c r="P2648" i="1"/>
  <c r="P2647" i="1"/>
  <c r="P2646" i="1"/>
  <c r="P2645" i="1"/>
  <c r="P2644" i="1"/>
  <c r="P2643" i="1"/>
  <c r="P2642" i="1"/>
  <c r="P2641" i="1"/>
  <c r="P2640" i="1"/>
  <c r="P2639" i="1"/>
  <c r="P2638" i="1"/>
  <c r="P2637" i="1"/>
  <c r="P2636" i="1"/>
  <c r="P2635" i="1"/>
  <c r="P2634" i="1"/>
  <c r="P2633" i="1"/>
  <c r="P2632" i="1"/>
  <c r="P2631" i="1"/>
  <c r="P2630" i="1"/>
  <c r="P2629" i="1"/>
  <c r="P2628" i="1"/>
  <c r="P2627" i="1"/>
  <c r="P2626" i="1"/>
  <c r="P2625" i="1"/>
  <c r="P2624" i="1"/>
  <c r="P2623" i="1"/>
  <c r="P2622" i="1"/>
  <c r="P2621" i="1"/>
  <c r="P2620" i="1"/>
  <c r="P2619" i="1"/>
  <c r="P2618" i="1"/>
  <c r="P2617" i="1"/>
  <c r="P2616" i="1"/>
  <c r="P2615" i="1"/>
  <c r="P2614" i="1"/>
  <c r="P2613" i="1"/>
  <c r="P2612" i="1"/>
  <c r="P2611" i="1"/>
  <c r="P2610" i="1"/>
  <c r="P2609" i="1"/>
  <c r="P2608" i="1"/>
  <c r="P2607" i="1"/>
  <c r="P2606" i="1"/>
  <c r="P2605" i="1"/>
  <c r="P2604" i="1"/>
  <c r="P2603" i="1"/>
  <c r="P2602" i="1"/>
  <c r="P2601" i="1"/>
  <c r="P2600" i="1"/>
  <c r="P2599" i="1"/>
  <c r="P2598" i="1"/>
  <c r="P2597" i="1"/>
  <c r="P2596" i="1"/>
  <c r="P2595" i="1"/>
  <c r="P2594" i="1"/>
  <c r="P2593" i="1"/>
  <c r="P2592" i="1"/>
  <c r="P2591" i="1"/>
  <c r="P2590" i="1"/>
  <c r="P2589" i="1"/>
  <c r="P2588" i="1"/>
  <c r="P2587" i="1"/>
  <c r="P2586" i="1"/>
  <c r="P2585" i="1"/>
  <c r="P2584" i="1"/>
  <c r="P2583" i="1"/>
  <c r="P2582" i="1"/>
  <c r="P2581" i="1"/>
  <c r="P2580" i="1"/>
  <c r="P2579" i="1"/>
  <c r="P2578" i="1"/>
  <c r="P2577" i="1"/>
  <c r="P2576" i="1"/>
  <c r="P2575" i="1"/>
  <c r="P2574" i="1"/>
  <c r="P2573" i="1"/>
  <c r="P2572" i="1"/>
  <c r="P2571" i="1"/>
  <c r="P2570" i="1"/>
  <c r="P2569" i="1"/>
  <c r="P2568" i="1"/>
  <c r="P2567" i="1"/>
  <c r="P2566" i="1"/>
  <c r="P2565" i="1"/>
  <c r="P2564" i="1"/>
  <c r="P2563" i="1"/>
  <c r="P2562" i="1"/>
  <c r="P2561" i="1"/>
  <c r="P2560" i="1"/>
  <c r="P2559" i="1"/>
  <c r="P2558" i="1"/>
  <c r="P2557" i="1"/>
  <c r="P2556" i="1"/>
  <c r="P2555" i="1"/>
  <c r="P2554" i="1"/>
  <c r="P2553" i="1"/>
  <c r="P2552" i="1"/>
  <c r="P2551" i="1"/>
  <c r="P2550" i="1"/>
  <c r="P2549" i="1"/>
  <c r="P2548" i="1"/>
  <c r="P2547" i="1"/>
  <c r="P2546" i="1"/>
  <c r="P2545" i="1"/>
  <c r="P2544" i="1"/>
  <c r="P2543" i="1"/>
  <c r="P2542" i="1"/>
  <c r="P2541" i="1"/>
  <c r="P2540" i="1"/>
  <c r="P2539" i="1"/>
  <c r="P2538" i="1"/>
  <c r="P2537" i="1"/>
  <c r="P2536" i="1"/>
  <c r="P2535" i="1"/>
  <c r="P2534" i="1"/>
  <c r="P2533" i="1"/>
  <c r="P2532" i="1"/>
  <c r="P2531" i="1"/>
  <c r="P2530" i="1"/>
  <c r="P2529" i="1"/>
  <c r="P2528" i="1"/>
  <c r="P2527" i="1"/>
  <c r="P2526" i="1"/>
  <c r="P2525" i="1"/>
  <c r="P2524" i="1"/>
  <c r="P2523" i="1"/>
  <c r="P2522" i="1"/>
  <c r="P2521" i="1"/>
  <c r="P2520" i="1"/>
  <c r="P2519" i="1"/>
  <c r="P2518" i="1"/>
  <c r="P2517" i="1"/>
  <c r="P2516" i="1"/>
  <c r="P2515" i="1"/>
  <c r="P2514" i="1"/>
  <c r="P2513" i="1"/>
  <c r="P2512" i="1"/>
  <c r="P2511" i="1"/>
  <c r="P2510" i="1"/>
  <c r="P2509" i="1"/>
  <c r="P2508" i="1"/>
  <c r="P2507" i="1"/>
  <c r="P2506" i="1"/>
  <c r="P2505" i="1"/>
  <c r="P2504" i="1"/>
  <c r="P2503" i="1"/>
  <c r="P2502" i="1"/>
  <c r="P2501" i="1"/>
  <c r="P2500" i="1"/>
  <c r="P2499" i="1"/>
  <c r="P2498" i="1"/>
  <c r="P2497" i="1"/>
  <c r="P2496" i="1"/>
  <c r="P2495" i="1"/>
  <c r="P2494" i="1"/>
  <c r="P2493" i="1"/>
  <c r="P2492" i="1"/>
  <c r="P2491" i="1"/>
  <c r="P2490" i="1"/>
  <c r="P2489" i="1"/>
  <c r="P2488" i="1"/>
  <c r="P2487" i="1"/>
  <c r="P2486" i="1"/>
  <c r="P2485" i="1"/>
  <c r="P2484" i="1"/>
  <c r="P2483" i="1"/>
  <c r="P2482" i="1"/>
  <c r="P2481" i="1"/>
  <c r="P2480" i="1"/>
  <c r="P2479" i="1"/>
  <c r="P2478" i="1"/>
  <c r="P2477" i="1"/>
  <c r="P2476" i="1"/>
  <c r="P2475" i="1"/>
  <c r="P2474" i="1"/>
  <c r="P2473" i="1"/>
  <c r="P2472" i="1"/>
  <c r="P2471" i="1"/>
  <c r="P2470" i="1"/>
  <c r="P2469" i="1"/>
  <c r="P2468" i="1"/>
  <c r="P2467" i="1"/>
  <c r="P2466" i="1"/>
  <c r="P2465" i="1"/>
  <c r="P2464" i="1"/>
  <c r="P2463" i="1"/>
  <c r="P2462" i="1"/>
  <c r="P2461" i="1"/>
  <c r="P2460" i="1"/>
  <c r="P2459" i="1"/>
  <c r="P2458" i="1"/>
  <c r="P2457" i="1"/>
  <c r="P2456" i="1"/>
  <c r="P2455" i="1"/>
  <c r="P2454" i="1"/>
  <c r="P2453" i="1"/>
  <c r="P2452" i="1"/>
  <c r="P2451" i="1"/>
  <c r="P2450" i="1"/>
  <c r="P2449" i="1"/>
  <c r="P2448" i="1"/>
  <c r="P2447" i="1"/>
  <c r="P2446" i="1"/>
  <c r="P2445" i="1"/>
  <c r="P2444" i="1"/>
  <c r="P2443" i="1"/>
  <c r="P2442" i="1"/>
  <c r="P2441" i="1"/>
  <c r="P2440" i="1"/>
  <c r="P2439" i="1"/>
  <c r="P2438" i="1"/>
  <c r="P2437" i="1"/>
  <c r="P2436" i="1"/>
  <c r="P2435" i="1"/>
  <c r="P2434" i="1"/>
  <c r="P2433" i="1"/>
  <c r="P2432" i="1"/>
  <c r="P2431" i="1"/>
  <c r="P2430" i="1"/>
  <c r="P2429" i="1"/>
  <c r="P2428" i="1"/>
  <c r="P2427" i="1"/>
  <c r="P2426" i="1"/>
  <c r="P2425" i="1"/>
  <c r="P2424" i="1"/>
  <c r="P2423" i="1"/>
  <c r="P2422" i="1"/>
  <c r="P2421" i="1"/>
  <c r="P2420" i="1"/>
  <c r="P2419" i="1"/>
  <c r="P2418" i="1"/>
  <c r="P2417" i="1"/>
  <c r="P2416" i="1"/>
  <c r="P2415" i="1"/>
  <c r="P2414" i="1"/>
  <c r="P2413" i="1"/>
  <c r="P2412" i="1"/>
  <c r="P2411" i="1"/>
  <c r="P2410" i="1"/>
  <c r="P2409" i="1"/>
  <c r="P2408" i="1"/>
  <c r="P2407" i="1"/>
  <c r="P2406" i="1"/>
  <c r="P2405" i="1"/>
  <c r="P2404" i="1"/>
  <c r="P2403" i="1"/>
  <c r="P2402" i="1"/>
  <c r="P2401" i="1"/>
  <c r="P2400" i="1"/>
  <c r="P2399" i="1"/>
  <c r="P2398" i="1"/>
  <c r="P2397" i="1"/>
  <c r="P2396" i="1"/>
  <c r="P2395" i="1"/>
  <c r="P2394" i="1"/>
  <c r="P2393" i="1"/>
  <c r="P2392" i="1"/>
  <c r="P2391" i="1"/>
  <c r="P2390" i="1"/>
  <c r="P2389" i="1"/>
  <c r="P2388" i="1"/>
  <c r="P2387" i="1"/>
  <c r="P2386" i="1"/>
  <c r="P2385" i="1"/>
  <c r="P2384" i="1"/>
  <c r="P2383" i="1"/>
  <c r="P2382" i="1"/>
  <c r="P2381" i="1"/>
  <c r="P2380" i="1"/>
  <c r="P2379" i="1"/>
  <c r="P2378" i="1"/>
  <c r="P2377" i="1"/>
  <c r="P2376" i="1"/>
  <c r="P2375" i="1"/>
  <c r="P2374" i="1"/>
  <c r="P2373" i="1"/>
  <c r="P2372" i="1"/>
  <c r="P2371" i="1"/>
  <c r="P2370" i="1"/>
  <c r="P2369" i="1"/>
  <c r="P2368" i="1"/>
  <c r="P2367" i="1"/>
  <c r="P2366" i="1"/>
  <c r="P2365" i="1"/>
  <c r="P2364" i="1"/>
  <c r="P2363" i="1"/>
  <c r="P2362" i="1"/>
  <c r="P2361" i="1"/>
  <c r="P2360" i="1"/>
  <c r="P2359" i="1"/>
  <c r="P2358" i="1"/>
  <c r="P2357" i="1"/>
  <c r="P2356" i="1"/>
  <c r="P2355" i="1"/>
  <c r="P2354" i="1"/>
  <c r="P2353" i="1"/>
  <c r="P2352" i="1"/>
  <c r="P2351" i="1"/>
  <c r="P2350" i="1"/>
  <c r="P2349" i="1"/>
  <c r="P2348" i="1"/>
  <c r="P2347" i="1"/>
  <c r="P2346" i="1"/>
  <c r="P2345" i="1"/>
  <c r="P2344" i="1"/>
  <c r="P2343" i="1"/>
  <c r="P2342" i="1"/>
  <c r="P2341" i="1"/>
  <c r="P2340" i="1"/>
  <c r="P2339" i="1"/>
  <c r="P2338" i="1"/>
  <c r="P2337" i="1"/>
  <c r="P2336" i="1"/>
  <c r="P2335" i="1"/>
  <c r="P2334" i="1"/>
  <c r="P2333" i="1"/>
  <c r="P2332" i="1"/>
  <c r="P2331" i="1"/>
  <c r="P2330" i="1"/>
  <c r="P2329" i="1"/>
  <c r="P2328" i="1"/>
  <c r="P2327" i="1"/>
  <c r="P2326" i="1"/>
  <c r="P2325" i="1"/>
  <c r="P2324" i="1"/>
  <c r="P2323" i="1"/>
  <c r="P2322" i="1"/>
  <c r="P2321" i="1"/>
  <c r="P2320" i="1"/>
  <c r="P2319" i="1"/>
  <c r="P2318" i="1"/>
  <c r="P2317" i="1"/>
  <c r="P2316" i="1"/>
  <c r="P2315" i="1"/>
  <c r="P2314" i="1"/>
  <c r="P2313" i="1"/>
  <c r="P2312" i="1"/>
  <c r="P2311" i="1"/>
  <c r="P2310" i="1"/>
  <c r="P2309" i="1"/>
  <c r="P2308" i="1"/>
  <c r="P2307" i="1"/>
  <c r="P2306" i="1"/>
  <c r="P2305" i="1"/>
  <c r="P2304" i="1"/>
  <c r="P2303" i="1"/>
  <c r="P2302" i="1"/>
  <c r="P2301" i="1"/>
  <c r="P2300" i="1"/>
  <c r="P2299" i="1"/>
  <c r="P2298" i="1"/>
  <c r="P2297" i="1"/>
  <c r="P2296" i="1"/>
  <c r="P2295" i="1"/>
  <c r="P2294" i="1"/>
  <c r="P2293" i="1"/>
  <c r="P2292" i="1"/>
  <c r="P2291" i="1"/>
  <c r="P2290" i="1"/>
  <c r="P2289" i="1"/>
  <c r="P2288" i="1"/>
  <c r="P2287" i="1"/>
  <c r="P2286" i="1"/>
  <c r="P2285" i="1"/>
  <c r="P2284" i="1"/>
  <c r="P2283" i="1"/>
  <c r="P2282" i="1"/>
  <c r="P2281" i="1"/>
  <c r="P2280" i="1"/>
  <c r="P2279" i="1"/>
  <c r="P2278" i="1"/>
  <c r="P2277" i="1"/>
  <c r="P2276" i="1"/>
  <c r="P2275" i="1"/>
  <c r="P2274" i="1"/>
  <c r="P2273" i="1"/>
  <c r="P2272" i="1"/>
  <c r="P2271" i="1"/>
  <c r="P2270" i="1"/>
  <c r="P2269" i="1"/>
  <c r="P2268" i="1"/>
  <c r="P2267" i="1"/>
  <c r="P2266" i="1"/>
  <c r="P2265" i="1"/>
  <c r="P2264" i="1"/>
  <c r="P2263" i="1"/>
  <c r="P2262" i="1"/>
  <c r="P2261" i="1"/>
  <c r="P2260" i="1"/>
  <c r="P2259" i="1"/>
  <c r="P2258" i="1"/>
  <c r="P2257" i="1"/>
  <c r="P2256" i="1"/>
  <c r="P2255" i="1"/>
  <c r="P2254" i="1"/>
  <c r="P2253" i="1"/>
  <c r="P2252" i="1"/>
  <c r="P2251" i="1"/>
  <c r="P2250" i="1"/>
  <c r="P2249" i="1"/>
  <c r="P2248" i="1"/>
  <c r="P2247" i="1"/>
  <c r="P2246" i="1"/>
  <c r="P2245" i="1"/>
  <c r="P2244" i="1"/>
  <c r="P2243" i="1"/>
  <c r="P2242" i="1"/>
  <c r="P2241" i="1"/>
  <c r="P2240" i="1"/>
  <c r="P2239" i="1"/>
  <c r="P2238" i="1"/>
  <c r="P2237" i="1"/>
  <c r="P2236" i="1"/>
  <c r="P2235" i="1"/>
  <c r="P2234" i="1"/>
  <c r="P2233" i="1"/>
  <c r="P2232" i="1"/>
  <c r="P2231" i="1"/>
  <c r="P2230" i="1"/>
  <c r="P2229" i="1"/>
  <c r="P2228" i="1"/>
  <c r="P2227" i="1"/>
  <c r="P2226" i="1"/>
  <c r="P2225" i="1"/>
  <c r="P2224" i="1"/>
  <c r="P2223" i="1"/>
  <c r="P2222" i="1"/>
  <c r="P2221" i="1"/>
  <c r="P2220" i="1"/>
  <c r="P2219" i="1"/>
  <c r="P2218" i="1"/>
  <c r="P2217" i="1"/>
  <c r="P2216" i="1"/>
  <c r="P2215" i="1"/>
  <c r="P2214" i="1"/>
  <c r="P2213" i="1"/>
  <c r="P2212" i="1"/>
  <c r="P2211" i="1"/>
  <c r="P2210" i="1"/>
  <c r="P2209" i="1"/>
  <c r="P2208" i="1"/>
  <c r="P2207" i="1"/>
  <c r="P2206" i="1"/>
  <c r="P2205" i="1"/>
  <c r="P2204" i="1"/>
  <c r="P2203" i="1"/>
  <c r="P2202" i="1"/>
  <c r="P2201" i="1"/>
  <c r="P2200" i="1"/>
  <c r="P2199" i="1"/>
  <c r="P2198" i="1"/>
  <c r="P2197" i="1"/>
  <c r="P2196" i="1"/>
  <c r="P2195" i="1"/>
  <c r="P2194" i="1"/>
  <c r="P2193" i="1"/>
  <c r="P2192" i="1"/>
  <c r="P2191" i="1"/>
  <c r="P2190" i="1"/>
  <c r="P2189" i="1"/>
  <c r="P2188" i="1"/>
  <c r="P2187" i="1"/>
  <c r="P2186" i="1"/>
  <c r="P2185" i="1"/>
  <c r="P2184" i="1"/>
  <c r="P2183" i="1"/>
  <c r="P2182" i="1"/>
  <c r="P2181" i="1"/>
  <c r="P2180" i="1"/>
  <c r="P2179" i="1"/>
  <c r="P2178" i="1"/>
  <c r="P2177" i="1"/>
  <c r="P2176" i="1"/>
  <c r="P2175" i="1"/>
  <c r="P2174" i="1"/>
  <c r="P2173" i="1"/>
  <c r="P2172" i="1"/>
  <c r="P2171" i="1"/>
  <c r="P2170" i="1"/>
  <c r="P2169" i="1"/>
  <c r="P2168" i="1"/>
  <c r="P2167" i="1"/>
  <c r="P2166" i="1"/>
  <c r="P2165" i="1"/>
  <c r="P2164" i="1"/>
  <c r="P2163" i="1"/>
  <c r="P2162" i="1"/>
  <c r="P2161" i="1"/>
  <c r="P2160" i="1"/>
  <c r="P2159" i="1"/>
  <c r="P2158" i="1"/>
  <c r="P2157" i="1"/>
  <c r="P2156" i="1"/>
  <c r="P2155" i="1"/>
  <c r="P2154" i="1"/>
  <c r="P2153" i="1"/>
  <c r="P2152" i="1"/>
  <c r="P2151" i="1"/>
  <c r="P2150" i="1"/>
  <c r="P2149" i="1"/>
  <c r="P2148" i="1"/>
  <c r="P2147" i="1"/>
  <c r="P2146" i="1"/>
  <c r="P2145" i="1"/>
  <c r="P2144" i="1"/>
  <c r="P2143" i="1"/>
  <c r="P2142" i="1"/>
  <c r="P2141" i="1"/>
  <c r="P2140" i="1"/>
  <c r="P2139" i="1"/>
  <c r="P2138" i="1"/>
  <c r="P2137" i="1"/>
  <c r="P2136" i="1"/>
  <c r="P2135" i="1"/>
  <c r="P2134" i="1"/>
  <c r="P2133" i="1"/>
  <c r="P2132" i="1"/>
  <c r="P2131" i="1"/>
  <c r="P2130" i="1"/>
  <c r="P2129" i="1"/>
  <c r="P2128" i="1"/>
  <c r="P2127" i="1"/>
  <c r="P2126" i="1"/>
  <c r="P2125" i="1"/>
  <c r="P2124" i="1"/>
  <c r="P2123" i="1"/>
  <c r="P2122" i="1"/>
  <c r="P2121" i="1"/>
  <c r="P2120" i="1"/>
  <c r="P2119" i="1"/>
  <c r="P2118" i="1"/>
  <c r="P2117" i="1"/>
  <c r="P2116" i="1"/>
  <c r="P2115" i="1"/>
  <c r="P2114" i="1"/>
  <c r="P2113" i="1"/>
  <c r="P2112" i="1"/>
  <c r="P2111" i="1"/>
  <c r="P2110" i="1"/>
  <c r="P2109" i="1"/>
  <c r="P2108" i="1"/>
  <c r="P2107" i="1"/>
  <c r="P2106" i="1"/>
  <c r="P2105" i="1"/>
  <c r="P2104" i="1"/>
  <c r="P2103" i="1"/>
  <c r="P2102" i="1"/>
  <c r="P2101" i="1"/>
  <c r="P2100" i="1"/>
  <c r="P2099" i="1"/>
  <c r="P2098" i="1"/>
  <c r="P2097" i="1"/>
  <c r="P2096" i="1"/>
  <c r="P2095" i="1"/>
  <c r="P2094" i="1"/>
  <c r="P2093" i="1"/>
  <c r="P2092" i="1"/>
  <c r="P2091" i="1"/>
  <c r="P2090" i="1"/>
  <c r="P2089" i="1"/>
  <c r="P2088" i="1"/>
  <c r="P2087" i="1"/>
  <c r="P2086" i="1"/>
  <c r="P2085" i="1"/>
  <c r="P2084" i="1"/>
  <c r="P2083" i="1"/>
  <c r="P2082" i="1"/>
  <c r="P2081" i="1"/>
  <c r="P2080" i="1"/>
  <c r="P2079" i="1"/>
  <c r="P2078" i="1"/>
  <c r="P2077" i="1"/>
  <c r="P2076" i="1"/>
  <c r="P2075" i="1"/>
  <c r="P2074" i="1"/>
  <c r="P2073" i="1"/>
  <c r="P2072" i="1"/>
  <c r="P2071" i="1"/>
  <c r="P2070" i="1"/>
  <c r="P2069" i="1"/>
  <c r="P2068" i="1"/>
  <c r="P2067" i="1"/>
  <c r="P2066" i="1"/>
  <c r="P2065" i="1"/>
  <c r="P2064" i="1"/>
  <c r="P2063" i="1"/>
  <c r="P2062" i="1"/>
  <c r="P2061" i="1"/>
  <c r="P2060" i="1"/>
  <c r="P2059" i="1"/>
  <c r="P2058" i="1"/>
  <c r="P2057" i="1"/>
  <c r="P2056" i="1"/>
  <c r="P2055" i="1"/>
  <c r="P2054" i="1"/>
  <c r="P2053" i="1"/>
  <c r="P2052" i="1"/>
  <c r="P2051" i="1"/>
  <c r="P2050" i="1"/>
  <c r="P2049" i="1"/>
  <c r="P2048" i="1"/>
  <c r="P2047" i="1"/>
  <c r="P2046" i="1"/>
  <c r="P2045" i="1"/>
  <c r="P2044" i="1"/>
  <c r="P2043" i="1"/>
  <c r="P2042" i="1"/>
  <c r="P2041" i="1"/>
  <c r="P2040" i="1"/>
  <c r="P2039" i="1"/>
  <c r="P2038" i="1"/>
  <c r="P2037" i="1"/>
  <c r="P2036" i="1"/>
  <c r="P2035" i="1"/>
  <c r="P2034" i="1"/>
  <c r="P2033" i="1"/>
  <c r="P2032" i="1"/>
  <c r="P2031" i="1"/>
  <c r="P2030" i="1"/>
  <c r="P2029" i="1"/>
  <c r="P2028" i="1"/>
  <c r="P2027" i="1"/>
  <c r="P2026" i="1"/>
  <c r="P2025" i="1"/>
  <c r="P2024" i="1"/>
  <c r="P2023" i="1"/>
  <c r="P2022" i="1"/>
  <c r="P2021" i="1"/>
  <c r="P2020" i="1"/>
  <c r="P2019" i="1"/>
  <c r="P2018" i="1"/>
  <c r="P2017" i="1"/>
  <c r="P2016" i="1"/>
  <c r="P2015" i="1"/>
  <c r="P2014" i="1"/>
  <c r="P2013" i="1"/>
  <c r="P2012" i="1"/>
  <c r="P2011" i="1"/>
  <c r="P2010" i="1"/>
  <c r="P2009" i="1"/>
  <c r="P2008" i="1"/>
  <c r="P2007" i="1"/>
  <c r="P2006" i="1"/>
  <c r="P2005" i="1"/>
  <c r="P2004" i="1"/>
  <c r="P2003" i="1"/>
  <c r="P2002" i="1"/>
  <c r="P2001" i="1"/>
  <c r="P2000" i="1"/>
  <c r="P1999" i="1"/>
  <c r="P1998" i="1"/>
  <c r="P1997" i="1"/>
  <c r="P1996" i="1"/>
  <c r="P1995" i="1"/>
  <c r="P1994" i="1"/>
  <c r="P1993" i="1"/>
  <c r="P1992" i="1"/>
  <c r="P1991" i="1"/>
  <c r="P1990" i="1"/>
  <c r="P1989" i="1"/>
  <c r="P1988" i="1"/>
  <c r="P1987" i="1"/>
  <c r="P1986" i="1"/>
  <c r="P1985" i="1"/>
  <c r="P1984" i="1"/>
  <c r="P1983" i="1"/>
  <c r="P1982" i="1"/>
  <c r="P1981" i="1"/>
  <c r="P1980" i="1"/>
  <c r="P1979" i="1"/>
  <c r="P1978" i="1"/>
  <c r="P1977" i="1"/>
  <c r="P1976" i="1"/>
  <c r="P1975" i="1"/>
  <c r="P1974" i="1"/>
  <c r="P1973" i="1"/>
  <c r="P1972" i="1"/>
  <c r="P1971" i="1"/>
  <c r="P1970" i="1"/>
  <c r="P1969" i="1"/>
  <c r="P1968" i="1"/>
  <c r="P1967" i="1"/>
  <c r="P1966" i="1"/>
  <c r="P1965" i="1"/>
  <c r="P1964" i="1"/>
  <c r="P1963" i="1"/>
  <c r="P1962" i="1"/>
  <c r="P1961" i="1"/>
  <c r="P1960" i="1"/>
  <c r="P1959" i="1"/>
  <c r="P1958" i="1"/>
  <c r="P1957" i="1"/>
  <c r="P1956" i="1"/>
  <c r="P1955" i="1"/>
  <c r="P1954" i="1"/>
  <c r="P1953" i="1"/>
  <c r="P1952" i="1"/>
  <c r="P1951" i="1"/>
  <c r="P1950" i="1"/>
  <c r="P1949" i="1"/>
  <c r="P1948" i="1"/>
  <c r="P1947" i="1"/>
  <c r="P1946" i="1"/>
  <c r="P1945" i="1"/>
  <c r="P1944" i="1"/>
  <c r="P1943" i="1"/>
  <c r="P1942" i="1"/>
  <c r="P1941" i="1"/>
  <c r="P1940" i="1"/>
  <c r="P1939" i="1"/>
  <c r="P1938" i="1"/>
  <c r="P1937" i="1"/>
  <c r="P1936" i="1"/>
  <c r="P1935" i="1"/>
  <c r="P1934" i="1"/>
  <c r="P1933" i="1"/>
  <c r="P1932" i="1"/>
  <c r="P1931" i="1"/>
  <c r="P1930" i="1"/>
  <c r="P1929" i="1"/>
  <c r="P1928" i="1"/>
  <c r="P1927" i="1"/>
  <c r="P1926" i="1"/>
  <c r="P1925" i="1"/>
  <c r="P1924" i="1"/>
  <c r="P1923" i="1"/>
  <c r="P1922" i="1"/>
  <c r="P1921" i="1"/>
  <c r="P1920" i="1"/>
  <c r="P1919" i="1"/>
  <c r="P1918" i="1"/>
  <c r="P1917" i="1"/>
  <c r="P1916" i="1"/>
  <c r="P1915" i="1"/>
  <c r="P1914" i="1"/>
  <c r="P1913" i="1"/>
  <c r="P1912" i="1"/>
  <c r="P1911" i="1"/>
  <c r="P1910" i="1"/>
  <c r="P1909" i="1"/>
  <c r="P1908" i="1"/>
  <c r="P1907" i="1"/>
  <c r="P1906" i="1"/>
  <c r="P1905" i="1"/>
  <c r="P1904" i="1"/>
  <c r="P1903" i="1"/>
  <c r="P1902" i="1"/>
  <c r="P1901" i="1"/>
  <c r="P1900" i="1"/>
  <c r="P1899" i="1"/>
  <c r="P1898" i="1"/>
  <c r="P1897" i="1"/>
  <c r="P1896" i="1"/>
  <c r="P1895" i="1"/>
  <c r="P1894" i="1"/>
  <c r="P1893" i="1"/>
  <c r="P1892" i="1"/>
  <c r="P1891" i="1"/>
  <c r="P1890" i="1"/>
  <c r="P1889" i="1"/>
  <c r="P1888" i="1"/>
  <c r="P1887" i="1"/>
  <c r="P1886" i="1"/>
  <c r="P1885" i="1"/>
  <c r="P1884" i="1"/>
  <c r="P1883" i="1"/>
  <c r="P1882" i="1"/>
  <c r="P1881" i="1"/>
  <c r="P1880" i="1"/>
  <c r="P1879" i="1"/>
  <c r="P1878" i="1"/>
  <c r="P1877" i="1"/>
  <c r="P1876" i="1"/>
  <c r="P1875" i="1"/>
  <c r="P1874" i="1"/>
  <c r="P1873" i="1"/>
  <c r="P1872" i="1"/>
  <c r="P1871" i="1"/>
  <c r="P1870" i="1"/>
  <c r="P1869" i="1"/>
  <c r="P1868" i="1"/>
  <c r="P1867" i="1"/>
  <c r="P1866" i="1"/>
  <c r="P1865" i="1"/>
  <c r="P1864" i="1"/>
  <c r="P1863" i="1"/>
  <c r="P1862" i="1"/>
  <c r="P1861" i="1"/>
  <c r="P1860" i="1"/>
  <c r="P1859" i="1"/>
  <c r="P1858" i="1"/>
  <c r="P1857" i="1"/>
  <c r="P1856" i="1"/>
  <c r="P1855" i="1"/>
  <c r="P1854" i="1"/>
  <c r="P1853" i="1"/>
  <c r="P1852" i="1"/>
  <c r="P1851" i="1"/>
  <c r="P1850" i="1"/>
  <c r="P1849" i="1"/>
  <c r="P1848" i="1"/>
  <c r="P1847" i="1"/>
  <c r="P1846" i="1"/>
  <c r="P1845" i="1"/>
  <c r="P1844" i="1"/>
  <c r="P1843" i="1"/>
  <c r="P1842" i="1"/>
  <c r="P1841" i="1"/>
  <c r="P1840" i="1"/>
  <c r="P1839" i="1"/>
  <c r="P1838" i="1"/>
  <c r="P1837" i="1"/>
  <c r="P1836" i="1"/>
  <c r="P1835" i="1"/>
  <c r="P1834" i="1"/>
  <c r="P1833" i="1"/>
  <c r="P1832" i="1"/>
  <c r="P1831" i="1"/>
  <c r="P1830" i="1"/>
  <c r="P1829" i="1"/>
  <c r="P1828" i="1"/>
  <c r="P1827" i="1"/>
  <c r="P1826" i="1"/>
  <c r="P1825" i="1"/>
  <c r="P1824" i="1"/>
  <c r="P1823" i="1"/>
  <c r="P1822" i="1"/>
  <c r="P1821" i="1"/>
  <c r="P1820" i="1"/>
  <c r="P1819" i="1"/>
  <c r="P1818" i="1"/>
  <c r="P1817" i="1"/>
  <c r="P1816" i="1"/>
  <c r="P1815" i="1"/>
  <c r="P1814" i="1"/>
  <c r="P1813" i="1"/>
  <c r="P1812" i="1"/>
  <c r="P1811" i="1"/>
  <c r="P1810" i="1"/>
  <c r="P1809" i="1"/>
  <c r="P1808" i="1"/>
  <c r="P1807" i="1"/>
  <c r="P1806" i="1"/>
  <c r="P1805" i="1"/>
  <c r="P1804" i="1"/>
  <c r="P1803" i="1"/>
  <c r="P1802" i="1"/>
  <c r="P1801" i="1"/>
  <c r="P1800" i="1"/>
  <c r="P1799" i="1"/>
  <c r="P1798" i="1"/>
  <c r="P1797" i="1"/>
  <c r="P1796" i="1"/>
  <c r="P1795" i="1"/>
  <c r="P1794" i="1"/>
  <c r="P1793" i="1"/>
  <c r="P1792" i="1"/>
  <c r="P1791" i="1"/>
  <c r="P1790" i="1"/>
  <c r="P1789" i="1"/>
  <c r="P1788" i="1"/>
  <c r="P1787" i="1"/>
  <c r="P1786" i="1"/>
  <c r="P1785" i="1"/>
  <c r="P1784" i="1"/>
  <c r="P1783" i="1"/>
  <c r="P1782" i="1"/>
  <c r="P1781" i="1"/>
  <c r="P1780" i="1"/>
  <c r="P1779" i="1"/>
  <c r="P1778" i="1"/>
  <c r="P1777" i="1"/>
  <c r="P1776" i="1"/>
  <c r="P1775" i="1"/>
  <c r="P1774" i="1"/>
  <c r="P1773" i="1"/>
  <c r="P1772" i="1"/>
  <c r="P1771" i="1"/>
  <c r="P1770" i="1"/>
  <c r="P1769" i="1"/>
  <c r="P1768" i="1"/>
  <c r="P1767" i="1"/>
  <c r="P1766" i="1"/>
  <c r="P1765" i="1"/>
  <c r="P1764" i="1"/>
  <c r="P1763" i="1"/>
  <c r="P1762" i="1"/>
  <c r="P1761" i="1"/>
  <c r="P1760" i="1"/>
  <c r="P1759" i="1"/>
  <c r="P1758" i="1"/>
  <c r="P1757" i="1"/>
  <c r="P1756" i="1"/>
  <c r="P1755" i="1"/>
  <c r="P1754" i="1"/>
  <c r="P1753" i="1"/>
  <c r="P1752" i="1"/>
  <c r="P1751" i="1"/>
  <c r="P1750" i="1"/>
  <c r="P1749" i="1"/>
  <c r="P1748" i="1"/>
  <c r="P1747" i="1"/>
  <c r="P1746" i="1"/>
  <c r="P1745" i="1"/>
  <c r="P1744" i="1"/>
  <c r="P1743" i="1"/>
  <c r="P1742" i="1"/>
  <c r="P1741" i="1"/>
  <c r="P1740" i="1"/>
  <c r="P1739" i="1"/>
  <c r="P1738" i="1"/>
  <c r="P1737" i="1"/>
  <c r="P1736" i="1"/>
  <c r="P1735" i="1"/>
  <c r="P1734" i="1"/>
  <c r="P1733" i="1"/>
  <c r="P1732" i="1"/>
  <c r="P1731" i="1"/>
  <c r="P1730" i="1"/>
  <c r="P1729" i="1"/>
  <c r="P1728" i="1"/>
  <c r="P1727" i="1"/>
  <c r="P1726" i="1"/>
  <c r="P1725" i="1"/>
  <c r="P1724" i="1"/>
  <c r="P1723" i="1"/>
  <c r="P1722" i="1"/>
  <c r="P1721" i="1"/>
  <c r="P1720" i="1"/>
  <c r="P1719" i="1"/>
  <c r="P1718" i="1"/>
  <c r="P1717" i="1"/>
  <c r="P1716" i="1"/>
  <c r="P1715" i="1"/>
  <c r="P1714" i="1"/>
  <c r="P1713" i="1"/>
  <c r="P1712" i="1"/>
  <c r="P1711" i="1"/>
  <c r="P1710" i="1"/>
  <c r="P1709" i="1"/>
  <c r="P1708" i="1"/>
  <c r="P1707" i="1"/>
  <c r="P1706" i="1"/>
  <c r="P1705" i="1"/>
  <c r="P1704" i="1"/>
  <c r="P1703" i="1"/>
  <c r="P1702" i="1"/>
  <c r="P1701" i="1"/>
  <c r="P1700" i="1"/>
  <c r="P1699" i="1"/>
  <c r="P1698" i="1"/>
  <c r="P1697" i="1"/>
  <c r="P1696" i="1"/>
  <c r="P1695" i="1"/>
  <c r="P1694" i="1"/>
  <c r="P1693" i="1"/>
  <c r="P1692" i="1"/>
  <c r="P1691" i="1"/>
  <c r="P1690" i="1"/>
  <c r="P1689" i="1"/>
  <c r="P1688" i="1"/>
  <c r="P1687" i="1"/>
  <c r="P1686" i="1"/>
  <c r="P1685" i="1"/>
  <c r="P1684" i="1"/>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2" i="1"/>
</calcChain>
</file>

<file path=xl/comments1.xml><?xml version="1.0" encoding="utf-8"?>
<comments xmlns="http://schemas.openxmlformats.org/spreadsheetml/2006/main">
  <authors>
    <author>Kevin Wigell</author>
  </authors>
  <commentList>
    <comment ref="A1" authorId="0">
      <text>
        <r>
          <rPr>
            <b/>
            <sz val="9"/>
            <color indexed="81"/>
            <rFont val="Tahoma"/>
            <family val="2"/>
          </rPr>
          <t>Kevin Wigell:</t>
        </r>
        <r>
          <rPr>
            <sz val="9"/>
            <color indexed="81"/>
            <rFont val="Tahoma"/>
            <family val="2"/>
          </rPr>
          <t xml:space="preserve">
Use date of WO in ID#.</t>
        </r>
      </text>
    </comment>
    <comment ref="B1" authorId="0">
      <text>
        <r>
          <rPr>
            <b/>
            <sz val="9"/>
            <color indexed="81"/>
            <rFont val="Tahoma"/>
            <family val="2"/>
          </rPr>
          <t>Kevin Wigell:</t>
        </r>
        <r>
          <rPr>
            <sz val="9"/>
            <color indexed="81"/>
            <rFont val="Tahoma"/>
            <family val="2"/>
          </rPr>
          <t xml:space="preserve">
Use "Fault Description".</t>
        </r>
      </text>
    </comment>
    <comment ref="C1" authorId="0">
      <text>
        <r>
          <rPr>
            <b/>
            <sz val="9"/>
            <color indexed="81"/>
            <rFont val="Tahoma"/>
            <family val="2"/>
          </rPr>
          <t>Kevin Wigell:</t>
        </r>
        <r>
          <rPr>
            <sz val="9"/>
            <color indexed="81"/>
            <rFont val="Tahoma"/>
            <family val="2"/>
          </rPr>
          <t xml:space="preserve">
Use "Date".</t>
        </r>
      </text>
    </comment>
    <comment ref="D1" authorId="0">
      <text>
        <r>
          <rPr>
            <b/>
            <sz val="9"/>
            <color indexed="81"/>
            <rFont val="Tahoma"/>
            <family val="2"/>
          </rPr>
          <t>Kevin Wigell:</t>
        </r>
        <r>
          <rPr>
            <sz val="9"/>
            <color indexed="81"/>
            <rFont val="Tahoma"/>
            <family val="2"/>
          </rPr>
          <t xml:space="preserve">
Use "Start Date/Time (Return to Service)".</t>
        </r>
      </text>
    </comment>
    <comment ref="E1" authorId="0">
      <text>
        <r>
          <rPr>
            <b/>
            <sz val="9"/>
            <color indexed="81"/>
            <rFont val="Tahoma"/>
            <family val="2"/>
          </rPr>
          <t>Kevin Wigell:</t>
        </r>
        <r>
          <rPr>
            <sz val="9"/>
            <color indexed="81"/>
            <rFont val="Tahoma"/>
            <family val="2"/>
          </rPr>
          <t xml:space="preserve">
Use "WTG". Must match an existing Asset ID in MPulse.</t>
        </r>
      </text>
    </comment>
    <comment ref="F1" authorId="0">
      <text>
        <r>
          <rPr>
            <b/>
            <sz val="9"/>
            <color indexed="81"/>
            <rFont val="Tahoma"/>
            <family val="2"/>
          </rPr>
          <t>Kevin Wigell:</t>
        </r>
        <r>
          <rPr>
            <sz val="9"/>
            <color indexed="81"/>
            <rFont val="Tahoma"/>
            <family val="2"/>
          </rPr>
          <t xml:space="preserve">
Use "Job Type".</t>
        </r>
      </text>
    </comment>
    <comment ref="H1" authorId="0">
      <text>
        <r>
          <rPr>
            <b/>
            <sz val="9"/>
            <color indexed="81"/>
            <rFont val="Tahoma"/>
            <family val="2"/>
          </rPr>
          <t>Kevin Wigell:</t>
        </r>
        <r>
          <rPr>
            <sz val="9"/>
            <color indexed="81"/>
            <rFont val="Tahoma"/>
            <family val="2"/>
          </rPr>
          <t xml:space="preserve">
Sum of Tech hours.</t>
        </r>
      </text>
    </comment>
    <comment ref="I1" authorId="0">
      <text>
        <r>
          <rPr>
            <b/>
            <sz val="9"/>
            <color indexed="81"/>
            <rFont val="Tahoma"/>
            <family val="2"/>
          </rPr>
          <t>Kevin Wigell:</t>
        </r>
        <r>
          <rPr>
            <sz val="9"/>
            <color indexed="81"/>
            <rFont val="Tahoma"/>
            <family val="2"/>
          </rPr>
          <t xml:space="preserve">
To be based on Job Type.</t>
        </r>
      </text>
    </comment>
    <comment ref="L1" authorId="0">
      <text>
        <r>
          <rPr>
            <b/>
            <sz val="9"/>
            <color indexed="81"/>
            <rFont val="Tahoma"/>
            <family val="2"/>
          </rPr>
          <t>Kevin Wigell:</t>
        </r>
        <r>
          <rPr>
            <sz val="9"/>
            <color indexed="81"/>
            <rFont val="Tahoma"/>
            <family val="2"/>
          </rPr>
          <t xml:space="preserve">
Use "Stoppage Time".</t>
        </r>
      </text>
    </comment>
    <comment ref="N1" authorId="0">
      <text>
        <r>
          <rPr>
            <b/>
            <sz val="9"/>
            <color indexed="81"/>
            <rFont val="Tahoma"/>
            <family val="2"/>
          </rPr>
          <t>Kevin Wigell:</t>
        </r>
        <r>
          <rPr>
            <sz val="9"/>
            <color indexed="81"/>
            <rFont val="Tahoma"/>
            <family val="2"/>
          </rPr>
          <t xml:space="preserve">
Use "Work Performed".</t>
        </r>
      </text>
    </comment>
  </commentList>
</comments>
</file>

<file path=xl/sharedStrings.xml><?xml version="1.0" encoding="utf-8"?>
<sst xmlns="http://schemas.openxmlformats.org/spreadsheetml/2006/main" count="24545" uniqueCount="5369">
  <si>
    <t>ID#</t>
  </si>
  <si>
    <t>Description</t>
  </si>
  <si>
    <t>Date Opened</t>
  </si>
  <si>
    <t>Date Done</t>
  </si>
  <si>
    <t>Asset</t>
  </si>
  <si>
    <t>Work Order Type</t>
  </si>
  <si>
    <t>Personnel Assigned to Asset(s)</t>
  </si>
  <si>
    <t>Actual Hours</t>
  </si>
  <si>
    <t>Inventory (Parts) Used</t>
  </si>
  <si>
    <t>Down Time (hours)</t>
  </si>
  <si>
    <t>Comments</t>
  </si>
  <si>
    <t>KRAYN-WTG01</t>
  </si>
  <si>
    <t>KRAYN-WTG02</t>
  </si>
  <si>
    <t>KRAYN-WTG03</t>
  </si>
  <si>
    <t>KRAYN-WTG04</t>
  </si>
  <si>
    <t>KRAYN-WTG05</t>
  </si>
  <si>
    <t>KRAYN-WTG06</t>
  </si>
  <si>
    <t>KRAYN-WTG07</t>
  </si>
  <si>
    <t>KRAYN-WTG08</t>
  </si>
  <si>
    <t>KRAYN-WTG09</t>
  </si>
  <si>
    <t>KRAYN-WTG10</t>
  </si>
  <si>
    <t>KRAYN-WTG11</t>
  </si>
  <si>
    <t>KRAYN-WTG12</t>
  </si>
  <si>
    <t>KRAYN-WTG13</t>
  </si>
  <si>
    <t>KRAYN-WTG14</t>
  </si>
  <si>
    <t>KRAYN-WTG15</t>
  </si>
  <si>
    <t>KRAYN-WTG16</t>
  </si>
  <si>
    <t>KRAYN-WTG17</t>
  </si>
  <si>
    <t>KRAYN-WTG18</t>
  </si>
  <si>
    <t>KRAYN-WTG19</t>
  </si>
  <si>
    <t>KRAYN-WTG20</t>
  </si>
  <si>
    <t>KRAYN-WTG21</t>
  </si>
  <si>
    <t>KRAYN-WTG22</t>
  </si>
  <si>
    <t>KRAYN-WTG23</t>
  </si>
  <si>
    <t>KRAYN-WTG24</t>
  </si>
  <si>
    <t>KRAYN-WTG25</t>
  </si>
  <si>
    <t>KRAYN-NDX-PRT-0004</t>
  </si>
  <si>
    <t>KRAYN-NDX-PRT-0009</t>
  </si>
  <si>
    <t>KRAYN-NDX-PRT-0011</t>
  </si>
  <si>
    <t>KRAYN-NDX-PRT-0012</t>
  </si>
  <si>
    <t>KRAYN-NDX-PRT-0013</t>
  </si>
  <si>
    <t>KRAYN-NDX-PRT-0017</t>
  </si>
  <si>
    <t>KRAYN-NDX-PRT-0029</t>
  </si>
  <si>
    <t>KRAYN-NDX-PRT-0030</t>
  </si>
  <si>
    <t>KRAYN-NDX-PRT-0031</t>
  </si>
  <si>
    <t>KRAYN-NDX-PRT-0033</t>
  </si>
  <si>
    <t>KRAYN-NDX-PRT-0034</t>
  </si>
  <si>
    <t>KRAYN-NDX-PRT-0038</t>
  </si>
  <si>
    <t>KRAYN-NDX-PRT-0043</t>
  </si>
  <si>
    <t>KRAYN-NDX-PRT-0044</t>
  </si>
  <si>
    <t>KRAYN-NDX-PRT-0045</t>
  </si>
  <si>
    <t>KRAYN-NDX-PRT-0054</t>
  </si>
  <si>
    <t>KRAYN-NDX-PRT-0058</t>
  </si>
  <si>
    <t>KRAYN-NDX-PRT-0062</t>
  </si>
  <si>
    <t>KRAYN-NDX-PRT-0073</t>
  </si>
  <si>
    <t>KRAYN-NDX-PRT-0090</t>
  </si>
  <si>
    <t>KRAYN-NDX-PRT-0105</t>
  </si>
  <si>
    <t>KRAYN-NDX-PRT-0106</t>
  </si>
  <si>
    <t>KRAYN-NDX-PRT-0107</t>
  </si>
  <si>
    <t>KRAYN-NDX-PRT-0111</t>
  </si>
  <si>
    <t>KRAYN-NDX-PRT-0138</t>
  </si>
  <si>
    <t>KRAYN-NDX-PRT-0155</t>
  </si>
  <si>
    <t>KRAYN-NDX-PRT-0167</t>
  </si>
  <si>
    <t>KRAYN-NDX-PRT-0172</t>
  </si>
  <si>
    <t>KRAYN-NDX-PRT-0187</t>
  </si>
  <si>
    <t>KRAYN-NDX-PRT-0257</t>
  </si>
  <si>
    <t>KRAYN-NDX-PRT-0259</t>
  </si>
  <si>
    <t>KRAYN-NDX-PRT-0264</t>
  </si>
  <si>
    <t>KRAYN-NDX-PRT-0280</t>
  </si>
  <si>
    <t>KRAYN-NDX-PRT-0290</t>
  </si>
  <si>
    <t>KRAYN-NDX-PRT-0291</t>
  </si>
  <si>
    <t>KRAYN-NDX-PRT-0292</t>
  </si>
  <si>
    <t>KRAYN-NDX-PRT-0293</t>
  </si>
  <si>
    <t>KRAYN-NDX-PRT-0298</t>
  </si>
  <si>
    <t>KRAYN-NDX-PRT-0316</t>
  </si>
  <si>
    <t>KRAYN-NDX-PRT-0320</t>
  </si>
  <si>
    <t>KRAYN-NDX-PRT-0322</t>
  </si>
  <si>
    <t>KRAYN-NDX-PRT-0323</t>
  </si>
  <si>
    <t>KRAYN-NDX-PRT-0325</t>
  </si>
  <si>
    <t>KRAYN-NDX-PRT-0327</t>
  </si>
  <si>
    <t>KRAYN-NDX-PRT-0335</t>
  </si>
  <si>
    <t>KRAYN-NDX-PRT-0351</t>
  </si>
  <si>
    <t>KRAYN-NDX-PRT-0364</t>
  </si>
  <si>
    <t>KRAYN-NDX-PRT-0399</t>
  </si>
  <si>
    <t>KRAYN-NDX-PRT-0400</t>
  </si>
  <si>
    <t>KRAYN-NDX-PRT-0412</t>
  </si>
  <si>
    <t>KRAYN-NDX-PRT-0414</t>
  </si>
  <si>
    <t>KRAYN-NDX-PRT-0416</t>
  </si>
  <si>
    <t>KRAYN-NDX-PRT-0418</t>
  </si>
  <si>
    <t>KRAYN-NDX-PRT-0449</t>
  </si>
  <si>
    <t>KRAYN-NDX-PRT-0464</t>
  </si>
  <si>
    <t>KRAYN-NDX-PRT-0467</t>
  </si>
  <si>
    <t>KRAYN-NDX-PRT-0475</t>
  </si>
  <si>
    <t>KRAYN-NDX-PRT-0480</t>
  </si>
  <si>
    <t>KRAYN-NDX-PRT-0486</t>
  </si>
  <si>
    <t>KRAYN-NDX-PRT-0488</t>
  </si>
  <si>
    <t>KRAYN-NDX-PRT-0501</t>
  </si>
  <si>
    <t>KRAYN-NDX-PRT-0530</t>
  </si>
  <si>
    <t>KRAYN-NDX-PRT-0533</t>
  </si>
  <si>
    <t>KRAYN-NDX-PRT-0540</t>
  </si>
  <si>
    <t>KRAYN-NDX-PRT-0547</t>
  </si>
  <si>
    <t>KRAYN-NDX-PRT-0558</t>
  </si>
  <si>
    <t>KRAYN-NDX-PRT-0560</t>
  </si>
  <si>
    <t>KRAYN-NDX-PRT-0563</t>
  </si>
  <si>
    <t>KRAYN-NDX-PRT-0567</t>
  </si>
  <si>
    <t>KRAYN-NDX-PRT-0568</t>
  </si>
  <si>
    <t>KRAYN-NDX-PRT-0569</t>
  </si>
  <si>
    <t>KRAYN-NDX-PRT-0570</t>
  </si>
  <si>
    <t>KRAYN-NDX-PRT-0571</t>
  </si>
  <si>
    <t>KRAYN-NDX-PRT-0579</t>
  </si>
  <si>
    <t>KRAYN-NDX-PRT-0587</t>
  </si>
  <si>
    <t>KRAYN-NDX-PRT-0603</t>
  </si>
  <si>
    <t>KRAYN-NDX-PRT-0625</t>
  </si>
  <si>
    <t>KRAYN-NDX-PRT-0632</t>
  </si>
  <si>
    <t>KRAYN-NDX-PRT-0634</t>
  </si>
  <si>
    <t>KRAYN-NDX-PRT-0639</t>
  </si>
  <si>
    <t>KRAYN-NDX-PRT-0650</t>
  </si>
  <si>
    <t>KRAYN-NDX-PRT-0666</t>
  </si>
  <si>
    <t>KRAYN-NDX-PRT-0681</t>
  </si>
  <si>
    <t>KRAYN-NDX-PRT-0682</t>
  </si>
  <si>
    <t>KRAYN-NDX-PRT-0683</t>
  </si>
  <si>
    <t>KRAYN-NDX-PRT-0686</t>
  </si>
  <si>
    <t>KRAYN-NDX-PRT-0702</t>
  </si>
  <si>
    <t>KRAYN-NDX-PRT-0716</t>
  </si>
  <si>
    <t>KRAYN-NDX-PRT-0725</t>
  </si>
  <si>
    <t>KRAYN-NDX-PRT-0727</t>
  </si>
  <si>
    <t>KRAYN-NDX-PRT-0781</t>
  </si>
  <si>
    <t>KRAYN-NDX-PRT-0782</t>
  </si>
  <si>
    <t>KRAYN-NDX-PRT-0871</t>
  </si>
  <si>
    <t>KRAYN-NDX-PRT-0883</t>
  </si>
  <si>
    <t>KRAYN-NDX-PRT-0909</t>
  </si>
  <si>
    <t>KRAYN-NDX-PRT-0929</t>
  </si>
  <si>
    <t>ID# (for duplicate search)</t>
  </si>
  <si>
    <t>Outage Type</t>
  </si>
  <si>
    <t>Site</t>
  </si>
  <si>
    <t>Parts Used Quantities</t>
  </si>
  <si>
    <t>KRAYN-NDX-PRT-0959</t>
  </si>
  <si>
    <t>KRAYN-NDX-PRT-0960</t>
  </si>
  <si>
    <t>KRAYN-WKO-NDX-20100509-01</t>
  </si>
  <si>
    <t>US-HIGHLAND_22WEA80830_PunchList Items</t>
  </si>
  <si>
    <t>General Maintenance</t>
  </si>
  <si>
    <t>Nordex USA OandM</t>
  </si>
  <si>
    <t>Forced</t>
  </si>
  <si>
    <t/>
  </si>
  <si>
    <t>Highland 1</t>
  </si>
  <si>
    <t xml:space="preserve">Bacement bolts/cleaning </t>
  </si>
  <si>
    <t>KRAYN-WKO-NDX-20110215-01</t>
  </si>
  <si>
    <t>Exten. Wear Gen.Gr Slip Ring Assemb</t>
  </si>
  <si>
    <t xml:space="preserve">Nordex technicians completed first part of a Gen slip ring inspection. Will return to complete due to a change in required informa </t>
  </si>
  <si>
    <t>KRAYN-WKO-NDX-20110522-01</t>
  </si>
  <si>
    <t>US-HIGHLAND-21WEA80828_Scuff Disc</t>
  </si>
  <si>
    <t xml:space="preserve">Grinding Yaw Disk </t>
  </si>
  <si>
    <t>KRAYN-WKO-NDX-20110522-02</t>
  </si>
  <si>
    <t>KRAYN-WKO-NDX-20110531-01</t>
  </si>
  <si>
    <t>US_LM 43.8 breaking bolts_WTG80828</t>
  </si>
  <si>
    <t xml:space="preserve">Removed broken blade bolt from the hub </t>
  </si>
  <si>
    <t>KRAYN-WKO-NDX-20110601-01</t>
  </si>
  <si>
    <t>US_Highland_21WEA80828_Pitchmaster II</t>
  </si>
  <si>
    <t xml:space="preserve">Nordex Techncians troubleshot a pitch problem; examined various components, finally finding a limit switch malfunctioning due to br </t>
  </si>
  <si>
    <t>KRAYN-WKO-NDX-20110614-01</t>
  </si>
  <si>
    <t>Maintenanceplan 80828</t>
  </si>
  <si>
    <t>Corrective Maintenance</t>
  </si>
  <si>
    <t>Planned</t>
  </si>
  <si>
    <t>KRAYN-NDX-PRT-0058,KRAYN-NDX-PRT-0004,KRAYN-NDX-PRT-0017,KRAYN-NDX-PRT-0364,KRAYN-NDX-PRT-0292,KRAYN-NDX-PRT-0350,KRAYN-NDX-PRT-0356,KRAYN-NDX-PRT-0325,KRAYN-NDX-PRT-0587,KRAYN-NDX-PRT-0351,KRAYN-NDX-PRT-0046,KRAYN-NDX-PRT-0062,KRAYN-NDX-PRT-0348,KRAYN-NDX-PRT-0447,KRAYN-NDX-PRT-0053,KRAYN-NDX-PRT-0062,KRAYN-NDX-PRT-0697,KRAYN-NDX-PRT-0363</t>
  </si>
  <si>
    <t>4,2,1,4,1,1,1,1,4,4,6,3,2,17,0.5,8,4,25</t>
  </si>
  <si>
    <t xml:space="preserve">Main. type 3 stage 2 </t>
  </si>
  <si>
    <t>KRAYN-WKO-NDX-20110622-01</t>
  </si>
  <si>
    <t>US_Highland_21WEA80828_FM1153 NC2_1.0</t>
  </si>
  <si>
    <t>1</t>
  </si>
  <si>
    <t xml:space="preserve">Techs went up tower to troubleshoot a Pitch problem in the hub. Things that were tried was adjustment of the cam switches of all th </t>
  </si>
  <si>
    <t>KRAYN-WKO-NDX-20110621-01</t>
  </si>
  <si>
    <t>KRAYN-NDX-PRT-0062,KRAYN-NDX-PRT-0363,KRAYN-NDX-PRT-0697,KRAYN-NDX-PRT-0053</t>
  </si>
  <si>
    <t>8,25,4,0.5</t>
  </si>
  <si>
    <t xml:space="preserve">Completed stage 3 of the type 3 maint. and Butler completed section 15 tower. Also painted any scratches on the tower </t>
  </si>
  <si>
    <t>KRAYN-WKO-NDX-20110703-01</t>
  </si>
  <si>
    <t>US_Highland_21WEA80828 FM1208 NC2_1.0</t>
  </si>
  <si>
    <t xml:space="preserve">Reset and recommission SEG </t>
  </si>
  <si>
    <t>KRAYN-WKO-NDX-20110715-01</t>
  </si>
  <si>
    <t>US_HIGHLAND_21WEA80828_Scuffed Yaw Disc</t>
  </si>
  <si>
    <t xml:space="preserve">Scuff yaw disc for customer </t>
  </si>
  <si>
    <t>KRAYN-WKO-NDX-20101216-01</t>
  </si>
  <si>
    <t>HIGHLAND_22WEA80830_FM124_Oil Filter</t>
  </si>
  <si>
    <t xml:space="preserve">Nordex technicians stopped the wind turbine to change the gearbox oil filter because of the FM 124 warning. </t>
  </si>
  <si>
    <t>KRAYN-WKO-NDX-20110113-01</t>
  </si>
  <si>
    <t>001 Highland 22WEA80830 FM1208 NC2_1.0</t>
  </si>
  <si>
    <t xml:space="preserve">Turbine 22 went down on a MI Class B fault. Nordex techs went to the turbine to find that the hur lost its programming. Techs then </t>
  </si>
  <si>
    <t>KRAYN-WKO-NDX-20110114-01</t>
  </si>
  <si>
    <t>MI Class B fault</t>
  </si>
  <si>
    <t xml:space="preserve">Nordex tech responded to a FM 1208. The techs then proceeded to check the encoder on the MI rpm sensor. Then recommissioned the HUR </t>
  </si>
  <si>
    <t>KRAYN-WKO-NDX-20110114-02</t>
  </si>
  <si>
    <t>US_Highland_22WEA80830_Zarges Rollers</t>
  </si>
  <si>
    <t xml:space="preserve">Performed a Zarges retro </t>
  </si>
  <si>
    <t>KRAYN-WKO-NDX-20110203-01</t>
  </si>
  <si>
    <t>Highland_22WEA80830_2011-2-3_hubslipring</t>
  </si>
  <si>
    <t xml:space="preserve">replace old slip ring </t>
  </si>
  <si>
    <t>KRAYN-WKO-NDX-20110204-01</t>
  </si>
  <si>
    <t>US-HIGHLAND-WEA80830</t>
  </si>
  <si>
    <t xml:space="preserve">During travel time, material was acquired and prepared. </t>
  </si>
  <si>
    <t>KRAYN-WKO-NDX-20110216-01</t>
  </si>
  <si>
    <t>US_5_Gearbox damage. Metal shavings and</t>
  </si>
  <si>
    <t>KRAYN-NDX-PRT-0356,KRAYN-NDX-PRT-0325</t>
  </si>
  <si>
    <t>1,1</t>
  </si>
  <si>
    <t xml:space="preserve">Nordex techs went up tower 22 to change out the gear box filter and gear box by-pass filter. Techs then noticed metal shavings in t </t>
  </si>
  <si>
    <t>KRAYN-WKO-NDX-20110216-02</t>
  </si>
  <si>
    <t xml:space="preserve">Nordex technicians ascended tower, pulled hoses uptower, drained gearbox, refilled gearbox with flushing solution (allowing it to s </t>
  </si>
  <si>
    <t>KRAYN-WKO-NDX-20110216-03</t>
  </si>
  <si>
    <t>KRAYN-NDX-PRT-0616,KRAYN-NDX-PRT-0325</t>
  </si>
  <si>
    <t>KRAYN-WKO-NDX-20110122-01</t>
  </si>
  <si>
    <t>KRAYN-NDX-PRT-0616,KRAYN-NDX-PRT-0325,KRAYN-NDX-PRT-0356,KRAYN-NDX-PRT-0325</t>
  </si>
  <si>
    <t>1,1,1,1</t>
  </si>
  <si>
    <t xml:space="preserve">germany and us confrence calls preparing set up of works performed </t>
  </si>
  <si>
    <t>KRAYN-WKO-NDX-20110122-02</t>
  </si>
  <si>
    <t>KRAYN-WKO-NDX-20110122-03</t>
  </si>
  <si>
    <t>KRAYN-WKO-NDX-20110122-04</t>
  </si>
  <si>
    <t>KRAYN-WKO-NDX-20110122-05</t>
  </si>
  <si>
    <t>KRAYN-WKO-NDX-20110122-06</t>
  </si>
  <si>
    <t>KRAYN-WKO-NDX-20110425-01</t>
  </si>
  <si>
    <t>US_Highland_22WEA80830_Maintenanceplan</t>
  </si>
  <si>
    <t>KRAYN-NDX-PRT-0356,KRAYN-NDX-PRT-0325,KRAYN-NDX-PRT-0351,KRAYN-NDX-PRT-0017,KRAYN-NDX-PRT-0017,KRAYN-NDX-PRT-0587</t>
  </si>
  <si>
    <t>1,1,4,1,1,1</t>
  </si>
  <si>
    <t xml:space="preserve">Maintenance 3. </t>
  </si>
  <si>
    <t>KRAYN-WKO-NDX-20110425-02</t>
  </si>
  <si>
    <t>KRAYN-WKO-NDX-20100509-02</t>
  </si>
  <si>
    <t>KRAYN-WKO-NDX-20100509-03</t>
  </si>
  <si>
    <t>KRAYN-WKO-NDX-20100509-04</t>
  </si>
  <si>
    <t>KRAYN-WKO-NDX-20100509-05</t>
  </si>
  <si>
    <t>KRAYN-WKO-NDX-20100509-06</t>
  </si>
  <si>
    <t>KRAYN-WKO-NDX-20100509-07</t>
  </si>
  <si>
    <t>KRAYN-WKO-NDX-20100509-08</t>
  </si>
  <si>
    <t>KRAYN-WKO-NDX-20100509-09</t>
  </si>
  <si>
    <t>KRAYN-WKO-NDX-20110522-03</t>
  </si>
  <si>
    <t>US-HIGHLAND-22WEA80830_Scuff Disc</t>
  </si>
  <si>
    <t xml:space="preserve">Grinding Yaw Disck </t>
  </si>
  <si>
    <t>KRAYN-WKO-NDX-20110522-04</t>
  </si>
  <si>
    <t>KRAYN-WKO-NDX-20101027-01</t>
  </si>
  <si>
    <t>001 Highland 23WEA80815 FM1177 NC2_1.0</t>
  </si>
  <si>
    <t xml:space="preserve">Pitch power failure </t>
  </si>
  <si>
    <t>KRAYN-WKO-NDX-20101027-02</t>
  </si>
  <si>
    <t>001 Highland 23WEA80815 FM415 NC2_1.0</t>
  </si>
  <si>
    <t xml:space="preserve">Nordex techs along with WTS tech went up this faulted turbine to adjust the micro switch due to the FM414. Techs started by checkin </t>
  </si>
  <si>
    <t>KRAYN-WKO-NDX-20101028-01</t>
  </si>
  <si>
    <t>StarLift hoist</t>
  </si>
  <si>
    <t xml:space="preserve">Morning of the 28th, Illig and Martin prepared to replace chain hoist bag (along with preparing to troubleshoot pitch power fault f </t>
  </si>
  <si>
    <t>KRAYN-WKO-NDX-20101022-01</t>
  </si>
  <si>
    <t>US-HIGHLAND-23WEA80815_Type 2 Maint.</t>
  </si>
  <si>
    <t>KRAYN-NDX-PRT-0725,KRAYN-NDX-PRT-0074,KRAYN-NDX-PRT-0017,KRAYN-NDX-PRT-0351</t>
  </si>
  <si>
    <t>1,1,1,4</t>
  </si>
  <si>
    <t xml:space="preserve">  Quantity </t>
  </si>
  <si>
    <t>KRAYN-WKO-NDX-20101213-01</t>
  </si>
  <si>
    <t>Highland_23WEA80815_FM1213</t>
  </si>
  <si>
    <t xml:space="preserve">FM1213 </t>
  </si>
  <si>
    <t>KRAYN-WKO-NDX-20101213-02</t>
  </si>
  <si>
    <t>KRAYN-WKO-NDX-20110210-01</t>
  </si>
  <si>
    <t>US_Highland_23WEA80815_Zarges Rollers</t>
  </si>
  <si>
    <t>KRAYN-WKO-NDX-20110221-01</t>
  </si>
  <si>
    <t>Highland_23WEA80815_2011-02-21_FM168</t>
  </si>
  <si>
    <t xml:space="preserve">Changed the main gearbox oil filter. </t>
  </si>
  <si>
    <t>KRAYN-WKO-NDX-20110522-05</t>
  </si>
  <si>
    <t>US-HIGHLAND-23WEA80815_Scuff Disc</t>
  </si>
  <si>
    <t>KRAYN-WKO-NDX-20110607-01</t>
  </si>
  <si>
    <t>Maintenanceplan 80815</t>
  </si>
  <si>
    <t>KRAYN-NDX-PRT-0058,KRAYN-NDX-PRT-0017,KRAYN-NDX-PRT-0364,KRAYN-NDX-PRT-0292,KRAYN-NDX-PRT-0350,KRAYN-NDX-PRT-0356,KRAYN-NDX-PRT-0325,KRAYN-NDX-PRT-0587,KRAYN-NDX-PRT-0046,KRAYN-NDX-PRT-0062,KRAYN-NDX-PRT-0348,KRAYN-NDX-PRT-0447</t>
  </si>
  <si>
    <t>4,1,4,1,1,1,1,4,6,3,2,17</t>
  </si>
  <si>
    <t>KRAYN-WKO-NDX-20110607-02</t>
  </si>
  <si>
    <t>KRAYN-NDX-PRT-0062,KRAYN-NDX-PRT-0004,KRAYN-NDX-PRT-0351,KRAYN-NDX-PRT-0364,KRAYN-NDX-PRT-0350,KRAYN-NDX-PRT-0356,KRAYN-NDX-PRT-0325,KRAYN-NDX-PRT-0587,KRAYN-NDX-PRT-0351,KRAYN-NDX-PRT-0046,KRAYN-NDX-PRT-0046,KRAYN-NDX-PRT-0062,KRAYN-NDX-PRT-0348,KRAYN-NDX-PRT-0447,KRAYN-NDX-PRT-0058,KRAYN-NDX-PRT-0017,KRAYN-NDX-PRT-0292,KRAYN-NDX-PRT-0350,KRAYN-NDX-PRT-0356,KRAYN-NDX-PRT-0325,KRAYN-NDX-PRT-0062,KRAYN-NDX-PRT-0364,KRAYN-NDX-PRT-0587,KRAYN-NDX-PRT-0046,KRAYN-NDX-PRT-0348,KRAYN-NDX-PRT-0447</t>
  </si>
  <si>
    <t>3,2,4,4,1,1,1,4,4,4,6,3,2,17,4,1,1,1,1,1,3,4,4,6,2,17</t>
  </si>
  <si>
    <t>KRAYN-WKO-NDX-20110610-01</t>
  </si>
  <si>
    <t>US_Highland_23WEA80815_align generator</t>
  </si>
  <si>
    <t xml:space="preserve">align generator </t>
  </si>
  <si>
    <t>KRAYN-WKO-NDX-20110613-01</t>
  </si>
  <si>
    <t>US_Highland_23WEA80815_Type III Maintena</t>
  </si>
  <si>
    <t xml:space="preserve">Hub work/basebolts </t>
  </si>
  <si>
    <t>KRAYN-WKO-NDX-20110614-02</t>
  </si>
  <si>
    <t xml:space="preserve">Troubleshoot Hyd. System </t>
  </si>
  <si>
    <t>KRAYN-WKO-NDX-20110615-01</t>
  </si>
  <si>
    <t xml:space="preserve">Nordex technicians completed safety functions tests, torqued tower sections, top box checks, etc. </t>
  </si>
  <si>
    <t>KRAYN-WKO-NDX-20101026-01</t>
  </si>
  <si>
    <t>001 Highland 24WEA80816 FM253 NC2_1.0</t>
  </si>
  <si>
    <t xml:space="preserve">Wind turbine was faulted thru the night and on-call techs were told to leave down till morning because of weather. </t>
  </si>
  <si>
    <t>KRAYN-WKO-NDX-20101117-01</t>
  </si>
  <si>
    <t>Highland WEA_24_80816_FM 1174_11-18-10</t>
  </si>
  <si>
    <t xml:space="preserve">Windturbine faulted with a pitch problem the day prior and the wind was to high to lock out the hub. So the technicians reported to </t>
  </si>
  <si>
    <t>KRAYN-WKO-NDX-20101130-01</t>
  </si>
  <si>
    <t>Highland 24WEA80816 11-30-2010 safety</t>
  </si>
  <si>
    <t xml:space="preserve">safety chain fault d/t MI ext. hardware error </t>
  </si>
  <si>
    <t>KRAYN-WKO-NDX-20110104-01</t>
  </si>
  <si>
    <t>001 Highland 24WEA80816 FM419 NC2_1.0</t>
  </si>
  <si>
    <t xml:space="preserve">Nordex techs took triggers and then starting troubleshooting till SEG got back to them with what the issue could be. After trouble </t>
  </si>
  <si>
    <t>KRAYN-WKO-NDX-20110110-01</t>
  </si>
  <si>
    <t>US_Highland_24WEA80816_FM 172</t>
  </si>
  <si>
    <t xml:space="preserve">WTG 24 had a FM172 do to the by pass pump breaker beaing tripped </t>
  </si>
  <si>
    <t>KRAYN-WKO-NDX-20101021-01</t>
  </si>
  <si>
    <t>US-HIGHLAND_24WEA80816_PunchList Items</t>
  </si>
  <si>
    <t>KRAYN-WKO-NDX-20110111-01</t>
  </si>
  <si>
    <t>US_Highland_24WEA80816_Zarges Rollers</t>
  </si>
  <si>
    <t xml:space="preserve">Drove from WTG 25 to 24 </t>
  </si>
  <si>
    <t>KRAYN-WKO-NDX-20110124-01</t>
  </si>
  <si>
    <t>turbine faulted for pitch one blade stuc</t>
  </si>
  <si>
    <t xml:space="preserve">prepared a pitch convertor for turbine and traveled to WTG </t>
  </si>
  <si>
    <t>KRAYN-WKO-NDX-20110126-01</t>
  </si>
  <si>
    <t>US_5_24WEA80816_2011-01-26_FM55</t>
  </si>
  <si>
    <t xml:space="preserve">Initiated troubleshooting by addressing the potential for an MI problem, due to the LV Main Switch fault. Attempted restart &amp; disc </t>
  </si>
  <si>
    <t>KRAYN-WKO-NDX-20110215-02</t>
  </si>
  <si>
    <t>001 Highland 24WEA80816 FM1208 NC2_1.0</t>
  </si>
  <si>
    <t xml:space="preserve">Nordex techs changed out the Q10 breaker as to SEG's request. </t>
  </si>
  <si>
    <t>KRAYN-WKO-NDX-20110222-01</t>
  </si>
  <si>
    <t xml:space="preserve">Nordex Technicians performed the gen slip ring warranty inspection and also confirmed the generator allignment. </t>
  </si>
  <si>
    <t>KRAYN-WKO-NDX-20110316-01</t>
  </si>
  <si>
    <t>FM 1213</t>
  </si>
  <si>
    <t>KRAYN-WKO-NDX-20110320-01</t>
  </si>
  <si>
    <t>001 Highland 24WEA80816 FM1172</t>
  </si>
  <si>
    <t xml:space="preserve">today we picked the turbine to investagate the fault, it appeared from the ground that the turbine had a broke blade bolt from the </t>
  </si>
  <si>
    <t>KRAYN-WKO-NDX-20110522-06</t>
  </si>
  <si>
    <t>US-HIGHLAND-24WEA80816_Scuff Disc</t>
  </si>
  <si>
    <t>KRAYN-WKO-NDX-20110506-01</t>
  </si>
  <si>
    <t>Maintenanceplan 80816</t>
  </si>
  <si>
    <t>KRAYN-NDX-PRT-0058,KRAYN-NDX-PRT-0004,KRAYN-NDX-PRT-0017,KRAYN-NDX-PRT-0364,KRAYN-NDX-PRT-0350,KRAYN-NDX-PRT-0356,KRAYN-NDX-PRT-0325,KRAYN-NDX-PRT-0587,KRAYN-NDX-PRT-0351,KRAYN-NDX-PRT-0682,KRAYN-NDX-PRT-0046,KRAYN-NDX-PRT-0062,KRAYN-NDX-PRT-0348,KRAYN-NDX-PRT-0447</t>
  </si>
  <si>
    <t>4,2,1,4,1,1,1,4,4,2,6,3,2,17</t>
  </si>
  <si>
    <t>KRAYN-WKO-NDX-20110522-07</t>
  </si>
  <si>
    <t>KRAYN-WKO-NDX-20101207-01</t>
  </si>
  <si>
    <t>Highland_25WEA80829_2010-12-7_FM 831</t>
  </si>
  <si>
    <t xml:space="preserve">Nordex technician, accompanied by WTS contractor went uptower to changed mechanical thermostat under gearbox filter. </t>
  </si>
  <si>
    <t>KRAYN-WKO-NDX-20101207-02</t>
  </si>
  <si>
    <t>KRAYN-WKO-NDX-20101026-02</t>
  </si>
  <si>
    <t>US-HIGHLAND-25WEA80829_Type 2 Maint.</t>
  </si>
  <si>
    <t>KRAYN-NDX-PRT-0074,KRAYN-NDX-PRT-0351,KRAYN-NDX-PRT-0017</t>
  </si>
  <si>
    <t>1,4,1</t>
  </si>
  <si>
    <t xml:space="preserve">Performed type 2 maintenance which includes generator slipring cleaning, hydraulic checks, gearbox offline filter change,gearbox ch </t>
  </si>
  <si>
    <t>KRAYN-WKO-NDX-20101026-03</t>
  </si>
  <si>
    <t>KRAYN-NDX-PRT-0725,KRAYN-NDX-PRT-0074,KRAYN-NDX-PRT-0351,KRAYN-NDX-PRT-0017</t>
  </si>
  <si>
    <t>1,1,4,1</t>
  </si>
  <si>
    <t>KRAYN-WKO-NDX-20101004-01</t>
  </si>
  <si>
    <t>US_Highland_Fan Wheel Retro</t>
  </si>
  <si>
    <t>2</t>
  </si>
  <si>
    <t xml:space="preserve">Nordex technicians removed the old yaw motor fins and installed the new ones and adjusted micro switches for the motor brakes. </t>
  </si>
  <si>
    <t>KRAYN-WKO-NDX-20101115-01</t>
  </si>
  <si>
    <t>WTG 25 wind speed unequal power</t>
  </si>
  <si>
    <t xml:space="preserve">drive to turbine </t>
  </si>
  <si>
    <t>KRAYN-WKO-NDX-20110111-02</t>
  </si>
  <si>
    <t>US-HIGHLAND_25WEA80829_PunchList Items</t>
  </si>
  <si>
    <t>KRAYN-WKO-NDX-20110111-03</t>
  </si>
  <si>
    <t>US_Highland_25WEA80829_Zarges Rollers</t>
  </si>
  <si>
    <t>KRAYN-WKO-NDX-20110131-01</t>
  </si>
  <si>
    <t>US_5_25WEA80829_ice sensor</t>
  </si>
  <si>
    <t xml:space="preserve">Changed out the ice sensor from square to oval. Then programmed it </t>
  </si>
  <si>
    <t>KRAYN-WKO-NDX-20110224-01</t>
  </si>
  <si>
    <t xml:space="preserve">slip ring inspection </t>
  </si>
  <si>
    <t>KRAYN-WKO-NDX-20110310-01</t>
  </si>
  <si>
    <t>Adjust Ice sensor</t>
  </si>
  <si>
    <t>KRAYN-WKO-NDX-20110321-01</t>
  </si>
  <si>
    <t>blown fuse</t>
  </si>
  <si>
    <t xml:space="preserve">faulted time of the tower due to electric storm </t>
  </si>
  <si>
    <t>KRAYN-WKO-NDX-20110522-08</t>
  </si>
  <si>
    <t>US-HIGHLAND-25WEA80829_Scuff Disc</t>
  </si>
  <si>
    <t>KRAYN-WKO-NDX-20110414-01</t>
  </si>
  <si>
    <t>Maintenanceplan 80829</t>
  </si>
  <si>
    <t>KRAYN-NDX-PRT-0062,KRAYN-NDX-PRT-0363</t>
  </si>
  <si>
    <t>4,13</t>
  </si>
  <si>
    <t xml:space="preserve">Function Test </t>
  </si>
  <si>
    <t>KRAYN-WKO-NDX-20110414-02</t>
  </si>
  <si>
    <t>KRAYN-NDX-PRT-0062,KRAYN-NDX-PRT-0062,KRAYN-NDX-PRT-0363</t>
  </si>
  <si>
    <t>8,4,13</t>
  </si>
  <si>
    <t>KRAYN-WKO-NDX-20110414-03</t>
  </si>
  <si>
    <t>KRAYN-NDX-PRT-0058,KRAYN-NDX-PRT-0004,KRAYN-NDX-PRT-0017,KRAYN-NDX-PRT-0364,KRAYN-NDX-PRT-0350,KRAYN-NDX-PRT-0356,KRAYN-NDX-PRT-0325,KRAYN-NDX-PRT-0587,KRAYN-NDX-PRT-0351,KRAYN-NDX-PRT-0046,KRAYN-NDX-PRT-0062,KRAYN-NDX-PRT-0348,KRAYN-NDX-PRT-0447</t>
  </si>
  <si>
    <t>4,2,1,4,1,1,1,4,4,6,3,2,17</t>
  </si>
  <si>
    <t>KRAYN-WKO-NDX-20110610-02</t>
  </si>
  <si>
    <t>US_Highland_25WEA80829_align generator</t>
  </si>
  <si>
    <t>KRAYN-WKO-NDX-20110414-04</t>
  </si>
  <si>
    <t>KRAYN-WKO-NDX-20110414-05</t>
  </si>
  <si>
    <t>KRAYN-WKO-NDX-20110627-01</t>
  </si>
  <si>
    <t>US_Highland_25WEA80829_PLC comm fault Ch</t>
  </si>
  <si>
    <t xml:space="preserve">Nordex technicians attended turbine to correct communications fault from the PLC. PLC was reset and put back into service. No sim </t>
  </si>
  <si>
    <t>KRAYN-WKO-NDX-20110609-01</t>
  </si>
  <si>
    <t>US_Highland_08WEA80831_Gen allignment</t>
  </si>
  <si>
    <t xml:space="preserve">Nordex technicians attended tower 8 per EP request to re-align generator due to a vibration their SKF sensor picked up </t>
  </si>
  <si>
    <t>KRAYN-WKO-NDX-20110506-02</t>
  </si>
  <si>
    <t>US_Highland_09WEA80832_Changed gear oil</t>
  </si>
  <si>
    <t xml:space="preserve">Nordex technicians replaced the gear oil filter. </t>
  </si>
  <si>
    <t>KRAYN-WKO-NDX-20110506-03</t>
  </si>
  <si>
    <t>US_Highland_09WEA80832_Cleaned slip ring</t>
  </si>
  <si>
    <t>KRAYN-WKO-NDX-20110606-01</t>
  </si>
  <si>
    <t>Maintenanceplan 80832</t>
  </si>
  <si>
    <t xml:space="preserve">Mainternance type 3. </t>
  </si>
  <si>
    <t>KRAYN-WKO-NDX-20110609-02</t>
  </si>
  <si>
    <t>US_Highaland_10WEA80817_air scoop cleane</t>
  </si>
  <si>
    <t xml:space="preserve">Nordex technicians attended tower 10 per EP request due to dust and light oil spots on the air scoop. </t>
  </si>
  <si>
    <t>KRAYN-WKO-NDX-20110609-03</t>
  </si>
  <si>
    <t>US_Highland_11WEA80818_Yaw motor / yaw d</t>
  </si>
  <si>
    <t xml:space="preserve">Nordex technicians attended tower after NCII displayed FM 490. </t>
  </si>
  <si>
    <t>KRAYN-WKO-NDX-20110609-04</t>
  </si>
  <si>
    <t>KRAYN-WKO-NDX-20110501-01</t>
  </si>
  <si>
    <t>US_Highland_80820_Fan Wheel Retro</t>
  </si>
  <si>
    <t xml:space="preserve">Nordex technicians applied yaw motor brake retrofit. Had difficulty with a microswitch during process. </t>
  </si>
  <si>
    <t>KRAYN-WKO-NDX-20110531-02</t>
  </si>
  <si>
    <t>US_Highland_21WEA80828_broken blade bolt</t>
  </si>
  <si>
    <t xml:space="preserve">Nordex technicians went to investigate a noise coming from the hub; discovered a broken blade bolt. </t>
  </si>
  <si>
    <t>KRAYN-WKO-NDX-20110607-03</t>
  </si>
  <si>
    <t xml:space="preserve">Nordex technicians began safety functions. </t>
  </si>
  <si>
    <t>KRAYN-WKO-NDX-20110607-04</t>
  </si>
  <si>
    <t>KRAYN-WKO-NDX-20110607-05</t>
  </si>
  <si>
    <t>KRAYN-WKO-NDX-20090911-01</t>
  </si>
  <si>
    <t>Walk Down</t>
  </si>
  <si>
    <t xml:space="preserve">Walk down insp. </t>
  </si>
  <si>
    <t>KRAYN-WKO-NDX-20101117-02</t>
  </si>
  <si>
    <t>Highland 15WEA yaw motor brake not open</t>
  </si>
  <si>
    <t xml:space="preserve">Nordex techs along with everpower tech went up the tower to troubleshoot a yaw brake fault. Techs then found out the micro switch o </t>
  </si>
  <si>
    <t>KRAYN-WKO-NDX-20101215-01</t>
  </si>
  <si>
    <t>FM700</t>
  </si>
  <si>
    <t xml:space="preserve">Changed out bad slip ring </t>
  </si>
  <si>
    <t>KRAYN-WKO-NDX-20101215-02</t>
  </si>
  <si>
    <t>KRAYN-WKO-NDX-20101222-01</t>
  </si>
  <si>
    <t>FM744</t>
  </si>
  <si>
    <t xml:space="preserve">Cleaned and lube the slip ring due to a FM 744 </t>
  </si>
  <si>
    <t>KRAYN-WKO-NDX-20101222-02</t>
  </si>
  <si>
    <t>KRAYN-WKO-NDX-20101221-01</t>
  </si>
  <si>
    <t>US-HIGHLAND-15WEA80822_Zarges Rollers</t>
  </si>
  <si>
    <t xml:space="preserve">replace zarges roller on lift </t>
  </si>
  <si>
    <t>KRAYN-WKO-NDX-20110128-01</t>
  </si>
  <si>
    <t xml:space="preserve">Nordex technicians initiated generator slip ring inspection </t>
  </si>
  <si>
    <t>KRAYN-WKO-NDX-20110128-02</t>
  </si>
  <si>
    <t>KRAYN-WKO-NDX-20110608-01</t>
  </si>
  <si>
    <t>US_Highland_15WEA80822_FE 1130</t>
  </si>
  <si>
    <t xml:space="preserve">Adjusted cam switch after everpower was in the turbine </t>
  </si>
  <si>
    <t>KRAYN-WKO-NDX-20110620-01</t>
  </si>
  <si>
    <t>US_Highland_15WEA80822_Gen. alignment</t>
  </si>
  <si>
    <t xml:space="preserve">Nordex technicians performed a difficult generator allignment. </t>
  </si>
  <si>
    <t>KRAYN-WKO-NDX-20110520-01</t>
  </si>
  <si>
    <t>Maintenanceplan 80814</t>
  </si>
  <si>
    <t>KRAYN-NDX-PRT-0058,KRAYN-NDX-PRT-0004,KRAYN-NDX-PRT-0017,KRAYN-NDX-PRT-0292,KRAYN-NDX-PRT-0350,KRAYN-NDX-PRT-0356,KRAYN-NDX-PRT-0325,KRAYN-NDX-PRT-0351,KRAYN-NDX-PRT-0681,KRAYN-NDX-PRT-0682,KRAYN-NDX-PRT-0062,KRAYN-NDX-PRT-0363</t>
  </si>
  <si>
    <t>4,2,1,1,1,1,1,4,2,1,12,5</t>
  </si>
  <si>
    <t xml:space="preserve">Nordex Technicians Greased Blade Bearings, Cleaned hub slip ring, performed various fuction tests, treated all ruber seals with sil </t>
  </si>
  <si>
    <t>KRAYN-WKO-NDX-20110623-01</t>
  </si>
  <si>
    <t>US_Highland_15WEA80822_BoreScope_WTG15</t>
  </si>
  <si>
    <t xml:space="preserve">BoreScope/ Gearbox Inspection </t>
  </si>
  <si>
    <t>KRAYN-WKO-NDX-20110623-02</t>
  </si>
  <si>
    <t>Maintenanceplan 80822</t>
  </si>
  <si>
    <t>12,10</t>
  </si>
  <si>
    <t xml:space="preserve">Nordex technicians performed rotor and pitch maintenance. </t>
  </si>
  <si>
    <t>KRAYN-WKO-NDX-20110623-03</t>
  </si>
  <si>
    <t>KRAYN-WKO-NDX-20110715-02</t>
  </si>
  <si>
    <t>US-HIGHLAND-15WEA8082207_Scuff Disc</t>
  </si>
  <si>
    <t>KRAYN-WKO-NDX-20110723-01</t>
  </si>
  <si>
    <t>US_HIGHLAND_15WEA80822_FM 420 Yaw Hyd Br</t>
  </si>
  <si>
    <t xml:space="preserve">Drain and cycle hyde station and reset turbine </t>
  </si>
  <si>
    <t>KRAYN-WKO-NDX-20091001-01</t>
  </si>
  <si>
    <t>16WEA80823 - Bad Slipring</t>
  </si>
  <si>
    <t xml:space="preserve">Troubleshot pitch com fault and found faulty slipring. </t>
  </si>
  <si>
    <t>KRAYN-WKO-NDX-20101028-02</t>
  </si>
  <si>
    <t>FM 416 Yaw Invertor Fault WEA 80823</t>
  </si>
  <si>
    <t xml:space="preserve">Nordex technicians seen that the turbine was faulted and responded. </t>
  </si>
  <si>
    <t>KRAYN-WKO-NDX-20101109-01</t>
  </si>
  <si>
    <t>Highland 16WEA80823 Yaw converter Data</t>
  </si>
  <si>
    <t xml:space="preserve">pulled and saved trigger files, e-mailed them to Stauffer, changed trigger files to Stauffer's specs </t>
  </si>
  <si>
    <t>KRAYN-WKO-NDX-20101117-03</t>
  </si>
  <si>
    <t>001 Highland 16WEA80823 FM1208</t>
  </si>
  <si>
    <t xml:space="preserve">this was parts prep and the drive time to the turbine </t>
  </si>
  <si>
    <t>KRAYN-WKO-NDX-20101117-04</t>
  </si>
  <si>
    <t>Highland 16WEA80823 improve rpm signals</t>
  </si>
  <si>
    <t xml:space="preserve">parts prep and drive time to the turbine </t>
  </si>
  <si>
    <t>KRAYN-WKO-NDX-20101126-01</t>
  </si>
  <si>
    <t>Highland 16WEA80823 FM55</t>
  </si>
  <si>
    <t xml:space="preserve">travel from geistown to highland </t>
  </si>
  <si>
    <t>KRAYN-WKO-NDX-20101126-02</t>
  </si>
  <si>
    <t>KRAYN-WKO-NDX-20101126-03</t>
  </si>
  <si>
    <t>KRAYN-WKO-NDX-20101126-04</t>
  </si>
  <si>
    <t>KRAYN-WKO-NDX-20101208-01</t>
  </si>
  <si>
    <t>Highland_16WEA80823_2010-12-8_FM 416</t>
  </si>
  <si>
    <t xml:space="preserve">FM416 </t>
  </si>
  <si>
    <t>KRAYN-WKO-NDX-20101213-03</t>
  </si>
  <si>
    <t>Highland_16WEA80823_2010-12-20_FM55</t>
  </si>
  <si>
    <t xml:space="preserve">FM55 </t>
  </si>
  <si>
    <t>KRAYN-WKO-NDX-20101221-02</t>
  </si>
  <si>
    <t>US-HIGHLAND-16WEA80823_Zarges Rollers</t>
  </si>
  <si>
    <t xml:space="preserve">Replace zarges lift roller </t>
  </si>
  <si>
    <t>KRAYN-WKO-NDX-20110623-04</t>
  </si>
  <si>
    <t>Maintenanceplan 80823</t>
  </si>
  <si>
    <t>KRAYN-NDX-PRT-0058,KRAYN-NDX-PRT-0004,KRAYN-NDX-PRT-0017,KRAYN-NDX-PRT-0364,KRAYN-NDX-PRT-0292,KRAYN-NDX-PRT-0350,KRAYN-NDX-PRT-0356,KRAYN-NDX-PRT-0325,KRAYN-NDX-PRT-0046,KRAYN-NDX-PRT-0062,KRAYN-NDX-PRT-0447</t>
  </si>
  <si>
    <t>4,2,1,3,4,1,1,1,6,3,17</t>
  </si>
  <si>
    <t xml:space="preserve">Type 3 maint/Stage 2 </t>
  </si>
  <si>
    <t>KRAYN-WKO-NDX-20110114-03</t>
  </si>
  <si>
    <t>Highland_16WEA80823_2011-01-14_oil add</t>
  </si>
  <si>
    <t xml:space="preserve">Drive from Geistown to Highland. </t>
  </si>
  <si>
    <t>KRAYN-WKO-NDX-20110127-01</t>
  </si>
  <si>
    <t>Highland_16WEA80823_2011-01-27_FM165</t>
  </si>
  <si>
    <t xml:space="preserve">stopped turbine to correct FM 165 </t>
  </si>
  <si>
    <t>KRAYN-WKO-NDX-20110202-01</t>
  </si>
  <si>
    <t>Highland_16WEA80823_2011-02-02_FM55</t>
  </si>
  <si>
    <t>KRAYN-WKO-NDX-20110320-02</t>
  </si>
  <si>
    <t>FM 741 IBS peripherals Fault</t>
  </si>
  <si>
    <t xml:space="preserve">FM 741 IBS peripherals Fault </t>
  </si>
  <si>
    <t>KRAYN-WKO-NDX-20110623-05</t>
  </si>
  <si>
    <t xml:space="preserve">Nordex technicians completed type III maintenance on the rotor and pitch system. </t>
  </si>
  <si>
    <t>KRAYN-WKO-NDX-20110623-06</t>
  </si>
  <si>
    <t>KRAYN-WKO-NDX-20110722-01</t>
  </si>
  <si>
    <t>US_HIGHLAND_16WEA80823_Cabinet Over Temp</t>
  </si>
  <si>
    <t xml:space="preserve">Adjusted AC thermastat and restarted turbine </t>
  </si>
  <si>
    <t>KRAYN-WKO-NDX-20110727-01</t>
  </si>
  <si>
    <t>US-HIGHLAND-WEA80823 ALU relay</t>
  </si>
  <si>
    <t>KRAYN-NDX-PRT-0105,0,0</t>
  </si>
  <si>
    <t>3,1,2</t>
  </si>
  <si>
    <t xml:space="preserve">Installed ALU retro </t>
  </si>
  <si>
    <t>KRAYN-WKO-NDX-20101222-03</t>
  </si>
  <si>
    <t>Yaw motor retrofit</t>
  </si>
  <si>
    <t xml:space="preserve">downtime, including applying the retrofits. </t>
  </si>
  <si>
    <t>KRAYN-WKO-NDX-20101222-04</t>
  </si>
  <si>
    <t xml:space="preserve">machine downtime for retrofit </t>
  </si>
  <si>
    <t>KRAYN-WKO-NDX-20101124-01</t>
  </si>
  <si>
    <t>US-HIGHLAND-17WEA80824_Type 2 Maint.</t>
  </si>
  <si>
    <t xml:space="preserve">traveling from troubleshooting on WTG 11 to WTG 17 for type II maint. </t>
  </si>
  <si>
    <t>KRAYN-WKO-NDX-20101222-05</t>
  </si>
  <si>
    <t>KRAYN-WKO-NDX-20101222-06</t>
  </si>
  <si>
    <t>KRAYN-WKO-NDX-20101230-01</t>
  </si>
  <si>
    <t>Highland 17WEA80824 FM348</t>
  </si>
  <si>
    <t xml:space="preserve">stopped for troubleshooting. </t>
  </si>
  <si>
    <t>KRAYN-WKO-NDX-20110622-02</t>
  </si>
  <si>
    <t>US_Highland_17WEA80824_FM 110</t>
  </si>
  <si>
    <t xml:space="preserve">FM110_Replace Pepper&amp;Fuchs Module </t>
  </si>
  <si>
    <t>KRAYN-WKO-NDX-20110622-03</t>
  </si>
  <si>
    <t>KRAYN-WKO-NDX-20110622-04</t>
  </si>
  <si>
    <t>KRAYN-WKO-NDX-20101221-03</t>
  </si>
  <si>
    <t>US-HIGHLAND-17WEA80824_Zarges Rollers</t>
  </si>
  <si>
    <t xml:space="preserve">chage roller on zarges lift </t>
  </si>
  <si>
    <t>KRAYN-WKO-NDX-20110203-02</t>
  </si>
  <si>
    <t>001 Highland 17WEA80824 FM55</t>
  </si>
  <si>
    <t xml:space="preserve">Gen RPM H stop was troubleshot downtower. Techs considered possible malfunctions and, given the circumstances, opted to restart do </t>
  </si>
  <si>
    <t>KRAYN-WKO-NDX-20110215-03</t>
  </si>
  <si>
    <t xml:space="preserve">nordex technicians performed a gen. slip ring inspection </t>
  </si>
  <si>
    <t>KRAYN-WKO-NDX-20110227-01</t>
  </si>
  <si>
    <t>Highland_17WEA80824_2011-2-27_FM50</t>
  </si>
  <si>
    <t xml:space="preserve">FM 50 </t>
  </si>
  <si>
    <t>KRAYN-WKO-NDX-20110311-01</t>
  </si>
  <si>
    <t>001 Highland 17WEA80824 FM50 NC2_1.0</t>
  </si>
  <si>
    <t>KRAYN-WKO-NDX-20110320-03</t>
  </si>
  <si>
    <t>KRAYN-WKO-NDX-20110411-01</t>
  </si>
  <si>
    <t>alu trouble shoot</t>
  </si>
  <si>
    <t xml:space="preserve">ALU Refill </t>
  </si>
  <si>
    <t>KRAYN-WKO-NDX-20110603-01</t>
  </si>
  <si>
    <t>US_Highland_17WEA80824_GenRot RpmDiff H</t>
  </si>
  <si>
    <t xml:space="preserve">Nordex technicians attended tower 17 to troubleshoot a recurring Gen RPM fault. Changed the Gen RPM P&amp;F module with the Rotor RPM </t>
  </si>
  <si>
    <t>KRAYN-WKO-NDX-20110603-02</t>
  </si>
  <si>
    <t>KRAYN-WKO-NDX-20110603-03</t>
  </si>
  <si>
    <t>KRAYN-WKO-NDX-20110609-05</t>
  </si>
  <si>
    <t>US_Highland_17WEA80824_clean slip ring</t>
  </si>
  <si>
    <t xml:space="preserve">clean slip ring </t>
  </si>
  <si>
    <t>KRAYN-WKO-NDX-20110527-01</t>
  </si>
  <si>
    <t>Maintenanceplan 80824</t>
  </si>
  <si>
    <t>KRAYN-NDX-PRT-0058,KRAYN-NDX-PRT-0004,KRAYN-NDX-PRT-0017,KRAYN-NDX-PRT-0364,KRAYN-NDX-PRT-0350,KRAYN-NDX-PRT-0356,KRAYN-NDX-PRT-0325,KRAYN-NDX-PRT-0587,KRAYN-NDX-PRT-0351,KRAYN-NDX-PRT-0046,KRAYN-NDX-PRT-0062,KRAYN-NDX-PRT-0348,KRAYN-NDX-PRT-0447,KRAYN-NDX-PRT-0322</t>
  </si>
  <si>
    <t>4,2,1,4,1,1,1,4,4,6,3,2,17,1</t>
  </si>
  <si>
    <t xml:space="preserve">Maintenance 3 stage 2 </t>
  </si>
  <si>
    <t>KRAYN-WKO-NDX-20110628-01</t>
  </si>
  <si>
    <t xml:space="preserve">Type III Hub work </t>
  </si>
  <si>
    <t>KRAYN-WKO-NDX-20110522-09</t>
  </si>
  <si>
    <t>US-HIGHLAND-17WEA80824_Scuff Disc</t>
  </si>
  <si>
    <t xml:space="preserve">Scuff yaw disc. </t>
  </si>
  <si>
    <t>KRAYN-WKO-NDX-20110727-02</t>
  </si>
  <si>
    <t>US_HIGHLAND_17WEA80824_Door Louver</t>
  </si>
  <si>
    <t>7</t>
  </si>
  <si>
    <t xml:space="preserve">install door louver </t>
  </si>
  <si>
    <t>KRAYN-WKO-NDX-20110727-03</t>
  </si>
  <si>
    <t>US_Highland_3875/4374_Prevention of Wate</t>
  </si>
  <si>
    <t>0,KRAYN-NDX-PRT-0257,KRAYN-NDX-PRT-0929</t>
  </si>
  <si>
    <t>1,40,2</t>
  </si>
  <si>
    <t xml:space="preserve">Install prevention water </t>
  </si>
  <si>
    <t>KRAYN-WKO-NDX-20101111-01</t>
  </si>
  <si>
    <t>US-HIGHLAND_18WEA80825_PunchList Items</t>
  </si>
  <si>
    <t>KRAYN-WKO-NDX-20101122-01</t>
  </si>
  <si>
    <t>Turbine 18 FE 1141Fault</t>
  </si>
  <si>
    <t xml:space="preserve">travel to site </t>
  </si>
  <si>
    <t>KRAYN-WKO-NDX-20101111-02</t>
  </si>
  <si>
    <t>KRAYN-WKO-NDX-20101213-04</t>
  </si>
  <si>
    <t>Highland_18WEA80825_FM1153_12-13-10 RJW</t>
  </si>
  <si>
    <t xml:space="preserve">The wind turbine faulted on 12-13-10 and on 12-15-10 Nordex techs troubleshot the pitch issue. </t>
  </si>
  <si>
    <t>KRAYN-WKO-NDX-20101217-01</t>
  </si>
  <si>
    <t>Highland_18WEA80825_2010-12-20_FM172</t>
  </si>
  <si>
    <t xml:space="preserve">Machine had been displaying an FM172 for several days. Breaker reset. no further incidents of this nature. </t>
  </si>
  <si>
    <t>KRAYN-WKO-NDX-20110202-02</t>
  </si>
  <si>
    <t>Highland_18WEA80825_2011-02-02_FM104</t>
  </si>
  <si>
    <t xml:space="preserve">FM104 </t>
  </si>
  <si>
    <t>KRAYN-WKO-NDX-20110203-03</t>
  </si>
  <si>
    <t>Highland_18WEA80825_2011-02-02_FM1146</t>
  </si>
  <si>
    <t xml:space="preserve">Pitch limit switch stuck </t>
  </si>
  <si>
    <t>KRAYN-WKO-NDX-20110210-02</t>
  </si>
  <si>
    <t>US-HIGHLAND-18WEA80825_Zarges Rollers</t>
  </si>
  <si>
    <t>KRAYN-WKO-NDX-20110609-06</t>
  </si>
  <si>
    <t>Maintenanceplan 80825</t>
  </si>
  <si>
    <t>12,13</t>
  </si>
  <si>
    <t xml:space="preserve">TYPE III hub work </t>
  </si>
  <si>
    <t>KRAYN-WKO-NDX-20110609-07</t>
  </si>
  <si>
    <t>KRAYN-NDX-PRT-0058,KRAYN-NDX-PRT-0004,KRAYN-NDX-PRT-0017,KRAYN-NDX-PRT-0364,KRAYN-NDX-PRT-0350,KRAYN-NDX-PRT-0034,KRAYN-NDX-PRT-0356,KRAYN-NDX-PRT-0325,KRAYN-NDX-PRT-0587,KRAYN-NDX-PRT-0351,KRAYN-NDX-PRT-0682,KRAYN-NDX-PRT-0046,KRAYN-NDX-PRT-0062,KRAYN-NDX-PRT-0348,KRAYN-NDX-PRT-0447,KRAYN-NDX-PRT-0062,KRAYN-NDX-PRT-0363</t>
  </si>
  <si>
    <t>4,2,1,4,1,15,1,1,4,4,2,6,3,2,17,12,13</t>
  </si>
  <si>
    <t>KRAYN-WKO-NDX-20110522-10</t>
  </si>
  <si>
    <t>US-HIGHLAND-18WEA80825__Scuff Disc</t>
  </si>
  <si>
    <t xml:space="preserve">Scuff yaw disc to reduce noise. </t>
  </si>
  <si>
    <t>KRAYN-WKO-NDX-20090926-01</t>
  </si>
  <si>
    <t>MI class B</t>
  </si>
  <si>
    <t xml:space="preserve">Troubleshot SEG coverters and pulled triggers, Had to leave turbine down till next day. </t>
  </si>
  <si>
    <t>KRAYN-WKO-NDX-20101028-03</t>
  </si>
  <si>
    <t>WEA 19-80826 FM 1208 MI Class B</t>
  </si>
  <si>
    <t xml:space="preserve">Wind turbine faulted during off duty hours and techs responded first thing in the morning. </t>
  </si>
  <si>
    <t>KRAYN-WKO-NDX-20101105-01</t>
  </si>
  <si>
    <t>US-HIGHLAND-19WEA80826_Type 2 Maint.</t>
  </si>
  <si>
    <t xml:space="preserve">change,bypass oil filter change, visual checks of the nacelle and electrical check of breakers </t>
  </si>
  <si>
    <t>KRAYN-WKO-NDX-20110103-01</t>
  </si>
  <si>
    <t>LVS UPS Battery Change</t>
  </si>
  <si>
    <t xml:space="preserve">Did a battery reset on the UPS </t>
  </si>
  <si>
    <t>KRAYN-WKO-NDX-20110210-03</t>
  </si>
  <si>
    <t>US_Highland_19WEA80826_Zarges Rollers</t>
  </si>
  <si>
    <t>KRAYN-WKO-NDX-20110601-02</t>
  </si>
  <si>
    <t>US_Highland_19WEA80826_Blade Repair</t>
  </si>
  <si>
    <t xml:space="preserve">LM Blade Repair </t>
  </si>
  <si>
    <t>KRAYN-WKO-NDX-20110601-03</t>
  </si>
  <si>
    <t>KRAYN-WKO-NDX-20110601-04</t>
  </si>
  <si>
    <t>KRAYN-WKO-NDX-20110614-03</t>
  </si>
  <si>
    <t>Maintenanceplan 80826</t>
  </si>
  <si>
    <t>12,15</t>
  </si>
  <si>
    <t xml:space="preserve">Type III hub work </t>
  </si>
  <si>
    <t>KRAYN-WKO-NDX-20110615-02</t>
  </si>
  <si>
    <t>US_Highland_19WEA80826_Yaw hyd brake fau</t>
  </si>
  <si>
    <t xml:space="preserve">Nordex technicians troubleshot and corrected a yaw hyd brake fault cause by a problematic valve. </t>
  </si>
  <si>
    <t>KRAYN-WKO-NDX-20110617-01</t>
  </si>
  <si>
    <t>US_Highland_19WEA80826_Ultra Sonic Anemo</t>
  </si>
  <si>
    <t xml:space="preserve">Replace Ultra Sonic Anemometer </t>
  </si>
  <si>
    <t>KRAYN-WKO-NDX-20110614-04</t>
  </si>
  <si>
    <t>5,2,1,1,1,1,1,4,2,1,12,15</t>
  </si>
  <si>
    <t>KRAYN-WKO-NDX-20110522-11</t>
  </si>
  <si>
    <t>US-HIGHLAND-19WEA80826_Scuff Disc</t>
  </si>
  <si>
    <t>KRAYN-WKO-NDX-20110718-01</t>
  </si>
  <si>
    <t>US-HIGHLAND-WEA80820 ALU relay</t>
  </si>
  <si>
    <t>3,1,1</t>
  </si>
  <si>
    <t xml:space="preserve">move 104 k1 and replace 156 k8,k9,k10 with new contactors </t>
  </si>
  <si>
    <t>KRAYN-WKO-NDX-20101123-01</t>
  </si>
  <si>
    <t>US-HIGHLAND-20WEA80827_Type 2 Maint.</t>
  </si>
  <si>
    <t>KRAYN-WKO-NDX-20101216-02</t>
  </si>
  <si>
    <t>HIGHLAND_20WEA80827_FM831_Oil Temp</t>
  </si>
  <si>
    <t xml:space="preserve">Nordex technicians stopped the wind turbine to change valve on the gearbox because of the oil temp warning of the gear oil. </t>
  </si>
  <si>
    <t>KRAYN-WKO-NDX-20110111-04</t>
  </si>
  <si>
    <t>US-HIGHLAND_20WEA80827_PunchList Items</t>
  </si>
  <si>
    <t>KRAYN-WKO-NDX-20110111-05</t>
  </si>
  <si>
    <t>US_Highland_20WEA80827_Zarges Rollers</t>
  </si>
  <si>
    <t>KRAYN-WKO-NDX-20110311-02</t>
  </si>
  <si>
    <t>Check Anemometer</t>
  </si>
  <si>
    <t xml:space="preserve">Did remote reset on turbine. Sensor was froze from the ice </t>
  </si>
  <si>
    <t>KRAYN-WKO-NDX-20110522-12</t>
  </si>
  <si>
    <t>US-HIGHLAND-20WEA80827_Scuff Disc</t>
  </si>
  <si>
    <t>KRAYN-WKO-NDX-20110617-02</t>
  </si>
  <si>
    <t>Maintenanceplan 80827</t>
  </si>
  <si>
    <t>KRAYN-NDX-PRT-0058,KRAYN-NDX-PRT-0004,KRAYN-NDX-PRT-0017,KRAYN-NDX-PRT-0292,KRAYN-NDX-PRT-0350,KRAYN-NDX-PRT-0356,KRAYN-NDX-PRT-0325,KRAYN-NDX-PRT-0351,KRAYN-NDX-PRT-0681,KRAYN-NDX-PRT-0682</t>
  </si>
  <si>
    <t>4,2,1,1,1,1,1,4,2,1</t>
  </si>
  <si>
    <t xml:space="preserve">Nordex technicians conducted type III maintenance in the nacelle and the bottom box. </t>
  </si>
  <si>
    <t>KRAYN-WKO-NDX-20110811-01</t>
  </si>
  <si>
    <t>US_HIGHLAND_20WEA80827_Scuffed Yaw Disc</t>
  </si>
  <si>
    <t xml:space="preserve">Scuffed yaw disc to customers request </t>
  </si>
  <si>
    <t>KRAYN-WKO-NDX-20101216-03</t>
  </si>
  <si>
    <t>HIGHLAND_21WEA80828_FM831_Oil Temp</t>
  </si>
  <si>
    <t xml:space="preserve">Nordex technicians traveled to the wind turbine to change gearbox thermal by-pass valve because of the high temp warning of the gea </t>
  </si>
  <si>
    <t>KRAYN-WKO-NDX-20110111-06</t>
  </si>
  <si>
    <t>US-HIGHLAND_21WEA80828_PunchList Items</t>
  </si>
  <si>
    <t>KRAYN-WKO-NDX-20110111-07</t>
  </si>
  <si>
    <t>US_Highland_21WEA80828_Zarges Rollers</t>
  </si>
  <si>
    <t>KRAYN-WKO-NDX-20110522-13</t>
  </si>
  <si>
    <t>KRAYN-NDX-PRT-0961</t>
  </si>
  <si>
    <t>KRAYN-WKO-NDX-20110425-03</t>
  </si>
  <si>
    <t>Maintenanceplan 80831</t>
  </si>
  <si>
    <t xml:space="preserve">Replace Slip Ring Brushes and Cleaned Cabinet. </t>
  </si>
  <si>
    <t>KRAYN-WKO-NDX-20110425-04</t>
  </si>
  <si>
    <t>KRAYN-WKO-NDX-20110103-02</t>
  </si>
  <si>
    <t>LV UPS battery change</t>
  </si>
  <si>
    <t xml:space="preserve">LV UPS Battery change fault. Replaced two bad batteries with two we had in stock. </t>
  </si>
  <si>
    <t>KRAYN-WKO-NDX-20110103-03</t>
  </si>
  <si>
    <t>KRAYN-WKO-NDX-20110103-04</t>
  </si>
  <si>
    <t>KRAYN-WKO-NDX-20110207-01</t>
  </si>
  <si>
    <t>US_Highland_09WEA80832_Zarges Rollers</t>
  </si>
  <si>
    <t>KRAYN-WKO-NDX-20110322-01</t>
  </si>
  <si>
    <t>FM1172</t>
  </si>
  <si>
    <t>KRAYN-NDX-PRT-0693,KRAYN-NDX-PRT-0725</t>
  </si>
  <si>
    <t xml:space="preserve">FM 1172 Pitch power fault. Nordex techs went up to change out a slipring </t>
  </si>
  <si>
    <t>KRAYN-WKO-NDX-20110603-04</t>
  </si>
  <si>
    <t>KRAYN-NDX-PRT-0058,KRAYN-NDX-PRT-0004,KRAYN-NDX-PRT-0017,KRAYN-NDX-PRT-0364,KRAYN-NDX-PRT-0350,KRAYN-NDX-PRT-0356,KRAYN-NDX-PRT-0325,KRAYN-NDX-PRT-0587,KRAYN-NDX-PRT-0351,KRAYN-NDX-PRT-0046,KRAYN-NDX-PRT-0062,KRAYN-NDX-PRT-0348,KRAYN-NDX-PRT-0447,KRAYN-NDX-PRT-0009</t>
  </si>
  <si>
    <t>KRAYN-WKO-NDX-20110712-01</t>
  </si>
  <si>
    <t>US_4330/4779_Rotor Overspeed Monitoring</t>
  </si>
  <si>
    <t>4</t>
  </si>
  <si>
    <t xml:space="preserve">Install slow speed shaft counting ring and 4 new inductive sensors </t>
  </si>
  <si>
    <t>KRAYN-WKO-NDX-20110712-02</t>
  </si>
  <si>
    <t>US_HIGHLAND_09WEA80832_Door Louver</t>
  </si>
  <si>
    <t>40</t>
  </si>
  <si>
    <t xml:space="preserve">Install door louver for weather purpose </t>
  </si>
  <si>
    <t>KRAYN-WKO-NDX-20110712-03</t>
  </si>
  <si>
    <t>US-HIGHLAND-WEA80832 Condensate Drain</t>
  </si>
  <si>
    <t xml:space="preserve">Install drip pan on top box cooler </t>
  </si>
  <si>
    <t>KRAYN-WKO-NDX-20110712-04</t>
  </si>
  <si>
    <t>KRAYN-NDX-PRT-0961,KRAYN-NDX-PRT-0257,KRAYN-NDX-PRT-0929</t>
  </si>
  <si>
    <t xml:space="preserve">Install rotor cover, yaw skirt, and yaw stack coumers </t>
  </si>
  <si>
    <t>KRAYN-WKO-NDX-20110712-05</t>
  </si>
  <si>
    <t>US_HIGHLAND_09WEA80832_Yaw Parameters Go</t>
  </si>
  <si>
    <t xml:space="preserve">Install new yaw parameters </t>
  </si>
  <si>
    <t>KRAYN-WKO-NDX-20110712-06</t>
  </si>
  <si>
    <t>US-HIGHLAND-09WEA80832_ZargesLoopProtect</t>
  </si>
  <si>
    <t xml:space="preserve">Cory Butler and Ken Hayes worked on the Zarges Cable Loop. </t>
  </si>
  <si>
    <t>KRAYN-WKO-NDX-20110712-07</t>
  </si>
  <si>
    <t>KRAYN-WKO-NDX-20101112-01</t>
  </si>
  <si>
    <t>Highland 10WEA80817 Supression Diodes</t>
  </si>
  <si>
    <t xml:space="preserve">worked down tower durring this time </t>
  </si>
  <si>
    <t>KRAYN-WKO-NDX-20101115-02</t>
  </si>
  <si>
    <t>Highland 10WEA80817 wind measurement dev</t>
  </si>
  <si>
    <t xml:space="preserve">Check of the wind vane alignment and sonic.Also checked connections of the wind vane and sonic </t>
  </si>
  <si>
    <t>KRAYN-WKO-NDX-20101118-01</t>
  </si>
  <si>
    <t>Highland WEA_10_80817 FM 1172_11-18-10</t>
  </si>
  <si>
    <t xml:space="preserve">Windturbine faulted for a pitch power volt problem. Nordex technicians reported to the turbine to troubleshoot. </t>
  </si>
  <si>
    <t>KRAYN-WKO-NDX-20101119-01</t>
  </si>
  <si>
    <t>001 Highland 10WEA80817 FM1177 NC2_1.0</t>
  </si>
  <si>
    <t xml:space="preserve">interbus fault, slipring prototype added </t>
  </si>
  <si>
    <t>KRAYN-WKO-NDX-20101130-02</t>
  </si>
  <si>
    <t>Highland 10WEA80817 11-30-2010</t>
  </si>
  <si>
    <t xml:space="preserve">safety chain dt GenRPM H stop </t>
  </si>
  <si>
    <t>KRAYN-WKO-NDX-20101220-01</t>
  </si>
  <si>
    <t>US-HIGHLAND-10WEA80817_Type 2 Maint.</t>
  </si>
  <si>
    <t>KRAYN-NDX-PRT-0017,KRAYN-NDX-PRT-0074,KRAYN-NDX-PRT-0058,KRAYN-NDX-PRT-0004,KRAYN-NDX-PRT-0587,KRAYN-NDX-PRT-0351,KRAYN-NDX-PRT-0364,KRAYN-NDX-PRT-0292,KRAYN-NDX-PRT-0062</t>
  </si>
  <si>
    <t>1,1,2,2,2,14,2,2,1</t>
  </si>
  <si>
    <t xml:space="preserve">Day 1 of type II </t>
  </si>
  <si>
    <t>KRAYN-WKO-NDX-20101221-04</t>
  </si>
  <si>
    <t>Highland_10WEA80817_FM 501, 503</t>
  </si>
  <si>
    <t xml:space="preserve">Changed wind vane. </t>
  </si>
  <si>
    <t>KRAYN-WKO-NDX-20101221-05</t>
  </si>
  <si>
    <t>KRAYN-WKO-NDX-20101220-02</t>
  </si>
  <si>
    <t>KRAYN-WKO-NDX-20101221-06</t>
  </si>
  <si>
    <t>US_Highland_10WEA80817_Zarges Rollers</t>
  </si>
  <si>
    <t>KRAYN-WKO-NDX-20110722-02</t>
  </si>
  <si>
    <t>US_HIGHLAND_10WEA80817_FM 54 MI e-stop</t>
  </si>
  <si>
    <t xml:space="preserve">FM 54: Replaced 4 inductive sensors, reset pepper and fooks, reset turbine </t>
  </si>
  <si>
    <t>KRAYN-WKO-NDX-20110722-03</t>
  </si>
  <si>
    <t>KRAYN-WKO-NDX-20110531-03</t>
  </si>
  <si>
    <t>US_Highland_10WEA80817_Blade Repair</t>
  </si>
  <si>
    <t>KRAYN-WKO-NDX-20110531-04</t>
  </si>
  <si>
    <t>Maintenanceplan 80817</t>
  </si>
  <si>
    <t>KRAYN-NDX-PRT-0058,KRAYN-NDX-PRT-0004,KRAYN-NDX-PRT-0017,KRAYN-NDX-PRT-0292,KRAYN-NDX-PRT-0350,KRAYN-NDX-PRT-0356,KRAYN-NDX-PRT-0325,KRAYN-NDX-PRT-0062,KRAYN-NDX-PRT-0447</t>
  </si>
  <si>
    <t>4,2,1,4,1,1,1,3,17</t>
  </si>
  <si>
    <t>KRAYN-WKO-NDX-20110701-01</t>
  </si>
  <si>
    <t>US_HIGHLAND_10WEA80817_Gen Alignment</t>
  </si>
  <si>
    <t xml:space="preserve">Gen. alignment </t>
  </si>
  <si>
    <t>KRAYN-WKO-NDX-20110531-05</t>
  </si>
  <si>
    <t>KRAYN-WKO-NDX-20110713-01</t>
  </si>
  <si>
    <t>US-HIGHLAND-WEA80831Condensate Drain</t>
  </si>
  <si>
    <t xml:space="preserve">Install drip pan top box </t>
  </si>
  <si>
    <t>KRAYN-WKO-NDX-20110714-01</t>
  </si>
  <si>
    <t>KRAYN-NDX-PRT-0883,KRAYN-NDX-PRT-0883</t>
  </si>
  <si>
    <t>2,2</t>
  </si>
  <si>
    <t xml:space="preserve">install low speed counting ring and inductive sensors </t>
  </si>
  <si>
    <t>KRAYN-WKO-NDX-20110714-02</t>
  </si>
  <si>
    <t>US_5_A_25_5634 Condensate Drain Topbox</t>
  </si>
  <si>
    <t xml:space="preserve">Install drip pan in top box </t>
  </si>
  <si>
    <t>KRAYN-WKO-NDX-20110714-03</t>
  </si>
  <si>
    <t xml:space="preserve">install rotor cover, yaw skirt, and yaw stack coumers </t>
  </si>
  <si>
    <t>KRAYN-WKO-NDX-20110531-06</t>
  </si>
  <si>
    <t>KRAYN-WKO-NDX-20110714-04</t>
  </si>
  <si>
    <t>US-HIGHLAND-10WEA80817 Zarges Loop</t>
  </si>
  <si>
    <t xml:space="preserve">Wrap LV cables with panduate and install chaffing ring </t>
  </si>
  <si>
    <t>KRAYN-WKO-NDX-20101124-02</t>
  </si>
  <si>
    <t>Turbine 11 FM 50 Fault</t>
  </si>
  <si>
    <t xml:space="preserve">Turbine had a safety chain fault. Nordex techs went up this tower to clean off the gen. rpm sensors. The safety chain fault was do </t>
  </si>
  <si>
    <t>KRAYN-WKO-NDX-20101126-05</t>
  </si>
  <si>
    <t>1 HIGHLAND 11WEA80818 RM2</t>
  </si>
  <si>
    <t xml:space="preserve">The wind turbine never started but the original stop time is 05:53 and work stop time is 19:30. </t>
  </si>
  <si>
    <t>KRAYN-WKO-NDX-20101126-06</t>
  </si>
  <si>
    <t xml:space="preserve">The wind turbine faulted over the weekend and the nordex technicians troubleshot thru the weekend till the next week. </t>
  </si>
  <si>
    <t>KRAYN-WKO-NDX-20101126-07</t>
  </si>
  <si>
    <t>KRAYN-WKO-NDX-20101203-01</t>
  </si>
  <si>
    <t>US-HIGHLAND-11WEA80818_Type 2 Maint.</t>
  </si>
  <si>
    <t>KRAYN-NDX-PRT-0017,KRAYN-NDX-PRT-0074</t>
  </si>
  <si>
    <t xml:space="preserve">Performed a type 2 maint. with WTS Tech </t>
  </si>
  <si>
    <t>KRAYN-WKO-NDX-20101203-02</t>
  </si>
  <si>
    <t>KRAYN-NDX-PRT-0074,KRAYN-NDX-PRT-0017,KRAYN-NDX-PRT-0351,KRAYN-NDX-PRT-0004</t>
  </si>
  <si>
    <t>1,1,4,2</t>
  </si>
  <si>
    <t>KRAYN-WKO-NDX-20101221-07</t>
  </si>
  <si>
    <t>US_Highland_11WEA80818_Zarges Rollers</t>
  </si>
  <si>
    <t xml:space="preserve">Replace trolley zarges lift </t>
  </si>
  <si>
    <t>KRAYN-WKO-NDX-20110131-02</t>
  </si>
  <si>
    <t xml:space="preserve">Conducted slip ring inspection for Nordex engineering for purpose of generator warranty </t>
  </si>
  <si>
    <t>KRAYN-WKO-NDX-20110221-02</t>
  </si>
  <si>
    <t>Highland_11WEA80818_2011-02-21_FM168</t>
  </si>
  <si>
    <t xml:space="preserve">replace gear oil filter </t>
  </si>
  <si>
    <t>KRAYN-WKO-NDX-20110615-03</t>
  </si>
  <si>
    <t>Maintenanceplan 80818</t>
  </si>
  <si>
    <t xml:space="preserve">Type III maintenance - MX2 </t>
  </si>
  <si>
    <t>KRAYN-WKO-NDX-20110615-04</t>
  </si>
  <si>
    <t>KRAYN-NDX-PRT-0004,KRAYN-NDX-PRT-0017,KRAYN-NDX-PRT-0350,KRAYN-NDX-PRT-0356,KRAYN-NDX-PRT-0325,KRAYN-NDX-PRT-0587,KRAYN-NDX-PRT-0351,KRAYN-NDX-PRT-0046,KRAYN-NDX-PRT-0062,KRAYN-NDX-PRT-0348,KRAYN-NDX-PRT-0447,KRAYN-NDX-PRT-0350,KRAYN-NDX-PRT-0004,KRAYN-NDX-PRT-0017,KRAYN-NDX-PRT-0356,KRAYN-NDX-PRT-0351,KRAYN-NDX-PRT-0046,KRAYN-NDX-PRT-0062</t>
  </si>
  <si>
    <t>2,1,1,1,1,4,4,6,3,2,17,1,1,1,1,1,1,1</t>
  </si>
  <si>
    <t>KRAYN-WKO-NDX-20110615-05</t>
  </si>
  <si>
    <t>KRAYN-NDX-PRT-0350,KRAYN-NDX-PRT-0004,KRAYN-NDX-PRT-0017,KRAYN-NDX-PRT-0356,KRAYN-NDX-PRT-0351,KRAYN-NDX-PRT-0046,KRAYN-NDX-PRT-0062,KRAYN-NDX-PRT-0004,KRAYN-NDX-PRT-0017,KRAYN-NDX-PRT-0350,KRAYN-NDX-PRT-0356,KRAYN-NDX-PRT-0325,KRAYN-NDX-PRT-0351,KRAYN-NDX-PRT-0587,KRAYN-NDX-PRT-0046,KRAYN-NDX-PRT-0062,KRAYN-NDX-PRT-0348,KRAYN-NDX-PRT-0447</t>
  </si>
  <si>
    <t>1,1,1,1,1,1,1,2,1,1,1,1,4,4,6,3,2,17</t>
  </si>
  <si>
    <t>KRAYN-WKO-NDX-20110622-05</t>
  </si>
  <si>
    <t xml:space="preserve">hub maintenance completed. </t>
  </si>
  <si>
    <t>KRAYN-WKO-NDX-20100512-01</t>
  </si>
  <si>
    <t>US-HIGHLAND_05WEA80812_PunchList Items</t>
  </si>
  <si>
    <t>KRAYN-WKO-NDX-20100512-02</t>
  </si>
  <si>
    <t>KRAYN-WKO-NDX-20101203-03</t>
  </si>
  <si>
    <t>US-HIGHLAND-12WEA80819_Type 2 Maint.</t>
  </si>
  <si>
    <t>KRAYN-NDX-PRT-0004,KRAYN-NDX-PRT-0017,KRAYN-NDX-PRT-0074,KRAYN-NDX-PRT-0058,KRAYN-NDX-PRT-0587,KRAYN-NDX-PRT-0351,KRAYN-NDX-PRT-0062,KRAYN-NDX-PRT-0292</t>
  </si>
  <si>
    <t>2,1,1,2,3,4,1,2</t>
  </si>
  <si>
    <t xml:space="preserve">machine was stopped for type II maintanence. </t>
  </si>
  <si>
    <t>KRAYN-WKO-NDX-20101221-08</t>
  </si>
  <si>
    <t>US_Highland_12WEA80819_Zarges Rollers</t>
  </si>
  <si>
    <t xml:space="preserve">Zardes lift roller </t>
  </si>
  <si>
    <t>KRAYN-WKO-NDX-20110107-01</t>
  </si>
  <si>
    <t>US_Highland 12WEA80819_HUR Board</t>
  </si>
  <si>
    <t xml:space="preserve">HUR board will not commission due bad HUR board </t>
  </si>
  <si>
    <t>KRAYN-WKO-NDX-20110107-02</t>
  </si>
  <si>
    <t>KRAYN-WKO-NDX-20110314-01</t>
  </si>
  <si>
    <t>FM 124</t>
  </si>
  <si>
    <t xml:space="preserve">FM 124 Nordex techs replaced the main gear box filter </t>
  </si>
  <si>
    <t>KRAYN-WKO-NDX-20110413-01</t>
  </si>
  <si>
    <t>Pitch Motor Brake Replacement</t>
  </si>
  <si>
    <t xml:space="preserve">WTG12_80819_Troubleshoot pitch </t>
  </si>
  <si>
    <t>KRAYN-WKO-NDX-20110413-02</t>
  </si>
  <si>
    <t>KRAYN-WKO-NDX-20110504-01</t>
  </si>
  <si>
    <t>US_Highland_12WEA80819_Slip ring replace</t>
  </si>
  <si>
    <t>KRAYN-WKO-NDX-20110623-07</t>
  </si>
  <si>
    <t>Maintenanceplan 80819</t>
  </si>
  <si>
    <t>KRAYN-NDX-PRT-0058,KRAYN-NDX-PRT-0004,KRAYN-NDX-PRT-0017,KRAYN-NDX-PRT-0364,KRAYN-NDX-PRT-0350,KRAYN-NDX-PRT-0034,KRAYN-NDX-PRT-0356,KRAYN-NDX-PRT-0325,KRAYN-NDX-PRT-0587,KRAYN-NDX-PRT-0351,KRAYN-NDX-PRT-0046,KRAYN-NDX-PRT-0062,KRAYN-NDX-PRT-0348,KRAYN-NDX-PRT-0447</t>
  </si>
  <si>
    <t>4,2,1,4,1,15,1,1,4,4,6,3,2,17</t>
  </si>
  <si>
    <t>KRAYN-WKO-NDX-20110627-02</t>
  </si>
  <si>
    <t xml:space="preserve">Completed stage 3 of the type 3 maint. And did a gen. alignment check. </t>
  </si>
  <si>
    <t>KRAYN-WKO-NDX-20110623-08</t>
  </si>
  <si>
    <t>KRAYN-NDX-PRT-0058,KRAYN-NDX-PRT-0004,KRAYN-NDX-PRT-0017,KRAYN-NDX-PRT-0350,KRAYN-NDX-PRT-0356,KRAYN-NDX-PRT-0325,KRAYN-NDX-PRT-0351,KRAYN-NDX-PRT-0364,KRAYN-NDX-PRT-0034,KRAYN-NDX-PRT-0587,KRAYN-NDX-PRT-0046,KRAYN-NDX-PRT-0062,KRAYN-NDX-PRT-0348,KRAYN-NDX-PRT-0447</t>
  </si>
  <si>
    <t>4,2,1,1,1,1,4,4,15,4,6,3,2,17</t>
  </si>
  <si>
    <t>KRAYN-WKO-NDX-20110721-01</t>
  </si>
  <si>
    <t>US_HIGHLAND_12WEA80819_FM 419 Yaw Hyd Br</t>
  </si>
  <si>
    <t xml:space="preserve">Drain and cycle hyde station, reset turbine </t>
  </si>
  <si>
    <t>KRAYN-WKO-NDX-20101202-01</t>
  </si>
  <si>
    <t>US-HIGHLAND-13WEA80820_Type 2 Maint.</t>
  </si>
  <si>
    <t>KRAYN-NDX-PRT-0017,KRAYN-NDX-PRT-0074,KRAYN-NDX-PRT-0058,KRAYN-NDX-PRT-0351</t>
  </si>
  <si>
    <t xml:space="preserve">Performed Type 2 maint. with a WTS tech </t>
  </si>
  <si>
    <t>KRAYN-WKO-NDX-20101213-05</t>
  </si>
  <si>
    <t>Highland 13WEA80820 FM 1153</t>
  </si>
  <si>
    <t xml:space="preserve">FM 1172 </t>
  </si>
  <si>
    <t>KRAYN-WKO-NDX-20110110-02</t>
  </si>
  <si>
    <t>US_Highland_13WEA80820_FM 420</t>
  </si>
  <si>
    <t xml:space="preserve">drove from Geistown to Highland </t>
  </si>
  <si>
    <t>KRAYN-WKO-NDX-20101221-09</t>
  </si>
  <si>
    <t>US-HIGHLAND-13WEA80820_Zarges Rollers</t>
  </si>
  <si>
    <t xml:space="preserve">Replace zarges roller on lift </t>
  </si>
  <si>
    <t>KRAYN-WKO-NDX-20110131-03</t>
  </si>
  <si>
    <t xml:space="preserve">Conducted the gen slip ring warranty inspection for nordex engineers. </t>
  </si>
  <si>
    <t>KRAYN-WKO-NDX-20110601-05</t>
  </si>
  <si>
    <t>US_Highland_13WEA80820_Blade Repair</t>
  </si>
  <si>
    <t>KRAYN-WKO-NDX-20110620-02</t>
  </si>
  <si>
    <t>Maintenanceplan 80820</t>
  </si>
  <si>
    <t>KRAYN-NDX-PRT-0058,KRAYN-NDX-PRT-0004,KRAYN-NDX-PRT-0017,KRAYN-NDX-PRT-0292,KRAYN-NDX-PRT-0350,KRAYN-NDX-PRT-0034,KRAYN-NDX-PRT-0356,KRAYN-NDX-PRT-0325,KRAYN-NDX-PRT-0587,KRAYN-NDX-PRT-0351,KRAYN-NDX-PRT-0046,KRAYN-NDX-PRT-0062,KRAYN-NDX-PRT-0348,KRAYN-NDX-PRT-0447,KRAYN-NDX-PRT-0363,KRAYN-NDX-PRT-0062</t>
  </si>
  <si>
    <t>4,2,1,20,1,20,1,1,4,4,6,3,2,17,10,12</t>
  </si>
  <si>
    <t xml:space="preserve">Type 3 maintenance </t>
  </si>
  <si>
    <t>KRAYN-WKO-NDX-20110627-03</t>
  </si>
  <si>
    <t xml:space="preserve">Nordex technicians completed rotor and pitch maintenance. </t>
  </si>
  <si>
    <t>KRAYN-WKO-NDX-20110620-03</t>
  </si>
  <si>
    <t xml:space="preserve">Clean Tower and Naccell, Paint </t>
  </si>
  <si>
    <t>KRAYN-WKO-NDX-20110620-04</t>
  </si>
  <si>
    <t>KRAYN-NDX-PRT-0053,KRAYN-NDX-PRT-0054,KRAYN-NDX-PRT-0363,KRAYN-NDX-PRT-0062,KRAYN-NDX-PRT-0058,KRAYN-NDX-PRT-0004,KRAYN-NDX-PRT-0017,KRAYN-NDX-PRT-0292,KRAYN-NDX-PRT-0350,KRAYN-NDX-PRT-0356,KRAYN-NDX-PRT-0325,KRAYN-NDX-PRT-0351,KRAYN-NDX-PRT-0062,KRAYN-NDX-PRT-0447,KRAYN-NDX-PRT-0034,KRAYN-NDX-PRT-0587,KRAYN-NDX-PRT-0046,KRAYN-NDX-PRT-0348</t>
  </si>
  <si>
    <t>4,4,10,12,4,2,1,20,1,1,1,4,3,17,20,4,6,2</t>
  </si>
  <si>
    <t>KRAYN-WKO-NDX-20110701-02</t>
  </si>
  <si>
    <t>US_Highland_13WEA80820_FM 310 Charles Ma</t>
  </si>
  <si>
    <t xml:space="preserve">Nordex technicians corrected a long-standing FM 310 in conjunction with planned turbine stop-time associated with SEG warranty insp </t>
  </si>
  <si>
    <t>KRAYN-WKO-NDX-20110718-02</t>
  </si>
  <si>
    <t xml:space="preserve">Install slow speed counting ring and inductive sensors on slow and high speed shaft </t>
  </si>
  <si>
    <t>KRAYN-WKO-NDX-20110718-03</t>
  </si>
  <si>
    <t>US_HIGHLAND_13WEA80820_Door Louver</t>
  </si>
  <si>
    <t xml:space="preserve">install door louver on main door for weather </t>
  </si>
  <si>
    <t>KRAYN-WKO-NDX-20110718-04</t>
  </si>
  <si>
    <t>US-HIGHLAND-WEA80820 Condensate Drain</t>
  </si>
  <si>
    <t xml:space="preserve">Install drip pan on top box </t>
  </si>
  <si>
    <t>KRAYN-WKO-NDX-20110718-05</t>
  </si>
  <si>
    <t xml:space="preserve">Install rotor cover, yaw skirt and yaw stack coumers </t>
  </si>
  <si>
    <t>KRAYN-WKO-NDX-20110718-06</t>
  </si>
  <si>
    <t>US-HIGHLAND-13WEA80820_ZargesLoopProtect</t>
  </si>
  <si>
    <t xml:space="preserve">wrap LV cables with panduate and install chaffing ring </t>
  </si>
  <si>
    <t>KRAYN-WKO-NDX-20101130-03</t>
  </si>
  <si>
    <t>US-HIGHLAND-14WEA80821_Type 2 Maint.</t>
  </si>
  <si>
    <t>KRAYN-NDX-PRT-0062,KRAYN-NDX-PRT-0962,KRAYN-NDX-PRT-0292,KRAYN-NDX-PRT-0058</t>
  </si>
  <si>
    <t>1,2,2,2</t>
  </si>
  <si>
    <t xml:space="preserve">travel from Geistown to Highland </t>
  </si>
  <si>
    <t>KRAYN-WKO-NDX-20101221-10</t>
  </si>
  <si>
    <t>US_Highland_14WEA80821_Zarges Rollers</t>
  </si>
  <si>
    <t xml:space="preserve">replace zarges roller </t>
  </si>
  <si>
    <t>KRAYN-WKO-NDX-20110128-03</t>
  </si>
  <si>
    <t xml:space="preserve">Performing the gen slip ring inspection for Nordex Engineers for warranty </t>
  </si>
  <si>
    <t>KRAYN-WKO-NDX-20110218-01</t>
  </si>
  <si>
    <t>Highland_14WEA80821_2011-02-18_FM 414</t>
  </si>
  <si>
    <t xml:space="preserve">WTG 14 had a FM 414 yaw motor brake not open. Nordex techs went up tower to adjust the micrologics switch on the yaw motor </t>
  </si>
  <si>
    <t>KRAYN-WKO-NDX-20110220-01</t>
  </si>
  <si>
    <t>Highland_14WEA80821_FM1172</t>
  </si>
  <si>
    <t>0</t>
  </si>
  <si>
    <t xml:space="preserve">WTG 14 has a slipring that has gone bad in it. Nordex techs went up tower to replace slipring. </t>
  </si>
  <si>
    <t>KRAYN-WKO-NDX-20110221-03</t>
  </si>
  <si>
    <t>Highland_14WEA80821_2011-02-21_FM168</t>
  </si>
  <si>
    <t>KRAYN-WKO-NDX-20110321-02</t>
  </si>
  <si>
    <t>bus moduele fuse blown</t>
  </si>
  <si>
    <t xml:space="preserve">start and stop times </t>
  </si>
  <si>
    <t>KRAYN-WKO-NDX-20110621-02</t>
  </si>
  <si>
    <t>US_Highland_14WEA80821_Gen. alignment</t>
  </si>
  <si>
    <t xml:space="preserve">gen. alignment </t>
  </si>
  <si>
    <t>KRAYN-WKO-NDX-20110621-03</t>
  </si>
  <si>
    <t>Maintenanceplan 80821</t>
  </si>
  <si>
    <t>KRAYN-WKO-NDX-20110621-04</t>
  </si>
  <si>
    <t>3,2,1,2,1,1,1,4,2,1</t>
  </si>
  <si>
    <t>KRAYN-WKO-NDX-20110621-05</t>
  </si>
  <si>
    <t>KRAYN-NDX-PRT-0292,KRAYN-NDX-PRT-0356,KRAYN-NDX-PRT-0325,KRAYN-NDX-PRT-0351,KRAYN-NDX-PRT-0681,KRAYN-NDX-PRT-0058,KRAYN-NDX-PRT-0004,KRAYN-NDX-PRT-0017,KRAYN-NDX-PRT-0350,KRAYN-NDX-PRT-0682</t>
  </si>
  <si>
    <t>2,1,1,4,2,3,2,1,1,1</t>
  </si>
  <si>
    <t>KRAYN-WKO-NDX-20110701-03</t>
  </si>
  <si>
    <t>US_Highland_14WEA80821_FM 310 Charles Ma</t>
  </si>
  <si>
    <t xml:space="preserve">Nordex technicians corrected a longstanding FM 310 in conjunction with planned turbine down-time associated with an SEG warranty in </t>
  </si>
  <si>
    <t>KRAYN-WKO-NDX-20110719-01</t>
  </si>
  <si>
    <t>US_5_A_25_4744 Repl. of PLC - ALU relay</t>
  </si>
  <si>
    <t>KRAYN-NDX-PRT-0105,KRAYN-NDX-PRT-0959,KRAYN-NDX-PRT-0960</t>
  </si>
  <si>
    <t xml:space="preserve">Move 104k1 and replace 156 k8,k9,k10 with new contactors </t>
  </si>
  <si>
    <t>KRAYN-WKO-NDX-20110719-02</t>
  </si>
  <si>
    <t xml:space="preserve">install slow speed counting ring and new inductive sensors </t>
  </si>
  <si>
    <t>KRAYN-WKO-NDX-20110719-03</t>
  </si>
  <si>
    <t>US_HIGHLAND_14WEA80821_Door Louver</t>
  </si>
  <si>
    <t xml:space="preserve">Door louver retro </t>
  </si>
  <si>
    <t>KRAYN-WKO-NDX-20110719-04</t>
  </si>
  <si>
    <t>KRAYN-WKO-NDX-20110719-05</t>
  </si>
  <si>
    <t xml:space="preserve">Install rotor cover, yaw skirt, and coumings edges </t>
  </si>
  <si>
    <t>KRAYN-WKO-NDX-20110621-06</t>
  </si>
  <si>
    <t>KRAYN-WKO-NDX-20110719-06</t>
  </si>
  <si>
    <t>US-HIGHLAND-14WEA80821_ZargesLoopProtect</t>
  </si>
  <si>
    <t xml:space="preserve">Spiral wrap LV cables with panduat, install chaffing ring </t>
  </si>
  <si>
    <t>KRAYN-WKO-NDX-20110720-01</t>
  </si>
  <si>
    <t>HIGHLAND_14WEA80821_FM171</t>
  </si>
  <si>
    <t xml:space="preserve">Troubleshoot and replace pheonix contactor 155k5 </t>
  </si>
  <si>
    <t>KRAYN-WKO-NDX-20100608-01</t>
  </si>
  <si>
    <t>US-HIGHLAND_06WEA80813_PunchList Items</t>
  </si>
  <si>
    <t xml:space="preserve">Punchlist Items </t>
  </si>
  <si>
    <t>KRAYN-WKO-NDX-20110612-01</t>
  </si>
  <si>
    <t xml:space="preserve">Type III </t>
  </si>
  <si>
    <t>KRAYN-WKO-NDX-20110603-05</t>
  </si>
  <si>
    <t>US_Highland_23WEA80815_Blade Repair</t>
  </si>
  <si>
    <t xml:space="preserve">Blade Repair w/ LM </t>
  </si>
  <si>
    <t>KRAYN-WKO-NDX-20110210-04</t>
  </si>
  <si>
    <t>US_5_01WEA80808_2011-02-14_Lift cbl rep</t>
  </si>
  <si>
    <t xml:space="preserve">preped drove to the turbine, stopped by everpowers for an availability meeting </t>
  </si>
  <si>
    <t>KRAYN-WKO-NDX-20110117-01</t>
  </si>
  <si>
    <t>oil filter change, ups battery change</t>
  </si>
  <si>
    <t>KRAYN-NDX-PRT-0325,KRAYN-NDX-PRT-0298</t>
  </si>
  <si>
    <t>1,4</t>
  </si>
  <si>
    <t xml:space="preserve">preped materials and travled to site for work to be completed </t>
  </si>
  <si>
    <t>KRAYN-WKO-NDX-20101123-02</t>
  </si>
  <si>
    <t>Safety chain on WTG1</t>
  </si>
  <si>
    <t xml:space="preserve">Safety Chain due to RPMs </t>
  </si>
  <si>
    <t>KRAYN-WKO-NDX-20101123-03</t>
  </si>
  <si>
    <t>KRAYN-WKO-NDX-20101216-04</t>
  </si>
  <si>
    <t>Highland_01WEA80808_FM744</t>
  </si>
  <si>
    <t xml:space="preserve">Stopped Turbine to adjust an ice sensor and to clean the slip ring. </t>
  </si>
  <si>
    <t>KRAYN-WKO-NDX-20101216-05</t>
  </si>
  <si>
    <t>KRAYN-WKO-NDX-20110105-01</t>
  </si>
  <si>
    <t xml:space="preserve">Haller and Martin went uptower to perform a slip ring inspection. Examined slip rings, brushes; measured runout using dial microme </t>
  </si>
  <si>
    <t>KRAYN-WKO-NDX-20110117-02</t>
  </si>
  <si>
    <t>KRAYN-WKO-NDX-20110203-04</t>
  </si>
  <si>
    <t>US_5_01WEA80808_FM104</t>
  </si>
  <si>
    <t xml:space="preserve">Examined fast logs, considered potential problems. Decided to restart the turbine. No further problems of this nature, will conti </t>
  </si>
  <si>
    <t>KRAYN-WKO-NDX-20110210-05</t>
  </si>
  <si>
    <t>KRAYN-WKO-NDX-20110303-01</t>
  </si>
  <si>
    <t>Highland_01WEA80808_2011-3-3_slipring</t>
  </si>
  <si>
    <t xml:space="preserve">Nordex Technicians attended turbine 1 to troubleshoot a pitch power fault. Attempted uptower reset. Unsuccessful. Brought up a n </t>
  </si>
  <si>
    <t>KRAYN-WKO-NDX-20110310-02</t>
  </si>
  <si>
    <t>001 Highland 01WEA80808 FM55</t>
  </si>
  <si>
    <t>KRAYN-WKO-NDX-20110517-01</t>
  </si>
  <si>
    <t>US-HIGHLAND-01WEA80808_ZargesLoopProtect</t>
  </si>
  <si>
    <t xml:space="preserve">install protective wire wrap. </t>
  </si>
  <si>
    <t>KRAYN-WKO-NDX-20110517-02</t>
  </si>
  <si>
    <t>KRAYN-WKO-NDX-20110516-01</t>
  </si>
  <si>
    <t>Maintenance 80808</t>
  </si>
  <si>
    <t>3</t>
  </si>
  <si>
    <t xml:space="preserve">Nordex technicians, along with J. Bennett began hub maintenance by greasing pitch blade bearings, performing various checks, and be </t>
  </si>
  <si>
    <t>KRAYN-WKO-NDX-20110516-02</t>
  </si>
  <si>
    <t>KRAYN-WKO-NDX-20110723-02</t>
  </si>
  <si>
    <t>US_HIGHLAND_01WEA80808_FM 414 Yaw Motor</t>
  </si>
  <si>
    <t xml:space="preserve">Adjust yaw brake micro switch to close brakes and reset turbine </t>
  </si>
  <si>
    <t>KRAYN-WKO-NDX-20110617-03</t>
  </si>
  <si>
    <t>US_Highland_01WEA80808_Yaw disc scuffing</t>
  </si>
  <si>
    <t xml:space="preserve">scuffed yaw disc per Everpower request </t>
  </si>
  <si>
    <t>KRAYN-WKO-NDX-20110622-06</t>
  </si>
  <si>
    <t>US_Highland_01WEA80808_BoreScope_WTG1</t>
  </si>
  <si>
    <t xml:space="preserve">BoreScope/Gearbox Inspection </t>
  </si>
  <si>
    <t>KRAYN-WKO-NDX-20110705-01</t>
  </si>
  <si>
    <t xml:space="preserve">Replaced counting ring with counting ring retro. adjusted inductive sensors </t>
  </si>
  <si>
    <t>KRAYN-WKO-NDX-20110705-02</t>
  </si>
  <si>
    <t>US-HIGHLAND-01WEA80808_Leaking Oil Clean</t>
  </si>
  <si>
    <t>KRAYN-WKO-NDX-20110705-03</t>
  </si>
  <si>
    <t xml:space="preserve">installed water ingression retro </t>
  </si>
  <si>
    <t>KRAYN-WKO-NDX-20110517-03</t>
  </si>
  <si>
    <t>KRAYN-WKO-NDX-20110705-04</t>
  </si>
  <si>
    <t>KRAYN-WKO-NDX-20110706-01</t>
  </si>
  <si>
    <t>KRAYN-WKO-NDX-20110718-07</t>
  </si>
  <si>
    <t>US_HIGHLAND_01WEA80808_Scuffed Yaw Disc</t>
  </si>
  <si>
    <t xml:space="preserve">Scuffed the yaw disc per customer request </t>
  </si>
  <si>
    <t>KRAYN-WKO-NDX-20110721-02</t>
  </si>
  <si>
    <t>US_LM 43.8 breaking bolts_WTG80808</t>
  </si>
  <si>
    <t xml:space="preserve">Blade bolt repair. </t>
  </si>
  <si>
    <t>KRAYN-WKO-NDX-20110723-03</t>
  </si>
  <si>
    <t>KRAYN-WKO-NDX-20090913-01</t>
  </si>
  <si>
    <t>FM 700</t>
  </si>
  <si>
    <t xml:space="preserve">Found loose fiber in top box. </t>
  </si>
  <si>
    <t>KRAYN-WKO-NDX-20101112-02</t>
  </si>
  <si>
    <t xml:space="preserve">shut down time of the turbine </t>
  </si>
  <si>
    <t>KRAYN-WKO-NDX-20101216-06</t>
  </si>
  <si>
    <t>Highland_02WEA80809_FM420</t>
  </si>
  <si>
    <t xml:space="preserve">Displaying yaw hydraulic brake fault. </t>
  </si>
  <si>
    <t>KRAYN-WKO-NDX-20110106-01</t>
  </si>
  <si>
    <t>US_High1_02WEA80809_FM168</t>
  </si>
  <si>
    <t xml:space="preserve">machine down for slip ring inspection; cable guide change; and gear oil filter change. </t>
  </si>
  <si>
    <t>KRAYN-WKO-NDX-20110106-02</t>
  </si>
  <si>
    <t xml:space="preserve">turbine down for slip ring inspection, gear oil filter change, zarges cable guide retrofit </t>
  </si>
  <si>
    <t>KRAYN-WKO-NDX-20110106-03</t>
  </si>
  <si>
    <t>US_Highland_02WEA80809_ Zarges Rollers</t>
  </si>
  <si>
    <t>KRAYN-WKO-NDX-20110112-01</t>
  </si>
  <si>
    <t>001 Highland 02WEA80809 FM1208 NC2_1.0</t>
  </si>
  <si>
    <t xml:space="preserve">drove from Geistown to Highland; inclimate weather. </t>
  </si>
  <si>
    <t>KRAYN-WKO-NDX-20110118-01</t>
  </si>
  <si>
    <t>US-HIGHLAND_02WEA80809_PunchList Items</t>
  </si>
  <si>
    <t xml:space="preserve">turbine stopped for punchlist hub painting and zarges cable protection retro. </t>
  </si>
  <si>
    <t>KRAYN-WKO-NDX-20110118-02</t>
  </si>
  <si>
    <t>US-HIGHLAND-02WEA80809_ZargesLoopProtect</t>
  </si>
  <si>
    <t xml:space="preserve">Performed a new zarges cable protection retro fit </t>
  </si>
  <si>
    <t>KRAYN-WKO-NDX-20110214-01</t>
  </si>
  <si>
    <t>Highland_02WEA80809_2011-02-14_FM105</t>
  </si>
  <si>
    <t xml:space="preserve">Parts assembly and preparation for an FM 105 </t>
  </si>
  <si>
    <t>KRAYN-WKO-NDX-20100516-01</t>
  </si>
  <si>
    <t>KRAYN-WKO-NDX-20110517-04</t>
  </si>
  <si>
    <t>KRAYN-WKO-NDX-20110621-07</t>
  </si>
  <si>
    <t>US_Highland_02WEA80809_BoreScope WTG2</t>
  </si>
  <si>
    <t>KRAYN-WKO-NDX-20110621-08</t>
  </si>
  <si>
    <t>KRAYN-WKO-NDX-20110706-02</t>
  </si>
  <si>
    <t>US_HIGHLAND_03WEA80810_Door Louver</t>
  </si>
  <si>
    <t xml:space="preserve">Blake Carlson worked with Sibela and Martin on the door louver. </t>
  </si>
  <si>
    <t>KRAYN-WKO-NDX-20110506-04</t>
  </si>
  <si>
    <t>Maintenanceplan 80809</t>
  </si>
  <si>
    <t xml:space="preserve">Type 3 maintenance. </t>
  </si>
  <si>
    <t>KRAYN-WKO-NDX-20110517-05</t>
  </si>
  <si>
    <t xml:space="preserve">Install yaw water seal. </t>
  </si>
  <si>
    <t>KRAYN-WKO-NDX-20110718-08</t>
  </si>
  <si>
    <t>US_Highland_02WEA80809_Scuff yaw disc</t>
  </si>
  <si>
    <t xml:space="preserve">Scuffed yaw disk per customer's request </t>
  </si>
  <si>
    <t>KRAYN-WKO-NDX-20110103-05</t>
  </si>
  <si>
    <t>Highland 03WEA80810 FM124</t>
  </si>
  <si>
    <t>KRAYN-NDX-PRT-0325,KRAYN-NDX-PRT-0364</t>
  </si>
  <si>
    <t xml:space="preserve">changed main gear filter. filled yaw ALU. </t>
  </si>
  <si>
    <t>KRAYN-WKO-NDX-20110107-03</t>
  </si>
  <si>
    <t xml:space="preserve">performed inspection of generator slip ring. </t>
  </si>
  <si>
    <t>KRAYN-WKO-NDX-20110303-02</t>
  </si>
  <si>
    <t>Highland_03WEA80810_2011-03-03_FM 419</t>
  </si>
  <si>
    <t xml:space="preserve">FM 419 was the fault the Nordex techs went up tower to investigate. Which was just a solenoid stuck. it was accuated from the yaw c </t>
  </si>
  <si>
    <t>KRAYN-WKO-NDX-20110517-06</t>
  </si>
  <si>
    <t>US-HIGHLAND-WEA80810-FM1208 bad IGBT</t>
  </si>
  <si>
    <t xml:space="preserve">Bad IGBT </t>
  </si>
  <si>
    <t>KRAYN-WKO-NDX-20110517-07</t>
  </si>
  <si>
    <t>KRAYN-WKO-NDX-20110517-08</t>
  </si>
  <si>
    <t>KRAYN-WKO-NDX-20110518-01</t>
  </si>
  <si>
    <t>KRAYN-WKO-NDX-20110428-01</t>
  </si>
  <si>
    <t>Maintenanceplan 80810</t>
  </si>
  <si>
    <t>KRAYN-WKO-NDX-20110428-02</t>
  </si>
  <si>
    <t>KRAYN-NDX-PRT-0058,KRAYN-NDX-PRT-0004,KRAYN-NDX-PRT-0017,KRAYN-NDX-PRT-0350,KRAYN-NDX-PRT-0356,KRAYN-NDX-PRT-0325,KRAYN-NDX-PRT-0351,KRAYN-NDX-PRT-0364,KRAYN-NDX-PRT-0587,KRAYN-NDX-PRT-0046,KRAYN-NDX-PRT-0062,KRAYN-NDX-PRT-0348,KRAYN-NDX-PRT-0447</t>
  </si>
  <si>
    <t>4,2,1,1,1,1,4,4,4,6,3,2,17</t>
  </si>
  <si>
    <t>KRAYN-WKO-NDX-20110707-01</t>
  </si>
  <si>
    <t xml:space="preserve">Install door louver for weather purposes </t>
  </si>
  <si>
    <t>KRAYN-WKO-NDX-20110428-03</t>
  </si>
  <si>
    <t>KRAYN-WKO-NDX-20110518-02</t>
  </si>
  <si>
    <t xml:space="preserve">Install yaw skirt. </t>
  </si>
  <si>
    <t>KRAYN-WKO-NDX-20110718-09</t>
  </si>
  <si>
    <t>US-HIGHLAND_03WEA80810_Scuffed Yaw Disc</t>
  </si>
  <si>
    <t xml:space="preserve">Scuff yaw disc per customer request </t>
  </si>
  <si>
    <t>KRAYN-WKO-NDX-20110718-10</t>
  </si>
  <si>
    <t>KRAYN-WKO-NDX-20101217-02</t>
  </si>
  <si>
    <t>Highland_04WEA80811_FM168</t>
  </si>
  <si>
    <t xml:space="preserve">machine had been showing FM 168 for several days. Technicians changed gear box oil filter. During task, machine H stopped for Rot </t>
  </si>
  <si>
    <t>KRAYN-WKO-NDX-20110103-06</t>
  </si>
  <si>
    <t>Highland 04WEA80811 FM 744 Clean hub S R</t>
  </si>
  <si>
    <t xml:space="preserve">Stopped for this reason, along with the Zarges cable guide retrofit (different SR). </t>
  </si>
  <si>
    <t>KRAYN-WKO-NDX-20110103-07</t>
  </si>
  <si>
    <t>US_Highland_04WEA80811_ Zarges Rollers</t>
  </si>
  <si>
    <t xml:space="preserve">Along with slip ring cleaning (different SR). </t>
  </si>
  <si>
    <t>KRAYN-WKO-NDX-20110107-04</t>
  </si>
  <si>
    <t xml:space="preserve">turbine stopped for this time. </t>
  </si>
  <si>
    <t>KRAYN-WKO-NDX-20110124-02</t>
  </si>
  <si>
    <t>001 Highland 04WEA80811 FM1208 NC2_1.0</t>
  </si>
  <si>
    <t xml:space="preserve">Troubleshooting conducted; all contactors appeared to be working appropriately. Turbine restarted. No further incidents. </t>
  </si>
  <si>
    <t>KRAYN-WKO-NDX-20110211-01</t>
  </si>
  <si>
    <t>US-HIGHLAND-WEA80811_2011-02-14_Replace</t>
  </si>
  <si>
    <t xml:space="preserve">Replaced Zarges lift cable </t>
  </si>
  <si>
    <t>KRAYN-WKO-NDX-20110722-04</t>
  </si>
  <si>
    <t>US_HIGHLAND_04WEA80811_FM 419 Yaw Hyd Br</t>
  </si>
  <si>
    <t>KRAYN-WKO-NDX-20110711-01</t>
  </si>
  <si>
    <t xml:space="preserve">Installed water ingression retro </t>
  </si>
  <si>
    <t>KRAYN-WKO-NDX-20110711-02</t>
  </si>
  <si>
    <t>US_HIGHLAND_04WEA80811_Yaw Parameters Go</t>
  </si>
  <si>
    <t xml:space="preserve">Nordex technicians updated ABB Yaw parameters </t>
  </si>
  <si>
    <t>KRAYN-WKO-NDX-20110722-05</t>
  </si>
  <si>
    <t xml:space="preserve">Replaced yaw brake hyde station solenoid with parted out defective part </t>
  </si>
  <si>
    <t>KRAYN-WKO-NDX-20110711-03</t>
  </si>
  <si>
    <t xml:space="preserve">Blake Carlson, Shane sweeney, and Cory Butler also worked on the Drip pan. </t>
  </si>
  <si>
    <t>KRAYN-WKO-NDX-20091024-01</t>
  </si>
  <si>
    <t>05WEA80812 FE 419 yaw hyd brk not closed</t>
  </si>
  <si>
    <t xml:space="preserve">Replaced hydraulic hose in tank. </t>
  </si>
  <si>
    <t>KRAYN-WKO-NDX-20110114-04</t>
  </si>
  <si>
    <t>Highland_05WEA80812_2011-01-14_FM744</t>
  </si>
  <si>
    <t>KRAYN-WKO-NDX-20101116-01</t>
  </si>
  <si>
    <t>001 Highland 05WEA80812 FM55 NC2_1.0</t>
  </si>
  <si>
    <t xml:space="preserve">Beginning on the 16th, the MFR was discovered to be faulty. Component was changed. During machine restart procedure, it showed pi </t>
  </si>
  <si>
    <t>KRAYN-WKO-NDX-20101216-07</t>
  </si>
  <si>
    <t xml:space="preserve">Cleaned the new prototype slipring </t>
  </si>
  <si>
    <t>KRAYN-WKO-NDX-20101216-08</t>
  </si>
  <si>
    <t>KRAYN-WKO-NDX-20110105-02</t>
  </si>
  <si>
    <t xml:space="preserve">Replace earthing ring and troubleshoot broken sensor by contractor </t>
  </si>
  <si>
    <t>KRAYN-WKO-NDX-20110105-03</t>
  </si>
  <si>
    <t>KRAYN-WKO-NDX-20110114-05</t>
  </si>
  <si>
    <t>Highland_05WEA80812_1-14-2011_gear_sens</t>
  </si>
  <si>
    <t>KRAYN-WKO-NDX-20110114-06</t>
  </si>
  <si>
    <t>US_Highland_05WEA80812_ Zarges Rollers</t>
  </si>
  <si>
    <t>KRAYN-WKO-NDX-20110303-03</t>
  </si>
  <si>
    <t>Highland_05WEA80812_2011-3-3_icesensor</t>
  </si>
  <si>
    <t xml:space="preserve">Nordex Technicians attended turbine to change the ice detector per EverPower request. </t>
  </si>
  <si>
    <t>KRAYN-WKO-NDX-20110418-01</t>
  </si>
  <si>
    <t>Maintenanceplan 80812</t>
  </si>
  <si>
    <t>KRAYN-NDX-PRT-0058,KRAYN-NDX-PRT-0004,KRAYN-NDX-PRT-0356,KRAYN-NDX-PRT-0325,KRAYN-NDX-PRT-0350,KRAYN-NDX-PRT-0363,KRAYN-NDX-PRT-0364,KRAYN-NDX-PRT-0017,KRAYN-NDX-PRT-0351</t>
  </si>
  <si>
    <t>1,2,1,1,1,8,3,1,4</t>
  </si>
  <si>
    <t xml:space="preserve">Maintenance type III </t>
  </si>
  <si>
    <t>KRAYN-WKO-NDX-20100512-03</t>
  </si>
  <si>
    <t>KRAYN-WKO-NDX-20100512-04</t>
  </si>
  <si>
    <t>KRAYN-WKO-NDX-20110531-07</t>
  </si>
  <si>
    <t>US_Highland_05WEA80812_Blade Repair</t>
  </si>
  <si>
    <t xml:space="preserve">LM Blaee Repair </t>
  </si>
  <si>
    <t>KRAYN-WKO-NDX-20110707-02</t>
  </si>
  <si>
    <t xml:space="preserve">install new slow speed counting ring </t>
  </si>
  <si>
    <t>KRAYN-WKO-NDX-20110711-04</t>
  </si>
  <si>
    <t>US_HIGHLAND_05WEA80812_Door Louver</t>
  </si>
  <si>
    <t>KRAYN-WKO-NDX-20110711-05</t>
  </si>
  <si>
    <t xml:space="preserve">Install drip pan for ac unit in top box </t>
  </si>
  <si>
    <t>KRAYN-WKO-NDX-20110418-02</t>
  </si>
  <si>
    <t>KRAYN-WKO-NDX-20110711-06</t>
  </si>
  <si>
    <t xml:space="preserve">Install yaw skirt, rotor cover,coumers for water ingression </t>
  </si>
  <si>
    <t>KRAYN-WKO-NDX-20110711-07</t>
  </si>
  <si>
    <t>US_HIGHLAND_05WEA80812_Yaw Parameters Go</t>
  </si>
  <si>
    <t xml:space="preserve">Nordex technicians installed updated yaw parameters on the ABB Yaw converter. </t>
  </si>
  <si>
    <t>KRAYN-WKO-NDX-20110715-03</t>
  </si>
  <si>
    <t>US-HIGHLAND_05WEA80812_Scuffed Yaw Disc</t>
  </si>
  <si>
    <t>KRAYN-WKO-NDX-20101025-01</t>
  </si>
  <si>
    <t>swap yaw motors</t>
  </si>
  <si>
    <t xml:space="preserve">uptower time </t>
  </si>
  <si>
    <t>KRAYN-WKO-NDX-20101026-04</t>
  </si>
  <si>
    <t>Yaw convertor firmware update</t>
  </si>
  <si>
    <t xml:space="preserve">tool prep and travel </t>
  </si>
  <si>
    <t>KRAYN-WKO-NDX-20101130-04</t>
  </si>
  <si>
    <t>Highland 06WEA80813 11-30-2010 safety</t>
  </si>
  <si>
    <t xml:space="preserve">downtime for the machine </t>
  </si>
  <si>
    <t>KRAYN-WKO-NDX-20110207-02</t>
  </si>
  <si>
    <t>Highland_06WEA80813_2011-02-07_yaw hyd</t>
  </si>
  <si>
    <t xml:space="preserve">Nordex technicians replaced contactor 124K1, removed valve 181A4, observed solenoid / spindle operation to be functional. Observed </t>
  </si>
  <si>
    <t>KRAYN-WKO-NDX-20110207-03</t>
  </si>
  <si>
    <t>US_Highland_06WEA80813_Zarges Rollers</t>
  </si>
  <si>
    <t>KRAYN-WKO-NDX-20110208-01</t>
  </si>
  <si>
    <t>Highland_06WEA80813_2-8-2011_yaw_hyd</t>
  </si>
  <si>
    <t xml:space="preserve">Day 2 of attempt to correct the yaw hydraulic brake fault. Technicians replaced the bleader valve, the solenoid valve, and checked </t>
  </si>
  <si>
    <t>KRAYN-WKO-NDX-20110223-01</t>
  </si>
  <si>
    <t>ZHigh1_06WEA80813_2011-02-24_FM168</t>
  </si>
  <si>
    <t xml:space="preserve">Changed out the filter for the gear box oil </t>
  </si>
  <si>
    <t>KRAYN-WKO-NDX-20110223-02</t>
  </si>
  <si>
    <t xml:space="preserve">Inspected the Gen slipring for engineers </t>
  </si>
  <si>
    <t>KRAYN-WKO-NDX-20110520-02</t>
  </si>
  <si>
    <t>US-HIGHLAND-06WEA80813_ZargesLoopProtect</t>
  </si>
  <si>
    <t xml:space="preserve">inspect cable grabs, install cable wrap, install zares loop </t>
  </si>
  <si>
    <t>KRAYN-WKO-NDX-20110518-03</t>
  </si>
  <si>
    <t>Maintenanceplan 80813</t>
  </si>
  <si>
    <t>12</t>
  </si>
  <si>
    <t xml:space="preserve">Nordex technicians began hub maintenance on turbine; greased the blade bearings, performed functions tests on pitch system, perform </t>
  </si>
  <si>
    <t>KRAYN-WKO-NDX-20110518-04</t>
  </si>
  <si>
    <t>KRAYN-WKO-NDX-20110726-05</t>
  </si>
  <si>
    <t>US_HIGHLAND_06WEA80813_Door Louver</t>
  </si>
  <si>
    <t xml:space="preserve">Install dooor louver for weather purpose </t>
  </si>
  <si>
    <t>KRAYN-WKO-NDX-20100607-06</t>
  </si>
  <si>
    <t>US_HIGHLAND_06WEA80813_Yaw Parameters Go</t>
  </si>
  <si>
    <t xml:space="preserve">Nordex techs updated yaw ABB parameters </t>
  </si>
  <si>
    <t>KRAYN-WKO-NDX-20110125-09</t>
  </si>
  <si>
    <t>US-HIGHLAND_07WEA80814_PunchList Items</t>
  </si>
  <si>
    <t>KRAYN-WKO-NDX-20110125-02</t>
  </si>
  <si>
    <t>US_Highland_07WEA80814_Zarges Rollers</t>
  </si>
  <si>
    <t xml:space="preserve">Perfromed a retro on the zarges rollers for the lift. Then did punchlist items this is why the turbine was down for awhile </t>
  </si>
  <si>
    <t>KRAYN-WKO-NDX-20110128-04</t>
  </si>
  <si>
    <t xml:space="preserve">Part I of generator slip ring warranty inspection for Nordex Engineers </t>
  </si>
  <si>
    <t>KRAYN-WKO-NDX-20110128-05</t>
  </si>
  <si>
    <t>KRAYN-WKO-NDX-20110224-02</t>
  </si>
  <si>
    <t>Highland_07WEA80814_FM 168</t>
  </si>
  <si>
    <t xml:space="preserve">Replaced the Gear box filter due to a FM 168 </t>
  </si>
  <si>
    <t>KRAYN-WKO-NDX-20110224-03</t>
  </si>
  <si>
    <t xml:space="preserve">Nordex technicians inspected generator slip ring for warranty. </t>
  </si>
  <si>
    <t>KRAYN-WKO-NDX-20110726-02</t>
  </si>
  <si>
    <t>US_HIGHLAND_07WEA80814_Door Louver</t>
  </si>
  <si>
    <t>KRAYN-WKO-NDX-20110520-03</t>
  </si>
  <si>
    <t>12,5</t>
  </si>
  <si>
    <t>KRAYN-WKO-NDX-20110520-04</t>
  </si>
  <si>
    <t>KRAYN-WKO-NDX-20100608-02</t>
  </si>
  <si>
    <t>KRAYN-WKO-NDX-20110623-09</t>
  </si>
  <si>
    <t>US_Highland_07WEA80814_BoreScope_WTG7</t>
  </si>
  <si>
    <t>KRAYN-WKO-NDX-20120515-01</t>
  </si>
  <si>
    <t>FM6 / WTG Manual Stop</t>
  </si>
  <si>
    <t>Preventive Maintenance</t>
  </si>
  <si>
    <t>KRAYN-NDX-PRT-0062,KRAYN-NDX-PRT-0681,KRAYN-NDX-PRT-0960,KRAYN-NDX-PRT-0058</t>
  </si>
  <si>
    <t>8,12,6,3kg</t>
  </si>
  <si>
    <t>Type 3 maintenance stage one and stage two.</t>
  </si>
  <si>
    <t>KRAYN-WKO-NDX-20120517-01</t>
  </si>
  <si>
    <t>Assended turbine. Hoisted up parts and tooling to start dissembling the generator. Started by pulling the housing off from around the generator slip ring. Had to diconnect the leads from the junction box at the back of the generator. Removed the bridge that the gen brushes sit in. Applied a puller mechanism to the back of the slip ring to begin removing it. Used a enerpac hydraulic ram to pull the slip ring off the rotor shaft. Began removing the grounding ring from the rotor shaft. Prepped for Fridays work. Came down tower.</t>
  </si>
  <si>
    <t>KRAYN-WKO-NDX-20120518-01</t>
  </si>
  <si>
    <t xml:space="preserve">Ascended Turbine. Locked out rotor. Lowered hoist for additional parts. Started by removing the dust cover from the back of the generator. After removing the dust cover we used all thread to pull the grease slinger off of the shaft. Once the grease slinger was removed that allowed us to access the rear generator bearing housing. Removed the rear generator bearing from the shaft. Applied heat with a torch to the rear generator bearing inner race to remove it from the shaft.began prepping the rear bell housing for removal. We attached a chain hoist to the lifting eye and ran 2 pieces of all the 180 degrees apart through the bolt holes into the generator. We removed all the bolts from the bell housing and begain sliding the bell housing off while using the all thread and chain hoist as a guide. Once the bell housing was removed that exposed the rotor of the generator. We then removed the cover of the rotor and started to cut and pull the wires out of the shaft. Ran a Motor Circut Evaluation test on the rotor and stator. Organized and prepped turbine for work tomorrow. Hoisted tooling and bad parts down tower. Descended tower. </t>
  </si>
  <si>
    <t>KRAYN-WKO-NDX-20120521-01</t>
  </si>
  <si>
    <t xml:space="preserve">Ascended turbine. Used the hoist to lift up tooling and parts for todays work. Began by cleaning the filler out of the generator shaft. Had to out of the holes in the shaft that the leads run through from the rotor. There is a very thick layer of varnish that coats the leads from the rotor which we had to remove with a chisel, hammer, and drill. We cleaned and prepped  the gen. parts for reinstallation. After all the parts we cleaned we started to run the new leads through the shaft and bolted them to the rotor. Filled the shaft with a filler compound. We put the rotor cover on. Prepped for work on Tuesday.   </t>
  </si>
  <si>
    <t>KRAYN-WKO-NDX-20120523-01</t>
  </si>
  <si>
    <t>Ascended turbine.Installed the bridge that the slip ring brushes sit in to the back of the generator. With a chain fall hoisted the rear bell housing up and slid it over the slipring and mounted it to the back of the generator.Mounted the little junction box onto the side of the end bell housing next to the top cabinet. Hooked up the leads from the junction box to the slip ring bridge. Bolted the leads in the junction box to the bus bars.Started mounting the slip ring fan and ducting to the back of the slip ring. Performed a Motor Circuit Evaluation on the generator. Cleaned nacelle and organized tooling. Sent tools down on chain hoist. Descended turbine. Started turbine.</t>
  </si>
  <si>
    <t>KRAYN-WKO-NDX-20090627-01</t>
  </si>
  <si>
    <t>burnt out hv cables</t>
  </si>
  <si>
    <t xml:space="preserve">high voltage cables where damaged on the rotor side from over heating or a bad connection at deck number two. these cables where cut out and replaced with approval of engineering, this turbine is currently running at half power. </t>
  </si>
  <si>
    <t>KRAYN-WKO-NDX-20120711-01</t>
  </si>
  <si>
    <t>Retrofit</t>
  </si>
  <si>
    <t>Arrived at WTG 09. Stopped turbine and prepped parts and tools to be lifted up tower. Applied LOTO on the Q10P. Ascended the turbine. Removed the panels off of the slip ring cover on the back of the generator. Pulled the vent housing and tube off of the Rear of the generator. Removed the carbon brushes from the slip ring. Unbolted the leads from the back of the slip ring. Mounted a puller to remove the slip ring. With a torch heated the grounding ring to get it to loosen up from the shaft. Once the grounding ring is removed the rotor shaft on the generator we then cleaned. With a bearing heater we heated the new grounding ring and placed it on the shaft. Slid the slip ring back on to the shaft. Replaced the vent ducting back on the rear of the generator. Installed the carbon brushes. Put the panels back on the slip ring cover. Pack up tools and old parts and sent them down tower. Descended tower. Calibrated generator encoder. Started turbine.</t>
  </si>
  <si>
    <t>KRAYN-WKO-NDX-20110809-01</t>
  </si>
  <si>
    <t>No work order description provided by contractor</t>
  </si>
  <si>
    <t>Flipped blade bolts with Energyworks crew of Jeff, Randy and Chris.</t>
  </si>
  <si>
    <t>KRAYN-WKO-NDX-20110811-02</t>
  </si>
  <si>
    <t>10</t>
  </si>
  <si>
    <t>Flipped and replaced blade bolts.  Replaced bolts 34 and 37 in blade 1.  Replaced bolts 29, 30, and 33 in blade 2.  Replaced 1,33,34,62, and 63 in blade 3.  Work was performed with energyworks crew of Jeff, Randy and Chris.</t>
  </si>
  <si>
    <t>KRAYN-WKO-NDX-20110812-01</t>
  </si>
  <si>
    <t>Finished flipping blade bolts.  Work was performed with energyworks crew of Jeff, Randy and Chris.</t>
  </si>
  <si>
    <t>KRAYN-WKO-NDX-20110711-09</t>
  </si>
  <si>
    <t>Installed Parameters into Turbine Yaw converter using drive windows 2.22. Set up Data logger in Yaw converter.  Yawed Turbine CW and CCW.</t>
  </si>
  <si>
    <t>KRAYN-WKO-NDX-20110718-11</t>
  </si>
  <si>
    <t>Vacumed each yaw brake caliper. Cleaned Yaw disc. Grind yaw disc using 80 grit grinding wheel. Yawed turbine CW and CCW</t>
  </si>
  <si>
    <t>KRAYN-WKO-NDX-20110620-05</t>
  </si>
  <si>
    <t>Yaw HydBrk not closed</t>
  </si>
  <si>
    <t>Troubleshoot FM419 Fault (Yaw HydBrk not closed) Changed relay 124k1 and yawed the turbine CW and CCW</t>
  </si>
  <si>
    <t>KRAYN-WKO-NDX-20110726-03</t>
  </si>
  <si>
    <t>Check yaw brake pressure while yawing (22.9 Bar). Inspect yaw motor brake cover for rubbing.Vacume carbon out of each yaw brake. Clean yaw disc. Scuff yaw disc using 80 Grit sanding disc. Yaw turbine CW and CCW to check for noise.</t>
  </si>
  <si>
    <t>KRAYN-WKO-NDX-20111208-01</t>
  </si>
  <si>
    <t>MI Initialization Fault</t>
  </si>
  <si>
    <t>KRAYN-WKO-NDX-20111029-01</t>
  </si>
  <si>
    <t>Hyd OilPmpRuntime long</t>
  </si>
  <si>
    <t>KRAYN-WKO-NDX-20111029-02</t>
  </si>
  <si>
    <t>KRAYN-WKO-NDX-20120614-01</t>
  </si>
  <si>
    <t>Manual Stop</t>
  </si>
  <si>
    <t>Did they yaw cam switch test for the stage 3 part of the type to maint. This involves the tubine going clockwise and counter clockwise 990 degrees.</t>
  </si>
  <si>
    <t>KRAYN-WKO-NDX-20120412-01</t>
  </si>
  <si>
    <t>swapped out a UPS from the shop as requested by the customer. We did this as a test to see if it will help with the amps they see on the grounding ring. This part was put back into stock because it did not change anything.</t>
  </si>
  <si>
    <t>KRAYN-WKO-NDX-20100329-01</t>
  </si>
  <si>
    <t>op.hrs9208.45  Assisting SEG tech. with Q10P breaker retro. Fit.</t>
  </si>
  <si>
    <t>KRAYN-WKO-NDX-20110707-03</t>
  </si>
  <si>
    <t>Installed Parameters into Turbine Yaw converter. Set up Data logger in Yaw converter.  Yawed Turbine CW and CCW.</t>
  </si>
  <si>
    <t>KRAYN-WKO-NDX-20110713-02</t>
  </si>
  <si>
    <t>Prevention of Water Yaw Seal , Comers , Fiberglass shell of low speed shaft</t>
  </si>
  <si>
    <t>KRAYN-WKO-NDX-20120402-01</t>
  </si>
  <si>
    <t>FM347  / LV InsulatMonitor 660V Warn</t>
  </si>
  <si>
    <t>Traveled to site to prepare for grid disconnect of circuit 1.  Arrived at WTG 1 and began stoping turbines on circuit 1 and preparing them for grid disconnect using VNC Viewer.  Once prepared we went into the sub-station and verified all personel clear of park.  Everpower then dropped the circuit and grounded it out.  With this the statin was locked out by Nordex and Everpower and both companys Traveled to WTG 15.  Apon arrive Everpower techs verified no voltage and began disconnecting the pad mount transformer.  Once the transformer was disconnected and the cables isolated we meggered each of then to verify that there was no cable damage during the transformer failure.  All cables checked good and where reconneccted and torqued to 30 NM in the cabinet.  We then aided Everpower techs as they set the new transformer and landed their connections.  After Everpowers work was completed both sides inspected each others work and relocated to the sub-station.  Once at the sub station the lockes where removed by Everpower and Nordex and the grounds removed by Everpower then the knife switchs closed.  Moved back into the sub station and the circuit was brought back online.  We then went to WTG 1 to begin starting the turbines on circuit 1.  During this WTG 1 showed and safety chain which cleared and allowed the turbine to Start, WTG 2 should a bad pitch battery but also showed contradicting commands on NCII so the pitch master for that blade (2) was reset from down tower which allowed the turbine to Start.  After this we traveled to WTG 15 and closed down tower breakers that where left of to eliminate any surge from the new transformer.  Once reset the turbine Started with no defects noted.  Traveled back to shop.</t>
  </si>
  <si>
    <t>KRAYN-WKO-NDX-20110715-04</t>
  </si>
  <si>
    <t>Vacume carbon dust out of each yaw brake caliper. Clean yaw disc. Scuffed yaw disc with 80 grit grinding wheel. Yawed turbine CW and CCW.</t>
  </si>
  <si>
    <t>KRAYN-WKO-NDX-20110718-12</t>
  </si>
  <si>
    <t>KRAYN-WKO-NDX-20100320-01</t>
  </si>
  <si>
    <t>Rotor Brake Pressure Fault</t>
  </si>
  <si>
    <t>We trouble shoot the rotor brake and found that the brake was clamping as soon as it would open.  The hydraulic system checked out fine so we started working on the service hatch switch and found that it is making  intermitten contacts.</t>
  </si>
  <si>
    <t>KRAYN-WKO-NDX-20100321-01</t>
  </si>
  <si>
    <t>chaged out switch on service hatch cleaned the plunger and test the function of the switch.( Operating hours 8771.99)</t>
  </si>
  <si>
    <t>KRAYN-WKO-NDX-20100329-02</t>
  </si>
  <si>
    <t>Asisting SEG Tech with. Q15P breaker retro fit.</t>
  </si>
  <si>
    <t>KRAYN-WKO-NDX-20111212-01</t>
  </si>
  <si>
    <t>WTG Manual Stop</t>
  </si>
  <si>
    <t>KRAYN-WKO-NDX-20111212-02</t>
  </si>
  <si>
    <t>KRAYN-WKO-NDX-20100927-01</t>
  </si>
  <si>
    <t>Performed a Zarges maint. On the lift system with wind turbine solution tech.  13111.28 op hrs</t>
  </si>
  <si>
    <t>KRAYN-WKO-NDX-20100927-02</t>
  </si>
  <si>
    <t>KRAYN-WKO-NDX-20100927-03</t>
  </si>
  <si>
    <t>Nordex tech performed a type 2 maint. Which included, changing of the filters, cleaned grease traps, cleaned the slip ring, cleaned of the nacelle, check of the yaw oil level and check of the hyd. Level oil.   13111.28 op hrs</t>
  </si>
  <si>
    <t>KRAYN-WKO-NDX-20100927-04</t>
  </si>
  <si>
    <t>KRAYN-WKO-NDX-20120101-01</t>
  </si>
  <si>
    <t>FM1208  / MI class B Fault</t>
  </si>
  <si>
    <t>Arrived at turbine and manually reset safety chain at bottom box after a vib. sensor was tripped. Sean Illig was contacted for remote reset.</t>
  </si>
  <si>
    <t>KRAYN-WKO-NDX-20120220-01</t>
  </si>
  <si>
    <t xml:space="preserve">Assisted SKF employee Michael in setting up test equiptment. </t>
  </si>
  <si>
    <t>KRAYN-WKO-NDX-20090714-01</t>
  </si>
  <si>
    <t>Stopped wind turbine to show Nordex Personel the cooling unit and some other problems we have with the wtg.</t>
  </si>
  <si>
    <t>KRAYN-WKO-NDX-20090720-01</t>
  </si>
  <si>
    <t>16</t>
  </si>
  <si>
    <t>Making Loud squeeling and grinding noises while yawing. Cleaned Brake calipers and Brake disc and changed Brake pads. Do Not Put Part in SAP!!!</t>
  </si>
  <si>
    <t>KRAYN-WKO-NDX-20090722-01</t>
  </si>
  <si>
    <t>Had to replace 2 of the generator cables in tower.</t>
  </si>
  <si>
    <t>KRAYN-WKO-NDX-20091102-01</t>
  </si>
  <si>
    <t>removed vent valves from hub</t>
  </si>
  <si>
    <t>KRAYN-WKO-NDX-20091107-01</t>
  </si>
  <si>
    <t>inspection on HV cables at yaw deck with draka</t>
  </si>
  <si>
    <t>KRAYN-WKO-NDX-20091130-01</t>
  </si>
  <si>
    <t>Env.Ice Det.</t>
  </si>
  <si>
    <t xml:space="preserve">Disabled Ice sensor for testing, The turbine was going in and out of ice det. Active and normal. </t>
  </si>
  <si>
    <t>KRAYN-WKO-NDX-20100601-01</t>
  </si>
  <si>
    <t>We went up with Matt Mayer to finish the Maintenance 3  Matt worked from 8am to 5 Pm on this turbine.  We performed function tests , painted and cleaned.  Production hours 10353</t>
  </si>
  <si>
    <t>KRAYN-WKO-NDX-20100125-01</t>
  </si>
  <si>
    <t>firmware update on pitchmaster</t>
  </si>
  <si>
    <t>firmware updates applied to the pitch masters along with new parameters for each blade, also a pick up list was completed. The turbine was then handed over to Todd Wrigglesworth and his class for saftey training, turbine time for training was 18:30 to 22:36 then turbine was put back into run</t>
  </si>
  <si>
    <t>KRAYN-WKO-NDX-20100127-01</t>
  </si>
  <si>
    <t>SEG maintenance</t>
  </si>
  <si>
    <t>KRAYN-WTG</t>
  </si>
  <si>
    <t>Perform SEG maintenance as per nordex instruction I401_658_x_EN revision 5.</t>
  </si>
  <si>
    <t>KRAYN-WKO-NDX-20100310-01</t>
  </si>
  <si>
    <t>Had to Meg the stator cables to check the insulation value of the cables to finish the SEG maint. Operation hours are 8514.73</t>
  </si>
  <si>
    <t>KRAYN-WKO-NDX-20100415-01</t>
  </si>
  <si>
    <t>KRAYN-NDX-PRT-0782,KRAYN-NDX-PRT-0782</t>
  </si>
  <si>
    <t>Replaced yaw motors. Had problem with the mirco switch for the brake in on the motor took awhile to adjust. Hit our 12 hr mark had to come back in the day day to finnish adjustment  9350.21 op hrs</t>
  </si>
  <si>
    <t>KRAYN-WKO-NDX-20100416-01</t>
  </si>
  <si>
    <t>FM415 Yaw brake not closed</t>
  </si>
  <si>
    <t>adjusted micro switch and checked wire connections. Op hrs 9407.54</t>
  </si>
  <si>
    <t>KRAYN-WKO-NDX-20100416-02</t>
  </si>
  <si>
    <t>Yaw break not closed</t>
  </si>
  <si>
    <t>9364.05 HOURS OF OPERATION. Replaced faulty microswitch on Yaw Motor #1 and tested. Switch was sticking. Tested switch. Turbine in operation upon leaving. Climbing time 2hours for each technician.</t>
  </si>
  <si>
    <t>KRAYN-WKO-NDX-20100416-03</t>
  </si>
  <si>
    <t>KRAYN-WKO-NDX-20100416-04</t>
  </si>
  <si>
    <t>KRAYN-WKO-NDX-20100423-01</t>
  </si>
  <si>
    <t>Window at the top of the naccelle had a hole in it had to make a quick repair until maintenance. op hrs 9490.26. All technician hrs are uptower hours</t>
  </si>
  <si>
    <t>KRAYN-WKO-NDX-20100429-01</t>
  </si>
  <si>
    <t>Working with LM to repair blade tips work was not performed due to high winds.</t>
  </si>
  <si>
    <t>KRAYN-WKO-NDX-20100430-01</t>
  </si>
  <si>
    <t>Working with LM to repair blade tips went up tower then LM went down the bladed and performed there repair.</t>
  </si>
  <si>
    <t>KRAYN-WKO-NDX-20100510-01</t>
  </si>
  <si>
    <t>IBS interbus stop</t>
  </si>
  <si>
    <t>Production HRS 9873.13h. Investigate and troubleshoot Turbine for FE700-IBS interbus stop. Clean and repair pitch slipring as part of the preventative measure for IBS faults  USDK 248.1 R.2 {29-1463-0314}. Found 1 broken Grease bottle in the Hub. Place Turbine back in Operation.</t>
  </si>
  <si>
    <t>KRAYN-WKO-NDX-20100514-01</t>
  </si>
  <si>
    <t>Removed ice detection unit as to customers request. 10029.24 Op hrs</t>
  </si>
  <si>
    <t>KRAYN-WKO-NDX-20100518-01</t>
  </si>
  <si>
    <t xml:space="preserve">Operation Hours 10050.84hrs brought supplies up tower and cleaned part of bottom of nacell cleaned walls in nacelle and cleaned grease traps 2 Renew technicians High torqued the outside base of tower 1st dec 2nd deck,3rd deck,yaw deck. 5.25 hours climb for Uty and Mark </t>
  </si>
  <si>
    <t>KRAYN-WKO-NDX-20100519-01</t>
  </si>
  <si>
    <t>KRAYN-NDX-PRT-0325,KRAYN-NDX-PRT-0356</t>
  </si>
  <si>
    <t xml:space="preserve">Operating Hours 10068.66 hours. Worked with 2 Renew Technicans. Filled main bairing auto greeser and generator kluberpex auto greeser fillled. Changed off line and online filters, Hightorque'd Hub 10% per service Manual. </t>
  </si>
  <si>
    <t>KRAYN-WKO-NDX-20100520-01</t>
  </si>
  <si>
    <t>Operating hours 10086 Hours            Torqued nacelle bolts per manual and marked bolts, cleaned bottom of nacelle, filled gear oil, changed nacelle window window above access hatch.</t>
  </si>
  <si>
    <t>KRAYN-WKO-NDX-20100528-01</t>
  </si>
  <si>
    <t>Completed the ALU RetroFit In Accordinance with Nordex Instruction. Hours 10270</t>
  </si>
  <si>
    <t>KRAYN-WKO-NDX-20100528-02</t>
  </si>
  <si>
    <t>Drip pan retrofit, Completed By Dan Ihle per Nordex Maintenance Instruction.  No SAP for Drip Pan.   Hours 10270</t>
  </si>
  <si>
    <t>KRAYN-WKO-NDX-20100528-03</t>
  </si>
  <si>
    <t>Hydraulic RetroFit was Performed on the  WTG Per Nordex Instruction. Hours 10270</t>
  </si>
  <si>
    <t>KRAYN-WKO-NDX-20100528-04</t>
  </si>
  <si>
    <t>Also George Quaha and Matt Mayer from Renew were at the tower from 8am to 10 am. Today we worked on the typeIII Maintenance In Accordinance With Nordex Instruction. Hours 10270</t>
  </si>
  <si>
    <t>KRAYN-WKO-NDX-20100528-05</t>
  </si>
  <si>
    <t>KRAYN-NDX-PRT-0702,KRAYN-NDX-PRT-0105</t>
  </si>
  <si>
    <t>Also George Quaha and Matt Mayer from Renew were at the tower from 8am to 10 am.  We performed a hydraulic retrofit, the drip pan retrofit, and the ALU relay retrofit.  Hours 10270.  Hydraulic retro SR # is 600013493.  We do not have SR numbers for the other two retros yet.</t>
  </si>
  <si>
    <t>KRAYN-WKO-NDX-20100614-01</t>
  </si>
  <si>
    <t>Manual stop</t>
  </si>
  <si>
    <t>Replace yaw motors back to the original Leroy type. Worked with Marty and Ruben from Renew.</t>
  </si>
  <si>
    <t>KRAYN-WKO-NDX-20100616-01</t>
  </si>
  <si>
    <t>Clean and buff slew ring to prevent any noise. Re adjust yaw brake pressure from 22 bar to 14 bar. Worked with Marty and Ruben from Renew.</t>
  </si>
  <si>
    <t>KRAYN-WKO-NDX-20100617-01</t>
  </si>
  <si>
    <t>had to get the serial numbers from the newly installed yaw motors</t>
  </si>
  <si>
    <t>KRAYN-WKO-NDX-20100624-01</t>
  </si>
  <si>
    <t>No Fault</t>
  </si>
  <si>
    <t>28</t>
  </si>
  <si>
    <t>Cleaned out the yaw calipers and replaced yaw brake pads as per work instruction K0801_011371_EN Revision 02. Cleaned yaw deck and affected areas. Took pictures of the pads and sent them to Dustan.</t>
  </si>
  <si>
    <t>KRAYN-WKO-NDX-20100729-01</t>
  </si>
  <si>
    <t xml:space="preserve">Installed yaw motor fan retro kit.  John Huff, Casey Murphy, and Aaron Edelson were in the tower for the same amount of hrs. </t>
  </si>
  <si>
    <t>KRAYN-WKO-NDX-20100828-01</t>
  </si>
  <si>
    <t>WTG System ok</t>
  </si>
  <si>
    <t>Escorted Avon Cos techs uptower to perform blade inspection / maintenance.  I corrected some punchlist deficiencies during their work.</t>
  </si>
  <si>
    <t>KRAYN-WKO-NDX-20100830-01</t>
  </si>
  <si>
    <t>oil sample 12446.50 hrs</t>
  </si>
  <si>
    <t>KRAYN-WKO-NDX-20091009-01</t>
  </si>
  <si>
    <t>Performed type 2 Maint.</t>
  </si>
  <si>
    <t>KRAYN-WKO-NDX-20100924-01</t>
  </si>
  <si>
    <t>Nordex technicians stopped the wind turbine to perform type 2 maintenance. All the equipment and parts needed to perform the maintenance was lifted up tower to perform the maintenance.In the process of lifting we were called and told that wind turbine 22 faulted so the technicians went to the down turbine to trouble shoot.</t>
  </si>
  <si>
    <t>KRAYN-WKO-NDX-20100924-02</t>
  </si>
  <si>
    <t>KRAYN-WKO-NDX-20100929-01</t>
  </si>
  <si>
    <t>Nordex technicians performed type 2 maintenance which includes sonic and wind vane alignment , hub greasing and slipring cleaning, performed a generator alignment which is under investigation, nacelle cleaning and hub cleaning. Operation hrs:13170.72 Wind solution techs helped with the maintenance.</t>
  </si>
  <si>
    <t>KRAYN-WKO-NDX-20100929-02</t>
  </si>
  <si>
    <t>KRAYN-WKO-NDX-20100930-01</t>
  </si>
  <si>
    <t>Nordex and Wind solution technicians never stopped the wind turbine because we only had to change a man lift cable. The cable was bought local so there for there is no sap cable. The operation hrs are 13194.25</t>
  </si>
  <si>
    <t>KRAYN-WKO-NDX-20100930-02</t>
  </si>
  <si>
    <t>KRAYN-WKO-NDX-20101001-01</t>
  </si>
  <si>
    <t>went up tower to inspect the generator slipring, inspect the ice detection sensor, with nordex engineering Charles Stauffer. While at the tower the service lift cable broke fixed the problem.</t>
  </si>
  <si>
    <t>KRAYN-WKO-NDX-20100419-01</t>
  </si>
  <si>
    <t>Changed out Yaw Motor Due to Repeated Yaw Mtr Brake Errors.</t>
  </si>
  <si>
    <t>KRAYN-WKO-NDX-20100419-02</t>
  </si>
  <si>
    <t>KRAYN-WKO-NDX-20110907-01</t>
  </si>
  <si>
    <t>KRAYN-WKO-NDX-20110621-09</t>
  </si>
  <si>
    <t>Warranty Repair</t>
  </si>
  <si>
    <t>Blade bolt extraction on WTG 1</t>
  </si>
  <si>
    <t>KRAYN-WKO-NDX-20110707-04</t>
  </si>
  <si>
    <t>Loaded Software and Yaw Parameters on computer. Installed Parameters into Turbine Yaw converter. Set up Data logger in Yaw converter.  Yawed Turbine CW and CCW.</t>
  </si>
  <si>
    <t>KRAYN-WKO-NDX-20110718-13</t>
  </si>
  <si>
    <t>KRAYN-WKO-NDX-20110721-03</t>
  </si>
  <si>
    <t xml:space="preserve">Blaid bolt repair. Remove blade bolts, ream out lightning grounding plate. Flip blade bolts, put back in and torque to 357 bar. </t>
  </si>
  <si>
    <t>KRAYN-WKO-NDX-20110726-04</t>
  </si>
  <si>
    <t xml:space="preserve">Installed Drip Pan Retro </t>
  </si>
  <si>
    <t>KRAYN-WKO-NDX-20110801-01</t>
  </si>
  <si>
    <t xml:space="preserve">Drilled broken blade stud in blade 1.  Worked along with 3 Energyworks techs Chris King, Jeff Burcham, and Randy Wigginton. </t>
  </si>
  <si>
    <t>KRAYN-WKO-NDX-20110802-01</t>
  </si>
  <si>
    <t xml:space="preserve">Removed broken blade stud in blade 1.  Worked along with 3 Energyworks techs Chris King, Jeff Burcham, and Randy Wigginton. </t>
  </si>
  <si>
    <t>KRAYN-WKO-NDX-20110805-01</t>
  </si>
  <si>
    <t>Flipped blade bolts with energyworks crew of Jeff, Randy, and Chris.</t>
  </si>
  <si>
    <t>KRAYN-WKO-NDX-20110809-02</t>
  </si>
  <si>
    <t>Scuff yaw disc for Ever power ( Also took oil sample- SO# 600029791- only took 2 min)</t>
  </si>
  <si>
    <t>KRAYN-WKO-NDX-20110830-01</t>
  </si>
  <si>
    <t>KRAYN-WKO-NDX-20110830-02</t>
  </si>
  <si>
    <t>Gear OilTemp Sump H Warn</t>
  </si>
  <si>
    <t>KRAYN-WKO-NDX-20110819-01</t>
  </si>
  <si>
    <t>SafetyChain Activated</t>
  </si>
  <si>
    <t>Reset Fuse 104f4</t>
  </si>
  <si>
    <t>KRAYN-WKO-NDX-20110830-03</t>
  </si>
  <si>
    <t>KRAYN-WKO-NDX-20120301-01</t>
  </si>
  <si>
    <t>FM1209  / MI class C (Service!) Fault</t>
  </si>
  <si>
    <t>Arrived at turbine in response to fm 1209. Convertor gave a M2IGBT overload fault. Fault was cleared and turbine was started up only to fault again. Trigger files were pulled and sent to Sean Illig. The FIT board was then replaced and the system was commissioned. The FIT board replacement did not fix the problem....more triggers were pulled and the turbine was set to restricted production and started up without faults.</t>
  </si>
  <si>
    <t>KRAYN-WKO-NDX-20120303-01</t>
  </si>
  <si>
    <t>Pulled many triggers, phone support and contact with Sean Illig and SEG, Told us to change LSC side Igbt, changed LSC igbt, did not fix, changed fit, changed HUR, jumped out IGBTs again pulled triggers, changed MSC IGBT, would not start, ran 1/2 power all night. (note following morning swapped back HUR and Fit so do not consume) following morning found fibers in wrong spot when changed fit back and started.</t>
  </si>
  <si>
    <t>KRAYN-WKO-NDX-20120723-01</t>
  </si>
  <si>
    <t>Arrived at WTG 01. Stopped Turbine. Ascended turbine with WTS to instruct them on the rigging of the scaffold and use of the turbine. Descended turbine. Started turbine.</t>
  </si>
  <si>
    <t>KRAYN-WKO-NDX-20120724-01</t>
  </si>
  <si>
    <t>FM824  / Gen BearTemp (AS) H Stop</t>
  </si>
  <si>
    <t>Arrived at turbine. Ascended turbine. Started by disconnecting the lines from the gen. bearing ALU. We then forced it high to ensure that the ALU is pumping grease into Grease junction box. After we verified that the grease was flowing properly from the ALU. we then checked all fittings leading out of the junction box to the Drive end bearing and non-drive end bearing. We found that there was a dry piece of grease in one of the fittings, cleaned them out and reinstalled the fittings. We forced the ALU high to ensure that it wasn’t clogged any more. the grease was now flowing out of the fitting that run into the drive end bearing. Left the ALU forced high for approx. 20 mins. descended the turbine. started the turbine. both bearing temps were less than 65 degrees Celsius and within a hour it faulted out at 90 degrees Celsius.Consulted Jennings and Sean and they said it was best to leave the turbine down over night.</t>
  </si>
  <si>
    <t>KRAYN-WKO-NDX-20120724-02</t>
  </si>
  <si>
    <t>Recommissioned and balanced gen encoder after gen grounding ring installation. Wind was low so had to wait for the speed window to complete.</t>
  </si>
  <si>
    <t>KRAYN-WKO-NDX-20110908-01</t>
  </si>
  <si>
    <t>KRAYN-WKO-NDX-20110916-01</t>
  </si>
  <si>
    <t>Hyd OilLevel L Stopp</t>
  </si>
  <si>
    <t>KRAYN-WKO-NDX-20110920-01</t>
  </si>
  <si>
    <t>KRAYN-WKO-NDX-20110921-01</t>
  </si>
  <si>
    <t>KRAYN-WKO-NDX-20110922-01</t>
  </si>
  <si>
    <t>KRAYN-WKO-NDX-20111006-01</t>
  </si>
  <si>
    <t>KRAYN-WKO-NDX-20111006-02</t>
  </si>
  <si>
    <t>KRAYN-WKO-NDX-20111006-03</t>
  </si>
  <si>
    <t>KRAYN-NDX-PRT-0034,KRAYN-NDX-PRT-0325,KRAYN-NDX-PRT-0697</t>
  </si>
  <si>
    <t>40L,1,4</t>
  </si>
  <si>
    <t>KRAYN-WKO-NDX-20111007-01</t>
  </si>
  <si>
    <t>Yaw HydBrk not open</t>
  </si>
  <si>
    <t>KRAYN-WKO-NDX-20111007-02</t>
  </si>
  <si>
    <t>IBS Interbus Stop</t>
  </si>
  <si>
    <t>KRAYN-WKO-NDX-20111018-01</t>
  </si>
  <si>
    <t>KRAYN-WKO-NDX-20111028-01</t>
  </si>
  <si>
    <t>KRAYN-WKO-NDX-20111031-01</t>
  </si>
  <si>
    <t>KRAYN-WKO-NDX-20111129-01</t>
  </si>
  <si>
    <t>KRAYN-WKO-NDX-20111109-01</t>
  </si>
  <si>
    <t>KRAYN-WKO-NDX-20121209-01</t>
  </si>
  <si>
    <t>KRAYN-WKO-NDX-20111212-03</t>
  </si>
  <si>
    <t>KRAYN-WKO-NDX-20111219-01</t>
  </si>
  <si>
    <t>KRAYN-WKO-NDX-20111208-02</t>
  </si>
  <si>
    <t>MI class B Fault</t>
  </si>
  <si>
    <t>KRAYN-WKO-NDX-20110819-02</t>
  </si>
  <si>
    <t>drip pan</t>
  </si>
  <si>
    <t>KRAYN-WKO-NDX-20110819-03</t>
  </si>
  <si>
    <t>torque shafe nut</t>
  </si>
  <si>
    <t>KRAYN-WKO-NDX-20110922-02</t>
  </si>
  <si>
    <t>KRAYN-WKO-NDX-20110923-01</t>
  </si>
  <si>
    <t>KRAYN-WKO-NDX-20120124-01</t>
  </si>
  <si>
    <t xml:space="preserve">Prepared to go shut down the turbine after engineering's request to inspect the yaw brake retro which was previously installed.  Apon arrival at the turbine Rob the engineer recorded the yawing function and sounds from the exterior before we shut down the turbine.  Once finished with that we stopped the turbine and Rob climbed the tower to inspect the installation during which the turbine was manually yawed CW and CCW.  With his DATA gathered Rob returned down tower and the machine was started.  </t>
  </si>
  <si>
    <t>KRAYN-WKO-NDX-20120319-01</t>
  </si>
  <si>
    <t>Evaluated faults which looked like a SEG comissioning issue.  Traveled to WTG 1 and found the SEG screen showing an M5 comissioning missing.  Manually ran turbine to 1100 RPM and re-comisioned the SEG.  Returned the turbine ro auto and started the machine with no defects noted at this time.</t>
  </si>
  <si>
    <t>KRAYN-WKO-NDX-20120303-02</t>
  </si>
  <si>
    <t>Looked at triggers from yesterday at the shop and gathered some possible parts for the repair includeing a FIT board and SUR.  Traveled to the site and began by looking over everything done the night before.  Looked over the IGBT's which where changed the night before with no defects noted.  Moved to the HUR and checked all of the wire landings and fiber terminations with no defects noted but noted the SUR error light was on.  Moved to the SUR and inspected its connections finding no defects to note.  From there we inspected the FIT board which was suspect the night before.  It was changed the night before so we began to change the FIT board back to the original.  During this process it was found that two of the fibers where swapped 19 AND 20.  After finding this we continuesd installing the orginal and correcting the fiber issue.  The LED on the FIT went amber and then after reset it returned to green.  After this we buttoned up the cabinets and started the turbine with no defects noted.</t>
  </si>
  <si>
    <t>KRAYN-WKO-NDX-20120409-01</t>
  </si>
  <si>
    <t>Prework involved finding and preparing ground wire for installation from the FAA light to a proper ground.  Traveled to turbine and placed it into a manual stop then climbed tower.  By using a multi meter we determined that a vertical support behind the oil cooler was a good ground.  Placed new ground wire from the base of the FAA light to the vertical support.  FAA light base omhed good to chassis ground.  Climbed back down tower and traveled back to the shop.</t>
  </si>
  <si>
    <t>KRAYN-WKO-NDX-20120521-02</t>
  </si>
  <si>
    <t>Turbine had been running with an intermitent FM 307 gen brush wear warning.  Climbed the tower and began to isolate each section of brushes and found that the front grounding brush mirco switch was causeing the warning.  Since these have been removed earlier in the turbines life they are no longer needed to be monitored so we jumped out that section and the warning went away.</t>
  </si>
  <si>
    <t>KRAYN-WKO-NDX-20120521-03</t>
  </si>
  <si>
    <t>Was up tower from other work and once finished begain the final cleaning for the TYPE III.  CLEANED, CLEANED, CLEANED nacelle then CLEANED the yaw deck then picked up loose zip ties on decks on the way down.</t>
  </si>
  <si>
    <t>KRAYN-WKO-NDX-20120521-04</t>
  </si>
  <si>
    <t>Verified seviced fire ext was up and ext in need of service was down.</t>
  </si>
  <si>
    <t>KRAYN-WKO-NDX-20120409-02</t>
  </si>
  <si>
    <t>FM50  / SafetyChain Activated</t>
  </si>
  <si>
    <t>On call. Approach down turbine, reset safety chain and reset and start turbine.</t>
  </si>
  <si>
    <t>KRAYN-WKO-NDX-20120428-01</t>
  </si>
  <si>
    <t>FM492  / Yaw SensTrack 2(0&amp;deg</t>
  </si>
  <si>
    <t>Prep yaw stacks for removal.</t>
  </si>
  <si>
    <t>KRAYN-WKO-NDX-20120501-01</t>
  </si>
  <si>
    <t>KRAYN-NDX-PRT-0959,KRAYN-NDX-PRT-0959</t>
  </si>
  <si>
    <t>Most WTS equipment was already prepped for Yaw stack change out. Got all equipment up tower. Changed out first yaw stack. Changed out second yaw stack. Sent down all parts and equipment. Packed up trucks. Reset faults. Turbine was in ok status, but in an FM1002 with winds too low to start.  Drove back to O&amp;M building. Unloaded truck. Completed service order.</t>
  </si>
  <si>
    <t>KRAYN-WKO-NDX-20120508-01</t>
  </si>
  <si>
    <t>FM307  / Gen brushWear Warn</t>
  </si>
  <si>
    <t>Installed 100% torque yaw parameters per engineering request for tubines with new yaw drives.</t>
  </si>
  <si>
    <t>KRAYN-WKO-NDX-20120508-02</t>
  </si>
  <si>
    <t>Approached turbine and L.O.T.O the Q10p. Assended tower and troubleshoot the gen slip rings gen brush limit switches. Found switch on brush L4 dirty and spring needed to be cleaned and adjusted.Reassembled and unlocked Q10p and reset turbine.</t>
  </si>
  <si>
    <t>KRAYN-WKO-NDX-20120508-03</t>
  </si>
  <si>
    <t>Maintenance 3 stage 3. Function test</t>
  </si>
  <si>
    <t>KRAYN-WKO-NDX-20120515-02</t>
  </si>
  <si>
    <t>Wind turbine manual stop</t>
  </si>
  <si>
    <t>KRAYN-NDX-PRT-0058,KRAYN-NDX-PRT-0062,KRAYN-NDX-PRT-0960,KRAYN-NDX-PRT-0697</t>
  </si>
  <si>
    <t>3,8,14,3</t>
  </si>
  <si>
    <t xml:space="preserve">Completed Maintenance III stage one and two(with the exception of nacelle cleaning). </t>
  </si>
  <si>
    <t>KRAYN-WKO-NDX-20120517-02</t>
  </si>
  <si>
    <t>Yaw Motor Break Not Open</t>
  </si>
  <si>
    <t>Replace 124A1 yaw motor timer relay, Troubleshot gen brush wear warning, jump out phase side to see if fault returned.</t>
  </si>
  <si>
    <t>KRAYN-WKO-NDX-20101018-01</t>
  </si>
  <si>
    <t>KRAYN-NDX-PRT-0782,KRAYN-NDX-PRT-0782,KRAYN-NDX-PRT-0959</t>
  </si>
  <si>
    <t>1,1,2</t>
  </si>
  <si>
    <t>Nordex technician along with WTS techs. Changed out the yaw drive motors from Ramme to Leroy Sommer and installed the yaw fan retro, also had to reprogram the yaw convertor with new parameter files.</t>
  </si>
  <si>
    <t>KRAYN-WKO-NDX-20101019-01</t>
  </si>
  <si>
    <t>Pitch2 Not Ready</t>
  </si>
  <si>
    <t>Nordex tech went up tower to troubleshoot the FM1145. Service techs first tried to reprogram the pitch convertor but the problem did not go away. Techs then replaced the pitch convertor in blade 2. Turbine was now able to pitch and was ready to come back online.</t>
  </si>
  <si>
    <t>KRAYN-WKO-NDX-20101019-02</t>
  </si>
  <si>
    <t>KRAYN-WKO-NDX-20101112-03</t>
  </si>
  <si>
    <t>Highland 02WEA80809 Delayed Discrepancy</t>
  </si>
  <si>
    <t xml:space="preserve">drove to the turbine </t>
  </si>
  <si>
    <t>KRAYN-WKO-NDX-20110810-01</t>
  </si>
  <si>
    <t>Flipped blade bolts with energyworks crew of Jeff, Randy and Chris.</t>
  </si>
  <si>
    <t>KRAYN-WKO-NDX-20090713-01</t>
  </si>
  <si>
    <t>replaced lift cable</t>
  </si>
  <si>
    <t xml:space="preserve">the turbine had a torn 400v power cable this cable was removed and replaced with a new cable. </t>
  </si>
  <si>
    <t>KRAYN-WKO-NDX-20090904-01</t>
  </si>
  <si>
    <t>Cleaned yaw brake system and turbine. Installed protectve strip on tube for generator cables.</t>
  </si>
  <si>
    <t>KRAYN-WKO-NDX-20090913-02</t>
  </si>
  <si>
    <t>Inter-Bus Stop</t>
  </si>
  <si>
    <t>Troubleshoot inter-bus fault and found loose fibers in the top box.</t>
  </si>
  <si>
    <t>KRAYN-WKO-NDX-20091022-01</t>
  </si>
  <si>
    <t>Type 2 Maintenance</t>
  </si>
  <si>
    <t>KRAYN-WKO-NDX-20091109-01</t>
  </si>
  <si>
    <t>Rain Deflector Repair</t>
  </si>
  <si>
    <t>Assisted in locking out hub and roof, pitching and yawing of tower to access blades.</t>
  </si>
  <si>
    <t>KRAYN-WKO-NDX-20090113-01</t>
  </si>
  <si>
    <t xml:space="preserve">Renew Subcontractors Installed Retrofit Heater and Replaced Hydraulic Oil.  </t>
  </si>
  <si>
    <t>KRAYN-WKO-NDX-20100125-02</t>
  </si>
  <si>
    <t>Blade firmware update and checklist</t>
  </si>
  <si>
    <t>KRAYN-WKO-NDX-20100128-01</t>
  </si>
  <si>
    <t>Performed SEG Maintenance</t>
  </si>
  <si>
    <t>KRAYN-WKO-NDX-20100128-02</t>
  </si>
  <si>
    <t>KRAYN-WKO-NDX-20100130-01</t>
  </si>
  <si>
    <t>Changed out the slip ring due to fault and it being 50 watt heater</t>
  </si>
  <si>
    <t>KRAYN-WKO-NDX-20100130-02</t>
  </si>
  <si>
    <t>KRAYN-WKO-NDX-20100310-02</t>
  </si>
  <si>
    <t>Had to Meg the stator cables to check the insulation value of the cables to finish the SEG maint. Operation hours are 8758.48</t>
  </si>
  <si>
    <t>KRAYN-WKO-NDX-20100325-01</t>
  </si>
  <si>
    <t>gearbox oil filter</t>
  </si>
  <si>
    <t>a gearbox oil filter was changed out also a noise was investagated inside the hub, nothing was found to be loose inside the hub returned turbine to service</t>
  </si>
  <si>
    <t>KRAYN-WKO-NDX-20100329-03</t>
  </si>
  <si>
    <t>KRAYN-WKO-NDX-20100415-02</t>
  </si>
  <si>
    <t>MANUAL STOP</t>
  </si>
  <si>
    <t>9614hrs.    Replaced 2 yaw motors on turbine per corporate office. Followed procedures and jcompleted job In Acordinance with AWP. Programmed ABB Yaw converter and tested.     Upon making repairs on WTG found roof latch in botom of Nacelle and had been reinstalled.  Climbing hours for all techs  Hours uptower form 9am to 13:15= 4hr15min</t>
  </si>
  <si>
    <t>KRAYN-WKO-NDX-20100506-01</t>
  </si>
  <si>
    <t>Maintenance</t>
  </si>
  <si>
    <t>10104.05 Op hrs</t>
  </si>
  <si>
    <t>KRAYN-WKO-NDX-20100510-02</t>
  </si>
  <si>
    <t>KRAYN-WKO-NDX-20100519-02</t>
  </si>
  <si>
    <t>Performed a type 3 maintenance, no materials were used. 10363 hours</t>
  </si>
  <si>
    <t>KRAYN-WKO-NDX-20100506-02</t>
  </si>
  <si>
    <t>KRAYN-WKO-NDX-20100607-02</t>
  </si>
  <si>
    <t>ALU retrofit</t>
  </si>
  <si>
    <t>Marty Kleinsasser and Reuben Waldner from Renew were working with me. Together we performed the auotmatic lubrication unit retrofit by replacing 3 relays and moving them to another location in the top box.</t>
  </si>
  <si>
    <t>KRAYN-WKO-NDX-20100607-03</t>
  </si>
  <si>
    <t>Hydraulic Orifice</t>
  </si>
  <si>
    <t>Marty Kleinsasser and Reuben Waldner from Renew were working with me. Together we performed the hydraulic station retrofit.</t>
  </si>
  <si>
    <t>KRAYN-WKO-NDX-20100616-02</t>
  </si>
  <si>
    <t>KRAYN-WKO-NDX-20100507-01</t>
  </si>
  <si>
    <t>10120.75 Op hrs</t>
  </si>
  <si>
    <t>KRAYN-WKO-NDX-20100728-01</t>
  </si>
  <si>
    <t>24</t>
  </si>
  <si>
    <t>Replaced Svendborg yaw caliper brake pads as per instruction K0801_011371_EN_Rev1. And Cleaned affected areas. Mike Compagno, Luke Lewis and Adam Heaverin were up turbine at the same amount of time.</t>
  </si>
  <si>
    <t>KRAYN-WKO-NDX-20100903-01</t>
  </si>
  <si>
    <t>5</t>
  </si>
  <si>
    <t>Oil on brake pads due to damaged o-rings. Replaced 5 Svendborg yaw brake pads as per instruction K0801_011371_EN_Rev1, and cleanded affected areas. Replaced damaged o-rings. Charles Martin and Sean Illig were in the tower for the same amount of time. Operation hrs: 10014</t>
  </si>
  <si>
    <t>KRAYN-WKO-NDX-20100909-01</t>
  </si>
  <si>
    <t>LV MainSwitch OFF</t>
  </si>
  <si>
    <t>Nordex technicians traveled to faulted turbine to troubleshoot the FM 300 fault. There were also other faults on this turbine , so the techs used the fast log portion of NC 2 and found that the rotor sensors needed some adjustment. Technicians beleive there could be a Q 10 problem will return to troubleshoot further Operation hrs: 13019.33</t>
  </si>
  <si>
    <t>KRAYN-WKO-NDX-20100923-01</t>
  </si>
  <si>
    <t>KRAYN-NDX-PRT-0871,KRAYN-NDX-PRT-0576,KRAYN-NDX-PRT-0074</t>
  </si>
  <si>
    <t>1,1,1</t>
  </si>
  <si>
    <t>Nordex technicians stopped the wind turbine to perform type 2 maintenance which includes blade greasing, slip ring in hub cleaning and lubricating, hub clean up, changed gearbox off line filter and hydraulic filters, gearbox inspection with foam report, rotor brake checks, yaw brake system checks, convertor and generator cooler checks, top box and bottom box checks and some nacelle cleaning. Also directed by Everpower to change the square ice sensor to the oval ice sensor. operation hrs:13327.20</t>
  </si>
  <si>
    <t>KRAYN-WKO-NDX-20100923-02</t>
  </si>
  <si>
    <t>KRAYN-WKO-NDX-20100924-03</t>
  </si>
  <si>
    <t>Nordex technicians stopped the wind turbine to continue type II maintanence.  Completion included generator allginment and cleaning.  Production hours at stop time = 13343 hrs.</t>
  </si>
  <si>
    <t>KRAYN-WKO-NDX-20100928-01</t>
  </si>
  <si>
    <t>KRAYN-WKO-NDX-20100930-03</t>
  </si>
  <si>
    <t>Charlie Stauffer was at this turbine for the same amount of hours. Performed Generator slipring inspection.</t>
  </si>
  <si>
    <t>KRAYN-WKO-NDX-20101008-01</t>
  </si>
  <si>
    <t>Charles Henderson was with me the for the same amount of hours. Cleaned slipring in hub.</t>
  </si>
  <si>
    <t>KRAYN-WKO-NDX-20101011-01</t>
  </si>
  <si>
    <t>stopped turbine for yaw disc sanding robert zaccaria from WTS assisted</t>
  </si>
  <si>
    <t>KRAYN-WKO-NDX-20101014-01</t>
  </si>
  <si>
    <t>Went up tower to clean hub slipring turbine had alarm 744 present. Correct cleaner was used and fault cleared. Rob Zaccarria from WTS was with me</t>
  </si>
  <si>
    <t>KRAYN-WKO-NDX-20100616-03</t>
  </si>
  <si>
    <t>KRAYN-WKO-NDX-20100518-02</t>
  </si>
  <si>
    <t>8</t>
  </si>
  <si>
    <t>Matt Mayer and George Quaha Hytorqed the foundation from 8:30-10:30.  Mark, UT and John Performed maintenance in the bottom of the tower and then went to tower 1.  Dan, Sean and Aj  performed Maintenance 3 in the Nacelle and Hub.  John returned to help in the Hub for 2 hours in the afternoon, and then went back to WT1.  Production Hours 10346</t>
  </si>
  <si>
    <t>KRAYN-WKO-NDX-20110718-14</t>
  </si>
  <si>
    <t>Drip pan</t>
  </si>
  <si>
    <t>KRAYN-WKO-NDX-20110726-06</t>
  </si>
  <si>
    <t>Scuff the yaw disc for customer</t>
  </si>
  <si>
    <t>KRAYN-WKO-NDX-20110807-01</t>
  </si>
  <si>
    <t>Yaw SensTrack 2(0&amp;deg</t>
  </si>
  <si>
    <t>KRAYN-WKO-NDX-20110808-01</t>
  </si>
  <si>
    <t>Broken blade bolt extraction with Energy Works</t>
  </si>
  <si>
    <t>KRAYN-WKO-NDX-20110814-01</t>
  </si>
  <si>
    <t>KRAYN-WKO-NDX-20110830-04</t>
  </si>
  <si>
    <t>KRAYN-WKO-NDX-20110903-01</t>
  </si>
  <si>
    <t>Air Temp CtrlCab H Stop</t>
  </si>
  <si>
    <t>KRAYN-WKO-NDX-20120516-01</t>
  </si>
  <si>
    <t>manual stop</t>
  </si>
  <si>
    <t>Completed function tests as part of Maint. 3</t>
  </si>
  <si>
    <t>KRAYN-WKO-NDX-20120516-02</t>
  </si>
  <si>
    <t>Performed visual inspection (pictures will follow) of the generator rotor wires. This required removal of the encoder which, in turn, required re-commissioning.</t>
  </si>
  <si>
    <t>KRAYN-WKO-NDX-20120502-01</t>
  </si>
  <si>
    <t>FM419  / Yaw HydBrk not closed</t>
  </si>
  <si>
    <t>Nordex technicians attended tower 2 to correct a yaw hyd brake not open fault.  Installed the black relay provided by engineering.  Problem seems to be corrected.  Will continue to monitor.</t>
  </si>
  <si>
    <t>KRAYN-WKO-NDX-20100826-01</t>
  </si>
  <si>
    <t>Avanco techs did blade inspections and cleaned parts of the tower. Nordex assisted and completed punch list items which include,   29) Dust cover on valves dry rotted. 33) Chipped paint on gearbox. 34) nacelle window cracked. 41,42,43 Bearbox oil filter housing leaking. 53) chipped paint in hub under pitch gear blade 1. 57) paint peeling under pitch gear on balde 1.   12685.28 op hrs</t>
  </si>
  <si>
    <t>KRAYN-WKO-NDX-20100827-01</t>
  </si>
  <si>
    <t>Avanco techs cleaned  the tower. Nordex assisted, cleaned nacelle and worked on yaw parameters 12701.87 op hrs</t>
  </si>
  <si>
    <t>KRAYN-WKO-NDX-20111017-01</t>
  </si>
  <si>
    <t>KRAYN-WKO-NDX-20111222-01</t>
  </si>
  <si>
    <t>Replaced 124 K1 relay to prevent yaw hyd break not open fault from re occuring.</t>
  </si>
  <si>
    <t>KRAYN-WKO-NDX-20120221-01</t>
  </si>
  <si>
    <t>Went out to EP's shop to pick up Michael Hon, SKF representative sent out to fix the FM 347.  Went over the JSA with him, drove to site, ascended tower, downloaded data, prepared his PQA for the next day's data acquisition.  Dropped Hon off back at EP's shop, returned to Geistown.</t>
  </si>
  <si>
    <t>KRAYN-WKO-NDX-20120420-01</t>
  </si>
  <si>
    <t>Gear Box Oil Change</t>
  </si>
  <si>
    <t>KRAYN-WKO-NDX-20120420-02</t>
  </si>
  <si>
    <t>KRAYN-NDX-PRT-0325,KRAYN-NDX-PRT-0356,KRAYN-NDX-PRT-0017,KRAYN-NDX-PRT-0350,KRAYN-NDX-PRT-0364</t>
  </si>
  <si>
    <t>1,1,1,1,3.2kg</t>
  </si>
  <si>
    <t>Arived on site, replaced bottom box filters, filled coolant station down tower. Accended tower, filled gen ALU, yaw ALU and main bearing ALU. Killed 400, changed gearbox oil filter, by-pass filter and hyd station filter and gearbox filter breather and checked accumulator pressure. Light cleaning in Nacelle.</t>
  </si>
  <si>
    <t>KRAYN-WKO-NDX-20120725-01</t>
  </si>
  <si>
    <t>Manually pumped kluberplex into zerk fittings in front and back of generator</t>
  </si>
  <si>
    <t>KRAYN-WKO-NDX-20120725-02</t>
  </si>
  <si>
    <t xml:space="preserve">Locked out Q10P, ascended tower. Hoisted tooling and grounding ring. Heated up grounding ring to 570 degrease for smooth installation. Disassembled gen encoder, gen slip ring shrouding, gen slip ring via slip ring cylinder extractor/retractor &amp; enerpac and grounding ring w/ oxygen/cetaylne torch. Grounding ring slid on gen shaft smoothly due to pre heating. Re-assembled gen slip ring via slip ring cylinder extractor/retractor &amp; enerpac. Continued to re-assemble slip ring shrouding and gen encoder.  </t>
  </si>
  <si>
    <t>KRAYN-WKO-NDX-20120725-03</t>
  </si>
  <si>
    <t>Shaft Covers</t>
  </si>
  <si>
    <t>KRAYN-WKO-NDX-20110907-02</t>
  </si>
  <si>
    <t>KRAYN-WKO-NDX-20111028-02</t>
  </si>
  <si>
    <t>KRAYN-WKO-NDX-20111101-01</t>
  </si>
  <si>
    <t>KRAYN-WKO-NDX-20111129-02</t>
  </si>
  <si>
    <t>KRAYN-WKO-NDX-20110812-02</t>
  </si>
  <si>
    <t>KRAYN-WKO-NDX-20111208-03</t>
  </si>
  <si>
    <t>Wind Speed unequal Power</t>
  </si>
  <si>
    <t>KRAYN-WKO-NDX-20111213-01</t>
  </si>
  <si>
    <t>KRAYN-WKO-NDX-20111219-02</t>
  </si>
  <si>
    <t>KRAYN-WKO-NDX-20111220-01</t>
  </si>
  <si>
    <t>Replaced and realigned ultrasonic anemometer</t>
  </si>
  <si>
    <t>KRAYN-WKO-NDX-20111223-01</t>
  </si>
  <si>
    <t>FM741  / IBS peripherals Fault</t>
  </si>
  <si>
    <t>Troubleshoot IBS 105A5, found interbus module over heated and faulty. Installed new interbus module and reset turbine.</t>
  </si>
  <si>
    <t>KRAYN-WKO-NDX-20111207-01</t>
  </si>
  <si>
    <t>KRAYN-WKO-NDX-20120509-01</t>
  </si>
  <si>
    <t>Loaded 100% torque parameters.</t>
  </si>
  <si>
    <t>KRAYN-WKO-NDX-20120507-01</t>
  </si>
  <si>
    <t>KRAYN-NDX-PRT-0062,KRAYN-NDX-PRT-0058</t>
  </si>
  <si>
    <t>8,4</t>
  </si>
  <si>
    <t>Completed maintenance ( Shaft nut, ALU were filled, Generator slip ring was cleaned, Fluid samples were taken, and visual inspections)</t>
  </si>
  <si>
    <t>KRAYN-WKO-NDX-20120509-02</t>
  </si>
  <si>
    <t>KRAYN-NDX-PRT-0062,KRAYN-NDX-PRT-0962,KRAYN-NDX-PRT-0363</t>
  </si>
  <si>
    <t>6,1,20</t>
  </si>
  <si>
    <t>Completed Maintenance III stage one: ( blade grease and torque, slip ring cleaning, function test, collection bottle change, final cleaning) Stage two:(tower torque, bottom coolant sample, main shaft rotor torque, Gen align, Hyd station, yaw deck  and turbine final cleaning).</t>
  </si>
  <si>
    <t>KRAYN-WKO-NDX-20120530-01</t>
  </si>
  <si>
    <t>10 L</t>
  </si>
  <si>
    <t>Yaw sliding retro with Renew as per Everpower request.</t>
  </si>
  <si>
    <t>KRAYN-WKO-NDX-20120615-01</t>
  </si>
  <si>
    <t xml:space="preserve">Accended tower adjusted yaw pressure to 70. Yawed turbine untill sound subsided. Everpower showed up to confirm. Turbine just made a little noise in some areas. </t>
  </si>
  <si>
    <t>KRAYN-WKO-NDX-20100203-01</t>
  </si>
  <si>
    <t>PITCH Power Volt.Fault</t>
  </si>
  <si>
    <t>Breaker 100F1 was tripping do to a overcurrent of 85 amps. Changed out the 100watt slipring back to a 50 watt slipring out of turbine 3 which was still good</t>
  </si>
  <si>
    <t>KRAYN-WKO-NDX-20120227-01</t>
  </si>
  <si>
    <t>Arrived at turbine in response to a series of faults that generally indicate a broken yaw stack. These include FM 406, 490, 492 and 493. After ascending tower the appropriate time delay relay was jumped out in order to release the yaw motor brakes. The brakes were then spun via fan to check for resistance. The right stack was found to be intact but the left stack was not. This was reported immediatly to Kelly Miller and the turbine was left in FM6 with Switch Rights Disabled.</t>
  </si>
  <si>
    <t>KRAYN-WKO-NDX-20120228-01</t>
  </si>
  <si>
    <t>Ascended turbine and prepped for yaw stack change out. Yaw motors and surrounding floor plates were dismantled and relocated. All tools needed for changeout were craned up tower via jib crane.</t>
  </si>
  <si>
    <t>KRAYN-WKO-NDX-20091015-01</t>
  </si>
  <si>
    <t>hydraulic break not closed</t>
  </si>
  <si>
    <t>the turbine faulted due to a broken hydraulic line inside the tank the hose was replaced also a yaw convertor problem. the convertor was reprogramed and turbine was started up</t>
  </si>
  <si>
    <t>KRAYN-WKO-NDX-20091023-01</t>
  </si>
  <si>
    <t>IBS Interbus stop</t>
  </si>
  <si>
    <t>The slipring was defective so removed and replaced and put the turbine back to run mode.</t>
  </si>
  <si>
    <t>KRAYN-WKO-NDX-20091109-02</t>
  </si>
  <si>
    <t xml:space="preserve"> Assisted in locking hub and pitching blades to access repair.</t>
  </si>
  <si>
    <t>KRAYN-WKO-NDX-20091217-01</t>
  </si>
  <si>
    <t>yaw hyd brakes not open</t>
  </si>
  <si>
    <t xml:space="preserve">turbine had gone down multiple time prior for the same fault outside tempetures where very cold hydraulics where not functioning correctly went up turbine checked out all electro valves in the yaw hydraulic brake loop for proper function, droped power to our hyd station and bled off all pressure in the lines then took checked the mechanical valves for proper functioning put everything back together yawed the turbine and put it back online. </t>
  </si>
  <si>
    <t>KRAYN-WKO-NDX-20090113-02</t>
  </si>
  <si>
    <t>KRAYN-WKO-NDX-20100120-01</t>
  </si>
  <si>
    <t>SEG Maintenance</t>
  </si>
  <si>
    <t>KRAYN-WKO-NDX-20100121-01</t>
  </si>
  <si>
    <t>WEA03-80810_1-22-10_pitch firmware-RW</t>
  </si>
  <si>
    <t xml:space="preserve">Went to WT 3 to update firmware on pitch converters. Turbine was already down for FE 1208. Turbine stayed down because of problem </t>
  </si>
  <si>
    <t>KRAYN-WKO-NDX-20100127-02</t>
  </si>
  <si>
    <t>Changed in line oil filter.</t>
  </si>
  <si>
    <t>KRAYN-WKO-NDX-20100202-01</t>
  </si>
  <si>
    <t>Changed 50 watt slipring to a 100 watt slipring. Operating hrs 8173.71</t>
  </si>
  <si>
    <t>KRAYN-WKO-NDX-20100310-03</t>
  </si>
  <si>
    <t>Had to Meg the stator cables to check the insulation value of the cables to finish the SEG maint. Operation hours are 8993.66</t>
  </si>
  <si>
    <t>KRAYN-WKO-NDX-20100331-01</t>
  </si>
  <si>
    <t>Went to Turbine 3 to perform Q15P retrofit.  Production Hours were 9494.34 Hours.</t>
  </si>
  <si>
    <t>KRAYN-WKO-NDX-20100414-01</t>
  </si>
  <si>
    <t>Changed out Ywa Drive Motors 1 / 2. Problem was found with the Wiring of Brake Feedback Micro Switch in the Motor Junction Box from factory.</t>
  </si>
  <si>
    <t>KRAYN-WKO-NDX-20100506-03</t>
  </si>
  <si>
    <t>10336.13 Operation Hours The technicians performed type 3 maintenance which includes hytorque of the tower and nacelle, generator slipring cleaning and grease of the turbine and oilfilter change outs.</t>
  </si>
  <si>
    <t>KRAYN-WKO-NDX-20100510-03</t>
  </si>
  <si>
    <t>Technicians performed the hub portion of the type 3 maints. Operation hours : 10396.42</t>
  </si>
  <si>
    <t>KRAYN-WKO-NDX-20100513-01</t>
  </si>
  <si>
    <t>Type 3 Maintenance. OP HRS = 10460.53</t>
  </si>
  <si>
    <t>KRAYN-WKO-NDX-20100519-03</t>
  </si>
  <si>
    <t>Nordex Technicians stopped the wind turbine to perform the generator portion of type three maint.. Operation hours: 10590.96</t>
  </si>
  <si>
    <t>KRAYN-WKO-NDX-20100520-02</t>
  </si>
  <si>
    <t>Nordex technicians stopped wind turbine to instal the hydr. Retro.. Operation Hrs: 10612.35 Up tower time:4.5 hrs</t>
  </si>
  <si>
    <t>KRAYN-WKO-NDX-20100616-04</t>
  </si>
  <si>
    <t>KRAYN-WKO-NDX-20100623-01</t>
  </si>
  <si>
    <t>Went up turbine and cleaned out hydraulic valve 225 and found solonoid valve 210 loose, removed both and cleaned and reinstalled. Re adjusted pressure. Marty from Renew was up tower with me.</t>
  </si>
  <si>
    <t>KRAYN-WKO-NDX-20100722-01</t>
  </si>
  <si>
    <t>the turbine had faulted multiple times for sensor track defect we went up tower to investigate and found hydraulics not working properly fixed the issue and put the turbine back into operation. (opp. Hrs. 12087.27)</t>
  </si>
  <si>
    <t>KRAYN-WKO-NDX-20100825-01</t>
  </si>
  <si>
    <t>tower cleaning   12873.80 op hrs</t>
  </si>
  <si>
    <t>KRAYN-WKO-NDX-20100918-01</t>
  </si>
  <si>
    <t>Performed Type II Maintenance on WTG: 03, to include cleaning, filling hydraulic station accumulators, and filling generator coolant. Op hrs. 13484.93</t>
  </si>
  <si>
    <t>KRAYN-WKO-NDX-20100921-01</t>
  </si>
  <si>
    <t>KRAYN-NDX-PRT-0351,KRAYN-NDX-PRT-0062</t>
  </si>
  <si>
    <t>4,2</t>
  </si>
  <si>
    <t>Completed Type II Maintenance. Cleaned hub and slip ring, and cleaned and replaced filters for generator. Replaced 2 Skylight windows. Opened and visually inspected gearbox gears. Charles Martin (11979) was presnet for the same amount of time as Michael Campagno(11908). Op hrs: 10583.48h</t>
  </si>
  <si>
    <t>KRAYN-WKO-NDX-20100928-02</t>
  </si>
  <si>
    <t xml:space="preserve">Went up tower to replace bad light bulb in nacelle, sanded yaw brake disc stopped all yawing noise from occuring, changed yaw brake dragging pressure to 30 bar, checked abb convertor with Charlie Staufer Nordex engineer and took many trigger files off tHe convertor for data analyzing of Ramme yaw motors. </t>
  </si>
  <si>
    <t>KRAYN-WKO-NDX-20100930-04</t>
  </si>
  <si>
    <t>Charlie Stauffer was at this turbine for the same amount of hours. Generator slipring Inspection.</t>
  </si>
  <si>
    <t>KRAYN-WKO-NDX-20101008-02</t>
  </si>
  <si>
    <t>KRAYN-WKO-NDX-20101011-02</t>
  </si>
  <si>
    <t>stopped turbine for yaw disc sanding robert zaccaria from WTS assisted.</t>
  </si>
  <si>
    <t>KRAYN-WKO-NDX-20101015-01</t>
  </si>
  <si>
    <t>cleaned hub slipring with robert zaccaria from wts alarm 744 was present on the turbine. Fault cleared</t>
  </si>
  <si>
    <t>KRAYN-WKO-NDX-20101022-02</t>
  </si>
  <si>
    <t>Nordex tech along with WTS tech stopped the wind turbine to change out the Ramme motors with Lerroy motors and to perform the yaw motor retro and adjusted yaw motor brakesalso programmed yaw convertor. While tring to perform this task motor number 2 was stuck in the yaw drive and the seal leaked some oil but no damage was present. Technicians will monitor the drive for any leaks in the future.</t>
  </si>
  <si>
    <t>KRAYN-WKO-NDX-20101023-01</t>
  </si>
  <si>
    <t>Yaw MotBrake not closed</t>
  </si>
  <si>
    <t>Nordex technicians had to adjust the yaw motor brake on motor number 1 because the micro swith was sticking because the brake was out of adjustment. Technicians verified all spots of gapping by feeler gage and by jumping the relay to activate the brakes.</t>
  </si>
  <si>
    <t>KRAYN-WKO-NDX-20111031-02</t>
  </si>
  <si>
    <t>KRAYN-WKO-NDX-20111209-01</t>
  </si>
  <si>
    <t>KRAYN-WKO-NDX-20110708-01</t>
  </si>
  <si>
    <t>KRAYN-WKO-NDX-20110718-15</t>
  </si>
  <si>
    <t>KRAYN-WKO-NDX-20110725-01</t>
  </si>
  <si>
    <t>R&amp;R relay for low side yaw pressure valve.</t>
  </si>
  <si>
    <t>KRAYN-WKO-NDX-20110726-07</t>
  </si>
  <si>
    <t xml:space="preserve">Install the Drip Pan Retro </t>
  </si>
  <si>
    <t>KRAYN-WKO-NDX-20110809-03</t>
  </si>
  <si>
    <t>Scuff yaw disc for Ever Power ( Also took oil sample- SO# 600029792- only took 2 min)</t>
  </si>
  <si>
    <t>KRAYN-WKO-NDX-20110820-01</t>
  </si>
  <si>
    <t>IBS peripherals Fault</t>
  </si>
  <si>
    <t>Troubleshoot interbus system. Replace 5amp fuse on module 105A2</t>
  </si>
  <si>
    <t>KRAYN-WKO-NDX-20110829-01</t>
  </si>
  <si>
    <t>KRAYN-WKO-NDX-20111011-01</t>
  </si>
  <si>
    <t>KRAYN-NDX-PRT-0034,KRAYN-NDX-PRT-0325</t>
  </si>
  <si>
    <t>40L,1</t>
  </si>
  <si>
    <t>KRAYN-WKO-NDX-20111015-01</t>
  </si>
  <si>
    <t>KRAYN-WKO-NDX-20111102-01</t>
  </si>
  <si>
    <t>Pitchangle 1 Diff.Set-Act</t>
  </si>
  <si>
    <t>KRAYN-WKO-NDX-20111206-01</t>
  </si>
  <si>
    <t>KRAYN-WKO-NDX-20110830-05</t>
  </si>
  <si>
    <t>KRAYN-WKO-NDX-20120306-01</t>
  </si>
  <si>
    <t>Performed and safety tailgate meeting with Nordex and WTS techs.  Traveled to site and climbed the tower.  Assembiled the onboard crain and began the yaw drive swap.  Removed the higned side first with no problems but had to wait for proper rigging to bring the new one up so we removed the open side drive and sent it down tower also.  The rigging arrived and we lifted the new drive and installed it in the hinged side with no issues then we lifted the last new drive and installed it on the open side.  Torqued the drive bases and installed the yaw motors with wiring while WTS lowered the crane to the ground.  Finished the install by attaching the steps around the yaw stacks.  Gathered tools and sent them down on the crain hoist after the crane was down.  Climbed down tower and Started hte turbine.</t>
  </si>
  <si>
    <t>KRAYN-WKO-NDX-20120509-03</t>
  </si>
  <si>
    <t>KRAYN-WKO-NDX-20120301-02</t>
  </si>
  <si>
    <t>completed hytorquing of yaw stacks and other prep work.</t>
  </si>
  <si>
    <t>KRAYN-NDX-PRT-0062,KRAYN-NDX-PRT-0322</t>
  </si>
  <si>
    <t>5,1</t>
  </si>
  <si>
    <t>Maint 3 partially complete (due to lightning). Completed hub work is as follows; slip ring inspected and lubbed, all blades greased, zeroed, and aligned. Nacelle work as followes; wind sensors tested and aligned, gen slip ring inspected and measured, hyd station maint., various visual inspections.</t>
  </si>
  <si>
    <t>Generator was aligned. Was off both 1mil. vertically and .3 mils horizontally. This was corrected.</t>
  </si>
  <si>
    <t xml:space="preserve">Maint. 3 was completed. All screw checks, function tests, cleaning and inspections were completed. </t>
  </si>
  <si>
    <t>Yaw parameters were updated.</t>
  </si>
  <si>
    <t>KRAYN-WKO-NDX-20120717-01</t>
  </si>
  <si>
    <t>After locking out the hub with blade 3 in the down position, the hub was entered and the broken bolt in blade 3 at position 33 was drilled and removed. A new bolt was installed and torqued to 357 bar.</t>
  </si>
  <si>
    <t>KRAYN-WKO-NDX-20120717-02</t>
  </si>
  <si>
    <t>Arrived at WTG 3. Stopped turbine and prepped parts and tools to be lifted up tower. Applied LOTO on the Q10P. Ascended the turbine. Removed the panels off of the slip ring cover on the back of the generator. Pulled the vent housing and tube off of the Rear of the generator. Removed the carbon brushes from the slip ring. Unbolted the leads from the back of the slip ring. Mounted a puller to remove the slip ring. With a torch heated the grounding ring to get it to loosen up from the shaft. Once the grounding ring is removed the rotor shaft on the generator we then cleaned. With a bearing heater we heated the new grounding ring and placed it on the shaft. Slid the slip ring back on to the shaft. Replaced the vent ducting back on the rear of the generator. Installed the carbon brushes. Put the panels back on the slip ring cover. Pack up tools and old parts and sent them down tower. Descended tower. Calibrated generator encoder. Started turbine.</t>
  </si>
  <si>
    <t>KRAYN-WKO-NDX-20110913-01</t>
  </si>
  <si>
    <t>KRAYN-WKO-NDX-20111010-01</t>
  </si>
  <si>
    <t>KRAYN-WKO-NDX-20120318-01</t>
  </si>
  <si>
    <t>FM120  / Gen CWPress L Stop</t>
  </si>
  <si>
    <t>Accended tower, lowered hoist for coolant and pump. Lifted coolant and pump, filled coolant station to 2.2 bar (5gal) then lowered pump and empty coolant container. Decended tower and turbine runs.</t>
  </si>
  <si>
    <t>KRAYN-WKO-NDX-20120420-03</t>
  </si>
  <si>
    <t>KRAYN-WKO-NDX-20120420-04</t>
  </si>
  <si>
    <t>N/A</t>
  </si>
  <si>
    <t>KRAYN-NDX-PRT-0964</t>
  </si>
  <si>
    <t>KRAYN-NDX-PRT-0966</t>
  </si>
  <si>
    <t>KRAYN-WKO-NDX-20120105-01</t>
  </si>
  <si>
    <t>In side each blade root locate and document each blade bearing serial number. Un pin the hub and pinwheel rotor to inspect all blade seals. Damaged blade seals were documented and photographed.</t>
  </si>
  <si>
    <t>KRAYN-WKO-NDX-20120105-02</t>
  </si>
  <si>
    <t>Approached turbine and put it in a manual stop. Asend the tower and locked out rotor for hub entry. L.O.T.O 100 s1, 102 f2 and 102 f3 breakers. Using hub rope, entered hub with tools and slip ring. Procceded to disassemble old slip ring and install new slip ring. Did check of the hub for tools and parts, secured hub door. Unlock breakers and desend tower. Call Sean Illig for reset of the 1208 MI B fault. Started turbine.</t>
  </si>
  <si>
    <t>KRAYN-WKO-NDX-20120106-01</t>
  </si>
  <si>
    <t>Disassemble old slip ring and clean and lube per Mersen operation and maintenance manual. ( BA_USDK248.1_REV02_DE-EN.doc)</t>
  </si>
  <si>
    <t>FM400  / Wind DirSlanting Stop(due YP50)</t>
  </si>
  <si>
    <t>Drove to turbine. Climbed up tower for yaw stack prep. Found that the 124K1 relay was not previously changed. Changed out relay. Continued to work on yaw stacks.</t>
  </si>
  <si>
    <t>KRAYN-WKO-NDX-20120320-01</t>
  </si>
  <si>
    <t>FM110  / GenTot RpmDiff H Stop</t>
  </si>
  <si>
    <t>Approached down turbine, checked converter and took triggers. Exchanged fit adapt and started turbine. Turbine fauulted and took new triggers. Called Sean Illig and pointed me towards the Gen encoder, fast logged the fault and found defective Gen encoder. Climbed tower and changed gen encoder and desended tower. Balanced encoder and started turbine</t>
  </si>
  <si>
    <t>Installed FAA ground as per Sean Illig for static electricity discharge.</t>
  </si>
  <si>
    <t>KRAYN-WKO-NDX-20120507-02</t>
  </si>
  <si>
    <t>Install new Hyde pump inside hyde station. Work included dismantaling Hyde motor and getting to the pump inside the station, dismantaling pump from motor and reassembling all parts.</t>
  </si>
  <si>
    <t>KRAYN-WKO-NDX-20120531-01</t>
  </si>
  <si>
    <t>KRAYN-WKO-NDX-20111128-01</t>
  </si>
  <si>
    <t>KRAYN-WKO-NDX-20100907-01</t>
  </si>
  <si>
    <t>nordex techs went up turbine to investigate a yaw motor brake not closed. Found out the limit switch for the brake on the motor the left of the turbine if you are facing the hub needed a small adjustment. Then techs procceeded to yaw the turbine to make sure the switch was in sync with the other motor. After a manual yaw test the techs then put it out of the wind and let the auto yaw bring it back. 12517.68 op hrs</t>
  </si>
  <si>
    <t>KRAYN-WKO-NDX-20111229-01</t>
  </si>
  <si>
    <t>FM1213  / MI ext. Hardware Error</t>
  </si>
  <si>
    <t>Checked and reset tripped breaker.</t>
  </si>
  <si>
    <t>KRAYN-WKO-NDX-20120220-02</t>
  </si>
  <si>
    <t>FM493  / Yaw SensTrack 1(90&amp;deg</t>
  </si>
  <si>
    <t>Ascended turbine with WTS and their previously untested crane system in an attempt to perform two yaw stack change outs. After assembling the final crane the first pick was attempted. The crane managed to pull the first yaw stack out of the turbine and over the side. As it was being slowly lowered the cable began to birdcage and the pick was aborted. The stack was brought back into the turbine and set back into it's rightful place. The cranes were then dissasambled but left uptower. The operation will be reattempted when WTS secures a new cable and completes correspondence with Nordex's engineering department.</t>
  </si>
  <si>
    <t>KRAYN-WKO-NDX-20090715-01</t>
  </si>
  <si>
    <t>Yaw Motor BRK Not Open</t>
  </si>
  <si>
    <t>Troubleshoot Yaw convertor problem and found bad fuses. Replaced fuses and returned turbine to service. Do Not Put Part in SAP!!!</t>
  </si>
  <si>
    <t>KRAYN-WKO-NDX-20090826-01</t>
  </si>
  <si>
    <t>ups battery change</t>
  </si>
  <si>
    <t>turbine gave a warning fault saying problem occurred with ups battery, we traded out the battery of the ups and started the turbine up.</t>
  </si>
  <si>
    <t>KRAYN-WKO-NDX-20091007-01</t>
  </si>
  <si>
    <t>safty chain activated</t>
  </si>
  <si>
    <t>turbine faulted out for gen speed diff to set, we went up and reset the safty chain then adjusted the prox switches, reset the speed controls checked them for bad fuses and started turbine up</t>
  </si>
  <si>
    <t>KRAYN-WKO-NDX-20091020-01</t>
  </si>
  <si>
    <t>Type 2 Maint.</t>
  </si>
  <si>
    <t>KRAYN-WKO-NDX-20091102-02</t>
  </si>
  <si>
    <t>removed vent valves from blades</t>
  </si>
  <si>
    <t>KRAYN-WKO-NDX-20091110-01</t>
  </si>
  <si>
    <t>KRAYN-WKO-NDX-20100105-01</t>
  </si>
  <si>
    <t>pitch3 not ready</t>
  </si>
  <si>
    <t>turbine faulted for pitch three not ready, winds were to high to acess the hub (unsafe wind speeds) when we were able to acess the hub safely we went into pitch three box read the error faults on the convertor and then replaced the faulty convertor to clear present faults for blade three on the turbine then returning turbine back into service.</t>
  </si>
  <si>
    <t>KRAYN-WKO-NDX-20100112-01</t>
  </si>
  <si>
    <t>IBS stop</t>
  </si>
  <si>
    <t>Changed out the slip ring</t>
  </si>
  <si>
    <t>KRAYN-WKO-NDX-20100112-02</t>
  </si>
  <si>
    <t>KRAYN-NDX-PRT-0963,KRAYN-NDX-PRT-0963</t>
  </si>
  <si>
    <t>INSTALLED HEATER NEAR HYDRAULIC STATION. REPLACED HYDRAULIC FLUID IN THE HYDRAULIC RESEVOIR WITH NEW SYNTHETIC.  BLED SYSTEM.</t>
  </si>
  <si>
    <t>KRAYN-WKO-NDX-20100112-03</t>
  </si>
  <si>
    <t>maintenance</t>
  </si>
  <si>
    <t>seg maintenance</t>
  </si>
  <si>
    <t>KRAYN-WKO-NDX-20100122-01</t>
  </si>
  <si>
    <t>SEG Maintenance with Instructor for SEG Class. Kai-Peter Glesmann was the instructor and Brad Foy shut down the Pad mount for us.</t>
  </si>
  <si>
    <t>KRAYN-WKO-NDX-20100130-03</t>
  </si>
  <si>
    <t>Due to this slipring being 100 watt we Disconnected slip to discharge static build up. Discharging the system did not fix it,had to put in new slip ring on the next day</t>
  </si>
  <si>
    <t>KRAYN-WKO-NDX-20100225-01</t>
  </si>
  <si>
    <t>Changed out a 100 watt slipring due to a interbus stop.Changed the slipring to a 50 watt one taken from turbine 19.      Operating hrs. 8007.3</t>
  </si>
  <si>
    <t>KRAYN-WKO-NDX-20100225-02</t>
  </si>
  <si>
    <t>KRAYN-WKO-NDX-20100225-03</t>
  </si>
  <si>
    <t>KRAYN-WKO-NDX-20100316-01</t>
  </si>
  <si>
    <t>Checked the yaw motors and installed the mud flap on the generator cables.operation hrs are 8443.51 and the up tower time 1.5 hrs.</t>
  </si>
  <si>
    <t>Went to Turbine 4 to perform Q15P retrofit.  Production Hours were 8797.41 Hours.</t>
  </si>
  <si>
    <t xml:space="preserve">9132 hrs    Replaced 2 yaw motors on turbine per corporate office. Followed procedures and jcompleted job In Acordinance with AWP. Programmed ABB Yaw converter and tested. Climbing hours for all techs = </t>
  </si>
  <si>
    <t>KRAYN-WKO-NDX-20100415-03</t>
  </si>
  <si>
    <t>Yaw motor brake not closed</t>
  </si>
  <si>
    <t xml:space="preserve"> 9149.57 hours     Yaw motor brake closed fault caused by microswitch not funcioning properly. Microswitch has a weather boot that was preventing microswitch to funtion properly. Reconfigured weather boot and tested. WTG in operation upon departure.     1hr per technician for climb time. </t>
  </si>
  <si>
    <t>KRAYN-WKO-NDX-20100416-05</t>
  </si>
  <si>
    <t>FM 414 Yaw brake not closed</t>
  </si>
  <si>
    <t>went up investigated problem, found wires were not fully landed on strip. Relanded all wires turbine went online. Op Hrs 9237.75  We had 1 Hr of up tower time</t>
  </si>
  <si>
    <t>KRAYN-WKO-NDX-20100416-06</t>
  </si>
  <si>
    <t>KRAYN-WKO-NDX-20100503-01</t>
  </si>
  <si>
    <t>KRAYN-NDX-PRT-0351,KRAYN-NDX-PRT-0348,KRAYN-NDX-PRT-0356</t>
  </si>
  <si>
    <t>7,2,1</t>
  </si>
  <si>
    <t>9731.28 OP HRS</t>
  </si>
  <si>
    <t>KRAYN-WKO-NDX-20100504-01</t>
  </si>
  <si>
    <t>9586.59 OP hrs</t>
  </si>
  <si>
    <t>KRAYN-WKO-NDX-20100505-01</t>
  </si>
  <si>
    <t>8301.24 Op hrs</t>
  </si>
  <si>
    <t>Working with LM repairing spinner rings went to turbine 4 which needed 2 rings repaired also I had to add oil to the hydraulic station.</t>
  </si>
  <si>
    <t>KRAYN-WKO-NDX-20100507-02</t>
  </si>
  <si>
    <t>The Nordex technicians performed the generator alighnment portion of the type three maintenance. Operatio Hours: 9633.33</t>
  </si>
  <si>
    <t>KRAYN-WKO-NDX-20100607-04</t>
  </si>
  <si>
    <t>KRAYN-WKO-NDX-20100607-05</t>
  </si>
  <si>
    <t>KRAYN-WKO-NDX-20100628-01</t>
  </si>
  <si>
    <t>opp hrs 10877.87 / we went up tower due to hydraulic yaw brakes not closed. The fault was intermittent and a valve was changed to see if this was the issue. The fault remained so we checked signals from the yaw convertor to see if proper functioin was occuring. the fault was intermitent and was still present so relay was replaced and the issue has not been back since.</t>
  </si>
  <si>
    <t>KRAYN-WKO-NDX-20100929-03</t>
  </si>
  <si>
    <t>Charlie Stauffer was up turbine with me for the same amount of hours. Replaced slipring in hub with new type.</t>
  </si>
  <si>
    <t>KRAYN-WKO-NDX-20100301-01</t>
  </si>
  <si>
    <t>3.4Kg</t>
  </si>
  <si>
    <t xml:space="preserve"> Filled yaw gear auto luber with 3.4 Kg of cepplatyn, due to auto luber low warning. (Operation Hours:8179.68h)</t>
  </si>
  <si>
    <t>Technicians changed 2 yaw motors on WTG 4 (replaced Ramme motor with Leroy Somers); applied retrofit fins to new yaw motors.  2 technicians from WTS also present.</t>
  </si>
  <si>
    <t>KRAYN-WKO-NDX-20100414-02</t>
  </si>
  <si>
    <t>KRAYN-WKO-NDX-20100415-04</t>
  </si>
  <si>
    <t>KRAYN-WKO-NDX-20100621-01</t>
  </si>
  <si>
    <t>Cleaned yaw ring to prevent futher noise and adjusted yaw brake pressure from 22 bar to 14 bar. I had 2 Renew techs with me.</t>
  </si>
  <si>
    <t>KRAYN-WKO-NDX-20100304-01</t>
  </si>
  <si>
    <t xml:space="preserve"> Replaced the in line oil filter, due to a clogged filter. (Operation Hours: 8179.68h)</t>
  </si>
  <si>
    <t>KRAYN-WKO-NDX-20110701-04</t>
  </si>
  <si>
    <t>KRAYN-NDX-PRT-0965,KRAYN-NDX-PRT-0966</t>
  </si>
  <si>
    <t>Scuffed yaw disk on WTG 4 with dave mader</t>
  </si>
  <si>
    <t>KRAYN-WKO-NDX-20110711-10</t>
  </si>
  <si>
    <t>KRAYN-WKO-NDX-20110714-05</t>
  </si>
  <si>
    <t>Troubleshoot FM419. Reset hydraulic station. Start and monitor turbine.</t>
  </si>
  <si>
    <t>Drip Pan</t>
  </si>
  <si>
    <t>KRAYN-WKO-NDX-20110821-01</t>
  </si>
  <si>
    <t>Moved tools up tower and locked out hub to locate broken blade bolt.  Lock hub at appropriate position for bolt removal.  It began to rain then lightening came in.  Where down on lightening stand down from 21:30 to 24:00.</t>
  </si>
  <si>
    <t>KRAYN-WKO-NDX-20110822-01</t>
  </si>
  <si>
    <t>Drilled and removed broken blade bolt position 33 in blade 2.  Flipped bolts 32, 34, 2, 64, and replaced bolt 1 due to damaged threads all in blade 2.</t>
  </si>
  <si>
    <t>KRAYN-WKO-NDX-20110907-03</t>
  </si>
  <si>
    <t>KRAYN-WKO-NDX-20110907-04</t>
  </si>
  <si>
    <t>KRAYN-WKO-NDX-20110907-05</t>
  </si>
  <si>
    <t>KRAYN-WKO-NDX-20110907-06</t>
  </si>
  <si>
    <t>KRAYN-WKO-NDX-20111004-01</t>
  </si>
  <si>
    <t>KRAYN-WKO-NDX-20111004-02</t>
  </si>
  <si>
    <t>KRAYN-WKO-NDX-20111201-01</t>
  </si>
  <si>
    <t>KRAYN-WKO-NDX-20111205-01</t>
  </si>
  <si>
    <t>KRAYN-WKO-NDX-20120217-01</t>
  </si>
  <si>
    <t>Looked at the fault logs and reset the turbine.  The turbine started and cut in but faulted after receiving the yaw command.  Tried to manually yaw the turbine but faulted.  Traveled to the tower and climbed up to the nacell.  Once there we used the manual control to yaw which activated the yaw motor brakes, yaw hydro brakes and finally the yaw motors which all worked properly until the turbine faulted.  Removed the top fan covers on the yaw motors and jumped out the motors brakes to release them.  Turned each yaw motor by hand and made 40 revolutions on both motors.  Should have only been 20 so we moved down into the belly and manually yawed which revealed that the motors where turning but the drives where not.  NEEDS NEW YAW DRIVES!  Retuned down tower and disabled switch rights.  Returned to the shop.</t>
  </si>
  <si>
    <t>KRAYN-WKO-NDX-20120218-01</t>
  </si>
  <si>
    <t xml:space="preserve">Gathered all tools and equipment needed to remove the yaw drives.  Loaded the truck and traveled to site.  One tech climbed up and lowered the chain hoist while the other controled the tag line and attached the tools and equipment.  Once the chain hoist arrived up to the nacelle with the tools and equipment the other tech on the ground climbed up into the nacelle.  We then began to remove the neccessary things to allow for the yaw drives to be removed.  The deck plates around the drives were removed along with the the oil lines on the drives.  Next the 400 VAC and 24 VDC was LOTO'ed and the motors where unwired and removed.  From there we used the hytorc and the MXT1 with a 36MM socket and loosened all of the yaw drive bolts then removed all of the bolts with an impact gun leaving 2 bolts in each drive tighened with the impact for easy removal when the drives get changed.  Marked the backlash ring and returned down tower.  </t>
  </si>
  <si>
    <t>KRAYN-WKO-NDX-20120312-01</t>
  </si>
  <si>
    <t>FM727  / Wind Speed Left-hand CableCut</t>
  </si>
  <si>
    <t xml:space="preserve">Technicians briefly assessed the function of the ultrasonic anemometer, determined it needed to be changed.  Removed old ultrasonic, installed new ultrasonic, routed cables, alligned the component.  Developed a problem with the anemometer and wind vane due to moisture in nacelle during the intial troubleshooting.  Blew fuse 160F2 (different Service Order).  </t>
  </si>
  <si>
    <t>KRAYN-WKO-NDX-20120223-01</t>
  </si>
  <si>
    <t>Approached down turbine, WTS was in the process of erecting there in naccelle crain and exchanging lifting cable. Procceded with yaw stack change out. Installed new yaw stacks and yaw motors. Rewired and reassembled turbine. Tested yaw with a CW and CCW test. desended tower. Reset and started turbine</t>
  </si>
  <si>
    <t>KRAYN-WKO-NDX-20120305-01</t>
  </si>
  <si>
    <t>FM124  / Gear OilFilt Alarm(replace Fi)</t>
  </si>
  <si>
    <t>Gathered parts and PPE to load up truck. Drove to Turbine. Climbed turbine. Took filter and tools up turbine. Shut off 400V to pump. Took out old filter and replaced with new. Reconected all valves and replaced lid. Tried to cycle but turbine would not exit out of local mode. sent everythign down tower. Found switch on hatch from yaw deck not working properly. Corrected switch. Contacted other tech to reset due to MI class B fault needing 400 level access. All faults cleared. Climbed down tower. Reset any remaining faults. Restarted turbine. Drove back to O&amp;M building. unloaded truck and completeed service order.</t>
  </si>
  <si>
    <t>KRAYN-WKO-NDX-20120426-01</t>
  </si>
  <si>
    <t>Installed all shaft covers for the rotor and high speed shaft.</t>
  </si>
  <si>
    <t>KRAYN-WKO-NDX-20120426-02</t>
  </si>
  <si>
    <t>Moved new certified fire extinguisher up tower and moved old one to first deck for recertification.</t>
  </si>
  <si>
    <t>KRAYN-WKO-NDX-20120312-02</t>
  </si>
  <si>
    <t>Loaded parts and tools into the truck. Drove to turbine. Climbed up turbine. Lifted tools and parts up tower. Hooked up ITH to the bolt stretcher. Applied 1300 bar to bolt to tension bolt per specification. Adjusted bolt height to specification. reapplied bolt caps. Unhooked hydraulic pump and cleaned up tools.</t>
  </si>
  <si>
    <t>KRAYN-WKO-NDX-20120521-05</t>
  </si>
  <si>
    <t>Realign the generator for Main 3</t>
  </si>
  <si>
    <t>KRAYN-WKO-NDX-20120521-06</t>
  </si>
  <si>
    <t>Main. 3 stage 3 ( function test)</t>
  </si>
  <si>
    <t>KRAYN-WKO-NDX-20120626-01</t>
  </si>
  <si>
    <t>FM1205  / MI Griderror</t>
  </si>
  <si>
    <t>Approached down turbine and checked NC2 and found grid error event, checked converter and had to reset IGBT overload line side. Reset turbine, started and monitior turbine. Took triggers but SUR had to be reformated and could not retrieve triggers. Turbine connected on small contactor and at 9:15 connected on big contactor.</t>
  </si>
  <si>
    <t>KRAYN-WKO-NDX-20120322-01</t>
  </si>
  <si>
    <t>FM729  / Wind Speed Right-hand CableCut</t>
  </si>
  <si>
    <t>Nordex Technicians replaced 160F2 which blew during the replacement of an ultrasonic anemometer.  Param 26.17 returned to 3.  Everything good. Travel time incorporated in a different SO.</t>
  </si>
  <si>
    <t>KRAYN-WKO-NDX-20120322-02</t>
  </si>
  <si>
    <t>FM866  / Air Temp CtrlCab H Stop</t>
  </si>
  <si>
    <t>Nordex technicians turned fans in top box cabinet back on that were inadvertantly left off.</t>
  </si>
  <si>
    <t>KRAYN-WKO-NDX-20100906-01</t>
  </si>
  <si>
    <t>KRAYN-NDX-PRT-0029,KRAYN-NDX-PRT-0555</t>
  </si>
  <si>
    <t>.750 gallon,1</t>
  </si>
  <si>
    <t>Went up tower to find out why this fault fm250 was on. Found the tank to be low on oil added a small amount of oil. Then went to run a test on the hyd station and found out the 70 Bar accumulator leaking from the top. 11846.85 op hrs</t>
  </si>
  <si>
    <t>KRAYN-WKO-NDX-20100927-05</t>
  </si>
  <si>
    <t>Nordex tech went up this turbine with charles stauffer to troubleshoot a Gear OilTemp Sump Warning H Warn (FM 831). For this fault we just checked to make sure all the lines were open for a good flow of gear oil. We also have relanded 2 of the 5 wires and noticed a drop of 10 degrees in temp. Also nordex tech worked with Charlie on the yaw triggers of the ABB convertor.</t>
  </si>
  <si>
    <t>KRAYN-WKO-NDX-20120424-01</t>
  </si>
  <si>
    <t>Fire extinguishers were swapped. The charged one from downtower was cranned up while the old one was brought down.</t>
  </si>
  <si>
    <t>KRAYN-WKO-NDX-20120425-01</t>
  </si>
  <si>
    <t>Performed gen alignment. All points were within tolerance.</t>
  </si>
  <si>
    <t>KRAYN-WKO-NDX-20120424-02</t>
  </si>
  <si>
    <t>Hydac pump was replaced.</t>
  </si>
  <si>
    <t>KRAYN-WKO-NDX-20111201-02</t>
  </si>
  <si>
    <t>KRAYN-WKO-NDX-20111206-02</t>
  </si>
  <si>
    <t>KRAYN-WKO-NDX-20111206-03</t>
  </si>
  <si>
    <t>KRAYN-WKO-NDX-20120302-01</t>
  </si>
  <si>
    <t>Nordex technicians drove to tower 3 to assemble WTS's hydraulic hoist for yaw drive removal.  WTS arrived at appx. 6:30. Began off-loading hoist components from trucks, electrical preparation, and safety briefings.  Nordex and WTS technicians moved uptower at appx. 08:00 and began moving hoist components uptower via Nordex onboard hoist.  Components for WTS's small hoist assemebled and used to move in the components for the larger hoist.  Wind conditions prevented assembly of large hydraulic hoist and removal of the drives, so task was abandoned (force majure) until more favorable conditions present.</t>
  </si>
  <si>
    <t>KRAYN-WKO-NDX-20120116-01</t>
  </si>
  <si>
    <t>WTG3 faulted on an FM727 &amp; FM728 wind speed left/right-hand cable cut.  Accended tower checked wire connections on 105A5 module. All wires where secure so we then pulled pins 1 &amp; 2 to create the fault to see if fault cleared. The fault cleared but we replaced the 105A5 to see if that would keep keep the faoult from re-occuring. Fault did not re-occure we then decended tower and turbine runs.</t>
  </si>
  <si>
    <t>KRAYN-WKO-NDX-20120322-03</t>
  </si>
  <si>
    <t>FM0 / WTG System ok</t>
  </si>
  <si>
    <t>Removed old door bracket and exchanged for new bracket which was too big for door to shut. We then removed spacers and replaced old door bracket which seemed to work.</t>
  </si>
  <si>
    <t>KRAYN-WKO-NDX-20120419-01</t>
  </si>
  <si>
    <t>KRAYN-WKO-NDX-20120419-02</t>
  </si>
  <si>
    <t>KRAYN-WKO-NDX-20111004-03</t>
  </si>
  <si>
    <t>KRAYN-WKO-NDX-20120104-01</t>
  </si>
  <si>
    <t>FM420  / Yaw HydBrk not open</t>
  </si>
  <si>
    <t>Manually stoped turbine and disabled switch rights to stop anyone form trying to reset FM 420.  Replaced 124 K1 relay to prevent yaw hyd break not open fault from re occuring. Gathered parts during prep work. Signed out Phoenix Contactor Relay No. 29 66 595 for the 124K1 position. Drove to site, accended turbine and replaced Phoenix Contactor Relay No. 29 66 595. The fault cleared. Decended tower and turbine runs.</t>
  </si>
  <si>
    <t>KRAYN-WKO-NDX-20120419-03</t>
  </si>
  <si>
    <t>KRAYN-WKO-NDX-20120419-04</t>
  </si>
  <si>
    <t>KRAYN-NDX-PRT-0325,KRAYN-NDX-PRT-0356,KRAYN-NDX-PRT-0017,KRAYN-NDX-PRT-0350,KRAYN-NDX-PRT-0009,KRAYN-NDX-PRT-0364</t>
  </si>
  <si>
    <t>1,1,1,1,2,3.2kg</t>
  </si>
  <si>
    <t>KRAYN-NDX-PRT-0967</t>
  </si>
  <si>
    <t>KRAYN-NDX-PRT-0968</t>
  </si>
  <si>
    <t>KRAYN-NDX-PRT-0969</t>
  </si>
  <si>
    <t>KRAYN-WKO-NDX-20100323-01</t>
  </si>
  <si>
    <t xml:space="preserve"> Mannual Stop</t>
  </si>
  <si>
    <t>Performed follow up gen grounding brush inspection took pictures which were sent to derek. ( Operating Hours 8051.80)</t>
  </si>
  <si>
    <t>KRAYN-WKO-NDX-20100408-01</t>
  </si>
  <si>
    <t>Replaced Fuse in the inter bus ST module 105A2 in the top box. 8405 Hours</t>
  </si>
  <si>
    <t>KRAYN-WKO-NDX-20090111-01</t>
  </si>
  <si>
    <t>MI CW Temp L warning</t>
  </si>
  <si>
    <t>Arrived with 4 Renew guys to install heater. The turbine was already down due to the cold weather, and remained down after we finished.</t>
  </si>
  <si>
    <t>KRAYN-WKO-NDX-20090618-01</t>
  </si>
  <si>
    <t>replaced vib sensor</t>
  </si>
  <si>
    <t>turbine 6 has been having a vibration issue for a number of days. we do not have the parts so we replaced the sensor with turbine 5 and changed perameters to adjust the offset to keep the turbine in production until a new DMT sensor arrived from germany.</t>
  </si>
  <si>
    <t>KRAYN-WKO-NDX-20090629-01</t>
  </si>
  <si>
    <t>vib z and vib y direction eff. Stop</t>
  </si>
  <si>
    <t>changed out the vibration sensor on the bedplate. Do Not Put Part in SAP!!!</t>
  </si>
  <si>
    <t>KRAYN-WKO-NDX-20090709-01</t>
  </si>
  <si>
    <t>blade seal fix</t>
  </si>
  <si>
    <t>the turbine had a broken blade seal externaly all grease was cleaned the old section of the seal was cut out and replaced and bonded with new seal</t>
  </si>
  <si>
    <t>KRAYN-WKO-NDX-20090812-01</t>
  </si>
  <si>
    <t>turbine 5 faulted with a fe500 8-9-09 after resolving the problem, disabling the anemometer solved the problem. 8-12 work performed was replacing anemometer with a new part</t>
  </si>
  <si>
    <t>KRAYN-WKO-NDX-20090812-02</t>
  </si>
  <si>
    <t>turbine 5 faulted with a fe500 8-9-09 after resoliving the problem disabling the anemometer solved the problem. 8-12 work performed was replacing anemometer with a new part</t>
  </si>
  <si>
    <t>KRAYN-WKO-NDX-20091206-01</t>
  </si>
  <si>
    <t>mi class b fault</t>
  </si>
  <si>
    <t>turbine went down on an mi class b and c fault safty chain was activated we cleared faults and left problems are SEG triggers have been recorded from turbine and sent out, 10-7 checked all shielding wires checked all prox sensors and checked centa coupling for sliping</t>
  </si>
  <si>
    <t>KRAYN-WKO-NDX-20091022-02</t>
  </si>
  <si>
    <t>KRAYN-WKO-NDX-20091024-02</t>
  </si>
  <si>
    <t>Yaw hyd brk not closed</t>
  </si>
  <si>
    <t>Found the hydraulic hose inside hyd. Station defective.</t>
  </si>
  <si>
    <t>KRAYN-WKO-NDX-20091102-03</t>
  </si>
  <si>
    <t>KRAYN-WKO-NDX-20091105-01</t>
  </si>
  <si>
    <t>repaired HV cables with draka AG at yaw deck</t>
  </si>
  <si>
    <t>KRAYN-WKO-NDX-20091106-01</t>
  </si>
  <si>
    <t>Cable Repair</t>
  </si>
  <si>
    <t>UT taught John and AJ how to repair the cables.  We also repaired 6 cables.</t>
  </si>
  <si>
    <t>KRAYN-WKO-NDX-20091107-02</t>
  </si>
  <si>
    <t>went up tower to inspect HV cables with draka AG</t>
  </si>
  <si>
    <t>KRAYN-WKO-NDX-20091130-02</t>
  </si>
  <si>
    <t>KRAYN-WKO-NDX-20091214-01</t>
  </si>
  <si>
    <t>Gear BypFilterPmp FuseTrip</t>
  </si>
  <si>
    <t>reset breaker 112AQ1</t>
  </si>
  <si>
    <t>KRAYN-WKO-NDX-20091226-01</t>
  </si>
  <si>
    <t>pitch 2 angle fault</t>
  </si>
  <si>
    <t>turbine faulted with blade two position stuck at 41.4 degrees went to the turbine attempted to drop power and reboot the hub, checked out battery contactors, checked out battery fuses, checked dc/dc link on pitch two , hard reset convertor for pitch two  still blade two remained stuck at 41.4 degrees we then went and programed a new pitch convertor replaced the convertor on pitch two and fixed the problem then put the turbine back online</t>
  </si>
  <si>
    <t>Changed out the slip ring, install mudflaps on cables, bolt down heater, update parameters in yaw converter and all 3 pitch converters.</t>
  </si>
  <si>
    <t>KRAYN-WKO-NDX-20100302-01</t>
  </si>
  <si>
    <t>Operation hours: 7597.69h. Replaced the in line oil filter, due to a clogged filter. (Operation Hours:7620.61h)</t>
  </si>
  <si>
    <t>KRAYN-WKO-NDX-20100302-02</t>
  </si>
  <si>
    <t>Dicon. Dispite release for op.</t>
  </si>
  <si>
    <t>Changed out Slipring due to it being damaged…..Example</t>
  </si>
  <si>
    <t>KRAYN-WKO-NDX-20100227-01</t>
  </si>
  <si>
    <t>Vib Y-direction eff stop</t>
  </si>
  <si>
    <t>Check vibration sensor on the bedplate. Found a bad module 174U2, changed it out and adjusted the set points on nc2     Operating hours.7511.60</t>
  </si>
  <si>
    <t>KRAYN-WKO-NDX-20100228-01</t>
  </si>
  <si>
    <t>KRAYN-NDX-PRT-0683,KRAYN-NDX-PRT-0682</t>
  </si>
  <si>
    <t>1,2</t>
  </si>
  <si>
    <t xml:space="preserve">2/28/10- Went to WTG and Powered down the Ground Cabinet to reset the Safety Chain Fault and checked the SEG convertor Faults and found that the generator Rpms were not registering on the Main Invertor. Because of the bad weather and drifting snow we left down till the next day. 3/01/10 Changed out the Generator encoder and in the process checked the generator slipring and found the generator grounding brushes were completely worn down and the grounding ring had some significant damage and there was movement of the brush while the ring spins. There was a generator brush warning on this turbine prior. The service techs informed the master tech and the acting manager of the problem and were told to clean and run the turbine. We also need a micro limit swith for the generator brush wear.                       </t>
  </si>
  <si>
    <t>KRAYN-WKO-NDX-20100302-03</t>
  </si>
  <si>
    <t>Performed SEG maintenance according to the maintenance documents provided from SEG. We were not able to pull the trigger files needed for the Maint. Because either the HUR board's memory card is faulty or our company laptops are given the problem. We were directed to try to format the card and if that did not work change out the HUR board. We tried formating the card and it did not work and because of the low winds on site we were not able to change out the HUR board, because you have to re-commision the HUR board and to do that the turbine needs to be run up and the low winds prevented us from doing this. Nordex techs. will try again when the winds come up. Ater the maint. we were instructed to clean the generator micro switch to stop the generator brush warning and to take pictures of the slipring. The operation Hrs. are 7597.69..</t>
  </si>
  <si>
    <t>KRAYN-WKO-NDX-20100303-01</t>
  </si>
  <si>
    <t>Commisioned ice sensor and changed settings to match turbine one. Will await results before moving on to another turbine. Brought down U/H forward high-speed shroud and took to welding shop to be repaired. (Operation Hours: 7260.61h)</t>
  </si>
  <si>
    <t>KRAYN-WKO-NDX-20100304-02</t>
  </si>
  <si>
    <t>Changed out the HUR board because while doing maint. On the SEG convertor we were unable to pull triggers. SEG told us to change out the HUR because that the memory card could not be reformated. So the service techs were directed to go back and finish the maint. operating hours are 7597.69</t>
  </si>
  <si>
    <t>KRAYN-WKO-NDX-20100310-04</t>
  </si>
  <si>
    <t>Had to Meg the stator cables to check the insulation value of the cables to finish the SEG maint. Operation hours are 7740.51</t>
  </si>
  <si>
    <t>KRAYN-WKO-NDX-20100315-01</t>
  </si>
  <si>
    <t>ice dectection</t>
  </si>
  <si>
    <t>the tower faulted prematurely for ice, this is the second ice sensor on the farm that is bieng commissioned correctly. We went up tower and lowerd parameter settings to  P00=040 / P01=060  these are the new settings.  Also we had to perform an inspection on a blade seal that was worked on the previous week, to assure correct sealing of the blade bearing was met     (7869.54)</t>
  </si>
  <si>
    <t>KRAYN-WKO-NDX-20100323-02</t>
  </si>
  <si>
    <t>KRAYN-WKO-NDX-20100331-02</t>
  </si>
  <si>
    <t>Went to Turbine 5 to perform Q15P retrofit.  Production Hours were 8215 Hours.</t>
  </si>
  <si>
    <t>KRAYN-WKO-NDX-20100409-01</t>
  </si>
  <si>
    <t>the turbine faulted for ice detection, there are no more parameters to change to lesson sensitivity Nordex service team was instructed to dissconnect the sensor for time being until ice sensor issue is resolved. Operation hours 8537.40</t>
  </si>
  <si>
    <t>KRAYN-WKO-NDX-20100413-01</t>
  </si>
  <si>
    <t>Went to turbine 5 to replace old yaw motors with 2 new motors.  All of us went so we could see the process, make sure we had enough help, and make sure we are prepared to do many more.  We left the shop at 10:30, got to the turbine at 11.  Eric and Aj went up tower at 11, everyone else came up at 11:30.  Mark and BJ left at 4, everyone else left at 5.  We returned to the shop at 6, home at 6:30.  An error in the parameter file caused a delay, as well as a problematic wire.  Turbine was yawing correctly both directlions when we left. 8520 Hours.</t>
  </si>
  <si>
    <t>KRAYN-WKO-NDX-20100426-01</t>
  </si>
  <si>
    <t>8822.65 op hrs</t>
  </si>
  <si>
    <t>KRAYN-WKO-NDX-20100427-01</t>
  </si>
  <si>
    <t>8839.96 op hrs</t>
  </si>
  <si>
    <t>KRAYN-WKO-NDX-20100428-01</t>
  </si>
  <si>
    <t>8855.81 Op hrs</t>
  </si>
  <si>
    <t>KRAYN-WKO-NDX-20100429-02</t>
  </si>
  <si>
    <t xml:space="preserve">8864.62 op hrs </t>
  </si>
  <si>
    <t>KRAYN-WKO-NDX-20100430-02</t>
  </si>
  <si>
    <t>8902.16 op hrs</t>
  </si>
  <si>
    <t>KRAYN-WKO-NDX-20100501-01</t>
  </si>
  <si>
    <t>KRAYN-WKO-NDX-20100505-02</t>
  </si>
  <si>
    <t>Working with LM to repair blade spinner rings completed turbine 5 and it remained down while Dan and Bj finished there work.</t>
  </si>
  <si>
    <t>KRAYN-WKO-NDX-20100505-03</t>
  </si>
  <si>
    <t>Type 3 Maint. Generator Alighnment and hub torques. Operation Hours: 8992.21Still have to go back for the generator alighnment due to the high winds.</t>
  </si>
  <si>
    <t>KRAYN-WKO-NDX-20100507-03</t>
  </si>
  <si>
    <t>Performed the generator alignment and the speed sensor portion of the type 3 maintenance.</t>
  </si>
  <si>
    <t>KRAYN-WKO-NDX-20100607-07</t>
  </si>
  <si>
    <t>Hyrdraulic Orifice</t>
  </si>
  <si>
    <t>KRAYN-WKO-NDX-20100621-02</t>
  </si>
  <si>
    <t>KRAYN-WKO-NDX-20100629-01</t>
  </si>
  <si>
    <t>Cleaned out the yaw calipers and replaced yaw brake pads as per work instruction K0801_011371_EN Revision 02, and completed yaw Brake Noise report as per doc K0808_017150_EN Revision 00. Cleaned yaw deck and affected areas. Took pictures of the pads and sent them to Dustan. I had 2 Renew techs up tower with me for the same amount of time.</t>
  </si>
  <si>
    <t>KRAYN-WKO-NDX-20100721-01</t>
  </si>
  <si>
    <t>the curcuit was shut down for substation maintenance upon re-energizing the circuit the sur controller failed the part was replaced and the turbine was put back online. (opp. Hrs 12087.27)</t>
  </si>
  <si>
    <t>KRAYN-WKO-NDX-20100922-01</t>
  </si>
  <si>
    <t>Gen brushWear Warn</t>
  </si>
  <si>
    <t>KRAYN-WKO-NDX-20100409-02</t>
  </si>
  <si>
    <t>Ice Detection</t>
  </si>
  <si>
    <t>KRAYN-WKO-NDX-20100910-01</t>
  </si>
  <si>
    <t>Nordex techs Perfromed a type 2 maint. Which included a gen. alignment in which this turbine needs aligned.Replaced hydrualic filter and offline gear oil filter. Also performed a sonic and wind vane alignment. Put in the new slipring prototype. Did some cleaning of the turbine. New slipring serial number #0018.   11942.95 op hrs</t>
  </si>
  <si>
    <t>KRAYN-WKO-NDX-20101001-02</t>
  </si>
  <si>
    <t>Went up tower to inspect generator slip rings with nordex engineering Charles Stauffer, also while up tower worked on ABB convertor for yaw system to collect data from Ramme yaw motors, and logged into ice detection unit to check parameters and settings to have a record of changes that will be implemented this winter.</t>
  </si>
  <si>
    <t>KRAYN-WKO-NDX-20101001-03</t>
  </si>
  <si>
    <t>KRAYN-WKO-NDX-20101007-01</t>
  </si>
  <si>
    <t>Nordex technicians stopped the wind turbine to trouble shoot the gearbox oil high temp problem. Changed the manifold block on the oil filter and checked to see if the oil was being pumped out from the coolers and checked if the pt 100's were operational. Operation hrs:13361.27</t>
  </si>
  <si>
    <t>KRAYN-WKO-NDX-20100831-01</t>
  </si>
  <si>
    <t>Avanco cleaned tower, nordex assisted and did punch list item which included. 21) Dust cover on valves dry rotted and cracking. 25) Rain seal on blade loose. 30,31) oil leak 41) cigarette in ladder rung   11722.60 op hrs</t>
  </si>
  <si>
    <t>KRAYN-WKO-NDX-20100311-01</t>
  </si>
  <si>
    <t>manual stop bad blade seal</t>
  </si>
  <si>
    <t xml:space="preserve"> turbine was reported by the customer via email of grease on the outside of the blade, we prepared the tools we needed to fix the blade seal that was damaged. After inspection of the turbine the seal had 90 percent damage aroud the entire blade this is a very time consumming process to replace this seal. also while up tower we reinstalled the high speed cover on the turbine that had been removed and taken to a machine shop for repairsdue to cracks being on the cover </t>
  </si>
  <si>
    <t>KRAYN-WKO-NDX-20100812-01</t>
  </si>
  <si>
    <t>Went to Turbine 5 with Garnik Haghverdi from Siemens industry to check the slip ring problem.  Operating hours 11281</t>
  </si>
  <si>
    <t>KRAYN-WKO-NDX-20110711-11</t>
  </si>
  <si>
    <t>KRAYN-WKO-NDX-20110720-02</t>
  </si>
  <si>
    <t>Customer Request. Up tower with customer to go over yaw disc scuff procedure. Check pressure of yaw, Adjust yaw pressure to 22 bar. Vacume each yaw caliper, clean yaw disc, scuff disc with 80 grit sanding wheel. Yaw turbine CW and CCW.</t>
  </si>
  <si>
    <t>KRAYN-WKO-NDX-20110726-08</t>
  </si>
  <si>
    <t>Installed yaw seal grease retrofit.</t>
  </si>
  <si>
    <t>Scuff yaw disc for Ever power ( Also took oil sample-SO# 600029794- only took 2 min)</t>
  </si>
  <si>
    <t>KRAYN-WKO-NDX-20110829-02</t>
  </si>
  <si>
    <t>KRAYN-WKO-NDX-20110908-02</t>
  </si>
  <si>
    <t>Pitch2 battery defect</t>
  </si>
  <si>
    <t>KRAYN-WKO-NDX-20111003-01</t>
  </si>
  <si>
    <t>KRAYN-WKO-NDX-20111003-02</t>
  </si>
  <si>
    <t>KRAYN-WKO-NDX-20111006-04</t>
  </si>
  <si>
    <t>Pitch1 battery defect</t>
  </si>
  <si>
    <t>KRAYN-WKO-NDX-20111006-05</t>
  </si>
  <si>
    <t>Hyd OilPmpSwitchingFrequency high</t>
  </si>
  <si>
    <t>KRAYN-WKO-NDX-20111019-01</t>
  </si>
  <si>
    <t>KRAYN-WKO-NDX-20111020-01</t>
  </si>
  <si>
    <t>KRAYN-WKO-NDX-20111025-01</t>
  </si>
  <si>
    <t>KRAYN-WKO-NDX-20111219-03</t>
  </si>
  <si>
    <t>KRAYN-WKO-NDX-20111208-04</t>
  </si>
  <si>
    <t>KRAYN-WKO-NDX-20110920-02</t>
  </si>
  <si>
    <t>KRAYN-WKO-NDX-20110829-03</t>
  </si>
  <si>
    <t>KRAYN-WKO-NDX-20120813-01</t>
  </si>
  <si>
    <t>FM1127  / Pitch2 Batt.Voltage To Low</t>
  </si>
  <si>
    <t>Looked at NC II logs remotely and found that it looked like a bad battery in the hub.  Tested batteries in stock and took the best 4 we had.  Traveled to turbine and climbed up.  Lowered chain hoist and hoisted the parts and tools.  Went out into the hub to find one very poor battery in pitch box 2.  R&amp;R battery and reset turbine.  Allowed the turbine to pitch test with no defects noted at this time.  One tech returned down tower and we lowered the tooling then secured the hoist.  Final man climbed down and we started the turbine.</t>
  </si>
  <si>
    <t>KRAYN-WKO-NDX-20120411-01</t>
  </si>
  <si>
    <t>CSC 3 converter training with Dave from Woodward. During the first class with Everpower and Charles Martin,     Daniel, Jennings, and Sean assended tower to tighten the shaft nut, install yaw parameters, and grounding wire on the FAA light. We desended the tower and completed our training for the converter and went back to the CSO for test and the compliation of the training.</t>
  </si>
  <si>
    <t>KRAYN-WKO-NDX-20120411-02</t>
  </si>
  <si>
    <t>Installed ground for the FAA light per Sean Illigs request to reduce static electricity during a lightning storm and blowing our popcorn fuses.</t>
  </si>
  <si>
    <t>KRAYN-WKO-NDX-20120411-03</t>
  </si>
  <si>
    <t>Tightened shaft nut. Moved 2 inches tighter and was marked and dated on the rotor.</t>
  </si>
  <si>
    <t>KRAYN-WKO-NDX-20120411-04</t>
  </si>
  <si>
    <t>Installed reduced torque parameters for the yaw converter per enginering request.</t>
  </si>
  <si>
    <t>KRAYN-WKO-NDX-20120604-01</t>
  </si>
  <si>
    <t>FM1167  / Pitch2 battery defect</t>
  </si>
  <si>
    <t>Approached down turbine and tried reseting the hub. That failed and acsended tower. Entered the hub and began troubleshooting pitch two batteries.Found two batteries with low voltage, ( one in upper back rack and one in the middle back rack.) Replaced batteries and checked the turbine to pass its pitch test. Once pass we decsended tower reset and started turbine.</t>
  </si>
  <si>
    <t>KRAYN-WKO-NDX-20120425-02</t>
  </si>
  <si>
    <t>Hydac sight glass was replaced.</t>
  </si>
  <si>
    <t>KRAYN-WKO-NDX-20120424-03</t>
  </si>
  <si>
    <t>Shaft cover retro was completed. Four cover sections were craned uptower….for the gearbox.</t>
  </si>
  <si>
    <t>KRAYN-WKO-NDX-20120425-03</t>
  </si>
  <si>
    <t>Yaw parameters were updated</t>
  </si>
  <si>
    <t>KRAYN-WKO-NDX-20120706-01</t>
  </si>
  <si>
    <t>FM414  / Yaw MotBrake not open</t>
  </si>
  <si>
    <t>112 K2 wire 18 was discovered  loose after responding to an FM 414. This was ammended and all faults cleared.</t>
  </si>
  <si>
    <t>KRAYN-WKO-NDX-20111003-03</t>
  </si>
  <si>
    <t>KRAYN-WKO-NDX-20120427-01</t>
  </si>
  <si>
    <t>Performed the Safety functions test, as well as yaw limit switch test.</t>
  </si>
  <si>
    <t>KRAYN-WKO-NDX-20120101-02</t>
  </si>
  <si>
    <t>FM700  / IBS Interbus Stop</t>
  </si>
  <si>
    <t>Drove to turbine and ran Diag+. Results indicated a problem with 105A1 in the top box. Upon Asending tower 102F3 was found tripped. It was reset and with the lack of power in the Topbox it was determined that something down tower was also tripped. 34F2 was reset in the bottom box and power was restored. The first attempt to restart the turbine failed and displyed a MI class B fault. Dustin Till was contacted and turbine was reset only to throw a ups batt. low alarm. The battery was tested and inspected and found to be in good condition. This series of events happened twice more. Both Josh M. and Sean Illig were contacted for a reset. After Illig reset it the final time the alarm did not reappear and the turbine started up successfully.</t>
  </si>
  <si>
    <t>KRAYN-WKO-NDX-20091110-02</t>
  </si>
  <si>
    <t>KRAYN-WKO-NDX-20090521-01</t>
  </si>
  <si>
    <t>vib y direction eff. Stop</t>
  </si>
  <si>
    <t>Inspected vibration sensor, replaced sensor head connector.</t>
  </si>
  <si>
    <t>KRAYN-WKO-NDX-20090527-01</t>
  </si>
  <si>
    <t>Turbine was faulting for y axis vibration fault. Re routed the signal cables in top box and cable trays. To see if the signal was being interupted by other cables.</t>
  </si>
  <si>
    <t>KRAYN-WKO-NDX-20090618-02</t>
  </si>
  <si>
    <t>Vib. Y direction filtered stop</t>
  </si>
  <si>
    <t>Swapped vibration sensors From different Wtg. Found the ground was not terminated and power supply needed adjusted.</t>
  </si>
  <si>
    <t>KRAYN-WKO-NDX-20091008-01</t>
  </si>
  <si>
    <t>yaw hyd brk not open</t>
  </si>
  <si>
    <t>Ran hydraulic station and heard oil running back to tank found hose off of hyd. Motor defective. Removed and replaced hose and run tested hyd station. The hose was not out of Nordex stock it was bought from local distributor.</t>
  </si>
  <si>
    <t>KRAYN-WKO-NDX-20091028-01</t>
  </si>
  <si>
    <t>type 2 maintenance , also vent valves were removed from blades</t>
  </si>
  <si>
    <t>KRAYN-WKO-NDX-20110826-01</t>
  </si>
  <si>
    <t>KRAYN-WKO-NDX-20111003-04</t>
  </si>
  <si>
    <t>KRAYN-WKO-NDX-20110829-04</t>
  </si>
  <si>
    <t>KRAYN-WKO-NDX-20120418-01</t>
  </si>
  <si>
    <t>KRAYN-WKO-NDX-20120418-02</t>
  </si>
  <si>
    <t>1,1,1,1,1kg</t>
  </si>
  <si>
    <t>KRAYN-WKO-NDX-20110908-03</t>
  </si>
  <si>
    <t>Repaired Cables on Yaw Deck</t>
  </si>
  <si>
    <t>KRAYN-WKO-NDX-20091130-03</t>
  </si>
  <si>
    <t>KRAYN-WKO-NDX-20100106-01</t>
  </si>
  <si>
    <t>interbus stop</t>
  </si>
  <si>
    <t>replaced slipring in the hub slipring was an older model  however it was a 100 watt, due to internal problems with slipring data transmition was lost so slipring was replaced and turbine was put back online.</t>
  </si>
  <si>
    <t>KRAYN-WKO-NDX-20100331-03</t>
  </si>
  <si>
    <t>KRAYN-NDX-PRT-0351,KRAYN-NDX-PRT-0351</t>
  </si>
  <si>
    <t>3,3</t>
  </si>
  <si>
    <t>completed the SEG maint. Operation Hours 8996.30</t>
  </si>
  <si>
    <t>KRAYN-WKO-NDX-20100331-04</t>
  </si>
  <si>
    <t>KRAYN-WKO-NDX-20100331-05</t>
  </si>
  <si>
    <t>KRAYN-WKO-NDX-20100331-06</t>
  </si>
  <si>
    <t>Went to Turbine 6 to perform Q15P retrofit.  Production Hours were 7722 Hours.</t>
  </si>
  <si>
    <t>KRAYN-WKO-NDX-20100505-04</t>
  </si>
  <si>
    <t>Working with LM to repair blade spinner rings completed turbine 6 and put it back online.</t>
  </si>
  <si>
    <t>KRAYN-WKO-NDX-20100514-02</t>
  </si>
  <si>
    <t xml:space="preserve">operating hours 8755.20…..Replaced Oil filter for gearbox offline filter Per AWP. Filter was showing %75 percent cloged on NCII. </t>
  </si>
  <si>
    <t>KRAYN-WKO-NDX-20100601-02</t>
  </si>
  <si>
    <t>Type 3 Maint.</t>
  </si>
  <si>
    <t>Type 3 Maintenance. OP HRS = 9180.32 (Task performed in tower today was torquing)</t>
  </si>
  <si>
    <t>KRAYN-WKO-NDX-20100601-03</t>
  </si>
  <si>
    <t>KRAYN-WKO-NDX-20100602-01</t>
  </si>
  <si>
    <t>Type 3 Maintenance. OP HRS = 9196.08</t>
  </si>
  <si>
    <t>KRAYN-WKO-NDX-20100602-02</t>
  </si>
  <si>
    <t>KRAYN-WKO-NDX-20100603-01</t>
  </si>
  <si>
    <t>Type 3 Maintenance. OP HRS = 9210.26(No parts used)</t>
  </si>
  <si>
    <t>KRAYN-WKO-NDX-20100603-02</t>
  </si>
  <si>
    <t>KRAYN-WKO-NDX-20100604-01</t>
  </si>
  <si>
    <t>Type 3 Maintenance. OP HRS = 9223.81(No parts used)</t>
  </si>
  <si>
    <t>KRAYN-WKO-NDX-20100604-02</t>
  </si>
  <si>
    <t>KRAYN-WKO-NDX-20100605-01</t>
  </si>
  <si>
    <t xml:space="preserve">The turbine had recently had new Ramme yaw motors installed. The microswitch on the first yaw motor had been adjusted incorrectly. We readjusted it and placed the turbine back online. </t>
  </si>
  <si>
    <t>KRAYN-WKO-NDX-20100605-02</t>
  </si>
  <si>
    <t>KRAYN-WKO-NDX-20100607-08</t>
  </si>
  <si>
    <t>The Nordex technicians performed type 3 maint. Which includes: change of the V-ring seal of the main bearing, cleaning of the nacelle, yaw deck, lower decks and painting of the nacelle parts, top cabinet function test and the hydraulic station tests.Operation hrs:9274.51</t>
  </si>
  <si>
    <t>KRAYN-WKO-NDX-20100615-01</t>
  </si>
  <si>
    <t>accumulator pressure</t>
  </si>
  <si>
    <t>we went up tower to fill accumulators wit nitrogen as we previously did not have the tool to do so correctly.</t>
  </si>
  <si>
    <t>KRAYN-WKO-NDX-20100625-01</t>
  </si>
  <si>
    <t>None</t>
  </si>
  <si>
    <t>Went the Turbine 6 today to replace a bad Ballast on Deck 3.  We were on Deck 3 for about 1.5 hours.  Manuel Montalvo was with Aj Edelson for the same hours.  We drove from 10-10:15, then from 10:15-12:30.  There is no SAP Number for the Light bulbs or Ballast. Operating hours 9693</t>
  </si>
  <si>
    <t>KRAYN-WKO-NDX-20100609-01</t>
  </si>
  <si>
    <t>Went to refill empty accumulator with George Quaha .  During Maintenance 3 the accumulator charging kit broke while being used.  Dustan had it fixed so we went up to refill the accumulator.  However, the new piece did not fit properly and we were still unable to use it.  We will have to go up again as soon as we get it working.  Operating hours 9313.</t>
  </si>
  <si>
    <t>KRAYN-NDX-PRT-0017,KRAYN-NDX-PRT-0074,KRAYN-NDX-PRT-0058</t>
  </si>
  <si>
    <t>Nordex tech performed a type 2 maint. Which included changing of the generatof filters, cleaned grease traps, changing oil and hydraulic fluid filters, filling generator coolant. 2 WTS techs were present. 11938 op. hours.</t>
  </si>
  <si>
    <t>KRAYN-WKO-NDX-20100929-04</t>
  </si>
  <si>
    <t>Nordex techs took all tools needed to do complete type 2 maint. Got called out of tower to go help tower one with alignment.  11962.35 op hrs</t>
  </si>
  <si>
    <t>KRAYN-WKO-NDX-20100929-05</t>
  </si>
  <si>
    <t>Nordex tech and WTS techs peformed a type 2 maint.today. Which included a gen alignment check, which was aligned.Also did some cleaning of the naccelle and installing just the box part of the ice detector. Due to weather only nacelle work was done 11962.35 op hrs</t>
  </si>
  <si>
    <t>KRAYN-WKO-NDX-20100930-05</t>
  </si>
  <si>
    <t>KRAYN-WKO-NDX-20101001-04</t>
  </si>
  <si>
    <t>Nordex Techs/WTS tech performed a type 2 maint. Which included, greasing of the blades, cleaning of the slip ring and alignment of sonic/wind vane. Finnished  the cleaning as well. Finnished some punch list items. Rain seal peeling up (44).Lid ram leaking (47). Rain seal peeling (49). Lightning brushes riding on grease seal (51). Oil leak (56). Oil leak (54). oil leak/dirty (57). Rain seal peeling up (60). Paint damage/corrosion (62). Paint damge/corrosion (63). Also installed the sensor part of the ice sensor .11983.14 op hrs</t>
  </si>
  <si>
    <t>KRAYN-WKO-NDX-20101001-05</t>
  </si>
  <si>
    <t>KRAYN-WKO-NDX-20101006-01</t>
  </si>
  <si>
    <t>Nordex technicians stopped the wind turbine to change out the UPS. The turbine was running with a UPS battery alarm the day prior tried to reset the ups but the alarm did not go away, so the nordex technicians removed and replaced the UPS. Operation hrs:12097.32</t>
  </si>
  <si>
    <t>KRAYN-WKO-NDX-20101006-02</t>
  </si>
  <si>
    <t>KRAYN-WKO-NDX-20101026-05</t>
  </si>
  <si>
    <t>turbine need a firmware update of the abb convertor</t>
  </si>
  <si>
    <t>KRAYN-WKO-NDX-20111103-01</t>
  </si>
  <si>
    <t xml:space="preserve">Continued troubleshooting SEG issue with top IGBT rack.  Main Chokes where isolated and meggered (good), then main chokes where swapped and the turbine ran.  No issues with running on the other choke.  Moved filters down from bad rack to good rack one at a time to see if any where causeing the issue which resulted in no change all filters operated correctly.  Came back to thisd turbine later and crossed the ribbon IGBT connections on the FIT board which used the top rack portion of the FIT to run the bottom IGBT  which checked out good.  Placed turbine back into service running at 20% (500 KW MAX) until further support can arrive.  </t>
  </si>
  <si>
    <t>KRAYN-WKO-NDX-20110909-01</t>
  </si>
  <si>
    <t>KRAYN-WKO-NDX-20110711-12</t>
  </si>
  <si>
    <t>KRAYN-WKO-NDX-20110726-09</t>
  </si>
  <si>
    <t>KRAYN-WKO-NDX-20110726-10</t>
  </si>
  <si>
    <t>KRAYN-NDX-PRT-0970,KRAYN-NDX-PRT-0971,KRAYN-NDX-PRT-0972,KRAYN-NDX-PRT-0973,KRAYN-NDX-PRT-0974,KRAYN-NDX-PRT-0975,KRAYN-NDX-PRT-0929</t>
  </si>
  <si>
    <t>1,2,2,4,4,4,2</t>
  </si>
  <si>
    <t>Prevention of water</t>
  </si>
  <si>
    <t>KRAYN-WKO-NDX-20110928-01</t>
  </si>
  <si>
    <t>WTG CustomerError 2</t>
  </si>
  <si>
    <t>KRAYN-WKO-NDX-20110928-02</t>
  </si>
  <si>
    <t>KRAYN-WKO-NDX-20110928-03</t>
  </si>
  <si>
    <t>KRAYN-WKO-NDX-20110928-04</t>
  </si>
  <si>
    <t>KRAYN-WKO-NDX-20111005-01</t>
  </si>
  <si>
    <t>KRAYN-WKO-NDX-20111005-02</t>
  </si>
  <si>
    <t>20L,1,2</t>
  </si>
  <si>
    <t>KRAYN-WKO-NDX-20111114-01</t>
  </si>
  <si>
    <t>KRAYN-WKO-NDX-20111102-02</t>
  </si>
  <si>
    <t>KRAYN-WKO-NDX-20111216-01</t>
  </si>
  <si>
    <t>MI class C (Service!) Fault</t>
  </si>
  <si>
    <t>KRAYN-WKO-NDX-20111217-01</t>
  </si>
  <si>
    <t>KRAYN-WKO-NDX-20111221-01</t>
  </si>
  <si>
    <t>Troubleshoot IGBT. Upper rack and new IGBT bad. Running at 1/2 power on lower rack.</t>
  </si>
  <si>
    <t>KRAYN-WKO-NDX-20111222-02</t>
  </si>
  <si>
    <t>Picked up IGBT from Alaquippa PA. Touble shoot WTG 06. Multiple trips to shop for parts</t>
  </si>
  <si>
    <t>KRAYN-WKO-NDX-20111205-02</t>
  </si>
  <si>
    <t>KRAYN-WKO-NDX-20111208-05</t>
  </si>
  <si>
    <t>KRAYN-WKO-NDX-20111208-06</t>
  </si>
  <si>
    <t>KRAYN-WKO-NDX-20111218-01</t>
  </si>
  <si>
    <t>KRAYN-WKO-NDX-20111219-04</t>
  </si>
  <si>
    <t>KRAYN-WKO-NDX-20111220-02</t>
  </si>
  <si>
    <t>KRAYN-WKO-NDX-20120125-01</t>
  </si>
  <si>
    <t>Turbine faulted after being started a few hours earlier after a generator grounding ring replacement.  From NC II logs I found that the turbine never ran due to low winds and when it tried to cut in it faulted.  This pointed to something cause by the previous work that day.  With that the only thing relate between the MI fault and the previous work was the generator shaft encoder.  So we traveled to site and tried to commission the convertor which balances the generator shaft encoder.  After a long wait the winds came up just enough to get in the speed window to commission.  During the last step the convertor faulted again.  The wind speeds had falling and the generator speed was near 930RPM so we thought maybe it faulted becasue of the low wind but where not clear.  So I climbed the tower and double checked the generator shaft encoder for proper installation and found it to have no defects to note.  After resting and climbing back down tower we tried again to commission the convertor but the winds where very low.  We kept the turbine spinning until finally we got enough wind to sustain the speed window and finish the commissioning work.  Started the turbine with no defects noted at this time.  Returned to the shop.</t>
  </si>
  <si>
    <t>KRAYN-WKO-NDX-20120125-02</t>
  </si>
  <si>
    <t>Gathered all tooling to perform a removal and replacement of the generator grounding slip ring.  Travel to everpower and obtained the proper permit to preform the hot work necessary for the task of removing and replaceing the generator grounding slip ring.  Travel to site.  Tripped the Q10P and placed in the OFF position with the proper PPE and LOTO.  Climbed the turbine and set up the chain hoist then lowered the chain.  We were able to send all of the necessay tooling and equipment in one trip with the chain hoist.  Removed the generator covers around the slip ring area and verified no voltage on the rotor.  Ran an extention cord to the yaw deck and plugged it into a hot plate then laid the new grounding ring on the hoty plate.  Removed the entire aft section of the slip ring box including the shaft encoder to expose the MV cabling and other retaining parts.  Removed the MV cabling and the bung for the shaft encoder.  Installed the slip ring removal devices and attached the hydraulic ram to them.  With a enerpac pump attached to the ram we slowly pulled the slip ring off of its tappered shaft.  Installed heat blankes all over the slip ring box inter and outer area to protect everything from the hot work.  Set up the torch and began to heat the original grounding slip ring which after about 5 minutes was ready to easily be pulled of of the shaft by hand.  After an inpection of the shaft and surrounding area the new slip ring was taken from the hot plate and installed smoothy by hand onto the tappered shaft.  With that in place we cleaned the rotor slip ring and installed it onto the alignment tooling and slid it onto the tapper shaft aligning the key and key way while slideing the rings on.  To finish the installation more tooling is installed to pull the ring assembly back flush to the grounding slip ring.  Removed all of the equipment and pulling devise from the back of the generator.  Installed corrisponding hardware and MV cables.  Re-assembled the aft section of the slip ring box and installed the safety devices on the bolt heads.  Installed new grounding ring brushes and performed the cleaning of the generator slip ring actions.  Closed up the generator slip ring area and orginized tools and equipment to lower down tower with the chain hoist.  Lowered tooling and equipment down tower and returned the chain hoist to its stowed position.  Removed the roof supports and closed the roof and latched.  Climbed down tower and removed LOTO for the Q10P and placed it into ON with the apropriate PPE.  Cleared alarms and started the turbine.</t>
  </si>
  <si>
    <t>KRAYN-WKO-NDX-20120105-03</t>
  </si>
  <si>
    <t>KRAYN-WKO-NDX-20120127-01</t>
  </si>
  <si>
    <t>FM1173  / Pitch1 Batt.contactor Error</t>
  </si>
  <si>
    <t>Approached WTG and found blade one pitched at 8 degrees and turbine yawed 90 degrees out of the wind. Listened for sounds coming out of the hub and heard nothing due to yaw position of the naccelle. Winds to high to enter the hub or the turbine. Informed Everpower and checked forcast for an open window in the wind to troubleshoot hub, informed Jennings Lynch (on call) about the situation.  Forcast showed a window for 1/28/2012 in the moring and we planned to start at 6:00 am.</t>
  </si>
  <si>
    <t>KRAYN-WKO-NDX-20120128-01</t>
  </si>
  <si>
    <t>Climbed turbine. Locked out hub. Applied manual rotor brake. Climbed out into the hub. Inspected all blade areas, cables, pitch blocks, pitch drives, and cabinets. Found broken blade bolt in Pitch area 2. Bolt's location was from pitch are 3, Position 31. Removed broken blade bolt with nut and washer. Found multiple broken bottles. Replaced 6 bottles. Wiped/cleaned excess grease off of entry points, cables, and any other areas necessary. Collected all materials. Climbed back out to the nacelle. Unlocked rotor brakes. Unpinned rotor. Climbed back down turbine. Reset faults. Restarted Turbine.</t>
  </si>
  <si>
    <t>KRAYN-WKO-NDX-20120515-03</t>
  </si>
  <si>
    <t>Install 75% yaw torque parameters per engineering request on old yaw drive stacks.</t>
  </si>
  <si>
    <t>KRAYN-WKO-NDX-20120515-04</t>
  </si>
  <si>
    <t>Install grounding wire from FAA light to ground per Sean Illig request to help with static discharge from lightning storms.</t>
  </si>
  <si>
    <t>KRAYN-WKO-NDX-20120515-05</t>
  </si>
  <si>
    <t>Megger check of the rotor and stator windings. Phase to Phase and Phase to ground for engineering including documentation and pictures. Prep gen for work to be done on Thursday.</t>
  </si>
  <si>
    <t>KRAYN-WKO-NDX-20120721-01</t>
  </si>
  <si>
    <t xml:space="preserve"> Arrived at turbine. Lifted slip ring and tools is basket. Ascend the tower and locked out rotor for hub entry. Entered hub with tools and slip ring. Proceeded to disassemble old slip ring and install new slip ring. Check the hub for tools, parts, and secured hub door. Went back out to the nacelle. Reset turbine mechanics to run state. Went down tower. Reset all faults. All faults cleared. Started turbine. </t>
  </si>
  <si>
    <t>KRAYN-WKO-NDX-20120328-01</t>
  </si>
  <si>
    <t>FM358  / LV UPSBatteryChange</t>
  </si>
  <si>
    <t>Loaded battery pack and UPS into truck with PPE. Drove to Turbine. Checked to see if the UPS would reset. The UPS did reset. Set up a secondary UPS in the bottom of turbine #6 as a charging station to charge one rack of batteries. Closed doors and left Turbine. Drove over to Hghland North for support.</t>
  </si>
  <si>
    <t>KRAYN-WKO-NDX-20120510-01</t>
  </si>
  <si>
    <t xml:space="preserve">Drove to turbine. Turbine faulted with MI class B and C. Isolated IGBT's on both line and machine side. individually to check for proper function. Found fault on line side and machine side of converter through the SEG information screen. Went to get an IGBT and other tooling to have on-site if needed. Turbine would run for about 5-10 min and fault again. Looked at event recorder from CSC3 program. Found that on the faults occurring today that the L2 and L3 windings showed abnormal (choppy or rigid) values and L1 was smooth until the fault. Switched the rotor cables to see if the values moved or if the readings were inaccurate. The readings did carry over to the L1 winding. Went back to shop to get a Megger. Took readings of the rotor cables down in the bottom box. The L2 and L3 cables showed a very low resistance of 1.88 K ohms. Went up tower to verify that the short was in the Generator. Checked the K, M, and L slip ring for resistance. Again the K and L showed a short directly on the slip ring, where the K/M and L/M showed high resistance (normal reading). It was then determined that there is a short in the Generator. Pack up all tools and went down tower. Made sure that all tools and parts were cleaned up. Closed all doors. Blocked the switch right to the turbine. Left for the O&amp;M building. </t>
  </si>
  <si>
    <t>KRAYN-WKO-NDX-20120525-01</t>
  </si>
  <si>
    <t>Completed type III stage 3(function tests)  maintenance.</t>
  </si>
  <si>
    <t>KRAYN-WKO-NDX-20120630-01</t>
  </si>
  <si>
    <t>Drove to turbine, droped off chris, once materials were up tower drove to wtg 07, chris performed slip ring swap. Decended tower and drove to shop.</t>
  </si>
  <si>
    <t>KRAYN-WKO-NDX-20120109-01</t>
  </si>
  <si>
    <t>KRAYN-WKO-NDX-20120109-02</t>
  </si>
  <si>
    <t>Responded to several warnings (FM 700 and FM 750) present on 1/8/2012 at 10:35 when the turbine was remotly reset. Performed manual stop after arriving at turbine. Ascended turbine and locked out rotor hub via Hydac station. Rotor switch on topbox was set to manuel then pitch power (100 S1) and breakers 102F2 and 102F3 were placed in L.O.T.O. Hub entry commenced with use of hub rope. Comm. cable from the faulting slipring was disconnected from Pitch Box 1 along with all other slipring cables. the main body of the slip ring was then unbolted and placed in the hub bag. The replacement slipring was then attached. Replacement slipring is brand new and was lubbed according to maintenance instructions prior to installation. Power was returned to the hub after exiting and unpinning rotor. After decending tower Sean Illig was contacted for a restart.</t>
  </si>
  <si>
    <t>KRAYN-WKO-NDX-20120727-01</t>
  </si>
  <si>
    <t>Prepare new micro logics for Q10 and traveled to Everpower to get some one to open the pad mount transformer.  After arriving on site we prepared the turbine for grid disconnect and waited on Everpower to show up.  Once they arrived they opened the pad mount transformer's breaker.  We entered the turbine and verified no voltage and R&amp;R micro logics on the Q10.  After completion of that we call Everpower back and waited for their arrival.  Once there they closed the pad mounts breaker and energized the turbine.  We then started the turbine and returned to the shop.</t>
  </si>
  <si>
    <t>KRAYN-WKO-NDX-20090601-01</t>
  </si>
  <si>
    <t>Need to replace gearbox PT, Fuse blew on module. Rotor brake pressure fualt appeared needs more trouble shooting. Do Not put part in SAP!!!</t>
  </si>
  <si>
    <t>KRAYN-WKO-NDX-20090612-01</t>
  </si>
  <si>
    <t>inspection of man lift at turbine, also inspection of hv cables @ yaw deck</t>
  </si>
  <si>
    <t>KRAYN-WKO-NDX-20091005-01</t>
  </si>
  <si>
    <t>turbine faulted for interbus problems the slipring was giving com loss to top cabinet we removed the slipring checked all connections in hub and reassembled all.</t>
  </si>
  <si>
    <t>KRAYN-WKO-NDX-20091006-01</t>
  </si>
  <si>
    <t>LV Diff Curr 400 V stop</t>
  </si>
  <si>
    <t xml:space="preserve">Found Breaker tripped in bottom cab for 400vac for up tower troubleshot 400vac in pitch and found faulty slipring. Removed and replaced slipring </t>
  </si>
  <si>
    <t>KRAYN-WKO-NDX-20091006-02</t>
  </si>
  <si>
    <t>KRAYN-WKO-NDX-20091019-01</t>
  </si>
  <si>
    <t>LV diff. curr. 400v stop</t>
  </si>
  <si>
    <t>We Found that breaker 19F2 was tripped, so we troubleshot the 400v supply from the transformer and found nothing wrong. We have no 63 amp breakers in stock replaced with a 40 amp breaker until we receive the right one. The turbine was still faulted for MI external hardware fault and there was ice falling from turbine. We returned when the site was clear to return and found breaker Q43's feedback was completely disconnected from the breaker and the turbine thought that the breaker was tripped. Reinstalled the feedback and the fault went away.</t>
  </si>
  <si>
    <t>KRAYN-WKO-NDX-20091029-01</t>
  </si>
  <si>
    <t>type 2 maintenance shutdown</t>
  </si>
  <si>
    <t>KRAYN-WKO-NDX-20091104-01</t>
  </si>
  <si>
    <t>filled up main bearing grease container for alu system, removed vent valves from the hub</t>
  </si>
  <si>
    <t>KRAYN-WKO-NDX-20091109-03</t>
  </si>
  <si>
    <t>KRAYN-WKO-NDX-20091110-03</t>
  </si>
  <si>
    <t xml:space="preserve">went up tower to do cable repairs on the yaw deck </t>
  </si>
  <si>
    <t>KRAYN-WKO-NDX-20091124-01</t>
  </si>
  <si>
    <t>maintanence</t>
  </si>
  <si>
    <t>KRAYN-NDX-PRT-0356,KRAYN-NDX-PRT-0965,KRAYN-NDX-PRT-0348</t>
  </si>
  <si>
    <t>1,2,1</t>
  </si>
  <si>
    <t>took oil sample and changed offline filter from the gearbox</t>
  </si>
  <si>
    <t>KRAYN-WKO-NDX-20091130-04</t>
  </si>
  <si>
    <t>KRAYN-WKO-NDX-20091201-01</t>
  </si>
  <si>
    <t>Turbine was also faulting on vibration fault. We replaced the vibration sensor and monitored Y and Z levels.</t>
  </si>
  <si>
    <t>KRAYN-WKO-NDX-20120418-03</t>
  </si>
  <si>
    <t>Installed rear nacelle fan cover.</t>
  </si>
  <si>
    <t>KRAYN-WKO-NDX-20120418-04</t>
  </si>
  <si>
    <t>Jib crane positioning nut was installed.</t>
  </si>
  <si>
    <t>KRAYN-WKO-NDX-20120418-05</t>
  </si>
  <si>
    <t>Shaft cover retro was completed. One cover section for the HSS was craned uptower.</t>
  </si>
  <si>
    <t>KRAYN-WKO-NDX-20111205-03</t>
  </si>
  <si>
    <t>KRAYN-WKO-NDX-20111205-04</t>
  </si>
  <si>
    <t>KRAYN-WKO-NDX-20111205-05</t>
  </si>
  <si>
    <t>KRAYN-WKO-NDX-20111205-06</t>
  </si>
  <si>
    <t>KRAYN-WKO-NDX-20120115-01</t>
  </si>
  <si>
    <t>Met at the shop and gathered PPE, tools and UPS battery rack for FM 358/LV UPSBatteryChange. Arrived to WTG6 shut down LPC, replaced battery rack and adjusted thermostat in IGBT cabinet to 5 degrees. UPS battery rack didn't turn the UPS on right away so we thought the UPS needed to be replaced. We then returned to shop, got new battery rack and UPS. Back on site we replaced UPS and switched out anoter battery rack. The new UPS didn't come with a new data card so we used the data card from the old UPS. We ran our test and the UPS was still unresponsive. We returned to shop one final time to get a new data card then returened to WTG6 and found that the UPS battery rack had a sufficient charge so the UPS kicked on and turbine runs.</t>
  </si>
  <si>
    <t>KRAYN-WKO-NDX-20120116-02</t>
  </si>
  <si>
    <t>FM359  / LV UPSBatteryLow</t>
  </si>
  <si>
    <t xml:space="preserve">Replaced UPS data card to fix FM359, but did not correct the issue. Do not consume Ups data card.  Accended tower, installed heater to raise hyd oil temp. Decended tower turbine runs. </t>
  </si>
  <si>
    <t>KRAYN-WKO-NDX-20120703-01</t>
  </si>
  <si>
    <t>Gen Inspection.</t>
  </si>
  <si>
    <t>KRAYN-WKO-NDX-20120117-01</t>
  </si>
  <si>
    <t xml:space="preserve">Arrived at WTG6. Looked up module 151A3 in bottom box schematics removed jumper from pins 9 &amp; 25 and signal went low. We then pluged in signal wire to pin 9 and signal went high. We ran the turbine up and as soon as it cut in the signal blinked low, high, low and then faulted. After the turbine faulted we triped 153F3 and 153F4 brakers to kill power to the 151A3 module. We then replaced 151A3 with a new module and restored power.  Our next step was to replace the battery rack in the UPS with a fully charged battery rack when we noticed arck marck's in the plug form the battery pack to the UPS. We replaced the marked up plug with a new plug which made a stronger connection. We ran the turbine up and the fault cleared. We waited thirty minutes to make sure fault didn't return. </t>
  </si>
  <si>
    <t>KRAYN-WKO-NDX-20091105-02</t>
  </si>
  <si>
    <t xml:space="preserve">filled grease container on alu for main bearing </t>
  </si>
  <si>
    <t>KRAYN-WKO-NDX-20091213-01</t>
  </si>
  <si>
    <t>turbine lpc broke</t>
  </si>
  <si>
    <t xml:space="preserve"> turbines lpc power supply was found to be bad by techs a new lpc was brought from germany to usa by a tech returning to the states that weekend the new lpc was instaled as soon as it got here on site and turbine was put back online. parts were ordered for Bad lpc it was fixed and an extra lpc is now onsite</t>
  </si>
  <si>
    <t>KRAYN-WKO-NDX-20100113-01</t>
  </si>
  <si>
    <t>Interbus Stop</t>
  </si>
  <si>
    <t>Install new PM firmware version V2-01-01. Upate was sucessful. Also replaced new 100watts SLIPRING due to the interbus stop FM700</t>
  </si>
  <si>
    <t>KRAYN-WKO-NDX-20100113-02</t>
  </si>
  <si>
    <t>KRAYN-WKO-NDX-20100602-03</t>
  </si>
  <si>
    <t>Performed The ALU retrofit as per Retrofit instruction K0805_016317_EN</t>
  </si>
  <si>
    <t>KRAYN-WKO-NDX-20100602-04</t>
  </si>
  <si>
    <t>Performed the Drip pan retrofit</t>
  </si>
  <si>
    <t>KRAYN-WKO-NDX-20100602-05</t>
  </si>
  <si>
    <t>Performed the Hydraulic Kit retrofit as per instruction K0809_012912_EN</t>
  </si>
  <si>
    <t>KRAYN-WKO-NDX-20100602-06</t>
  </si>
  <si>
    <t>KRAYN-NDX-PRT-0325,KRAYN-NDX-PRT-0017,KRAYN-NDX-PRT-0277,KRAYN-NDX-PRT-0062,KRAYN-NDX-PRT-0964</t>
  </si>
  <si>
    <t>,,,,</t>
  </si>
  <si>
    <t>We went up with Matt Mayer to finish the Maintenance 3  Matt worked from 8am to 7:00 Pm on this turbine.  Production hours 8949</t>
  </si>
  <si>
    <t>KRAYN-WKO-NDX-20100603-03</t>
  </si>
  <si>
    <t>KRAYN-NDX-PRT-0350,KRAYN-NDX-PRT-0351</t>
  </si>
  <si>
    <t>We went up with Matt Mayer to finish the Maintenance 3  Matt worked from 8am to 6:00 Pm on this turbine.  Production hours 8964</t>
  </si>
  <si>
    <t>KRAYN-WKO-NDX-20100316-02</t>
  </si>
  <si>
    <t xml:space="preserve"> Installed the mud flap on the generator cables.operation hrs are 2662.05 and the up tower time .75 hrs.</t>
  </si>
  <si>
    <t>KRAYN-WKO-NDX-20100324-01</t>
  </si>
  <si>
    <t>op hrs. 2852.64. Perform SEG maint. Pulled triggers. Called out of turbine due production requirements.</t>
  </si>
  <si>
    <t>KRAYN-WKO-NDX-20100330-01</t>
  </si>
  <si>
    <t>replaced a slipring in hub (run hours 3016.88)</t>
  </si>
  <si>
    <t>KRAYN-WKO-NDX-20100330-02</t>
  </si>
  <si>
    <t>blade seal repair</t>
  </si>
  <si>
    <t>went up tower to repair a section of blade seal that had pulled out of the bearings exterior setting point (run hours 3016.88)</t>
  </si>
  <si>
    <t>KRAYN-WKO-NDX-20100404-01</t>
  </si>
  <si>
    <t>no communicatiuon</t>
  </si>
  <si>
    <t>this turbine never faulted but had lost communication through NC2 we went to the turbine and reset the LPC communication came back and turbine was fine. (run hours 6139.84)</t>
  </si>
  <si>
    <t>KRAYN-WKO-NDX-20100404-02</t>
  </si>
  <si>
    <t>KRAYN-WKO-NDX-20100604-03</t>
  </si>
  <si>
    <t>We went up with Matt Meyer to finish hytorc and hydraulic station for Maintenance 3.  Production hours 8979</t>
  </si>
  <si>
    <t>KRAYN-WKO-NDX-20100604-04</t>
  </si>
  <si>
    <t>We went up with John to perform the yaw motor retrofit.  Production hours 8979</t>
  </si>
  <si>
    <t>KRAYN-WKO-NDX-20100426-02</t>
  </si>
  <si>
    <t>Went to Turbine 7 to perform Q15P retrofit. Left shop at 9am arrived at turbine at 9:40. Production Hours were 3632 Hours.</t>
  </si>
  <si>
    <t>KRAYN-WKO-NDX-20100507-04</t>
  </si>
  <si>
    <t>Working with LM to repair blade spinner rings completed turbine 7 and put it back online.</t>
  </si>
  <si>
    <t>Went to turbine 7 to perform SEG Maintenance. Also replaced HUR board.  Checked box should be "Scheduled Maintenance"   Production hours 8642</t>
  </si>
  <si>
    <t>KRAYN-WKO-NDX-20100607-09</t>
  </si>
  <si>
    <t>Type 3 maintenance and replace canopy cover plexi glass.</t>
  </si>
  <si>
    <t>KRAYN-WKO-NDX-20100906-02</t>
  </si>
  <si>
    <t>Turbine went down on a safety chain fault. Techs went out to check Q10 breaker. Noticed some of the set points where adjusted. We then put the set points back to what the turbine next to it was set at. Turbine is now in operation and will be watched tonight. 1339.44 op hrs</t>
  </si>
  <si>
    <t>KRAYN-WKO-NDX-20101004-02</t>
  </si>
  <si>
    <t>KRAYN-NDX-PRT-0782,KRAYN-NDX-PRT-0782,KRAYN-NDX-PRT-0959,KRAYN-NDX-PRT-0959</t>
  </si>
  <si>
    <t>Nordex technicians stopped the wind turbine to change the Ramme motors back to the old style and to perform the retro. Also had to change the parameter files in the yaw convertor. Had to leave the wind turbine down because there were some troubles with the turbine yawing. Operation hrs:11848.47</t>
  </si>
  <si>
    <t>KRAYN-WKO-NDX-20101004-03</t>
  </si>
  <si>
    <t>KRAYN-WKO-NDX-20101005-01</t>
  </si>
  <si>
    <t>KRAYN-NDX-PRT-0587,KRAYN-NDX-PRT-0062,KRAYN-NDX-PRT-0058,KRAYN-NDX-PRT-0576,KRAYN-NDX-PRT-0074</t>
  </si>
  <si>
    <t>2,2,1,1,1</t>
  </si>
  <si>
    <t>Performed a type 2 maint. Today included. A generator alignment check was within in tolerance. Did the coolant check of both the gen and bottom cab. Performed a sonic alignment and wind vane alignment. Did hub work which included, grease of the blades, clean of the slipring, check of the pitch fluid and clean of the hub. Clean of the naccelle and yaw deck.  Also used one tube of Ceplattyn (18674)           11846.17 op hrs</t>
  </si>
  <si>
    <t>KRAYN-WKO-NDX-20101005-02</t>
  </si>
  <si>
    <t>KRAYN-WKO-NDX-20101006-03</t>
  </si>
  <si>
    <t>KRAYN-NDX-PRT-0034,KRAYN-NDX-PRT-0237</t>
  </si>
  <si>
    <t>5 gal,1</t>
  </si>
  <si>
    <t xml:space="preserve">Nordex technicians stopped the wind turbine to perform Zarges maintenance which includes function tests and cleaning, chassis checks and reinstalled the brackets for the man lift door and in the process of megging manlift cables found the supply breaker cracked removed and replaced, also while the turbine was shut down we added gearbox oil and gearbox checklist. Operation hrs:11848.47 </t>
  </si>
  <si>
    <t>KRAYN-WKO-NDX-20101006-04</t>
  </si>
  <si>
    <t>KRAYN-WKO-NDX-20111013-01</t>
  </si>
  <si>
    <t>KRAYN-WKO-NDX-20111013-02</t>
  </si>
  <si>
    <t>KRAYN-WKO-NDX-20110608-02</t>
  </si>
  <si>
    <t>Replace high speed and low speed inductive sensors, change low speed counting ring</t>
  </si>
  <si>
    <t>KRAYN-WKO-NDX-20110726-11</t>
  </si>
  <si>
    <t>KRAYN-WKO-NDX-20110726-12</t>
  </si>
  <si>
    <t>KRAYN-NDX-PRT-0970,KRAYN-NDX-PRT-0971,KRAYN-NDX-PRT-0972,KRAYN-NDX-PRT-0973,KRAYN-NDX-PRT-0974,KRAYN-NDX-PRT-0975</t>
  </si>
  <si>
    <t>1,2,2,4,4,4</t>
  </si>
  <si>
    <t>Prevention of Water Retro, Comers, Rotor Cover</t>
  </si>
  <si>
    <t>KRAYN-WKO-NDX-20110824-01</t>
  </si>
  <si>
    <t>KRAYN-WKO-NDX-20111012-01</t>
  </si>
  <si>
    <t>Yaw Inverter Fault</t>
  </si>
  <si>
    <t>KRAYN-WKO-NDX-20111129-03</t>
  </si>
  <si>
    <t>KRAYN-WKO-NDX-20111102-03</t>
  </si>
  <si>
    <t>KRAYN-WKO-NDX-20111110-01</t>
  </si>
  <si>
    <t>IBS Busquality Warning</t>
  </si>
  <si>
    <t>KRAYN-WKO-NDX-20111208-07</t>
  </si>
  <si>
    <t>KRAYN-WKO-NDX-20110824-02</t>
  </si>
  <si>
    <t>KRAYN-WKO-NDX-20110824-03</t>
  </si>
  <si>
    <t>KRAYN-WKO-NDX-20120419-05</t>
  </si>
  <si>
    <t>KRAYN-WKO-NDX-20120427-02</t>
  </si>
  <si>
    <t>Main 3 stage 3 ( Function Test )</t>
  </si>
  <si>
    <t>KRAYN-WKO-NDX-20120427-03</t>
  </si>
  <si>
    <t>Install new yaw torque parameters per engineering</t>
  </si>
  <si>
    <t>KRAYN-WKO-NDX-20120418-06</t>
  </si>
  <si>
    <t>KRAYN-NDX-PRT-0062,KRAYN-NDX-PRT-0058,KRAYN-NDX-PRT-0697</t>
  </si>
  <si>
    <t>10,2.5,6</t>
  </si>
  <si>
    <t>Completed Maintenance III stage one and two (with the exception of tower torque, shaft nut, and bottom coolant sample, main shaft and rotor torque, tower torque and turbine final cleaning).</t>
  </si>
  <si>
    <t>KRAYN-WKO-NDX-20120419-06</t>
  </si>
  <si>
    <t>Completed Maintenance III stage one and two (tower torque, shaft nut, bottom coolant sample, main shaft rotor torque, tower torque, and turbine final cleaning).</t>
  </si>
  <si>
    <t>KRAYN-WKO-NDX-20120630-02</t>
  </si>
  <si>
    <t>Dropped off Chris to wtg 6 while I proceeded to wtg 07 to reset and pull triggers from FM50, waiting on report from master tech on cause of disturbance.</t>
  </si>
  <si>
    <t>KRAYN-WKO-NDX-20111103-02</t>
  </si>
  <si>
    <t>KRAYN-WKO-NDX-20120225-01</t>
  </si>
  <si>
    <t>Arrived at turbine in response to FM 50. Saftey chain would not reset down tower via bottom box button. Turbine was ascended and the pepper &amp; fukhs module was reset. The safety chain was then successfully reset along with all faults via NC2 and the turbine was restarted without issue.</t>
  </si>
  <si>
    <t>KRAYN-WKO-NDX-20090521-02</t>
  </si>
  <si>
    <t>pitchpower volt. Fault</t>
  </si>
  <si>
    <t>Troubleshoot and traceback to determine cause of pitch error. Found that problem is slipring, need to order part.</t>
  </si>
  <si>
    <t>KRAYN-WKO-NDX-20090521-03</t>
  </si>
  <si>
    <t>KRAYN-WKO-NDX-20090529-01</t>
  </si>
  <si>
    <t>pitch power volt fault</t>
  </si>
  <si>
    <t>Replaced slip ring in hub.</t>
  </si>
  <si>
    <t>KRAYN-WKO-NDX-20090715-02</t>
  </si>
  <si>
    <t>Replaced yaw converter, removed lower set of shrouds over high speed shaft, found coolant leak at pump from bypass pressure valve, too much coolant loss to run turbine at this time, found fuses blown on yaw motor curcuit.</t>
  </si>
  <si>
    <t>KRAYN-WKO-NDX-20090716-01</t>
  </si>
  <si>
    <t xml:space="preserve">bad 690v </t>
  </si>
  <si>
    <t>yaw convertor was replaced also 660v fuses where replaced, turbine also needed anti freeze for gen cooling system this was added to proper bar and turbine was started</t>
  </si>
  <si>
    <t>KRAYN-WKO-NDX-20091029-02</t>
  </si>
  <si>
    <t>type 2 maintenance on turbine, also vent valves were removed on turbine</t>
  </si>
  <si>
    <t>KRAYN-WKO-NDX-20091120-01</t>
  </si>
  <si>
    <t>IBS interbus Stop</t>
  </si>
  <si>
    <t>cleaned and tightened slipring wiring</t>
  </si>
  <si>
    <t>KRAYN-WKO-NDX-20091124-02</t>
  </si>
  <si>
    <t>changed out offline oil filter and took oil sample from gearbox</t>
  </si>
  <si>
    <t>KRAYN-WKO-NDX-20091207-01</t>
  </si>
  <si>
    <t>Yaw Senstrack 1(90) Defect, (20) Defect, Tooth Timeout</t>
  </si>
  <si>
    <t>Commence troubleshooting on 12/07/09 &amp; 12/08/09 for FM 490, 492 and 493. Found {azimuth} yaw motor #2 not Terminated since the Turbine was Commissioned. No connection at the bottom of Terminal block X22 pin 4, 5 and 6. Reconnected wiring and place turbine online. Site will monitor yaw motor for any signs of Damage.</t>
  </si>
  <si>
    <t>KRAYN-WKO-NDX-20100117-01</t>
  </si>
  <si>
    <t>Yaw SensTrack 1(90°) Defect</t>
  </si>
  <si>
    <t>Turbine went offline from 12/20/09-01/17/10 for FM-490, 492 and 494 Yaw sensor defect.  Service Team found both yaw drives damage due to one motor not terminated during commissioning, therefore leaving one motor to yaw the turbine. Crane crew installed 2 new RAMME Yaw motor/drive. Master Technicians uploaded new parameter files and Terminated the motors. Operational testing was sucessful. Turbine placed online 1/17/10.</t>
  </si>
  <si>
    <t>KRAYN-WKO-NDX-20090111-02</t>
  </si>
  <si>
    <t>Arrived with 2 Renew guys to install heater. The turbine was already down due to the cold weather, and remained down after we finished.</t>
  </si>
  <si>
    <t>KRAYN-WKO-NDX-20100116-01</t>
  </si>
  <si>
    <t>Yaw Drive Change Out</t>
  </si>
  <si>
    <t>KRAYN-NDX-PRT-0782,KRAYN-NDX-PRT-0959</t>
  </si>
  <si>
    <t xml:space="preserve">Both Yaw drives were changed out and the yaw converter was reprogrammed for the new type of Remme motors over the course of 1-14-10 through 1-17-10. On the evening of 1/16/10 at approximately 17:00 Mustafa Elzein and Derek Johnson arrived on site to assist with programming the yaw converter. They ended up returning to the turbine on the 17th and placed it back online with the new software uploaded onto the yaw converter. </t>
  </si>
  <si>
    <t>KRAYN-WKO-NDX-20100212-01</t>
  </si>
  <si>
    <t>hyd pump fuse fault</t>
  </si>
  <si>
    <t>turbine faulted for fuse trips we went up to find hyd motor was not working properly went through wiring checked our contacts and checked our breaker all appeared ok proceeded to change out motor and problem went away.</t>
  </si>
  <si>
    <t>KRAYN-WKO-NDX-20100316-03</t>
  </si>
  <si>
    <t xml:space="preserve"> Installed the mud flap on the generator cables.operation hrs are 5887.97and the up tower time .75 hrs.</t>
  </si>
  <si>
    <t>KRAYN-WKO-NDX-20100331-07</t>
  </si>
  <si>
    <t>KRAYN-NDX-PRT-0260,KRAYN-NDX-PRT-0959,KRAYN-NDX-PRT-0475</t>
  </si>
  <si>
    <t>Went to Turbine 8 to perform Q15P retrofit.  Production Hours were 6246.8 Hours. Finished retrofit at 4:30, connected the turbine to the grid, but turbine faulted after a few minutes of grid connection. It Faulted for MI Class B error, ringline shutdown on the main inverter.  We troubleshot and found the two Fuses F62U were blown.  We called the shop to have new ones brought out.  We replaced the fuses at 6:00.  We tried to find the cause of the blown fuses but could not find anything.  We tried to start the turbine again at 6:30.  The turbine faulted this time before it even connected to the grid.  This time the NC2 error was also MI class B, but the SEG error was Stator Contactor error.  SEG personnel decided to send trigger files to Germany and try to fix again tomorrow.  Turbine is still down.</t>
  </si>
  <si>
    <t>KRAYN-WKO-NDX-20100402-01</t>
  </si>
  <si>
    <t>mi class b</t>
  </si>
  <si>
    <t>this turbine had an over tempature on the top box before we could get to the turbine it had faulted for a mi class b fm1208. we have had previous problems with this convertor system we pulled triggers on convertor and checked previous known errors for problems and for errors, none where present returned turbine to service. (run hours 6319.84)</t>
  </si>
  <si>
    <t>KRAYN-WKO-NDX-20100401-01</t>
  </si>
  <si>
    <t>Was told by the SEG rep. that the cooling fans were inop.. The technicians on site waited to see if the turbine needed to run a while until the maxium temp was reached for the thermostat to switch the fans on. When the techs. Came to inspect the fans they were still inop.. Troubleshot the cooling fans and found that the Z-8 filter has a bad phase and the fans were only receiving 180Vac instead of the 230Vac. The technicians wired into E11 Thermostat instead of the E4 thermostat because it was receiving the 230Vac that was needed to run the cooling fans because there is no Z-8 filters in stock. Both of the thermostats are set at 35 c.. The operation hours are:6275.42</t>
  </si>
  <si>
    <t>KRAYN-WKO-NDX-20100402-02</t>
  </si>
  <si>
    <t>KRAYN-WKO-NDX-20100406-01</t>
  </si>
  <si>
    <t>Stopped Turbine to perform SEG Maintenance. operation hours 6367.80hrs</t>
  </si>
  <si>
    <t>KRAYN-WKO-NDX-20100406-02</t>
  </si>
  <si>
    <t>KRAYN-WKO-NDX-20100406-03</t>
  </si>
  <si>
    <t>SEG MAINTENANCE</t>
  </si>
  <si>
    <t>operation hours 6367.80hrs</t>
  </si>
  <si>
    <t>KRAYN-WKO-NDX-20100430-03</t>
  </si>
  <si>
    <t>Working with LM to repair blade tips went up tower then LM went down the bladed and performed there repair on two blades.</t>
  </si>
  <si>
    <t>KRAYN-WKO-NDX-20100502-01</t>
  </si>
  <si>
    <t xml:space="preserve">Turbine faulted for Interbus failure, we went to the turbine and cleaned the slip ring assembly inside the hub. After cleaning, the fault cleared and the turbine was placed back online. </t>
  </si>
  <si>
    <t>KRAYN-WKO-NDX-20100507-05</t>
  </si>
  <si>
    <t>Working with LM to repair blade spinner rings completed turbine 8 and put it back online.</t>
  </si>
  <si>
    <t>KRAYN-WKO-NDX-20100514-03</t>
  </si>
  <si>
    <t>LV Insulat Monitor 660v stop</t>
  </si>
  <si>
    <t>The wind turbine is currently having a 660VAC insulation fault Due to the MET tower being wired into the turbine transformer. Directed by Everpower to switch off the MET tower until further notice. There is no up tower time on this wind turbine. Operation hrs:7212.79</t>
  </si>
  <si>
    <t>KRAYN-WKO-NDX-20100608-03</t>
  </si>
  <si>
    <t>ALU Retrofit</t>
  </si>
  <si>
    <t>Operation hs:7785.19 Nordex Technicians performed ALU retro with Renew guys. 8.750 hrs up turbine</t>
  </si>
  <si>
    <t>KRAYN-WKO-NDX-20100608-04</t>
  </si>
  <si>
    <t>Drip Pan Retro</t>
  </si>
  <si>
    <t>Operation hs:7785.19 Nordex Technicians performed Drip-Pan retro 8.750 hrs up turbine</t>
  </si>
  <si>
    <t>KRAYN-WKO-NDX-20100608-05</t>
  </si>
  <si>
    <t>Hydraulic Retrofit</t>
  </si>
  <si>
    <t>Operation hs:7785.19 Nordex Technicians performed Hydraulic Retro retro 8.750 hrs up turbine</t>
  </si>
  <si>
    <t>KRAYN-WKO-NDX-20100608-06</t>
  </si>
  <si>
    <t>Maint 3</t>
  </si>
  <si>
    <t>Operation hs:7785.19 Nordex Technicians performed type 3 maintenance which includes nacelle and yaw drive torques and Function tests. The gearbox and hydraulic portion of the maintenance portion was also performed. Also the technicians performed the yaw portion of type three maint which includes cleaning of the yaw break disc, Checking the pad thickness. The rotor brake portion was also performed. 8.750 hrs up turbine</t>
  </si>
  <si>
    <t>KRAYN-WKO-NDX-20100609-02</t>
  </si>
  <si>
    <t>KRAYN-NDX-PRT-0017,KRAYN-NDX-PRT-0062,KRAYN-NDX-PRT-0325,KRAYN-NDX-PRT-0587,KRAYN-NDX-PRT-0327,KRAYN-NDX-PRT-0964</t>
  </si>
  <si>
    <t>1,4,1,4,1,1</t>
  </si>
  <si>
    <t>Operation hrs:7800.02 Nordex technicians performed type 3 maintenance which includes tower torques, yaw brake torques, function tests, yaw motor brake checks,yaw disc cleaning, nacelle cleaning. Uptower time 7.5 hrs</t>
  </si>
  <si>
    <t>KRAYN-WKO-NDX-20100610-01</t>
  </si>
  <si>
    <t>Operation hrs:7816.25 Nordex technicians performed type 3 maintenance which includes Hub tasks, function tests, generator slipring cleaning. While doing the blade alignment the blades pitched back to 90 degrees and broke the cam switch. Nordex technicians removed the inoperational cam switch and replaced and adjusted the blades.</t>
  </si>
  <si>
    <t>KRAYN-WKO-NDX-20100617-02</t>
  </si>
  <si>
    <t>Remove ice sensor and recharge all accumulators. I had Marty and Ruben from Renew with me.</t>
  </si>
  <si>
    <t>KRAYN-WKO-NDX-20100617-03</t>
  </si>
  <si>
    <t>Remove ice sensors</t>
  </si>
  <si>
    <t>KRAYN-WKO-NDX-20100618-01</t>
  </si>
  <si>
    <t>Ruben Waldner and I worked the same hours we worked on pulling the old cables out of turbine 8 for the ice sensors and took pictures of how they were wired.</t>
  </si>
  <si>
    <t>KRAYN-WKO-NDX-20100622-01</t>
  </si>
  <si>
    <t>top box a/c on right side appeared to drip water at some point, damaging phoenix contacct multi eather net port adapter.  8080.99</t>
  </si>
  <si>
    <t>KRAYN-WKO-NDX-20100625-02</t>
  </si>
  <si>
    <t>Cleaned out the yaw calipers and replaced yaw brake pads as per work instruction K0801_011371_EN Revision 02, and completed yaw Brake Noise report as per doc K0808_017150_EN Revision 00. Cleaned yaw deck and affected areas. Took pictures of the pads and sent them to Dustan.</t>
  </si>
  <si>
    <t>KRAYN-WKO-NDX-20100607-10</t>
  </si>
  <si>
    <t>Start Type 3 Maintenance</t>
  </si>
  <si>
    <t>KRAYN-WKO-NDX-20100920-01</t>
  </si>
  <si>
    <t>Turbine went down on safety chain, which was caused by a rpm sensor monitor fault (fm55). Nordex tech went up tower to trouble shoot, we checked the cables and sensor. Found no cuts or tears in the cabling. Next step we changed the sensors around and found ou the problem did not follow it stayed with in the 142A8 module. The next step we did was we swap the cabling at the module with the other gen rpm sensor on module 142A9. Problem did not travel with the cable or sensor. Last thing we tried was a relanding of the wires and recommissioned the Monitor sensor 142A8. Turbine reset and was ran up to 650 rpms first then stop to see if the movement of the tower would trip it, it did not. Then ran up to 800rpms did the same test and did not fault. Turbine was then started and was running when techs left.      9950.66 op hrs</t>
  </si>
  <si>
    <t>Removed, replaced and reprogramed Pepperl and Fuchs monitor. Charles Martin (11979) was in the tower for the same amount of time. Op hrs: 9991.90h</t>
  </si>
  <si>
    <t>KRAYN-WKO-NDX-20101004-04</t>
  </si>
  <si>
    <t>KRAYN-NDX-PRT-0074,KRAYN-NDX-PRT-0017</t>
  </si>
  <si>
    <t>Nordex techs along with a WTS tech perfromed type 2 maintenance. This included change of filters,hydraulic pressure check,change of generator filters,clean of generator slip ring, generator alignment check ( -1.6 mm out of adjustment), filled up grease containers and check of phase brushes on generator side ( 42mm was the shortest).  10275.45 op hrs</t>
  </si>
  <si>
    <t>KRAYN-WKO-NDX-20101004-05</t>
  </si>
  <si>
    <t>Yaw SensTrack 2(0°) Defect FM492</t>
  </si>
  <si>
    <t xml:space="preserve">First day was spent troubleshooting yaw converter issues and installing a new cam switch in the yaw system. Second day I received a new file to upload onto the yaw converter which worked. It was determined that the old data file was corrupt. </t>
  </si>
  <si>
    <t>KRAYN-WKO-NDX-20120506-01</t>
  </si>
  <si>
    <t>Yaw Brake Not Open</t>
  </si>
  <si>
    <t>Arrived at turbine in respoce to FM420. The jumping of 121K1 saw no movement from the yaw brakes but pins 13 and 14 associated did receive power indicating the the relay was functioning properly. Power was then confirmed to be present in Box 6. Next, pressure was drained from the hyd station and valve 210 was removed, cleaned and physically acctuated. Valve 210 was then replaced and the fault cleared via NC2. The turbine was yawed in manual several times without incident.</t>
  </si>
  <si>
    <t>KRAYN-WKO-NDX-20111201-03</t>
  </si>
  <si>
    <t>LV UPSBatteryLow</t>
  </si>
  <si>
    <t>KRAYN-WKO-NDX-20120322-04</t>
  </si>
  <si>
    <t>FM503  / Wind SpeedDiff H Warn</t>
  </si>
  <si>
    <t>Accended tower, kill power to 160F2 &amp; interbus modules 105A5&amp;105A6 via 104F2&amp;104F3. Checked fuse from 160F2 and switched interbus moduls 105A5&amp;105A6 but fault persisted. We then removed the ultrasonic, killed 104F2 and terminating all wires in X8 and replaced ultrasonic. Fault cleared and turbine runs.</t>
  </si>
  <si>
    <t>KRAYN-WKO-NDX-20120417-01</t>
  </si>
  <si>
    <t>KRAYN-WKO-NDX-20120417-02</t>
  </si>
  <si>
    <t>Arived on site, replaced bottom box filters. Accended tower, yaw ALU. Killed 400, changed gearbox oil filter, by-pass filter and hyd station filter and gearbox filter breather.</t>
  </si>
  <si>
    <t>KRAYN-WKO-NDX-20120716-01</t>
  </si>
  <si>
    <t>Accended tower, 124K1 relay seemed to be sticking so we replaced 125K1 relay w/ retro relay, fault cleared. We then got an gearbox oil sample. Decended tower and turbine runs.</t>
  </si>
  <si>
    <t>KRAYN-WKO-NDX-20120612-01</t>
  </si>
  <si>
    <t>Arrived at turbine in response to FM 50. Manually reset the MFR and the LV switch. All faults cleared and the turbine restarted without incident.</t>
  </si>
  <si>
    <t>KRAYN-WKO-NDX-20110909-02</t>
  </si>
  <si>
    <t>KRAYN-WKO-NDX-20101006-05</t>
  </si>
  <si>
    <t>Nordex techs performed type 2 maint. Which included sonic alignment and wind vane,Grease of blade bearings,clean of the slip ring and clean of the nacelle. Replaced a hydraulic pressure filter as well  10317.11 op hrs</t>
  </si>
  <si>
    <t>KRAYN-WKO-NDX-20101006-06</t>
  </si>
  <si>
    <t>KRAYN-WKO-NDX-20101012-01</t>
  </si>
  <si>
    <t>Nordex tech along with WTS tech went up  to grind the yaw disc to eliminate the yaw noise.</t>
  </si>
  <si>
    <t>KRAYN-WKO-NDX-20101012-02</t>
  </si>
  <si>
    <t>KRAYN-WKO-NDX-20101013-01</t>
  </si>
  <si>
    <t>Checked generator allignment; brought it within horizontal tolerance; began work to allign vertically, couldn't complete due to lack of neccessary tools. Cleaned yaw deck. Master tech Charles Henderson present, as was WTS employee Todd Smith.  Hours in operation = 8394.5</t>
  </si>
  <si>
    <t>KRAYN-WKO-NDX-20100611-01</t>
  </si>
  <si>
    <t>Went to finish Maintenance 3 with Matt Meyer and George Quaha.  George and Matt have the same hours as John.  Aj came after leaving WT 9 and did the gen alignment and then helped finish the maintenance.  Operating hours</t>
  </si>
  <si>
    <t>KRAYN-WKO-NDX-20120106-02</t>
  </si>
  <si>
    <t xml:space="preserve">Contacted CSO East Mastertech Sean Illig and he remotely investigated the situation.  After a few checks, it was determined that it was nessiccary to travel to the machine.  During prework we gathered the typical parts for the FM 420, consisting of the 124K1 Relay, a throttle valve, and cleaner and rags for if a valve was sticking.  Traveled to site and ascended the tower.  To begin the troubleshooting I did the easiest and most common thing which was the 124K1 relay replacement.  I removed the original relay and installed the new on provided by engineering for this situation, (Phoenix Contact No. 29 66 595).  I then reset the machine which cleared the FM 420 Yaw Hyd Brake NOT Open, but the real test was to manually yaw the turbine while watching the yaw hyd brake pressure on NC II by going to WTG 08, Monitor, Press./Sym.  Doing this revealed no discrepencies present and the turbine yawed perfectly showing the yaw hyd brake pressure at 20.17 BAR.  I continued to yaw the machine out of the wind.  I then got the key back on NC II and placed the turbine to auto yaw and started the machine.  This made the turbine do all of the normal steps to yaw the nacelle and function as would would in normal operation.  So with it yawed out of the wind it auto yawed into the wind after it's rotor brake test.  This proceedure showed no descrepencies so at this time I placed the turbine back in manual stop and prepared to decend the tower.  After arriving down tower I recorded the numbers and started the machine.  </t>
  </si>
  <si>
    <t>KRAYN-WKO-NDX-20110824-05</t>
  </si>
  <si>
    <t>KRAYN-WKO-NDX-20110622-07</t>
  </si>
  <si>
    <t>Customer Request Vibration Sensor. Diagnose Vibration on WTG 8 per EverPower, Torqued down all Generator Bolts to spec and checked soft foot with the easylaser system. Removed cracked shaft cover and found I loose bolt on generator.</t>
  </si>
  <si>
    <t>KRAYN-WKO-NDX-20110623-10</t>
  </si>
  <si>
    <t>Customer Request Vibration Sensor. Found Cabnet side cone bearing bolts loose, Inspected rubber on cone bearings and torqued bolts, checked for soft foot and realigned Generator.</t>
  </si>
  <si>
    <t>KRAYN-WKO-NDX-20110701-05</t>
  </si>
  <si>
    <t>Scuffed yaw dis on WTG 8 with Dave Madder 12550. Apex was doing blade inspections so WTG was turned off when we got here.</t>
  </si>
  <si>
    <t>KRAYN-WKO-NDX-20110711-13</t>
  </si>
  <si>
    <t>Updated the Yaw gold files</t>
  </si>
  <si>
    <t>KRAYN-WKO-NDX-20110713-03</t>
  </si>
  <si>
    <t>Tighten shaft nut as per Maintenance Type III proceedure. Shaft nut type: Split shaft nut</t>
  </si>
  <si>
    <t>KRAYN-WKO-NDX-20110713-04</t>
  </si>
  <si>
    <t xml:space="preserve">Installed drip pan </t>
  </si>
  <si>
    <t>KRAYN-WKO-NDX-20110713-05</t>
  </si>
  <si>
    <t>KRAYN-WKO-NDX-20110713-06</t>
  </si>
  <si>
    <t>KRAYN-WKO-NDX-20110713-07</t>
  </si>
  <si>
    <t xml:space="preserve">Inspected up tower cable grabs for wear. Installed Zarges cable wrap(Panduet). </t>
  </si>
  <si>
    <t>KRAYN-WKO-NDX-20110715-05</t>
  </si>
  <si>
    <t xml:space="preserve">Vacume carbon dust out of each yaw brake caliper. Clean yaw disc. Scuff yaw disc with 80 grit grinding wheel. Yaw turbine CW and CCW. </t>
  </si>
  <si>
    <t>KRAYN-WKO-NDX-20110726-13</t>
  </si>
  <si>
    <t>Check yaw brake pressure while yawing.(20.5 Bar) Vacume carbon out of each yaw brake. Clean yaw disc. Scuff yaw disc using 80 Grit sanding disc. Yaw turbine CW and CCW to check for noise.</t>
  </si>
  <si>
    <t>KRAYN-WKO-NDX-20110901-14</t>
  </si>
  <si>
    <t>KRAYN-WKO-NDX-20110901-02</t>
  </si>
  <si>
    <t>KRAYN-WKO-NDX-20111010-03</t>
  </si>
  <si>
    <t>KRAYN-WKO-NDX-20111013-03</t>
  </si>
  <si>
    <t>KRAYN-WKO-NDX-20111110-04</t>
  </si>
  <si>
    <t>KRAYN-WKO-NDX-20111114-03</t>
  </si>
  <si>
    <t>KRAYN-WKO-NDX-20111130-05</t>
  </si>
  <si>
    <t>Yaw MotBrake not open</t>
  </si>
  <si>
    <t>KRAYN-NDX-PRT-0358,KRAYN-NDX-PRT-0501</t>
  </si>
  <si>
    <t>Replaced Module 115 V2</t>
  </si>
  <si>
    <t>KRAYN-WKO-NDX-20110823-09</t>
  </si>
  <si>
    <t>KRAYN-WKO-NDX-20110823-02</t>
  </si>
  <si>
    <t>KRAYN-WKO-NDX-20120102-06</t>
  </si>
  <si>
    <t>Reviewed Logs on NC II.  Reset faults and yawed turbine remotely with no defects noted.  Then witnessed turbine fault with the same fault implying that the motor brakes had not opened for a yawing command.  At this time the turbine was placed in a Manual stop and the switch rights taken to avoid any more resets from a remote operator.  Drove into the shop and got a truck and traveled out to site.  Reviewed the faults again with another tech.  Went up tower and found through troubleshooting that the RH (Right Hand) yaw motor brake mircoswitch was just loose enough to allow it to be out of adjustment.  Refered to Nordex proceedures for the adjustment of the switch.  Adjusted yaw motor brake microswitch on the RH yaw motor brake.  Performed the same actions on the LH (Left Hand) Yaw motor brake to assure that it too was adjusted to the proper dimention.  Manually activated the yaw motor brakes and verified that the relays 163AK1 and 163AK2, (Feedback from yaw motor brakes microswitches LH and RH), operated properly.  This verified that the proper feedback signal from the yaw motor brake microswitchs made it to the PLC digital Inputs, which then allowed the PLC to not fault for the FM 414 ,yaw motor brakes not open,  when the brakes where actually open.  No further defects noted at this time.  Returned down tower and placed the turbine into start mode with no further faults at this time.</t>
  </si>
  <si>
    <t>MI Class B fault.</t>
  </si>
  <si>
    <t>KRAYN-NDX-PRT-0683,0</t>
  </si>
  <si>
    <t>1,</t>
  </si>
  <si>
    <t>Saw turbine go down on NCII from shop. Drove to turbine. Checked logs for gen rotor and gen rotor MI to compare signals. The gen MI showed a low spike just before the fault occurred. Traveled back to the O&amp;M for a replacement gen rpm encoder. Drove back to turbine. Climbed up turbine. Unbolted the encoder and unwired the old one. Replaced encoder and rewired new one. Cleaned up all parts and tools. Climbed back down turbine. Restarted turbine and trended the gen speeds again. Let turbine runa dn continued to watch for a period of time to make sure the fault did not reoccure. The turbine continued to run. Packed up truck and drove back to O&amp;m building. Unloaded truck and completed service order.</t>
  </si>
  <si>
    <t>KRAYN-WKO-NDX-20120516-04</t>
  </si>
  <si>
    <t xml:space="preserve">Replaced shaft covers on high speed side. speed shaft. </t>
  </si>
  <si>
    <t>KRAYN-NDX-PRT-0058,KRAYN-NDX-PRT-0062,KRAYN-NDX-PRT-0960,KRAYN-NDX-PRT-0697,KRAYN-NDX-PRT-0963</t>
  </si>
  <si>
    <t>3,8,16,3,3</t>
  </si>
  <si>
    <t>Drove to turbine. Climbed tower. Replaced shaft covers on slow speed side. Readjusted sensors.</t>
  </si>
  <si>
    <t>KRAYN-WKO-NDX-20120521-08</t>
  </si>
  <si>
    <t>Finished cleaning nacelle for maintenance type III.</t>
  </si>
  <si>
    <t>KRAYN-WKO-NDX-20120710-09</t>
  </si>
  <si>
    <t>Arrived at WTG 08. Stopped turbine and prepped parts and tools to be lifted up tower. Applied LOTO on the Q10P. Ascended the turbine. Removed the panels off of the slip ring cover on the back of the generator. Pulled the vent housing and tube off of the Rear of the generator. Removed the carbon brushes from the slip ring. Unbolted the leads from the back of the slip ring. Mounted a puller to remove the slip ring. With a torch heated the grounding ring to get it to loosen up from the shaft. Once the grounding ring is removed the rotor shaft on the generator we then cleaned. With a bearing heater we heated the new grounding ring and placed it on the shaft. Slid the slip ring back on to the shaft. Replaced the vent ducting back on the rear of the generator. Installed the carbon brushes. Put the panels back on the slip ring cover. Pack up tools and old parts and sent them down tower. Descended tower. Calibrated generator encoder. Started turbine.</t>
  </si>
  <si>
    <t>KRAYN-WKO-NDX-20120123-04</t>
  </si>
  <si>
    <t>FM55  / GenRot RpmMonitor Stop</t>
  </si>
  <si>
    <t>Looked at the turbine on NC II and discovered that in the logs they show that there was an FM 55 GenRot RPMMonitor Stop.  This usually points towards the inductive sensors on the Rotor side but not always so I then fast logged all of the speed sensors and the gen encoder for compairision.  The FM 50 safety chain was also placed on the fast log to illistrate when the faults began.  The fast log looked very good but sometimes just the slightest hick-up with those sensors can cause this set of faults.  So with this we grabbed two sensors and headed out to site.  Apon arrival at the site we took extra time to evaluate the surrounding conditions due to the heavy ice that was seen earlier.  It was determined safe and clean of ice so we went up.  Once in the nacelle we inspected the inductive sensors and there mounting arm.  The system failed the "Shake" test and we loosened both of the sensors and adjusted both of them to 4mm's of gap and tighened the sensors back down.  Performed the shake test and it was good.  Returned down tower and started the turbine with no further defects noted.</t>
  </si>
  <si>
    <t>KRAYN-WKO-NDX-20111101-02</t>
  </si>
  <si>
    <t>KRAYN-WKO-NDX-20111101-03</t>
  </si>
  <si>
    <t>KRAYN-WKO-NDX-20111101-04</t>
  </si>
  <si>
    <t>KRAYN-WKO-NDX-20111101-05</t>
  </si>
  <si>
    <t>KRAYN-WKO-NDX-20111101-06</t>
  </si>
  <si>
    <t>KRAYN-WKO-NDX-20090114-01</t>
  </si>
  <si>
    <t>Renew Subcontractors Installed retrofit Heater unit and Replaced Hydraulic Oil.</t>
  </si>
  <si>
    <t>KRAYN-WKO-NDX-20090114-02</t>
  </si>
  <si>
    <t>KRAYN-WKO-NDX-20090529-02</t>
  </si>
  <si>
    <t>pitch power volt. Fault</t>
  </si>
  <si>
    <t>Reset the pitch 1 converter in the hub.</t>
  </si>
  <si>
    <t>KRAYN-WKO-NDX-20090625-01</t>
  </si>
  <si>
    <t>Pitch angle 1 diff, set-act</t>
  </si>
  <si>
    <t>Changed out th pitch convertor and did the pitch test all worked fine. Turbine Faulted for the same fault so changed out the pitch cable number 1. Do Not Put Part in SAP!!!</t>
  </si>
  <si>
    <t>KRAYN-WKO-NDX-20090709-02</t>
  </si>
  <si>
    <t xml:space="preserve">Turbine down </t>
  </si>
  <si>
    <t>Turbine was down due to coupling bad. Removed the yaw convertor for Wtg. 8.. In the process of leaving turbine found leak on the hydr. Station line , cleaned up and tightned the fitting and will go back for further inspection of fitting.</t>
  </si>
  <si>
    <t>KRAYN-WKO-NDX-20090709-03</t>
  </si>
  <si>
    <t>KRAYN-WKO-NDX-20090709-04</t>
  </si>
  <si>
    <t>0,KRAYN-NDX-PRT-0720</t>
  </si>
  <si>
    <t>Checked Brake Disc axel readings with dial indicator and installed covers. Do Not Put in SAP!!!</t>
  </si>
  <si>
    <t>KRAYN-WKO-NDX-20090709-05</t>
  </si>
  <si>
    <t>.Replaced KTR coupling and brake disc.</t>
  </si>
  <si>
    <t>KRAYN-WKO-NDX-20090709-06</t>
  </si>
  <si>
    <t>KRAYN-WKO-NDX-20091029-03</t>
  </si>
  <si>
    <t>type 2 maintenance on turbine, vent valves were removed from blades</t>
  </si>
  <si>
    <t>KRAYN-WKO-NDX-20091106-02</t>
  </si>
  <si>
    <t>KRAYN-WKO-NDX-20091109-04</t>
  </si>
  <si>
    <t>Repaired the generator cables according to Draka instructions.</t>
  </si>
  <si>
    <t>KRAYN-WKO-NDX-20091124-03</t>
  </si>
  <si>
    <t>KRAYN-WKO-NDX-20100401-02</t>
  </si>
  <si>
    <t xml:space="preserve">Went to Turbine 9 to perform Q15P retrofit.  Production Hours were 6842 Hours. </t>
  </si>
  <si>
    <t>KRAYN-WKO-NDX-20100520-03</t>
  </si>
  <si>
    <t>Went to turbine 9 to change HUR. Checked box should be services.  Production hours 8000</t>
  </si>
  <si>
    <t>KRAYN-WKO-NDX-20100608-07</t>
  </si>
  <si>
    <t>did they ALU retro on wind turbine 9</t>
  </si>
  <si>
    <t>KRAYN-WKO-NDX-20100608-08</t>
  </si>
  <si>
    <t>Hydraulic Retro</t>
  </si>
  <si>
    <t>did the hydraulic retro on wind turbine 9 George Quaha worked along with AJ on this Retro with the same time.</t>
  </si>
  <si>
    <t>KRAYN-WKO-NDX-20100617-04</t>
  </si>
  <si>
    <t>removed ice sensor assembly for turbine 24. Matt and Ruben from Renew were with me.</t>
  </si>
  <si>
    <t>KRAYN-WKO-NDX-20100608-09</t>
  </si>
  <si>
    <t>Op-hrs 8455.60 Type 3 maintenance.</t>
  </si>
  <si>
    <t>KRAYN-WKO-NDX-20100929-06</t>
  </si>
  <si>
    <t>Pitch3 Not Ready</t>
  </si>
  <si>
    <t>Turbine went down on a pitch 3 not ready. Nordex techs been having problems with this turbine been trying to fix by going through a process of elimination. Today we went into the hub and saw that on nc2 it was sayin that pitch 3 was not ready. We looked more into this and noticed that pitch 3 was saying it has already reached it position when it was faulted. all the other Blades plus 3 were all at 90 degrees so we then proceeded to change out the pitchmaster. As of tonight the turbine was running will be watched by on call crew . 11009.46 op hrs</t>
  </si>
  <si>
    <t>KRAYN-WKO-NDX-20100609-03</t>
  </si>
  <si>
    <t>Went to perform Maintenance 3 work with George Quaha.  George had same hours as Aaron Edelson on this tower.  Operating Hours 8470</t>
  </si>
  <si>
    <t>KRAYN-WKO-NDX-20101007-02</t>
  </si>
  <si>
    <t>Nordex techs along with wts tech performed a type 2 maint. Today techs did hydraulic checks and filter changes.Clean of the generator slipring,check of the brushes and change of the filters.</t>
  </si>
  <si>
    <t>KRAYN-WKO-NDX-20101007-03</t>
  </si>
  <si>
    <t>KRAYN-WKO-NDX-20101007-04</t>
  </si>
  <si>
    <t>Performed a Zarges maint.</t>
  </si>
  <si>
    <t>KRAYN-WKO-NDX-20101007-05</t>
  </si>
  <si>
    <t>Nordex tech along with WTS tech performed a type 2 maint. Today techs did hub work which included cleaning of the slip ring, pitch fluid check and grease of the blades. Then performed a sonic alignment and wind vane alignment. Completed a Gen alignment check, measurements were good. Finished the day with cleaning the hub, nacelle, tower and bottom box.</t>
  </si>
  <si>
    <t>KRAYN-WKO-NDX-20101008-03</t>
  </si>
  <si>
    <t>KRAYN-WKO-NDX-20100611-02</t>
  </si>
  <si>
    <t>Went to perform generator alignment for maintenance.  Brought up Bradley from Rothrock subcontractor to show around.  At 10:30 everpower came uptower to inspect.  Operating Hours 8504</t>
  </si>
  <si>
    <t>KRAYN-WKO-NDX-20100412-01</t>
  </si>
  <si>
    <t>Performed SEG maintenance on WTG09. Did not complete due to not able to pull trigers per SEG manual due to no wind. After completing the SEG Maintenance and attempted to pull triggers the HUR does not function properly due to bad memmory card.m The Turbine is operating properly other than that problem with the memmory of the HUR.    No Climbing hours all work performed down tower. 7104.22 operation hours.     no partrs used.</t>
  </si>
  <si>
    <t>KRAYN-WKO-NDX-20120517-03</t>
  </si>
  <si>
    <t>Grounding wire was installed on FAA light.</t>
  </si>
  <si>
    <t>KRAYN-WKO-NDX-20120517-04</t>
  </si>
  <si>
    <t>Gearbox was inspected. Photos to follow.</t>
  </si>
  <si>
    <t>KRAYN-WKO-NDX-20120517-05</t>
  </si>
  <si>
    <t>Generator was aligned.</t>
  </si>
  <si>
    <t>KRAYN-WKO-NDX-20120517-06</t>
  </si>
  <si>
    <t>KRAYN-NDX-PRT-0964,KRAYN-NDX-PRT-0322,KRAYN-NDX-PRT-0062</t>
  </si>
  <si>
    <t>100 grams,1,8</t>
  </si>
  <si>
    <t>Maint. 3</t>
  </si>
  <si>
    <t>KRAYN-WKO-NDX-20120517-07</t>
  </si>
  <si>
    <t>Installed repaired shaft covers.</t>
  </si>
  <si>
    <t>KRAYN-WKO-NDX-20120518-02</t>
  </si>
  <si>
    <t>FM1143  / Pitchangle 3 Diff.Set-RedAct</t>
  </si>
  <si>
    <t xml:space="preserve">Nordex technicians attended tower 9 to repair damage in hub caused by loose pitch box cover.  </t>
  </si>
  <si>
    <t>KRAYN-WKO-NDX-20120521-09</t>
  </si>
  <si>
    <t>Cleaned nacelle, conducted bottom box maintenance.</t>
  </si>
  <si>
    <t>KRAYN-WKO-NDX-20120601-01</t>
  </si>
  <si>
    <t>safety chain</t>
  </si>
  <si>
    <t>Arrived at turbine in response to a safety chain fault. Fast logs taken by Jennings Lynch indicated a pepper&amp;fuchs issue. This was reset via 34F2 and 34F3. All faults cleared and turbine restarted without incident.</t>
  </si>
  <si>
    <t>KRAYN-WKO-NDX-20111013-04</t>
  </si>
  <si>
    <t>KRAYN-WKO-NDX-20111013-05</t>
  </si>
  <si>
    <t>KRAYN-WKO-NDX-20111013-06</t>
  </si>
  <si>
    <t>KRAYN-WKO-NDX-20111013-07</t>
  </si>
  <si>
    <t>KRAYN-WKO-NDX-20111118-01</t>
  </si>
  <si>
    <t>LV UPSBatteryChange</t>
  </si>
  <si>
    <t>KRAYN-WKO-NDX-20111124-01</t>
  </si>
  <si>
    <t>KRAYN-WKO-NDX-20111220-04</t>
  </si>
  <si>
    <t>Installed Fan Cover retro.</t>
  </si>
  <si>
    <t>KRAYN-WKO-NDX-20111220-05</t>
  </si>
  <si>
    <t>Adjusted yaw brakes.</t>
  </si>
  <si>
    <t>KRAYN-WKO-NDX-20120103-01</t>
  </si>
  <si>
    <t xml:space="preserve">Drove to WTG8. Manually stopped turbine. Opened bottom box (Nordex Side) dissconected 230V heating supply, wire W120, terminal X1, 230V interbus supply, wire W121, terminal X,. Interbus bus connection to remote bus interface IN at module 23.0 wire W122 and Fiberoptic's. Removed deck plate to access basement. Pulled  W120, W121 &amp; W122 out of bottom box, through the basement and back up under Measurement Interface (Messbox). Ziptied Wires to (Messbox) and loaded it in the truck. Restarted WTG8. </t>
  </si>
  <si>
    <t>KRAYN-WKO-NDX-20120203-01</t>
  </si>
  <si>
    <t xml:space="preserve">Took pictures of blade SN. Blade1 SN:1516. Blade2 SN:1511. Blade3 SN:1515. </t>
  </si>
  <si>
    <t>KRAYN-WKO-NDX-20120203-02</t>
  </si>
  <si>
    <t>Ping tested blade bolts and all blade bolts passed.</t>
  </si>
  <si>
    <t>KRAYN-WKO-NDX-20120203-03</t>
  </si>
  <si>
    <t>Shut down turbine and accended tower. Locked out hub, killed 102F2, 102F3, 400V pitch (all power to hub). Replaced old slip ring with new slipring, zip tied cables neatly. Exited hub with old slipring and tools, colosed hub door.  Cleared MI class B and turbine runs.</t>
  </si>
  <si>
    <t>KRAYN-WKO-NDX-20120203-04</t>
  </si>
  <si>
    <t>Replaced Old snap hooks with new snap hooks.</t>
  </si>
  <si>
    <t>KRAYN-WKO-NDX-20120426-03</t>
  </si>
  <si>
    <t>KRAYN-WKO-NDX-20120426-04</t>
  </si>
  <si>
    <t>KRAYN-WKO-NDX-20120514-01</t>
  </si>
  <si>
    <t>Function Tests</t>
  </si>
  <si>
    <t>KRAYN-WKO-NDX-20101006-07</t>
  </si>
  <si>
    <t>KRAYN-WKO-NDX-20101006-08</t>
  </si>
  <si>
    <t>KRAYN-WKO-NDX-20101012-03</t>
  </si>
  <si>
    <t>KRAYN-WKO-NDX-20101012-04</t>
  </si>
  <si>
    <t>KRAYN-WKO-NDX-20101013-02</t>
  </si>
  <si>
    <t>KRAYN-WKO-NDX-20100611-03</t>
  </si>
  <si>
    <t>KRAYN-WKO-NDX-20120106-03</t>
  </si>
  <si>
    <t>KRAYN-WKO-NDX-20111201-05</t>
  </si>
  <si>
    <t>KRAYN-WKO-NDX-20110824-06</t>
  </si>
  <si>
    <t>KRAYN-WKO-NDX-20110622-08</t>
  </si>
  <si>
    <t>KRAYN-WKO-NDX-20110623-11</t>
  </si>
  <si>
    <t>KRAYN-WKO-NDX-20110701-06</t>
  </si>
  <si>
    <t>KRAYN-WKO-NDX-20110711-14</t>
  </si>
  <si>
    <t>KRAYN-WKO-NDX-20110713-08</t>
  </si>
  <si>
    <t>KRAYN-WKO-NDX-20110713-09</t>
  </si>
  <si>
    <t>KRAYN-WKO-NDX-20110713-10</t>
  </si>
  <si>
    <t>KRAYN-WKO-NDX-20110713-11</t>
  </si>
  <si>
    <t>KRAYN-WKO-NDX-20110713-12</t>
  </si>
  <si>
    <t>KRAYN-WKO-NDX-20110715-06</t>
  </si>
  <si>
    <t>KRAYN-WKO-NDX-20110726-14</t>
  </si>
  <si>
    <t>KRAYN-WKO-NDX-20110901-03</t>
  </si>
  <si>
    <t>KRAYN-WKO-NDX-20110901-04</t>
  </si>
  <si>
    <t>KRAYN-WKO-NDX-20111013-08</t>
  </si>
  <si>
    <t>KRAYN-WKO-NDX-20111110-03</t>
  </si>
  <si>
    <t>KRAYN-WKO-NDX-20111129-05</t>
  </si>
  <si>
    <t>KRAYN-WKO-NDX-20111130-02</t>
  </si>
  <si>
    <t>KRAYN-WKO-NDX-20111220-06</t>
  </si>
  <si>
    <t>KRAYN-WKO-NDX-20111208-09</t>
  </si>
  <si>
    <t>KRAYN-WKO-NDX-20110823-03</t>
  </si>
  <si>
    <t>KRAYN-WKO-NDX-20110823-04</t>
  </si>
  <si>
    <t>KRAYN-WKO-NDX-20110824-07</t>
  </si>
  <si>
    <t>KRAYN-WKO-NDX-20120102-02</t>
  </si>
  <si>
    <t>KRAYN-WKO-NDX-20120417-04</t>
  </si>
  <si>
    <t>KRAYN-WKO-NDX-20120516-05</t>
  </si>
  <si>
    <t>KRAYN-WKO-NDX-20120516-06</t>
  </si>
  <si>
    <t>KRAYN-WKO-NDX-20120521-10</t>
  </si>
  <si>
    <t>KRAYN-WKO-NDX-20120521-11</t>
  </si>
  <si>
    <t>KRAYN-WKO-NDX-20120710-02</t>
  </si>
  <si>
    <t>KRAYN-WKO-NDX-20111103-04</t>
  </si>
  <si>
    <t>KRAYN-WKO-NDX-20120123-02</t>
  </si>
  <si>
    <t>KRAYN-WKO-NDX-20111101-07</t>
  </si>
  <si>
    <t>KRAYN-WKO-NDX-20111101-08</t>
  </si>
  <si>
    <t>KRAYN-WKO-NDX-20111101-09</t>
  </si>
  <si>
    <t>KRAYN-WKO-NDX-20111101-10</t>
  </si>
  <si>
    <t>KRAYN-WKO-NDX-20111101-11</t>
  </si>
  <si>
    <t>KRAYN-WKO-NDX-20090114-03</t>
  </si>
  <si>
    <t>KRAYN-WKO-NDX-20090114-04</t>
  </si>
  <si>
    <t>KRAYN-WKO-NDX-20090529-03</t>
  </si>
  <si>
    <t>KRAYN-WKO-NDX-20090625-02</t>
  </si>
  <si>
    <t>KRAYN-WKO-NDX-20090709-07</t>
  </si>
  <si>
    <t>KRAYN-WKO-NDX-20090709-08</t>
  </si>
  <si>
    <t>KRAYN-WKO-NDX-20090709-09</t>
  </si>
  <si>
    <t>KRAYN-NDX-PRT-0960,KRAYN-NDX-PRT-0720</t>
  </si>
  <si>
    <t>KRAYN-WKO-NDX-20090709-10</t>
  </si>
  <si>
    <t>KRAYN-WKO-NDX-20090709-11</t>
  </si>
  <si>
    <t>KRAYN-WKO-NDX-20091029-04</t>
  </si>
  <si>
    <t>KRAYN-WKO-NDX-20091106-03</t>
  </si>
  <si>
    <t>KRAYN-WKO-NDX-20091109-05</t>
  </si>
  <si>
    <t>KRAYN-WKO-NDX-20091124-04</t>
  </si>
  <si>
    <t>KRAYN-WKO-NDX-20100401-03</t>
  </si>
  <si>
    <t>KRAYN-WKO-NDX-20100520-04</t>
  </si>
  <si>
    <t>KRAYN-WKO-NDX-20100608-10</t>
  </si>
  <si>
    <t>KRAYN-WKO-NDX-20100608-11</t>
  </si>
  <si>
    <t>KRAYN-WKO-NDX-20100617-05</t>
  </si>
  <si>
    <t>KRAYN-WKO-NDX-20100608-12</t>
  </si>
  <si>
    <t>KRAYN-WKO-NDX-20100929-07</t>
  </si>
  <si>
    <t>KRAYN-WKO-NDX-20100609-04</t>
  </si>
  <si>
    <t>KRAYN-WKO-NDX-20101007-06</t>
  </si>
  <si>
    <t>KRAYN-WKO-NDX-20101007-07</t>
  </si>
  <si>
    <t>KRAYN-WKO-NDX-20101007-08</t>
  </si>
  <si>
    <t>KRAYN-WKO-NDX-20101007-09</t>
  </si>
  <si>
    <t>KRAYN-WKO-NDX-20101008-04</t>
  </si>
  <si>
    <t>KRAYN-WKO-NDX-20101008-05</t>
  </si>
  <si>
    <t>KRAYN-WKO-NDX-20100611-04</t>
  </si>
  <si>
    <t>KRAYN-WKO-NDX-20100412-02</t>
  </si>
  <si>
    <t>KRAYN-WKO-NDX-20120517-08</t>
  </si>
  <si>
    <t>KRAYN-WKO-NDX-20120517-09</t>
  </si>
  <si>
    <t>KRAYN-WKO-NDX-20120517-10</t>
  </si>
  <si>
    <t>KRAYN-WKO-NDX-20120517-11</t>
  </si>
  <si>
    <t>KRAYN-WKO-NDX-20120517-12</t>
  </si>
  <si>
    <t>KRAYN-WKO-NDX-20120518-03</t>
  </si>
  <si>
    <t>KRAYN-WKO-NDX-20120521-12</t>
  </si>
  <si>
    <t>KRAYN-WKO-NDX-20120601-02</t>
  </si>
  <si>
    <t>KRAYN-WKO-NDX-20111013-09</t>
  </si>
  <si>
    <t>KRAYN-WKO-NDX-20111013-10</t>
  </si>
  <si>
    <t>KRAYN-WKO-NDX-20111013-11</t>
  </si>
  <si>
    <t>KRAYN-WKO-NDX-20111013-12</t>
  </si>
  <si>
    <t>KRAYN-WKO-NDX-20111118-02</t>
  </si>
  <si>
    <t>KRAYN-WKO-NDX-20111124-02</t>
  </si>
  <si>
    <t>KRAYN-WKO-NDX-20111220-07</t>
  </si>
  <si>
    <t>KRAYN-WKO-NDX-20111220-08</t>
  </si>
  <si>
    <t>KRAYN-WKO-NDX-20120103-02</t>
  </si>
  <si>
    <t>KRAYN-WKO-NDX-20120203-05</t>
  </si>
  <si>
    <t>KRAYN-WKO-NDX-20120203-06</t>
  </si>
  <si>
    <t>KRAYN-WKO-NDX-20120203-07</t>
  </si>
  <si>
    <t>KRAYN-WKO-NDX-20120203-08</t>
  </si>
  <si>
    <t>KRAYN-WKO-NDX-20120426-05</t>
  </si>
  <si>
    <t>KRAYN-WKO-NDX-20120426-06</t>
  </si>
  <si>
    <t>KRAYN-WKO-NDX-20120514-02</t>
  </si>
  <si>
    <t>KRAYN-WKO-NDX-20110908-04</t>
  </si>
  <si>
    <t>Gen CWPress L Stopp</t>
  </si>
  <si>
    <t>KRAYN-WKO-NDX-20110912-01</t>
  </si>
  <si>
    <t>KRAYN-WKO-NDX-20110914-01</t>
  </si>
  <si>
    <t>KRAYN-WKO-NDX-20110914-02</t>
  </si>
  <si>
    <t>KRAYN-WKO-NDX-20110914-03</t>
  </si>
  <si>
    <t>KRAYN-WKO-NDX-20111129-06</t>
  </si>
  <si>
    <t>KRAYN-WKO-NDX-20111102-04</t>
  </si>
  <si>
    <t>GenRot RpmDiff H Stop</t>
  </si>
  <si>
    <t>KRAYN-WKO-NDX-20111208-10</t>
  </si>
  <si>
    <t>KRAYN-WKO-NDX-20120202-01</t>
  </si>
  <si>
    <t xml:space="preserve">Nordex technicians approached turbine to change slip ring.  Upon climbing turbine, Martin discovered chain hoist control cable to be severed.  Needing another technician downtower to maintain the tag line during hoist of slip ring, Martin had to climb down to acquire specific tools to repair cable.  Did so.  Then climbed back up to repair cable.  Butt spliced severed conductors.  Then drove on.  </t>
  </si>
  <si>
    <t>KRAYN-WKO-NDX-20120310-01</t>
  </si>
  <si>
    <t xml:space="preserve">Spent some time in the shop prepareing for Pepperl and fuchs modual work by trying to load moduals in shop with PACTware.  Traveled to site and climbed up tower.  Troubleshot the safety chain system with extra focus on the Pepperl and Fuchs system since the safety chain wouldn't reset from down tower.  Reset the safety chain and reset the turbine, removed wire from interbus pin 48 105A4 to simulate a 24 VDC failure which reproduced some of the same faults plus many more.  Relanded the wire on 48 and cleared the saefty chain and reset teh turbine.  Continued this process of trying to reproduce the same faults and found that the only way to to this was to removed the 24 VDC from 142K2 which is the Pepperl and Fuchs way of throwing the saefty chain anyway.  So it was determined that the Pepperl and Fuchs system was working properly.  With that the CSO East Master tech Sean Illig was contacted and he informed us that a similar problem was seen on a different turbine a while ago which was resolved with a reset of the HUR and re-comissioning of the converter.  With this info we returned down tower and did just that.  We tried to pull triggers but the HUR would not allow the triggers to be saved.  So we reset the HUR and began the comissioning but the winds where very low and had to wait sometime to get the machine into the speed window for comissioning of the converter.  After getting the comissioning done the turbine was stoped and returneed to a normal fault free state and started again.  </t>
  </si>
  <si>
    <t>KRAYN-WKO-NDX-20120328-02</t>
  </si>
  <si>
    <t>FM750  / IBS Pitch CommFlt</t>
  </si>
  <si>
    <t>Traveled to turbine and found that someone had reset and that the FM 750 had cleared.  It was also found that the hyd station motor was commanded on but was not running.  Climbed the tower and found 104F5 24VDC breaker tripper in the top cabinet.  This is different than the usual situation with a FM 750.  Reset the breaker and the hyd station ran.  The faults all cleared for a moment then the breaker 104F5 tripped again.  Continued checking top cabinet items related to the 104F5 breaker eliminating all items.  Locked out the hub and climbed out to check the slip ring.  Removed the cover from the slip ring and found that there was an large amount of "dust" in the housing.  Called the shop and had a tech run out a cleaned and lubed unit from the shop.  Lowered the chain hoist down with the arrival of the slip ring and hoisted it up.  Removed and replaced the slip ring and returned to the nacelle.  Returned power to the hub from the change out, unpinned the hub, and reset the turbine.  All faults cleared and operated correctly.  Started the turbine and allowed it to run through its rotor test and pitch test with no defects noted.  Placed the turbine in manual stop and lowered the old slip ring down then returned the hoist unit to the stowed position.  Closed up the nacelle and climbed down tower.  Started the turbine and left.</t>
  </si>
  <si>
    <t>KRAYN-WKO-NDX-20120517-13</t>
  </si>
  <si>
    <t>KRAYN-WKO-NDX-20120202-02</t>
  </si>
  <si>
    <t>While in Hub; took hammer and lightly tapped each blade bolt for sound. Each bolt had a slight pinging sound. No bolt was determined to be damaged per this test.</t>
  </si>
  <si>
    <t>KRAYN-WKO-NDX-20120202-03</t>
  </si>
  <si>
    <t xml:space="preserve">After troubleshooting and repairing hoist; lifted slipring and tools is basket. Asend the tower and locked out rotor for hub entry. Using hub rope, entered hub with tools and slip ring. Procceded to disassemble old slip ring and install new slip ring. Did check of the hub for tools and parts, secured hub door. Went back out to the nacelle. Faults did not clear from a FM705. Slip ring was determined to be the issue. Had other techs bring neew slip ring. Lowered basket attached to hoist for slip ring. Brought up new slip ring. Took the next cleaned/reconditioned slip ring out to HUB. Installed reconditioned slip ring. Faults cleared on this attempt. brought all tools out of hub. Did other required inspections. </t>
  </si>
  <si>
    <t>KRAYN-WKO-NDX-20120514-03</t>
  </si>
  <si>
    <t>Maintenance type 3 stage 3. Function test.</t>
  </si>
  <si>
    <t>KRAYN-WKO-NDX-20120514-04</t>
  </si>
  <si>
    <t>Installed new SUR in SEG cabinet.The old SUR would not take triggers. Did not verify new SUR due to yaw cable rewind from stage 3 function test.</t>
  </si>
  <si>
    <t>KRAYN-WKO-NDX-20120514-05</t>
  </si>
  <si>
    <t>Install reduced yaw parameters per engineering request for older yaw stacks</t>
  </si>
  <si>
    <t>KRAYN-WKO-NDX-20120202-04</t>
  </si>
  <si>
    <t>In side each blade root located and documented each blade bearing serial number. Un pin the hub and pinwheel rotor to inspect all blade seals. Damaged blade seals were documented and photographed.</t>
  </si>
  <si>
    <t>KRAYN-WKO-NDX-20120309-01</t>
  </si>
  <si>
    <t xml:space="preserve">Drove to turbine. Logged on to NC2. Reset RFC. Checked schematics. Switched off breakers 34F2 and 34F3 to kill 24v power to Pepperl &amp; Fuchs modules. Safety chain faults cleared. MI class B fault was reset and cleared. Turbine was in "OK" status. Restarted turbine. Drove back to O&amp;M building. </t>
  </si>
  <si>
    <t>KRAYN-WKO-NDX-20120310-02</t>
  </si>
  <si>
    <t xml:space="preserve">While troubleshooting FM50, found that the 124K1 relay was not previously changed. Changed out relay. </t>
  </si>
  <si>
    <t>KRAYN-WKO-NDX-20120331-01</t>
  </si>
  <si>
    <t>While in shop fast logged faults on NC2. Gathered potential parts and PPE to load truck. Drove out to turbine. Reset breakers down towere to reset the interbus module. This allowed for the safety chain to be reset down tower. Reset all faults via NC2. All faults cleared. Restarted turbine to do a real time trend. the Rotor, Gen Rotor, and Gen MI all looked clean and fluid. Stayed to pull triggers. Issues with software prevented triggers from being pulled. Both programs were not responding as they should be. Turbine continued to run with no faults. Triggers will be pulled in the future. Cleaned up all tools and equipment. Drove back to O&amp;M building. Unloaded truck and completed service orders.</t>
  </si>
  <si>
    <t>KRAYN-WKO-NDX-20120618-01</t>
  </si>
  <si>
    <t>Approached down turbine and fast logged faulted turbine. Found rotor side speed difference, reset from down tower and reset and started turbine. Trended gen and rotor speed sensors for 15 min and saw nothing out of the ordinary. Left turbine for a maintenance.</t>
  </si>
  <si>
    <t>KRAYN-WKO-NDX-20120711-02</t>
  </si>
  <si>
    <t>Entered hub with all tools and procedures nessesary for blade bolt extraction and replace in blade 3. While extracting bolt position 38 noticed that bolt position 36 was also broken. They both were broken in the same manner, broken off right at the washer. After extracting both bolts we proceded to flip bolts position 35,37,39. Exited hub and climbed down tower. After generator grounding ring replace we needed to rebalance the generator encoder. Rebalanced encoder, reset and started turbine.</t>
  </si>
  <si>
    <t>KRAYN-WKO-NDX-20120726-01</t>
  </si>
  <si>
    <t>Approached down turbine and reset pepperl and fuchs modules from down tower and reset and started turbine.</t>
  </si>
  <si>
    <t>KRAYN-WKO-NDX-20101014-02</t>
  </si>
  <si>
    <t>Nordex technicians stopped the wind turbine to change the yaw brakes and clean and inspect yaw brake disc. Operation hrs: 13014.48</t>
  </si>
  <si>
    <t>Vacuumed each yaw brake caliper.  Cleaned yaw disc.  Grind yaw disc using 80 grit grinding wheel.  Yawed turbine CW and CCW.</t>
  </si>
  <si>
    <t>KRAYN-WKO-NDX-20120225-02</t>
  </si>
  <si>
    <t>FM416  / Yaw Inverter Fault</t>
  </si>
  <si>
    <t>Arrived at turbine in response to FM416. Shut off power to the yaw system via 34F2 and F3 in the bottom box. After the hard reset was complete, the RFC rebooted and all faults cleared in NC2. The turbine was restarted without incident.</t>
  </si>
  <si>
    <t>KRAYN-WKO-NDX-20090612-02</t>
  </si>
  <si>
    <t>inspection</t>
  </si>
  <si>
    <t>repaired a service lift damaged by WES wich was stuck half way up tower. Stoped turbine winds where low at the time proceeded to repair main power cord from mid tower was not able to, removed old power cable then replaced with new one.</t>
  </si>
  <si>
    <t>KRAYN-WKO-NDX-20090612-03</t>
  </si>
  <si>
    <t>KRAYN-WKO-NDX-20090808-01</t>
  </si>
  <si>
    <t>Wes was performing maint. And the rotor lock out pin was stuck and they could not get it out. The rotor brake was activated and would not release. Removed sensor cover and checked wire connection and checked fuses on mod. 105/A3 . Found loose conn. And put wtg. to run.</t>
  </si>
  <si>
    <t>KRAYN-WKO-NDX-20090817-01</t>
  </si>
  <si>
    <t>Gen RPM monitor cable cut</t>
  </si>
  <si>
    <t>Wes damaged rotor speed sensor. Changed sensor but the conn. Was damaged and we have none in stock, so had to tape to hold sensor. Found a way to keep sensor cable on sensor for the time being until new one is ordered. Do Not Put Part in SAP!!!</t>
  </si>
  <si>
    <t>changed the slipring. Do Not Put Part in SAP!!!</t>
  </si>
  <si>
    <t>KRAYN-WKO-NDX-20091020-02</t>
  </si>
  <si>
    <t>KRAYN-WKO-NDX-20091110-04</t>
  </si>
  <si>
    <t>cable repairs</t>
  </si>
  <si>
    <t>the turbine has had a cable rubbing problem from back durring projects, nordex engineering in has attempted to resolve this. we are putting a patch over the rubbed cables to extend the life of the cable until engineering has a propper fix</t>
  </si>
  <si>
    <t>KRAYN-WKO-NDX-20091124-05</t>
  </si>
  <si>
    <t>KRAYN-NDX-PRT-0356,KRAYN-NDX-PRT-0962,KRAYN-NDX-PRT-0348</t>
  </si>
  <si>
    <t>KRAYN-WKO-NDX-20091124-06</t>
  </si>
  <si>
    <t>KRAYN-WKO-NDX-20090114-05</t>
  </si>
  <si>
    <t>KRAYN-WKO-NDX-20100204-01</t>
  </si>
  <si>
    <t>7246.49 op hrs. Installed Updated Firmware, Installed 100W Slipring, Confirmed Both Yaw Motors Working Properly, Could not Reroute Induction Sensor Cable-Too Short, Installed Upper &amp; Lower Cable Chaffing Guards, Secured Kelms Grips, Confirmed Heater Bolted Down, Confirmed Nacelle Crane Secured, Confirmed Correct Parameters were Installed in Yaw Converter, Replaced GB Oil Filter, and Removed Vent Valves from Turbine Blade Bearings.</t>
  </si>
  <si>
    <t>KRAYN-WKO-NDX-20100204-02</t>
  </si>
  <si>
    <t>KRAYN-WKO-NDX-20100204-03</t>
  </si>
  <si>
    <t>KRAYN-WKO-NDX-20100329-04</t>
  </si>
  <si>
    <t>Pitch Comm Flt</t>
  </si>
  <si>
    <t>Replaced slip ring, checked connections in hub and top box. Need to monitor slipring to see if further troubleshooting is needed for other possible cause of Comm failure.</t>
  </si>
  <si>
    <t>KRAYN-WKO-NDX-20100310-05</t>
  </si>
  <si>
    <t>Had to Meg the stator cables to check the insulation value of the cables to finish the SEG maint. Operation hours are 7991.08</t>
  </si>
  <si>
    <t>KRAYN-WKO-NDX-20100325-02</t>
  </si>
  <si>
    <t>Turbine faulting on IBS interbus stop. Trouble shoot fault found slip ring in hub to be faulty. Replaced slip ring with a refurbished slip ring.</t>
  </si>
  <si>
    <t>KRAYN-WKO-NDX-20100328-01</t>
  </si>
  <si>
    <t>Interbus stop</t>
  </si>
  <si>
    <t xml:space="preserve">op hrs. 8413.34. Called out to turbine for FM 700 fault. Replaced 16X2 phoenix module for stripped out connections. Started turbine, turbine faulted on FM700 fault again.  Contacted site lead for a slip ring. could not install slip ring due to bad weather(wind gusts to 17 m/s,high winds rain,and freezing rain). Monitored weather. Was called off site by site lead for weather conditions. </t>
  </si>
  <si>
    <t>KRAYN-WKO-NDX-20100401-04</t>
  </si>
  <si>
    <t xml:space="preserve">Went to Turbine 10 to perform Q15P retrofit.  Turbine was already down for FE866 "Air Temp CtrlCab H Stop". Turbine failed for FE866 at 16:09:40.  Q15P was installed before temp problem was fixed, so turbine remained down. At 3:00 PM, Mark V and UT arrived to flip breaker in top cabinet to fix temp problem.  Turbine was restarted at 19:37 Turbine time. Production Hours were 8468 Hours. </t>
  </si>
  <si>
    <t>KRAYN-WKO-NDX-20100204-04</t>
  </si>
  <si>
    <t>KRAYN-WKO-NDX-20100501-02</t>
  </si>
  <si>
    <t>Air Cabinet Control Cabinet H stop</t>
  </si>
  <si>
    <t xml:space="preserve">Turbine faulted for over temperature in top control cabinet. We went up tower and found that although the temperature settings had been adjusted correctly,  the breaker for the cooler on the left side of the cabinet was never switched on. We switched on the breaker and reset the alarm. The turbine was then placed back online. </t>
  </si>
  <si>
    <t>KRAYN-WKO-NDX-20100516-02</t>
  </si>
  <si>
    <t>LV Grid error 660v alarm</t>
  </si>
  <si>
    <t>KRAYN-NDX-PRT-0090,KRAYN-NDX-PRT-0043</t>
  </si>
  <si>
    <t>10,5</t>
  </si>
  <si>
    <t>Turbine went down on Friday due to grid error. Went to turbine to reset safety chain and reset turine. When we got there found we tried to reset it found more problems.Did some troule shooting couldn’t find whats wrong turine sat down.This crew on the service report came in monday did some more trouble shooting. Found ten suppresor diodes bad along with a fuse on the control board.</t>
  </si>
  <si>
    <t>KRAYN-WKO-NDX-20100608-13</t>
  </si>
  <si>
    <t>KRAYN-WKO-NDX-20100608-14</t>
  </si>
  <si>
    <t>Went to Turbine 10 to start Maintenance 3.  We performed all function tests and Started the Hub work.  Operating hours 11043</t>
  </si>
  <si>
    <t>KRAYN-WKO-NDX-20100724-01</t>
  </si>
  <si>
    <t>Went to Turbine 10 to start Maintenance 3.  Eric Haller also has the same hours as the rest of us but I could not fit him above.  We hand torqued and Hytorced the Nacelle and Hub.  Operating hours 11100</t>
  </si>
  <si>
    <t>KRAYN-WKO-NDX-20100727-01</t>
  </si>
  <si>
    <t>Perform Type III Maint. WTG: 10WEA80817. Torque tower sections and clean tower. John Huff, Luke Lewis, and Adam Heaverin were all up tower for the same times. Total hrs:11147</t>
  </si>
  <si>
    <t>KRAYN-WKO-NDX-20100801-01</t>
  </si>
  <si>
    <t>Pitchangle 2 Diff.Set-Act</t>
  </si>
  <si>
    <t>Troubleshoot turbine &amp; Changed out slipring. Mike compagno was with me for the same amount of time.</t>
  </si>
  <si>
    <t>Nordex technician along with Everpower rep. John Bennette pulled oil sample on gearbox. Operation hrs: 11835.13</t>
  </si>
  <si>
    <t>KRAYN-WKO-NDX-20100829-01</t>
  </si>
  <si>
    <t>Cleaned brake discs to prevent squealing. Dustan Thill and Aaron Edelson were in the tower for the same time. Operating hrs: 11930</t>
  </si>
  <si>
    <t>KRAYN-WKO-NDX-20101011-03</t>
  </si>
  <si>
    <t>Nordex tech work today to grind the yaw disc to eliminate the yaw noise.</t>
  </si>
  <si>
    <t>KRAYN-WKO-NDX-20101011-04</t>
  </si>
  <si>
    <t>KRAYN-WKO-NDX-20111203-01</t>
  </si>
  <si>
    <t>Pitch3 DC.link Overcurrent</t>
  </si>
  <si>
    <t>KRAYN-WKO-NDX-20110902-01</t>
  </si>
  <si>
    <t>KRAYN-WKO-NDX-20110628-02</t>
  </si>
  <si>
    <t>Maintenance Type III stage 2</t>
  </si>
  <si>
    <t>KRAYN-WKO-NDX-20110701-07</t>
  </si>
  <si>
    <t>KRAYN-NDX-PRT-0966,KRAYN-NDX-PRT-0965,KRAYN-NDX-PRT-0054,KRAYN-NDX-PRT-0963,KRAYN-NDX-PRT-0964</t>
  </si>
  <si>
    <t>4,4,.25 gal,4,4 ltr</t>
  </si>
  <si>
    <t>Type III maintenance on WTG 10 - MX4. Worked with blake carlson 12668</t>
  </si>
  <si>
    <t>KRAYN-WKO-NDX-20110714-06</t>
  </si>
  <si>
    <t>EmergStop MI Activated</t>
  </si>
  <si>
    <t>Adjusted inductive sensors and counting ring</t>
  </si>
  <si>
    <t>KRAYN-WKO-NDX-20110714-07</t>
  </si>
  <si>
    <t>Removed old door louver plastic. Installed new door louver retrofit.</t>
  </si>
  <si>
    <t>KRAYN-WKO-NDX-20110714-08</t>
  </si>
  <si>
    <t>KRAYN-WKO-NDX-20110714-09</t>
  </si>
  <si>
    <t>spiral rap retro</t>
  </si>
  <si>
    <t>KRAYN-WKO-NDX-20110715-07</t>
  </si>
  <si>
    <t>Vacumed carbon dust out of each yaw brake caliper. Cleaned yaw dics. Scuff yaw disc with 80 grit grinding wheel. Yaw CW and CCW.</t>
  </si>
  <si>
    <t>KRAYN-WKO-NDX-20110719-07</t>
  </si>
  <si>
    <t>Wtg 10 was having a RPM issue. Nordex techs went uptower to trouble shoot. The troubleshooting included checking the wires, check sheild and check the control modules. Techs then noticed they could not communicate with the controller for rpm monitors.</t>
  </si>
  <si>
    <t>Nordex techs changed out the PepperL + Fuchs module for the speed collector.</t>
  </si>
  <si>
    <t>KRAYN-WKO-NDX-20110801-02</t>
  </si>
  <si>
    <t>Techs went up tower to investigate and work with engineers. Then got called down for lightning so techs did a quick check of a module and sparayed some cleaner on it.</t>
  </si>
  <si>
    <t>KRAYN-WKO-NDX-20110803-01</t>
  </si>
  <si>
    <t>Trouble shoot Saftey chain</t>
  </si>
  <si>
    <t>KRAYN-WKO-NDX-20110803-02</t>
  </si>
  <si>
    <t>Troubleshoot interbus system. Replace fuse in 105A2.</t>
  </si>
  <si>
    <t>KRAYN-WKO-NDX-20111015-02</t>
  </si>
  <si>
    <t>KRAYN-WKO-NDX-20111015-03</t>
  </si>
  <si>
    <t>KRAYN-WKO-NDX-20111017-02</t>
  </si>
  <si>
    <t>KRAYN-WKO-NDX-20111028-03</t>
  </si>
  <si>
    <t>MI ext. Hardware Error</t>
  </si>
  <si>
    <t>KRAYN-WKO-NDX-20111116-01</t>
  </si>
  <si>
    <t>KRAYN-WKO-NDX-20111116-02</t>
  </si>
  <si>
    <t>KRAYN-WKO-NDX-20111102-05</t>
  </si>
  <si>
    <t>KRAYN-WKO-NDX-20111103-05</t>
  </si>
  <si>
    <t>KRAYN-WKO-NDX-20110902-02</t>
  </si>
  <si>
    <t>KRAYN-WKO-NDX-20110902-03</t>
  </si>
  <si>
    <t>KRAYN-WKO-NDX-20110902-04</t>
  </si>
  <si>
    <t>KRAYN-WKO-NDX-20110902-05</t>
  </si>
  <si>
    <t>Fire extinguisher swap.</t>
  </si>
  <si>
    <t>KRAYN-WKO-NDX-20120615-02</t>
  </si>
  <si>
    <t>KRAYN-NDX-PRT-0960,KRAYN-NDX-PRT-0062,KRAYN-NDX-PRT-0322</t>
  </si>
  <si>
    <t>9,8,1</t>
  </si>
  <si>
    <t>Maint. 3, stages 1 and part of 2</t>
  </si>
  <si>
    <t>KRAYN-WKO-NDX-20120615-03</t>
  </si>
  <si>
    <t>Jib Crane snap hook was replaced.</t>
  </si>
  <si>
    <t>KRAYN-WKO-NDX-20120616-01</t>
  </si>
  <si>
    <t xml:space="preserve"> </t>
  </si>
  <si>
    <t>KRAYN-WKO-NDX-20120712-01</t>
  </si>
  <si>
    <t>Arrived at WTG 10. Stopped turbine and prepped parts and tools to be lifted up tower. Applied LOTO on the Q10P. Ascended the turbine. Removed the panels off of the slip ring cover on the back of the generator. Pulled the vent housing and tube off of the Rear of the generator. Removed the carbon brushes from the slip ring. Unbolted the leads from the back of the slip ring. Mounted a puller to remove the slip ring. With a torch heated the grounding ring to get it to loosen up from the shaft. Once the grounding ring is removed the rotor shaft on the generator we then cleaned. With a bearing heater we heated the new grounding ring and placed it on the shaft. Slid the slip ring back on to the shaft. Replaced the vent ducting back on the rear of the generator. Installed the carbon brushes. Put the panels back on the slip ring cover. Pack up tools and old parts and sent them down tower. Descended tower. Calibrated generator encoder. Started turbine.</t>
  </si>
  <si>
    <t>KRAYN-WKO-NDX-20120803-01</t>
  </si>
  <si>
    <t>Stopped turbine. Ascended turbine. Manually pumped kluberplex into the gen bearings to reduce running temp. Descended Turbine and started it.</t>
  </si>
  <si>
    <t>KRAYN-WKO-NDX-20110913-02</t>
  </si>
  <si>
    <t>KRAYN-WKO-NDX-20111118-03</t>
  </si>
  <si>
    <t>KRAYN-WKO-NDX-20110104-02</t>
  </si>
  <si>
    <t xml:space="preserve">Drove to WTG8. Manually stopped turbine. Opened bottom box (Nordex Side) dissconected 230V heating supply, wire W120, terminal X1, 230V interbus supply, wire W121, terminal X,. Interbus bus connection to remote bus interface IN at module 23.0 wire W122 and Fiberoptic's. Removed deck plate to access basement. Pulled wires W120, W121 &amp; W122 out of bottom box, through the basement and back up under Measurement Interface (Messbox). Ziptied Wires to (Messbox) and loaded it in the truck. Restarted WTG8. </t>
  </si>
  <si>
    <t>KRAYN-WKO-NDX-20120428-02</t>
  </si>
  <si>
    <t>KRAYN-WKO-NDX-20120428-03</t>
  </si>
  <si>
    <t>1,1,1,1,1 kg</t>
  </si>
  <si>
    <t>KRAYN-WKO-NDX-20120802-01</t>
  </si>
  <si>
    <t>Climbed up and pumped grease into gen bearings.</t>
  </si>
  <si>
    <t>KRAYN-WKO-NDX-20120802-02</t>
  </si>
  <si>
    <t>Locked out rotor, entered hub, cleaned slip ring, drove back to shop.</t>
  </si>
  <si>
    <t>KRAYN-WKO-NDX-20110909-03</t>
  </si>
  <si>
    <t>KRAYN-WKO-NDX-20111116-03</t>
  </si>
  <si>
    <t>KRAYN-WKO-NDX-20111116-04</t>
  </si>
  <si>
    <t>KRAYN-WKO-NDX-20111116-05</t>
  </si>
  <si>
    <t>KRAYN-NDX-PRT-0325,KRAYN-NDX-PRT-0034</t>
  </si>
  <si>
    <t>1,5 gal</t>
  </si>
  <si>
    <t>KRAYN-WKO-NDX-20111116-06</t>
  </si>
  <si>
    <t>KRAYN-WKO-NDX-20111116-07</t>
  </si>
  <si>
    <t>KRAYN-WKO-NDX-20111116-08</t>
  </si>
  <si>
    <t>KRAYN-WKO-NDX-20111129-07</t>
  </si>
  <si>
    <t>KRAYN-WKO-NDX-20111129-08</t>
  </si>
  <si>
    <t>KRAYN-WKO-NDX-20111230-01</t>
  </si>
  <si>
    <t xml:space="preserve">Went to turbine. Opened the Q10P break. Applied lock out tag out equipment. Went up turbine. Opened generator brush access box. Traced wires to terminal block on side of generator and to top cabinet. When tracing wires, found that the sensors for the brushes were jumpered together from the factory making it impossible to isolate individual sensors. Jumpered terminal 13 and 14 on the X15 terminal block in top cabinet. The jumpered wires cleared the fault until a new sensor assebly can be applied. Closed up all compartments. Went back down  turbine. Removed the LOTO equipment. Reset the Q10P breaker. Reset Turbine. Called tech will 400 level NCII access to reset turbine. Started Turbine. Returned to office. </t>
  </si>
  <si>
    <t>KRAYN-WKO-NDX-20111208-11</t>
  </si>
  <si>
    <t>KRAYN-WKO-NDX-20110914-04</t>
  </si>
  <si>
    <t>KRAYN-WKO-NDX-20120110-01</t>
  </si>
  <si>
    <t xml:space="preserve">Overhauled removed slip ring to prepare it for the next installation.  </t>
  </si>
  <si>
    <t>Arrived at the tower and reset turbine.  Found that it would emergency pitch back then forward and back with no faults.  Climbed the tower and locked out the hub.  Climbed into the hub and troubleshot the emergency system with no defects noted.  Climbed out to nacelle to remove power from hub and LOTO.  Climbed back into the hub and removed the slip ring covers and inspected with no defects noted.  Secured everything in the hub and returned to the nacelle.  Removed LOTO and reset breakers.  Manually pitched the turbine and had no defects so we started the turbine and it cut in then faulted with no fault??????  Had a hub slip ring delivered and removed power from the hub and LOTO'ed.  Climbed into the hub and R&amp;R the slip ring.  Returned to the nacelle removing the LOTO and reseting the breakers again. Started the turbine which cut in and ran for several minutes.  Stoped the machine and returned down tower.  Started the turbine and returned to the shop.</t>
  </si>
  <si>
    <t>KRAYN-WKO-NDX-20110109-01</t>
  </si>
  <si>
    <t>KRAYN-WKO-NDX-20120227-02</t>
  </si>
  <si>
    <t>Drove to turbine, Climbed up tower. Found that it was missing new relay. Replaced 124K1 relay.</t>
  </si>
  <si>
    <t>KRAYN-WKO-NDX-20120515-06</t>
  </si>
  <si>
    <t>KRAYN-WKO-NDX-20120515-07</t>
  </si>
  <si>
    <t>KRAYN-WKO-NDX-20120503-01</t>
  </si>
  <si>
    <t>FM618  / WFM CommunicationFault Warn</t>
  </si>
  <si>
    <t>KRAYN-NDX-PRT-0043,KRAYN-NDX-PRT-0090</t>
  </si>
  <si>
    <t>2,3</t>
  </si>
  <si>
    <t>Opened Bottom Box, Nordex side and 153F7 was triped. We then checked terminal strip X8,X8.1 and X8.2 for blown suppression diode's. On strip X8, diode's 9,10,33 and 34 was blown. On strip X8.1, diode's 45 and 53 where blown. On strip X8.2, diode 2 was blown. We replaced all blown diode's Eever Power is responsable for diode's 9,10,33 and 34 on strip X8 and we where responsable for the remaining diode's. We also replaced a 2A 250V fuse from interbus module 151A3.  We then accended tower, replaced 2A 250V fuse from interbus module 105A2 in TopBox and installed gounding cable for FAA light. Decended tower and turbine runs.</t>
  </si>
  <si>
    <t>KRAYN-WKO-NDX-20120712-02</t>
  </si>
  <si>
    <t>Entered hub with all tool and procedures nessesary for blade bolt extraction and replace in blade 2. Drilled into bolt. Extracted remaining bolt end. Secured new bolt with Hytorc. Tightened bolts at position 36 and 38. Cleaned all tools and parts. Exited hub and climbed down tower. After generator grounding ring replace we needed to rebalance the generator encoder. Rebalanced encoder, reset and started turbine.</t>
  </si>
  <si>
    <t>KRAYN-WKO-NDX-20120109-03</t>
  </si>
  <si>
    <t>KRAYN-WKO-NDX-20120615-04</t>
  </si>
  <si>
    <t>Nordex Technician replaced broken hardware on Taucha Krane StarLift Kit.  Travel time on maintenance Service Report.</t>
  </si>
  <si>
    <t>KRAYN-WKO-NDX-20120615-05</t>
  </si>
  <si>
    <t>Nordex Technician installed 75% torque parameters on ABB yaw VFD.  Travel time on maintenance Service Report.</t>
  </si>
  <si>
    <t>KRAYN-WKO-NDX-20120806-01</t>
  </si>
  <si>
    <t>Approached down turbine and checked NC 2 for cabinet temp. Temp above 50. Ascended tower to check breakers. Found breakers not tripped so troubleshoot A/C units. Both units need to be reset. Reset units and let cabinet cool down below hystorisis to clear fault. Descended tower and reset and started turbine.</t>
  </si>
  <si>
    <t>KRAYN-WKO-NDX-20101011-05</t>
  </si>
  <si>
    <t>Nordex techs went out today to grind the yaw disc to eliminate the yaw noise.</t>
  </si>
  <si>
    <t>KRAYN-WKO-NDX-20101011-06</t>
  </si>
  <si>
    <t>KRAYN-WKO-NDX-20090716-02</t>
  </si>
  <si>
    <t>yaw moter break not open</t>
  </si>
  <si>
    <t>turbine was down for bad yaw convertor went up turbine checked convertor and changed out 660v 40amp fuses turbine is running. Do Not Put Part in SAP!!!</t>
  </si>
  <si>
    <t>KRAYN-WKO-NDX-20090716-03</t>
  </si>
  <si>
    <t>KRAYN-WKO-NDX-20091022-03</t>
  </si>
  <si>
    <t>KRAYN-WKO-NDX-20091106-04</t>
  </si>
  <si>
    <t>went up to yaw deck to inspect cables with draka AG</t>
  </si>
  <si>
    <t>KRAYN-WKO-NDX-20091110-05</t>
  </si>
  <si>
    <t>removed vent valves from hub @ blades 1,2,3</t>
  </si>
  <si>
    <t>KRAYN-WKO-NDX-20091110-06</t>
  </si>
  <si>
    <t>KRAYN-WKO-NDX-20100112-04</t>
  </si>
  <si>
    <t>Pitch 2 not ready</t>
  </si>
  <si>
    <t xml:space="preserve">troubleshot Turbine for FM- Pitch 2 not ready.. blade 2 stuck at 87 Deg. Reset pitch by powering down for 10 mins. Possible  momentary communication interruption. Place Turbine back in operation. </t>
  </si>
  <si>
    <t>Checklist</t>
  </si>
  <si>
    <t>Checked Parameter files on the yaw and pitch inverters, checked that the crane was seated properly, installed mudflaps on cables, could not check on sliprings due to winds being too high. Replaced Gearbox inline oil filter.</t>
  </si>
  <si>
    <t>KRAYN-WKO-NDX-20100222-01</t>
  </si>
  <si>
    <t>changed out upper fire extinguisher for type 3 annual maintenance</t>
  </si>
  <si>
    <t>KRAYN-WKO-NDX-20100224-01</t>
  </si>
  <si>
    <t xml:space="preserve"> Rerouted and zip tied heater cable. Inspected cable mud flaps.</t>
  </si>
  <si>
    <t>KRAYN-WKO-NDX-20100308-01</t>
  </si>
  <si>
    <t>Went to perform the SEG maint. On the 8th of March and was told by everpower that it was to late to power the pad mount down and were instructed to wait to the next day. On the 9th of March finished the SEG convertor maint and in the process of starting the wind turbine found that the aux.contact was bad on Q43P breaker. removed and replaced the contactor. Operation hrs are 8466.87</t>
  </si>
  <si>
    <t>KRAYN-WKO-NDX-20100316-04</t>
  </si>
  <si>
    <t>Performed the firmware update on the pitch system. The operation hrs. are 7942.26,  the up tower time is 1hr..</t>
  </si>
  <si>
    <t>KRAYN-WKO-NDX-20100401-05</t>
  </si>
  <si>
    <t xml:space="preserve">Went to Turbine 11 to perform Q15P retrofit.  Production Hours were 8319 Hours. </t>
  </si>
  <si>
    <t>KRAYN-WKO-NDX-20100608-15</t>
  </si>
  <si>
    <t>KRAYN-WKO-NDX-20100608-16</t>
  </si>
  <si>
    <t>KRAYN-WKO-NDX-20100713-01</t>
  </si>
  <si>
    <t>KRAYN-NDX-PRT-0356,KRAYN-NDX-PRT-0350</t>
  </si>
  <si>
    <t>Went to WT 11 to perform the Maintenance 3.  Dillan and William from Nordex and Tim and Adam from renew all had the same hours as me. Operating hours 10753</t>
  </si>
  <si>
    <t>KRAYN-WKO-NDX-20100714-01</t>
  </si>
  <si>
    <t>KRAYN-NDX-PRT-0351,KRAYN-NDX-PRT-0290</t>
  </si>
  <si>
    <t>4,10</t>
  </si>
  <si>
    <t>Went to WT 11 to perform the Maintenance 3.  Dillan and William from Nordex and Tim and Adam from renew all had the same hours as me. Operating hours 10772</t>
  </si>
  <si>
    <t>KRAYN-WKO-NDX-20100714-02</t>
  </si>
  <si>
    <t>KRAYN-NDX-PRT-0348,KRAYN-NDX-PRT-0291,KRAYN-NDX-PRT-0277,KRAYN-NDX-PRT-0046</t>
  </si>
  <si>
    <t>2,5 L,4,4</t>
  </si>
  <si>
    <t>Went to WT 11 to perform the Maintenance 3.  Dillan and William from Nordex and Tim and Adam from renew all had the same hours as me. Operating hours 10790</t>
  </si>
  <si>
    <t>KRAYN-WKO-NDX-20100726-01</t>
  </si>
  <si>
    <t>KRAYN-NDX-PRT-0681,KRAYN-NDX-PRT-0682</t>
  </si>
  <si>
    <t>12,2</t>
  </si>
  <si>
    <t>Nordex technicians stopped wind turbine to change generator brushes and install the drip pan on cooler.</t>
  </si>
  <si>
    <t>KRAYN-WKO-NDX-20100825-02</t>
  </si>
  <si>
    <t>Nordex technician along with Everpower rep. John Bennette pulled oil sample on gearbox. Operation hrs: 11764.78</t>
  </si>
  <si>
    <t>KRAYN-WKO-NDX-20100829-02</t>
  </si>
  <si>
    <t>Cleaned brake discs to prevent squealing. Dustan Thill and Aaron Edelson were in the tower for the same time. Operating hrs: 11860</t>
  </si>
  <si>
    <t>KRAYN-WKO-NDX-20110622-09</t>
  </si>
  <si>
    <t>KRAYN-NDX-PRT-0062,KRAYN-NDX-PRT-0964,KRAYN-NDX-PRT-0966,KRAYN-NDX-PRT-0965,KRAYN-NDX-PRT-0363</t>
  </si>
  <si>
    <t>12,1,2,2,12</t>
  </si>
  <si>
    <t>Type III hub maintenance-MX1</t>
  </si>
  <si>
    <t>KRAYN-WKO-NDX-20110801-03</t>
  </si>
  <si>
    <t>Installed Counting Ring Retro</t>
  </si>
  <si>
    <t>KRAYN-WKO-NDX-20110801-04</t>
  </si>
  <si>
    <t>KRAYN-WKO-NDX-20110801-05</t>
  </si>
  <si>
    <t>Install door louver</t>
  </si>
  <si>
    <t>KRAYN-WKO-NDX-20110801-06</t>
  </si>
  <si>
    <t>KRAYN-NDX-PRT-0961,KRAYN-NDX-PRT-0257,KRAYN-NDX-PRT-0929,KRAYN-NDX-PRT-0965</t>
  </si>
  <si>
    <t>1,40,2,1</t>
  </si>
  <si>
    <t xml:space="preserve">prevention of water </t>
  </si>
  <si>
    <t>KRAYN-WKO-NDX-20110801-07</t>
  </si>
  <si>
    <t>KRAYN-WKO-NDX-20110801-08</t>
  </si>
  <si>
    <t>Tighted Down The Shaftnut on WTG 11</t>
  </si>
  <si>
    <t>KRAYN-WKO-NDX-20110801-09</t>
  </si>
  <si>
    <t>Wrapped spiral wrap on cables coming through yaw deck.</t>
  </si>
  <si>
    <t>KRAYN-WKO-NDX-20110819-04</t>
  </si>
  <si>
    <t>Troubleshoot interbus system. Replace fuse on 105A2 and 105A3, flip tripped breaker 104f3. Releive pressure on hydraulic station to release rotor brake. Bring pressure back up on hydraulic station and test rotor brake.</t>
  </si>
  <si>
    <t>KRAYN-WKO-NDX-20110902-06</t>
  </si>
  <si>
    <t>KRAYN-WKO-NDX-20110902-07</t>
  </si>
  <si>
    <t>KRAYN-WKO-NDX-20110902-08</t>
  </si>
  <si>
    <t>KRAYN-WKO-NDX-20110909-04</t>
  </si>
  <si>
    <t>KRAYN-WKO-NDX-20110913-03</t>
  </si>
  <si>
    <t>KRAYN-WKO-NDX-20111129-09</t>
  </si>
  <si>
    <t>KRAYN-WKO-NDX-20111103-06</t>
  </si>
  <si>
    <t>KRAYN-WKO-NDX-20111108-01</t>
  </si>
  <si>
    <t>KRAYN-WKO-NDX-20111108-02</t>
  </si>
  <si>
    <t>KRAYN-WKO-NDX-20111108-03</t>
  </si>
  <si>
    <t>KRAYN-WKO-NDX-20111108-04</t>
  </si>
  <si>
    <t>KRAYN-WKO-NDX-20111208-12</t>
  </si>
  <si>
    <t>KRAYN-WKO-NDX-20111108-05</t>
  </si>
  <si>
    <t>KRAYN-NDX-PRT-0325,KRAYN-NDX-PRT-0720</t>
  </si>
  <si>
    <t>KRAYN-WKO-NDX-20120121-01</t>
  </si>
  <si>
    <t>Technicians pulled trigger files from SEG 5.2; compared micrologic on Q10 with another turbine, re-engaged breakers and returned turbine to service.  Returned to shop, forwarded trigger files in consultation with Master Tech.  Will continue to monitor.</t>
  </si>
  <si>
    <t>KRAYN-WKO-NDX-20120124-02</t>
  </si>
  <si>
    <t>Nordex Technicians took operating trigger files and pulled an SUR error file in order to troubleshoot FM1208s from Friday, Saturday, and Monday. Sean illig worked with SEG after going to the turbine to figure out what the next steps would be.    1/25/12, today Sean Illig went out to the tower to reformat the card and get it ready to run at full power to get more triggers.</t>
  </si>
  <si>
    <t>KRAYN-WKO-NDX-20120309-02</t>
  </si>
  <si>
    <t>Travel to site and reviewed the SEG faults which showed a DC voltage issue.  The faults cleared and the turbine reset and ran.  Pulled the event logger, trigger files, and created a live trigger all of which where saved to send to engineering.  Monitored the turbine for 10 minutes with no defects noted and returned to the shop.</t>
  </si>
  <si>
    <t>KRAYN-WKO-NDX-20120527-01</t>
  </si>
  <si>
    <t>FM4 / WTG Maintenance</t>
  </si>
  <si>
    <t xml:space="preserve">Could not respond do to lighting until early morning.  Went there directly after another turbine and climbed tower to find 104f3 tripped.  Reset breaker and rotor brake would not release.  Cycled power to the inter bus an rotor brake released and operated normally.  Climbed  down and started turbine.  </t>
  </si>
  <si>
    <t>KRAYN-WKO-NDX-20120614-02</t>
  </si>
  <si>
    <t>Installed ground to FAA light base. Per nordex engineering.</t>
  </si>
  <si>
    <t>KRAYN-WKO-NDX-20120614-03</t>
  </si>
  <si>
    <t>Swapped the fire ext. from up tower to down tower.</t>
  </si>
  <si>
    <t>KRAYN-WKO-NDX-20120125-03</t>
  </si>
  <si>
    <t>Had to do a grid disconnect to be able to work on the Micro logics.Replaced the micro logic on the Q10 breaker to the new style</t>
  </si>
  <si>
    <t>KRAYN-WKO-NDX-20120123-03</t>
  </si>
  <si>
    <t>Gathered safety equipment and loaded truck. Drove to WTG #11. While on location Brad Foy of EP decided that with the icy weather conditions and fog that the park was unsafe to travel or work on. Force Majure was instated. The service techs returned to shop and unloaded vehicle. Everpower contacted Sean illig (once the park was deemed safe) to restart the turbine.</t>
  </si>
  <si>
    <t>KRAYN-WKO-NDX-20120509-04</t>
  </si>
  <si>
    <t>KRAYN-WKO-NDX-20110119-01</t>
  </si>
  <si>
    <t>On call, checked NC2 for faults and focused our attention on the safety chain fault. Troubleshoot the top box for 230v, 24v and tripped fuses. Found no 24v with emegency stop at X21 pin 01. In the bottom box troubleshoot 24v safety chain line. Called Kelly Miller for additional help. At 23:45 called it a night due to weather and fatigue. Returned to turbine next morning with Sean illig continued to troubleshoot 24v line. Found Q10 needed to be reset, reset Q10, safety chain and reset turbine.Tried to take a trigger file but found HUR file card needed to be reformated.</t>
  </si>
  <si>
    <t>KRAYN-WKO-NDX-20120615-06</t>
  </si>
  <si>
    <t>Accended tower found sensor wire on coolant station pulled out. Crimped connector to attach better. Decended tower.</t>
  </si>
  <si>
    <t>KRAYN-WKO-NDX-20120613-01</t>
  </si>
  <si>
    <t>Type 3, Satge 3 and various stage 2</t>
  </si>
  <si>
    <t>KRAYN-WKO-NDX-20120613-02</t>
  </si>
  <si>
    <t>FM100 / GenRot RpmSensor CollFault</t>
  </si>
  <si>
    <t>Arrived at turbine in response to Fm 100. Reset interbus from downtower via breakers 34F3, 34F4.</t>
  </si>
  <si>
    <t>KRAYN-WKO-NDX-20120614-04</t>
  </si>
  <si>
    <t>KRAYN-NDX-PRT-0960,KRAYN-NDX-PRT-0062,KRAYN-NDX-PRT-0009,KRAYN-NDX-PRT-0681,KRAYN-NDX-PRT-0682</t>
  </si>
  <si>
    <t>7,8,1,12,2</t>
  </si>
  <si>
    <t>Maint. 3, stages 1 and 2</t>
  </si>
  <si>
    <t>KRAYN-WKO-NDX-20120802-03</t>
  </si>
  <si>
    <t>KRAYN-NDX-PRT-0568,KRAYN-NDX-PRT-0567,KRAYN-NDX-PRT-0569</t>
  </si>
  <si>
    <t>Arrived at turbine in response to FM 55 and 100. After programming the module while downtower the tower was ascended and the following modules were given replacements: 142A6, 142A7 and 142A9. After a test run the tower was deemed fixed and has been running ever since.</t>
  </si>
  <si>
    <t>KRAYN-WKO-NDX-20120802-04</t>
  </si>
  <si>
    <t>Gearbox oil sample taken.</t>
  </si>
  <si>
    <t>KRAYN-WKO-NDX-20120802-05</t>
  </si>
  <si>
    <t>Injected Kluberplex into generator bearing. 1.5 tubes in front and 1.5 tubes in back.</t>
  </si>
  <si>
    <t>KRAYN-WKO-NDX-20110902-09</t>
  </si>
  <si>
    <t>KRAYN-WKO-NDX-20110902-10</t>
  </si>
  <si>
    <t>KRAYN-WKO-NDX-20110902-11</t>
  </si>
  <si>
    <t>KRAYN-WKO-NDX-20111108-06</t>
  </si>
  <si>
    <t>KRAYN-WKO-NDX-20111108-07</t>
  </si>
  <si>
    <t>KRAYN-WKO-NDX-20101011-07</t>
  </si>
  <si>
    <t>KRAYN-WKO-NDX-20101011-08</t>
  </si>
  <si>
    <t>KRAYN-WKO-NDX-20120125-04</t>
  </si>
  <si>
    <t>After turbine was placed in manuel stop the turbine was ascended and yawed manually to set acuall cable twist to zero. Parameter P15.02 was given a different value and NC2 confirmed that cable twist was 0 degrees. P15.02 was then set to 0. The nacelle was yawed to meet the predetermined north. Cable twist was then determined through NC2 and the value was given to P15.00. The nacelle was then manually yawed to the limit switch without triggering it. The yaw position was determined through NC2 and this value was entered into P15.01.  The yaw encoder cam switches were adjusted.</t>
  </si>
  <si>
    <t>KRAYN-WKO-NDX-20120302-02</t>
  </si>
  <si>
    <t>Arrived at turbine in response to FM 124. Ascended tower in order to perform gear oil filter swap. Metal shavings were discovered and collected. Pictures to come…Do not consume filter.</t>
  </si>
  <si>
    <t>KRAYN-WKO-NDX-20120526-01</t>
  </si>
  <si>
    <t>FM332  / LV Griderror 660V Alarm</t>
  </si>
  <si>
    <t xml:space="preserve">Nordex technicians attended tower 12 to reset a fault caused by a grid error.  </t>
  </si>
  <si>
    <t>KRAYN-WKO-NDX-20120618-02</t>
  </si>
  <si>
    <t>Fire Extinguishers were swapped.</t>
  </si>
  <si>
    <t>KRAYN-WKO-NDX-20120618-03</t>
  </si>
  <si>
    <t>KRAYN-NDX-PRT-0960,KRAYN-NDX-PRT-0062</t>
  </si>
  <si>
    <t>2,6</t>
  </si>
  <si>
    <t>Maint. 3, stages 1 and part of 2.</t>
  </si>
  <si>
    <t>KRAYN-WKO-NDX-20120621-01</t>
  </si>
  <si>
    <t>Performed cleaning, tower torquing and function tests.</t>
  </si>
  <si>
    <t>KRAYN-WKO-NDX-20120711-03</t>
  </si>
  <si>
    <t>Nordex technicians investigated why the Q10P circuit breaker was not functioning upon activation of an E-stop.</t>
  </si>
  <si>
    <t>KRAYN-WKO-NDX-20120803-02</t>
  </si>
  <si>
    <t>drove to site, went up tower, greased gen bearing, climbed down and drove back to shop.</t>
  </si>
  <si>
    <t>KRAYN-WKO-NDX-20111101-12</t>
  </si>
  <si>
    <t>KRAYN-WKO-NDX-20111101-13</t>
  </si>
  <si>
    <t>KRAYN-WKO-NDX-20111101-14</t>
  </si>
  <si>
    <t>KRAYN-WKO-NDX-20111229-02</t>
  </si>
  <si>
    <t>replaced ups battery pack. The battery pack that was replaced on 12 was tested and we cannot find anything wrong with it.</t>
  </si>
  <si>
    <t>KRAYN-WKO-NDX-20100121-02</t>
  </si>
  <si>
    <t>WEA12-80819 Pitch firmware_ 1-21-10_RW</t>
  </si>
  <si>
    <t xml:space="preserve">Went to WT 12 to update firmware on pitch converters. </t>
  </si>
  <si>
    <t>KRAYN-WKO-NDX-20090615-01</t>
  </si>
  <si>
    <t>Yaw Hyd Brk not closed</t>
  </si>
  <si>
    <t>Swapped out yaw convertor and it did not fix problem. Found that the pressure was bleeding off. Removed Hyd station motor and found that the hose had a hole in it. Had to get a hose made.</t>
  </si>
  <si>
    <t>KRAYN-WKO-NDX-20090815-01</t>
  </si>
  <si>
    <t>top cabinet overheat</t>
  </si>
  <si>
    <t>turbine had faulted with a top cabinet overheat, went up and turned on air conditioners and fans</t>
  </si>
  <si>
    <t>KRAYN-WKO-NDX-20091002-01</t>
  </si>
  <si>
    <t>Pitch1 DC convertor 240v fault</t>
  </si>
  <si>
    <t>Went to the WTG and seen blade 1 was stuck in the 0 pitch postion, in the process of reseting the pitch convertor the blade came back to the 90 degree pitch postion. Checked all fuses and the digital input in cab 3 and all checked fine. Performed a pitch test to see if all stops would be reached and all checked fine. Checked the pitch angle and the reduntant levels were in line with each other and run tested the wind turbine all checks fine.</t>
  </si>
  <si>
    <t>KRAYN-WKO-NDX-20091021-01</t>
  </si>
  <si>
    <t>KRAYN-WKO-NDX-20091106-05</t>
  </si>
  <si>
    <t>went with draka AG to inspect cables at yaw deck</t>
  </si>
  <si>
    <t>KRAYN-WKO-NDX-20091110-07</t>
  </si>
  <si>
    <t xml:space="preserve">went up turbine to patch cables that have been damaged with rubbing </t>
  </si>
  <si>
    <t>KRAYN-WKO-NDX-20091124-07</t>
  </si>
  <si>
    <t>KRAYN-WKO-NDX-20091124-08</t>
  </si>
  <si>
    <t>KRAYN-WKO-NDX-20091130-05</t>
  </si>
  <si>
    <t xml:space="preserve">SKF monitoring systems received a vibration from the high speed side of the gearbox that was abnormal, we went up tower inspected the coupling to see if it had slipped, the coupling has not slipped. ran the turbine up to 800 rpm and checked for vibration also adjusted the cover on the low speed side. alignment may be bad on generator or further inspection of gearbox will be needed </t>
  </si>
  <si>
    <t>KRAYN-WKO-NDX-20100222-02</t>
  </si>
  <si>
    <t>Performed SEG Maintanence in accordance with the procedures provided by Woodward SEG. I will be sending the triggers to SEG.                        Operating hrs. 8007.42</t>
  </si>
  <si>
    <t>KRAYN-WKO-NDX-20100225-04</t>
  </si>
  <si>
    <t>Had to go back to the wind turbine to pull the Trigger files for the SEG maint. Because they were never pulled, Everpower wanted to leave the turbine down because of ice conditions and the wind turbine has to be running to pull triggers. There's no stop and start times because you have to have the wind turbine running. The operating hours are 8089.31</t>
  </si>
  <si>
    <t>KRAYN-WKO-NDX-20100310-06</t>
  </si>
  <si>
    <t>Had to Meg the stator cables to check the insulation value of the cables to finish the SEG maint. Operation hours are 8377.17</t>
  </si>
  <si>
    <t>KRAYN-WKO-NDX-20100401-06</t>
  </si>
  <si>
    <t xml:space="preserve">Went to Turbine 12 to perform Q15P retrofit.  Production Hours were 8901 Hours. </t>
  </si>
  <si>
    <t>KRAYN-WKO-NDX-20100407-01</t>
  </si>
  <si>
    <t>Replaced Generator Grounding Brush, per SKF indications.  Gen.bush wear warning not active on the turbine.  Excessive and asymetrical wear was noted on the grounding ring.  Inspected rotor slipring per EverPower.  At 4:30PM Thill and Edelson left the turbine as Haller, Bartee, and Wigglesworth arrived for uptower saftey training.</t>
  </si>
  <si>
    <t>KRAYN-WKO-NDX-20100410-01</t>
  </si>
  <si>
    <t>The technicians went to the down turbine to troubleshot the yaw break fault and found that the valve was stuck for the yaw brake. We jumped the valve out at the yaw convertor to acctuate the sticky valve. Up tower time: .5 Operation hrs:9100.20</t>
  </si>
  <si>
    <t>KRAYN-WKO-NDX-20100413-02</t>
  </si>
  <si>
    <t>Operation Hours:9168.99 The windturbine was faulting for a yaw brake not closed fault prior. The technicians changed electro valve position 210, ran some tests and all checked good. Uptower time is 1 hr..</t>
  </si>
  <si>
    <t>KRAYN-WKO-NDX-20100514-04</t>
  </si>
  <si>
    <t>Gear oil filter warning</t>
  </si>
  <si>
    <t>Changed out  gear oil filter. 9905 Op hrs</t>
  </si>
  <si>
    <t>KRAYN-WKO-NDX-20100608-17</t>
  </si>
  <si>
    <t>KRAYN-WKO-NDX-20100608-18</t>
  </si>
  <si>
    <t>KRAYN-WKO-NDX-20100610-02</t>
  </si>
  <si>
    <t>Marty Kleinsasser and Reuben Waldner installed the drip pan retrofit. The turbine was put back online.</t>
  </si>
  <si>
    <t>KRAYN-WKO-NDX-20100702-01</t>
  </si>
  <si>
    <t>Changed Out Gen Grounding Brushes, Prepared tower for type 3 maintenance Ophrs= 11070.42</t>
  </si>
  <si>
    <t>KRAYN-WKO-NDX-20100702-02</t>
  </si>
  <si>
    <t>KRAYN-WKO-NDX-20100712-01</t>
  </si>
  <si>
    <t>FM6 manual stop</t>
  </si>
  <si>
    <t>11277.41 op hrs.Perfromed type 3 maint. In hub. Everyone on this report was up tower for 4.5 hrs</t>
  </si>
  <si>
    <t>KRAYN-WKO-NDX-20100713-02</t>
  </si>
  <si>
    <t>KRAYN-NDX-PRT-0351,KRAYN-NDX-PRT-0356,KRAYN-NDX-PRT-0350,KRAYN-NDX-PRT-0348,KRAYN-NDX-PRT-0291,KRAYN-NDX-PRT-0277,KRAYN-NDX-PRT-0046</t>
  </si>
  <si>
    <t>4,1,4,2,8 L,1,4</t>
  </si>
  <si>
    <t>11296.44 op hrs.Perfromed type 3 maint.in naccelle. Everyone on this report was up tower for 6.5 hrs</t>
  </si>
  <si>
    <t>KRAYN-WKO-NDX-20100714-03</t>
  </si>
  <si>
    <t>11313.53 op hrs.Perfromed type 3 maint. In hub. Everyone on this report was up tower for 6 hrs</t>
  </si>
  <si>
    <t>KRAYN-WKO-NDX-20100726-02</t>
  </si>
  <si>
    <t>Nordex Technicians stopped wind turbine to change generator slipring brushes and found they were already replaced.</t>
  </si>
  <si>
    <t>KRAYN-WKO-NDX-20100816-01</t>
  </si>
  <si>
    <t>Worked with blade inspection team. Charles Martin was up tower for the same amount of time.</t>
  </si>
  <si>
    <t>KRAYN-WKO-NDX-20100824-01</t>
  </si>
  <si>
    <t>Nordex tech along with Seimens tech Performed a generator alignment and generator slip ring inspection for warranty work. Operation hrs: 12306.00</t>
  </si>
  <si>
    <t>KRAYN-WKO-NDX-20100827-02</t>
  </si>
  <si>
    <t>Went to Turbine 12 with Garnik Haghverdi from Siemens industry to perform tests on the gen slip ring.  Operating hours 12330</t>
  </si>
  <si>
    <t>KRAYN-WKO-NDX-20100829-03</t>
  </si>
  <si>
    <t>Cleaned brake discs to prevent squealing. Dustan Thill and Aaron Edelson were in the tower for the same time. Operating hrs: 12400</t>
  </si>
  <si>
    <t>KRAYN-WKO-NDX-20100410-02</t>
  </si>
  <si>
    <t>KRAYN-WKO-NDX-20101008-06</t>
  </si>
  <si>
    <t>KRAYN-WKO-NDX-20100825-03</t>
  </si>
  <si>
    <t>Went to Turbine 12 with Garnik Haghverdi from Siemens industry to perform tests on the gen slip ring.  Operating hours 12284</t>
  </si>
  <si>
    <t>KRAYN-WKO-NDX-20111011-02</t>
  </si>
  <si>
    <t>KRAYN-WKO-NDX-20111013-13</t>
  </si>
  <si>
    <t>KRAYN-WKO-NDX-20111206-04</t>
  </si>
  <si>
    <t>KRAYN-WKO-NDX-20111206-05</t>
  </si>
  <si>
    <t>KRAYN-WKO-NDX-20111206-06</t>
  </si>
  <si>
    <t>KRAYN-WKO-NDX-20110902-12</t>
  </si>
  <si>
    <t>KRAYN-WKO-NDX-20110720-03</t>
  </si>
  <si>
    <t>Fan Breaker 104F2 tripped in top box. Reset breaker, reset cooling unit. Wait for cabinet temp to drop below 45 degrees celsius, reset and start turbine.</t>
  </si>
  <si>
    <t>KRAYN-WKO-NDX-20110908-05</t>
  </si>
  <si>
    <t>KRAYN-WKO-NDX-20110816-01</t>
  </si>
  <si>
    <t>Paint touch ups. Secured various cables. Discovered many problems that had been fixed but had not been reported.</t>
  </si>
  <si>
    <t>KRAYN-WKO-NDX-20110816-02</t>
  </si>
  <si>
    <t>punch list</t>
  </si>
  <si>
    <t>KRAYN-WKO-NDX-20110902-13</t>
  </si>
  <si>
    <t>KRAYN-WKO-NDX-20110902-14</t>
  </si>
  <si>
    <t>KRAYN-WKO-NDX-20110902-15</t>
  </si>
  <si>
    <t>KRAYN-WKO-NDX-20110909-05</t>
  </si>
  <si>
    <t>KRAYN-WKO-NDX-20101020-01</t>
  </si>
  <si>
    <t>LV InsulatMonitor 660V Stop</t>
  </si>
  <si>
    <t>KRAYN-WKO-NDX-20111020-02</t>
  </si>
  <si>
    <t>LV InsulatMonitor 660V Warn</t>
  </si>
  <si>
    <t>KRAYN-WKO-NDX-20111028-04</t>
  </si>
  <si>
    <t>KRAYN-WKO-NDX-20111114-04</t>
  </si>
  <si>
    <t>Yaw SensRuntimeToothToTooth TimeOut</t>
  </si>
  <si>
    <t>KRAYN-WKO-NDX-20111116-09</t>
  </si>
  <si>
    <t>KRAYN-WKO-NDX-20111116-10</t>
  </si>
  <si>
    <t>KRAYN-WKO-NDX-20111117-01</t>
  </si>
  <si>
    <t>KRAYN-WKO-NDX-20111117-02</t>
  </si>
  <si>
    <t>KRAYN-WKO-NDX-20111117-03</t>
  </si>
  <si>
    <t>KRAYN-WKO-NDX-20111117-04</t>
  </si>
  <si>
    <t>KRAYN-WKO-NDX-20111117-05</t>
  </si>
  <si>
    <t>KRAYN-WKO-NDX-20111118-04</t>
  </si>
  <si>
    <t>KRAYN-WKO-NDX-20111129-10</t>
  </si>
  <si>
    <t>KRAYN-WKO-NDX-20111104-01</t>
  </si>
  <si>
    <t>KRAYN-WKO-NDX-20111109-02</t>
  </si>
  <si>
    <t>KRAYN-WKO-NDX-20111101-15</t>
  </si>
  <si>
    <t>KRAYN-WKO-NDX-20111122-01</t>
  </si>
  <si>
    <t>Wind DirSlanting Stop(due YP50)</t>
  </si>
  <si>
    <t>KRAYN-WKO-NDX-20111208-13</t>
  </si>
  <si>
    <t>KRAYN-WKO-NDX-20111222-03</t>
  </si>
  <si>
    <t>KRAYN-WKO-NDX-20120110-02</t>
  </si>
  <si>
    <t>Overhauled removed slip ring to prepare it for the next installation.  This is postwork to the slip ring change from yesterday.</t>
  </si>
  <si>
    <t>KRAYN-WKO-NDX-20120120-01</t>
  </si>
  <si>
    <t>FM402  / Yaw CableTwist Limitswitch reached</t>
  </si>
  <si>
    <t xml:space="preserve">Prework consisted of preparing a yaw position encoder (cam switch) for installation.  This was decided because of the fact that the turbine faulted for the limit switch instead of performing a cable rewind.  Drove to WTG 12.  Accended the tower and began the removal and replacement of the yaw cam switch encoder.  We yawed the turbine off of the limit switch by depressing the yaw override button and manually yawing turbine.  Once the turbine was yawed back to the zero cable twist we verified that it visually by going down to the service deck and looking at the cable drip.  Once verified we began the actvual removal of the yaw cam switch encoder.  To do this the interbus was shut down using the breakers 104F2 and 104F3 so that the interbus would not get damaged during the removal.  After the original encoder was removed the new encoder was electricly connected and the 104F2 and 104F3 where reset.  With that the new encoder was spun until it should 0 degrees of cable twist. Once that was obtained the encoder could have its cams aligned.  To do this the gear on the encoder is turned 37 times CW then the switchs for CW are adjusted S1 to just open and S3 to just close.  Then after that spin the encoder gear CCW 74 times and adjust the CCW switches S2 to be just opening and S4 to be just closing.  After this is complete the encoder can be physical installed on the yaw gear.  Once the installation is complete we performed a 990 degree test to see if the turbine would cable rewind or fault for the limit switch.  So at 1180 degrees i manually stop the turbine from yawing becasue the cam switch did not.  With this we atenpted to adjust the encoder cam switches again then spin it to 1180 and install the encoder.  This did not work!  So we manually yawed the turbine back towards 0 and visually checked the cable twist and stopped it at 0.  Preformed the cam adjustment one more time at 0 and installed the encoder.  This time the numbers appeared correct and we manually yawed the turbine.  The 990 degree test was not performed due to the lack of time.  The wind speeds where rising and the temp was falling.  Returned down tower and reset the turbine then had Daniel Sibla reset the 1209 MI class B fault so that I could start the machine.  </t>
  </si>
  <si>
    <t>KRAYN-WKO-NDX-20120109-04</t>
  </si>
  <si>
    <t>Manually stopped turbine and accended tower. Secured nacell lid with brace, locked out the hub and locked out 102F2, 102F3 &amp; 400 Pitch(all power to hub). Entered hub with new SlipRing and tools. Replaced old SlipRing with new SlipRing and torqued SlipRing bolts to 41NM. Zip tied all SlipRing Cables neatly, cleand up old zip ties and exited hub with old SlipRing and tools. Secured hub door, released hub pin and lowered nacell lid. Restored power to hub, decended tower, loded truck and turbine runs.</t>
  </si>
  <si>
    <t>KRAYN-WKO-NDX-20120316-01</t>
  </si>
  <si>
    <t>FM254  / Hyd OilPmpRuntime long</t>
  </si>
  <si>
    <t>Ran through schematics and piping diagrams for the hydro system.  Drove out to site and climbed the tower.  First check was to clean the position 500 and 210 valves.  This produced no fix or change in operation.  Replaced the position 500 valve with a new valve and electromaginet with the results haveing no fix or change.  The CSO EAST mastertech joined the fun and suggested some adjusting of a few valves which made no affect on the hyd pump run time long events.  After this we adjusted some accumilator related valves with only minor effects noticed it was then determined to try the 130 BAR accumilator.  After a short wait for the part the hyd station was de-energized and the 130 BAR accummilator was de-pressurized.  We installed a new accummilator and serviced it to 130 BAR afterwhich we re-energized the hyd station and allowed the pump to pressurize the system.  A yaw test showed no change to the situation.  With this we placed the hyd station back into a operable condition and returned down tower, started the turbine and returned to the shop.</t>
  </si>
  <si>
    <t>KRAYN-WKO-NDX-20120319-02</t>
  </si>
  <si>
    <t>KRAYN-NDX-PRT-0320,KRAYN-NDX-PRT-0025,KRAYN-NDX-PRT-0024,KRAYN-NDX-PRT-0015</t>
  </si>
  <si>
    <t>Lots of prework including yawing of numerious turbine s as comparisons to WTG 12.  Changed parameters 22.01, 22.02, and 22.03 to see the affects of those changes on the turbine which made no change.  Traveled out to the turbine and climbed up tower.  Sent the chain hoist down and chained up tools and parts.  Began by trying a new pump in the hydro station which involved droping the 400 VAC on the hyd motor and verifying no voltage.  With this we removed the wires and the removed the pressure from the system.  Then removed the rigid line from the pump base and then removed the motor and pump assembily.  Once removed we seperated the pump from the motor.  The "LOVE JOY" connection was slightly damaged so all three pieces of it were replaced and the new pump installed.  Witht he new pump and love joys in the motor was lined up to the pump and installed together.  With that complete the assembily was installed back into the hyd station and the line was installed along with the wires.  400 VAC was returned to the motor and the turbine was reset.  Hyd station functions work good with no defects noted.  Compared run times to turbine 11 with no real differences noted.  Returned down tower and started the turbine.</t>
  </si>
  <si>
    <t>KRAYN-WKO-NDX-20120109-05</t>
  </si>
  <si>
    <t>Went to top of turbine. Released pressure in hydraulic station. Disconnected valve from wires: W901, W902, W904, W 905. Removed valves. Cleaned and replaced valves. Reconnected wires. Built up pressure. Yawed turbine to check pressures. Pressures were good at 24.17. Packed up tools and went down turbine.  Drove back to the O&amp;M building and unloaded truck of parts/tools.</t>
  </si>
  <si>
    <t>KRAYN-WKO-NDX-20120222-01</t>
  </si>
  <si>
    <t>30</t>
  </si>
  <si>
    <t xml:space="preserve">Climbed turbine.  Moved hyd oil up tower.  Disassembled hydraulic brake lines to drain hyd station.  Removed yaw hydraulic brake valve, replaced with cap.  Filled system with flushing fluid and ran hyd pump for several minutes.  Drained flushing hydraulic fluid.  Refilled hyd station.  moved jugs of hyd fluid downtower.  </t>
  </si>
  <si>
    <t>KRAYN-WKO-NDX-20120515-08</t>
  </si>
  <si>
    <t>KRAYN-WKO-NDX-20120316-02</t>
  </si>
  <si>
    <t>4.0L</t>
  </si>
  <si>
    <t>Completed Maintenance III stage two(including tower torque, Yaw motor brake adjustment, Coolant samples bottom and top, and tightened shaft nut). Ping test in Hub was also completed.</t>
  </si>
  <si>
    <t>KRAYN-WKO-NDX-20110902-16</t>
  </si>
  <si>
    <t>KRAYN-WKO-NDX-20110902-17</t>
  </si>
  <si>
    <t>KRAYN-WKO-NDX-20110902-18</t>
  </si>
  <si>
    <t>Nordex technicians along with wind turbine solution tech Todd Smith stopped the wind turbine to troubleshoot the FM 700 alarm and to replace the slipring in the hub with the proto-type slipring. Operation hrs:13149.35</t>
  </si>
  <si>
    <t>KRAYN-WKO-NDX-20101015-02</t>
  </si>
  <si>
    <t>KRAYN-WKO-NDX-20120125-05</t>
  </si>
  <si>
    <t>Main bearing has been running warm. WTG # 13 was shut down and ascended in order to determine wheather or not the ALU has been working properly. The ALU was forced both high and low and was determined to be operable.</t>
  </si>
  <si>
    <t>KRAYN-WKO-NDX-20120125-06</t>
  </si>
  <si>
    <t>A skylight was discovered broken. Parts and tools were delivered from shop and hoisted via jib crane into the nacelle. Pieces of the old skylight were unbolted and removed. The old silkaflex was scraped off and fresh was applied. The new skylight was adhered to the roof and fresh holes were drilled to accomidate larger bolts. The skylight was then bolted down and fresh caulk was applied to the bolt holes and the edges. Cracks in the nearby skylight were also caulked as well as a hole left from a missing roof hatch latch.</t>
  </si>
  <si>
    <t>KRAYN-WKO-NDX-20090613-01</t>
  </si>
  <si>
    <t>fm744= interbus quality error/XZ vibration fault also occurs</t>
  </si>
  <si>
    <t>Turbine faults occassionally for interbus quality error FM744 and for a problem with the vibration cable. We rerouted this cable due to frequency interference. Interbus quality error was caused by the slipring interbus connection was loose so we added a 2 washers 1 on each side of the connector in the slipring and cleaned affected areas. Returned to service.</t>
  </si>
  <si>
    <t>KRAYN-WKO-NDX-20090623-01</t>
  </si>
  <si>
    <t>Re-routed and landed the vibration sensor.  Changed the wind speed sensor,it was missing tip. Do Not Put Part in SAP!!!</t>
  </si>
  <si>
    <t>KRAYN-WKO-NDX-20090630-01</t>
  </si>
  <si>
    <t>KRAYN-WKO-NDX-20090709-12</t>
  </si>
  <si>
    <t>replaced blockstop</t>
  </si>
  <si>
    <t>the turbine had a defective blockstop on the man lift this was replaced with a new part</t>
  </si>
  <si>
    <t>KRAYN-WKO-NDX-20090902-01</t>
  </si>
  <si>
    <t>Troubleshoot IBS BUS Quality Warning , needs further troubleshooting possibly slipring or pitch 1 convertor. Ran Diag. plus and found seg.25 had over 1000 transmision faults, Swapped out pitch convertor.</t>
  </si>
  <si>
    <t>KRAYN-WKO-NDX-20090902-02</t>
  </si>
  <si>
    <t>KRAYN-WKO-NDX-20091008-02</t>
  </si>
  <si>
    <t>yaw motor breaks not open</t>
  </si>
  <si>
    <t>turbine faulted for wind direction slanting but previous FM on turbine logs showed a problem with yaw motor breaks not open. Yaw motor W123  breaks looked to open less than motor number 2 cleaned bolth breaks from all dust also micro switch. manual yawed the turbine and inspected the invertor for possible problems then started turbine.</t>
  </si>
  <si>
    <t>KRAYN-WKO-NDX-20091026-01</t>
  </si>
  <si>
    <t>KRAYN-WKO-NDX-20091106-06</t>
  </si>
  <si>
    <t>went up tower with draka to inspect HV cable wear</t>
  </si>
  <si>
    <t>KRAYN-WKO-NDX-20120327-01</t>
  </si>
  <si>
    <t>Went up tower. Found broken bolt. Replaced bolt with good hardware. Found small hole in bottom of bag. Lowered almost all of the chain out of the bag. Patched hole. Brought chain back up for use until bag can be replaced. Climbed back down turbine.</t>
  </si>
  <si>
    <t>KRAYN-WKO-NDX-20120327-02</t>
  </si>
  <si>
    <t>Loaded truck with tools. Drove to Turbine. Climbed up turbine with minor tools. Unbolted floor panels. Turned off 24v and 400v to motors on yaw stacks. Un wired motors. Unbolted motors. Lifted motors and secured  away from stack. Used Hytorc to intially loosen stack bolts and then impact drill to take out. Left two bolts in for security. Gathered tools. sent down turbine. Cleaned area as well as possible. Climbed down down. Returned to shop.</t>
  </si>
  <si>
    <t>KRAYN-WKO-NDX-20120329-01</t>
  </si>
  <si>
    <t xml:space="preserve">Went to turbine. Climbed up. Unwrapped groups of wires from drives and rewrapped individually. Did the same process for both drives. Went to cabinet and restored all breakers except for the 400v azimuth breaker. Reset safety cahnge and PLC. Cleared faults down tower. Made sure that the turbine was able to "pin wheel". Climbed down turbine. Returned to O&amp;M building. Unloaded trucks and completed service orders. </t>
  </si>
  <si>
    <t>KRAYN-WKO-NDX-20120404-01</t>
  </si>
  <si>
    <t>KRAYN-NDX-PRT-0781,KRAYN-NDX-PRT-0781</t>
  </si>
  <si>
    <t>Nordex Technicians arrived at tower 13 at appx. 08:00.  Remained on hold for appx. 3.5 hours while the crane crew worked out the fault with their equipment.  By appx. 11:45, nordex techs began climbing ladder, replacing yaw drives, torquing yaw drives, installing motors, cleaning up.</t>
  </si>
  <si>
    <t>KRAYN-WKO-NDX-20120802-06</t>
  </si>
  <si>
    <t>KRAYN-NDX-PRT-0959,KRAYN-NDX-PRT-0968,KRAYN-NDX-PRT-0969</t>
  </si>
  <si>
    <t xml:space="preserve">Arrived at WTG 13. Stopped turbine. Ascended the turbine. We moved all of our tools and parts needed to extract a blade bolt into the hub. Removed and replaced 1 blade bolt and retorqued it. Removed all our tooling and defective parts. Descended turbine and started it. </t>
  </si>
  <si>
    <t>KRAYN-WKO-NDX-20091110-08</t>
  </si>
  <si>
    <t>KRAYN-WKO-NDX-20101111-03</t>
  </si>
  <si>
    <t>Pitch2 DC.link Overcurrent</t>
  </si>
  <si>
    <t>Troubleshot Turbine for FE-1108 Pitch2 DC.link Overcurrent. No resolution will continue next opportunity.</t>
  </si>
  <si>
    <t>KRAYN-WKO-NDX-20100112-05</t>
  </si>
  <si>
    <t>KRAYN-WKO-NDX-20100112-06</t>
  </si>
  <si>
    <t>KRAYN-WKO-NDX-20100112-07</t>
  </si>
  <si>
    <t xml:space="preserve">Collected all screen shots, error and parameter files for Engineering RCA on Blade 1, 2 and 3. Troubleshot turbine for FM 1108 found PITCH OVERCURRENT on Blade 2 and 3 internal fault U5.  Reset pitch converter by removing power to system for 10 mins. Turbine was placed back online. </t>
  </si>
  <si>
    <t>KRAYN-WKO-NDX-20100201-01</t>
  </si>
  <si>
    <t>Pitch Power Volt Fault</t>
  </si>
  <si>
    <t>KRAYN-NDX-PRT-0725,KRAYN-NDX-PRT-0480</t>
  </si>
  <si>
    <t xml:space="preserve">Troubleshot FM-1172 pitch power voltage fault discovered defective slipring. Replaced with a new 100watt SERIAL NO 29-1463-0313. Also performed daily checklist*please refer to checklist. </t>
  </si>
  <si>
    <t>KRAYN-WKO-NDX-20100222-03</t>
  </si>
  <si>
    <t>gearbox oil filter change out</t>
  </si>
  <si>
    <t xml:space="preserve">the turbine had a warning present that the gearbox oil filter needed changed it was 75 percent clogged this task was performed as well as a fire extinguisher change out </t>
  </si>
  <si>
    <t>KRAYN-WKO-NDX-20100222-04</t>
  </si>
  <si>
    <t>KRAYN-WKO-NDX-20100222-05</t>
  </si>
  <si>
    <t>manaul stop</t>
  </si>
  <si>
    <t>went up tower to exchange the fire extinguisher for annual type three maint.</t>
  </si>
  <si>
    <t>KRAYN-WKO-NDX-20100303-02</t>
  </si>
  <si>
    <t>While performing the SEG maint. The turbine faulted with a FM 1172 Pitch Power Volt Fault because of the grid disconnect. The service techs went up turbine and had to reset pitch box number 1. Operating hours are 7860.04</t>
  </si>
  <si>
    <t>KRAYN-WKO-NDX-20100310-07</t>
  </si>
  <si>
    <t>Had to Meg the stator cables to check the insulation value of the cables to finish the SEG maint. Operation hours are 8011.09</t>
  </si>
  <si>
    <t>KRAYN-WKO-NDX-20100317-01</t>
  </si>
  <si>
    <t>Pitch1 DC/DC link converter defect</t>
  </si>
  <si>
    <t>Went up tower and had to reset pitch converters, then came down and returned turbine to service.   (opperating hours 8197)</t>
  </si>
  <si>
    <t>KRAYN-WKO-NDX-20100327-01</t>
  </si>
  <si>
    <t>Q43 Cool Water heater trip</t>
  </si>
  <si>
    <t xml:space="preserve">op.hrs8412.97. Called out to turbine. Found Q43 breaker for cool water heating was tripped. Resest breaker. Put turbine online monitored turbine for faults. </t>
  </si>
  <si>
    <t>KRAYN-WKO-NDX-20100401-07</t>
  </si>
  <si>
    <t xml:space="preserve">Went to Turbine 13 to perform Q15P retrofit.  When retrofit was finished at 6:00 PM, Turbine would not restart due to Pitch converter faults.  Dustin and Eric came to go up tower and fix the problem because Paul had to leave.  Production Hours were 8530 Hours. </t>
  </si>
  <si>
    <t>KRAYN-WKO-NDX-20100304-03</t>
  </si>
  <si>
    <t>Rerouted hydraulic heater cable and zip tied. Jumped out terminal X25 to activate yaw brake cylenoid. (Operation hours: 7891.09h)</t>
  </si>
  <si>
    <t>KRAYN-WKO-NDX-20100609-05</t>
  </si>
  <si>
    <t>Marty Kleinsasser and Reuben Waldner installed the drip pan retrofit. The turbine was put back online remotely by Dustan Thill.</t>
  </si>
  <si>
    <t>KRAYN-WKO-NDX-20100609-06</t>
  </si>
  <si>
    <t>Marty Kleinsasser and Reuben Waldner installed the hydraulic station retrofit. The turbine was put back online remotely by Dustan Thill.</t>
  </si>
  <si>
    <t>KRAYN-WKO-NDX-20100701-01</t>
  </si>
  <si>
    <t>KRAYN-NDX-PRT-0074,KRAYN-NDX-PRT-0325,KRAYN-NDX-PRT-0364,KRAYN-NDX-PRT-0587,KRAYN-NDX-PRT-0350</t>
  </si>
  <si>
    <t>1,1,1,3,1</t>
  </si>
  <si>
    <t>Type 3 Maintenance (Torqued Tower Sections, Torqued Nacelle, Filled ALU's Cleaned) ophrs=10691.39</t>
  </si>
  <si>
    <t>KRAYN-WKO-NDX-20100702-03</t>
  </si>
  <si>
    <t>KRAYN-NDX-PRT-0587,KRAYN-NDX-PRT-0356,KRAYN-NDX-PRT-0351,KRAYN-NDX-PRT-0350,KRAYN-NDX-PRT-0291</t>
  </si>
  <si>
    <t>1,1,4,6,2</t>
  </si>
  <si>
    <t>Type 3 Maintenance (Torqued Hub,Greased Hub,Torqued Gen Feet) ophrs=10711.35</t>
  </si>
  <si>
    <t>KRAYN-WKO-NDX-20100708-01</t>
  </si>
  <si>
    <t>.5 liter</t>
  </si>
  <si>
    <t>Nordex technicians performed type 3 maintenance which includes hydraulic checks, yaw system checks, function tests: emergency stops, vibration sensors, cam switch checks , rotor brake checks, nacelle and tower cleaning. William Anderson and Luke Lewis assisted with the maintenance and the operation hrs are 10852.22 Up tower time 5.5</t>
  </si>
  <si>
    <t>KRAYN-WKO-NDX-20100709-01</t>
  </si>
  <si>
    <t>KRAYN-NDX-PRT-0290,KRAYN-NDX-PRT-0351</t>
  </si>
  <si>
    <t>5 gallons,4</t>
  </si>
  <si>
    <t>Nordex technicians performed type 3 maintenance which includes hub checks, generator slipring cleaning , high speed coupling torqs.  William Anderson assisted with the maintenance and the operation hrs are 10869.28 Up tower time 6hrs</t>
  </si>
  <si>
    <t>KRAYN-WKO-NDX-20100712-02</t>
  </si>
  <si>
    <t>Went to WT 13 to finish the Maintenance 3.  Dillan and William from Nordex and Tim and Adam from renew all had the same hours as me. Operating hours 10935</t>
  </si>
  <si>
    <t>KRAYN-WKO-NDX-20100726-03</t>
  </si>
  <si>
    <t>Nordex technicians stopped the windturbine to change generator slipring brushes.</t>
  </si>
  <si>
    <t>KRAYN-WKO-NDX-20100728-02</t>
  </si>
  <si>
    <t>WTG Customer Stop</t>
  </si>
  <si>
    <t>Q/A service work in turbine with John Bennett from EverPower. OP HRS&gt; 11302.84</t>
  </si>
  <si>
    <t>KRAYN-WKO-NDX-20100812-02</t>
  </si>
  <si>
    <t>Worked with blade inspection team WTG: 13WEA80820.</t>
  </si>
  <si>
    <t>KRAYN-WKO-NDX-20100825-04</t>
  </si>
  <si>
    <t>KRAYN-WKO-NDX-20100829-04</t>
  </si>
  <si>
    <t>Cleaned brake discs to prevent squealing. Dustan Thill was in the tower for the same time. Operating hrs: 12074</t>
  </si>
  <si>
    <t>KRAYN-WKO-NDX-20100921-02</t>
  </si>
  <si>
    <t>Remove zip ties from drip loop cables.Charles Martin was in the tower for the same times. Op hrs: 10209.05 hrs.</t>
  </si>
  <si>
    <t>KRAYN-WKO-NDX-20101007-10</t>
  </si>
  <si>
    <t>The wind turbine faulted during the night on a safety chain fault and nordex service technicians came in to troubleshoot the generator/rotor sensors and speed monitoring system and found some minor discrepancies and corrected them, in the process of starting the turbine it faulted with a interbus stop. Being that the turbine had not faulted for this problem did a complete hub shutdown and started the wind turbine. Operation hrs: 10518.08</t>
  </si>
  <si>
    <t>KRAYN-WKO-NDX-20101007-11</t>
  </si>
  <si>
    <t>KRAYN-WKO-NDX-20101011-09</t>
  </si>
  <si>
    <t>KRAYN-WKO-NDX-20101011-10</t>
  </si>
  <si>
    <t>KRAYN-WKO-NDX-20101015-03</t>
  </si>
  <si>
    <t>GenRot RpmMonitor Stop</t>
  </si>
  <si>
    <t>Adjusted arm holding inductive sensors on the main rotor.  Changed inductive sensors.</t>
  </si>
  <si>
    <t>KRAYN-WKO-NDX-20111013-14</t>
  </si>
  <si>
    <t>KRAYN-WKO-NDX-20111109-03</t>
  </si>
  <si>
    <t>20 L</t>
  </si>
  <si>
    <t>KRAYN-WKO-NDX-20110902-19</t>
  </si>
  <si>
    <t>KRAYN-WKO-NDX-20110629-01</t>
  </si>
  <si>
    <t>KRAYN-NDX-PRT-0966,KRAYN-NDX-PRT-0053,KRAYN-NDX-PRT-0054,KRAYN-NDX-PRT-0970,KRAYN-NDX-PRT-0964</t>
  </si>
  <si>
    <t>4,4,4,4,4</t>
  </si>
  <si>
    <t>Type III Maintenance Final cleaning</t>
  </si>
  <si>
    <t>KRAYN-WKO-NDX-20110711-15</t>
  </si>
  <si>
    <t>KRAYN-WKO-NDX-20110718-16</t>
  </si>
  <si>
    <t>Took off the 5th yaw brake caliper from the right. Replaced it with a new one and changed the brake pads to the left and right of the new caliper. Found 6 caliper bolts that where not torqued to spec. Went through all caliper bolts to make sure that they where torqued to spec. cleaned up mess.</t>
  </si>
  <si>
    <t>KRAYN-WKO-NDX-20110718-17</t>
  </si>
  <si>
    <t>KRAYN-WKO-NDX-20111129-11</t>
  </si>
  <si>
    <t>KRAYN-WKO-NDX-20111104-02</t>
  </si>
  <si>
    <t>KRAYN-WKO-NDX-20111109-04</t>
  </si>
  <si>
    <t>KRAYN-WKO-NDX-20111109-05</t>
  </si>
  <si>
    <t>KRAYN-WKO-NDX-20111109-06</t>
  </si>
  <si>
    <t>KRAYN-WKO-NDX-20111109-07</t>
  </si>
  <si>
    <t>KRAYN-WKO-NDX-20111109-08</t>
  </si>
  <si>
    <t>KRAYN-WKO-NDX-20111109-09</t>
  </si>
  <si>
    <t>KRAYN-WKO-NDX-20111109-10</t>
  </si>
  <si>
    <t>KRAYN-WKO-NDX-20111208-14</t>
  </si>
  <si>
    <t>KRAYN-WKO-NDX-20111208-15</t>
  </si>
  <si>
    <t>KRAYN-WKO-NDX-20120209-01</t>
  </si>
  <si>
    <t xml:space="preserve">Tore down the hub slip ring which was removed the previous day.  Cleaned, inspected, and lubed slip ring and placed on shielf.  </t>
  </si>
  <si>
    <t>KRAYN-WKO-NDX-20120212-01</t>
  </si>
  <si>
    <t>Reset an FM 50: reset Q10P, pushed the reset button on the Q10.  Made observations about an abnormality on the Q10P phases.  (Master Tech Illig notified).  Called someone with 400 access to reset it. (Kelly Miller).</t>
  </si>
  <si>
    <t>KRAYN-WKO-NDX-20120213-01</t>
  </si>
  <si>
    <t>Pulled triggers from the SUR from 2.12.2012.  Copied the event logs.  Sent this information to the CSO East Mastertech Sean Illig.</t>
  </si>
  <si>
    <t>KRAYN-WKO-NDX-20120208-01</t>
  </si>
  <si>
    <t>FM1210  / MI Synchronization TimeOut</t>
  </si>
  <si>
    <t>Balanced gen encoder with the SEG touchscreen.  Started the turbine and it never cut in then timed out.  Found the SEG control still in maintenance so we put it to auto and started the turbine.  Still did not cut in and timed out again.  Re-balanced the encoder and completed the commissining steps and placed the SEG in Auto.  Started the turbine and no further defects noted at this time.</t>
  </si>
  <si>
    <t>KRAYN-WKO-NDX-20120326-01</t>
  </si>
  <si>
    <t>Called from HINO with a Yaw SensTrack 1 error. Drove to turbine. Climbed up turbine. Took covers off. Jumped out yaw motor brake. Found on break to spiin while other stayed stationary. Determined that the stationary motor's corresponding stack is broken. Made plans for yaw stack prep. Climbed down turbine. Put turbine in to manual yaw with switch rights disabled. Drove back to HINO.</t>
  </si>
  <si>
    <t>KRAYN-WKO-NDX-20120403-01</t>
  </si>
  <si>
    <t>Gathered all of the appropriate tools and equipment for a yaw drives replacement and traveled out to site.  Once there it was found that the crane was not completely built yet.  Tooling and equipmetn was unloaded and preped to be taken up tower with the crane.  The new yaw stacks where on site but needed the new motors removed form them so the crates where opened and the base bolts on the motors removed.  With that the motors where ready to be lifted off with the crane.  Checked back in with the crane crew to get an estimated on their readiness and they had ran into some problems.  At 17:00 we called the job to wait for the mechanic of the crane to come fix it in the morning.  Departed site and traveled to the shop.</t>
  </si>
  <si>
    <t>KRAYN-WKO-NDX-20120531-02</t>
  </si>
  <si>
    <t>Moved the fire extinguisher from down tower to up tower since it was already inspected.  Then moved the up tower unit to the base where it can be easily inspected later.</t>
  </si>
  <si>
    <t>KRAYN-WKO-NDX-20120208-02</t>
  </si>
  <si>
    <t>Opened cabinet. Took out old 124K1 relay. Installed brand new black 124K1 relay for preventative maintenance. Turned power back on. cleared faults. Put tools on hoist to send down. Set hoist back up in stow position. Unpinned rotor. Closed lid. Climbed back down. Started turbine.</t>
  </si>
  <si>
    <t>KRAYN-WKO-NDX-20120208-03</t>
  </si>
  <si>
    <t xml:space="preserve">In side each blade root located and documented each blade bearing serial number. Un pin the hub and pinwheel rotor to inspect all blade seals. </t>
  </si>
  <si>
    <t>KRAYN-WKO-NDX-20120208-04</t>
  </si>
  <si>
    <t>Used Procedure/service document to apply "Warning" and "Danger" stickers to top box, pitch box, and generator.</t>
  </si>
  <si>
    <t>KRAYN-WKO-NDX-20120208-05</t>
  </si>
  <si>
    <t>Tripped braker 104F3 killing power to 105A2 module and 115V2 or A2 module. Replaced old 115V2 module with new module and landed all wires in propper pin.</t>
  </si>
  <si>
    <t>KRAYN-WKO-NDX-20120208-06</t>
  </si>
  <si>
    <t>Removed low speed shaft covers and break cover on high speed side then hooked them up to hoist.</t>
  </si>
  <si>
    <t>KRAYN-WKO-NDX-20120208-07</t>
  </si>
  <si>
    <t xml:space="preserve">Shut down turbine, accended tower via ladder, lifted and secured nacelle lid.  Lowered hoist and lifted tools, hub rope and New SlipRing into nacelle. Killed 102F2, 102F3, 400V Pitch (all power to hub). Locked out rotor. Carried tools and Cleaned SlipRing into hub. Repalced SlipRing, Recorded blade bearing serial numbers and installed new snap hooks. Ping tested all blade bolts then lowered dirty SlipRing, secured hoist, un locked rotor and restored all power to hub. Decended tower and turbine runs. </t>
  </si>
  <si>
    <t>KRAYN-WKO-NDX-20120516-07</t>
  </si>
  <si>
    <t>KRAYN-WKO-NDX-20120516-08</t>
  </si>
  <si>
    <t>KRAYN-WKO-NDX-20120802-07</t>
  </si>
  <si>
    <t>FM744  / IBS Busquality Warning</t>
  </si>
  <si>
    <t>Ascended tower, killed 102F2 102F3 and 400V to hub. De-terminated wire's in top box &amp; Hub. Lubed and attached snake to De-terminated wires from top box and pulled slip ring cables through hub. Lubed, taped and attached snake to new slip ring cables and pulled through to nacelle, re-roughed and terminated wires in top box, decended tower, FM744 cleared and turbine run's.</t>
  </si>
  <si>
    <t>KRAYN-WKO-NDX-20120524-01</t>
  </si>
  <si>
    <t>FM1157  / Pitchangle 2 Diff.Act-RedAct</t>
  </si>
  <si>
    <t>Performed bolt extraction per Jeremy Zorns request. Blade 2 position 31. After trouble shooting fault we called Willie Finch to bring all tools necessary for bolt extraction. After moving tools into the hub we started the extraction by drilling and stepping up sizes 5 times for the eazy out. Extracted bolt and inspected bolt hole, documented and bora scoped hole. Installed new blade bolt, moved all tools out of the hub. Desended down the tower and reset and started the turbine.</t>
  </si>
  <si>
    <t>KRAYN-WKO-NDX-20120524-02</t>
  </si>
  <si>
    <t>Approached down turbine with maintenance crew. Upon entry of the hub found signs of a broken blade bolt. After searching the hub found broken blade bolt from blade 2 position 31. During operation of the turbine the bolt damaged the encoder. Replaced encoder, checkd NC2 for function af the pitch and reset the turbine.</t>
  </si>
  <si>
    <t>KRAYN-WKO-NDX-20120524-03</t>
  </si>
  <si>
    <t>KRAYN-WKO-NDX-20120524-04</t>
  </si>
  <si>
    <t>Installed new positioning nut for the chain hoist.</t>
  </si>
  <si>
    <t>KRAYN-WKO-NDX-20120524-05</t>
  </si>
  <si>
    <t>KRAYN-NDX-PRT-0058,KRAYN-NDX-PRT-0062,KRAYN-NDX-PRT-0681,KRAYN-NDX-PRT-0009</t>
  </si>
  <si>
    <t>3 kg,2,2,1</t>
  </si>
  <si>
    <t>Preformed Main. 3 stage 2. Did not complete Bottom box</t>
  </si>
  <si>
    <t>KRAYN-WKO-NDX-20120531-03</t>
  </si>
  <si>
    <t>16,6</t>
  </si>
  <si>
    <t>Arrived at turbine wtg 13. Ascended turbine. Completed stage 1 and 3 maintenance. Descended turbine.</t>
  </si>
  <si>
    <t>KRAYN-WKO-NDX-20120208-08</t>
  </si>
  <si>
    <t>Replaced 124K1</t>
  </si>
  <si>
    <t>KRAYN-WKO-NDX-20120208-09</t>
  </si>
  <si>
    <t>Documented information (serial numbers and manufature dates) for blade bearings. Also inspected blade bearing seals and took a photo of a bad seal. See below for blade bearing information…</t>
  </si>
  <si>
    <t>KRAYN-WKO-NDX-20120208-10</t>
  </si>
  <si>
    <t>Replaced 115V2 (overvoltage protection) after isolating power at 104F3.</t>
  </si>
  <si>
    <t>KRAYN-WKO-NDX-20120208-11</t>
  </si>
  <si>
    <t>While rotor lock and brake remained engaged, the shaft covers connected to the gearbox were removed and sent down tower via jib crane for weld repairs/reinforcements.</t>
  </si>
  <si>
    <t>KRAYN-WKO-NDX-20120208-12</t>
  </si>
  <si>
    <t>Adhered top box (2), pitch box (6), and generator stator box (1) stickers according to procedure.</t>
  </si>
  <si>
    <t>KRAYN-WKO-NDX-20090601-02</t>
  </si>
  <si>
    <t>Replace lamp in the bottom box. Did not need to shut the turbine down. DO Not put part in SAP!!!</t>
  </si>
  <si>
    <t>KRAYN-WKO-NDX-20090619-01</t>
  </si>
  <si>
    <t>Replaced Lightning brushes on main shaft.</t>
  </si>
  <si>
    <t>KRAYN-WKO-NDX-20090730-01</t>
  </si>
  <si>
    <t>vibration z an y</t>
  </si>
  <si>
    <t>the turbine had faulted for a vibration problem the vibration sensor was replaced and the values where adjusted to meet the correct settings. Do Not Put Parts in SAP!!!</t>
  </si>
  <si>
    <t>KRAYN-WKO-NDX-20090810-01</t>
  </si>
  <si>
    <t>LP (Lightn prot) pwr cab</t>
  </si>
  <si>
    <t>trouble shot lightning protection fault, returned the next day to trouble shoot warning and found di module 105a3 was only receiving 10.89 volts dc. Removed and replaced power supply. Do Not Put Part in SAP!!!</t>
  </si>
  <si>
    <t>KRAYN-WKO-NDX-20090810-02</t>
  </si>
  <si>
    <t>KRAYN-WKO-NDX-20090824-01</t>
  </si>
  <si>
    <t>ibs com fault</t>
  </si>
  <si>
    <t>turbine faulted out for loss of coms In the hub we checked slipring and added washers at the db connector at the slipring and started turbine back up.</t>
  </si>
  <si>
    <t>KRAYN-WKO-NDX-20090824-02</t>
  </si>
  <si>
    <t>KRAYN-WKO-NDX-20091021-02</t>
  </si>
  <si>
    <t>KRAYN-WKO-NDX-20091106-07</t>
  </si>
  <si>
    <t>went up tower to inspect HV cables at yaw deck with draka AG</t>
  </si>
  <si>
    <t>KRAYN-WKO-NDX-20091111-01</t>
  </si>
  <si>
    <t>KRAYN-WKO-NDX-20100121-03</t>
  </si>
  <si>
    <t>Firmware Update</t>
  </si>
  <si>
    <t>Performed firmware update.</t>
  </si>
  <si>
    <t>KRAYN-WKO-NDX-20100222-06</t>
  </si>
  <si>
    <t>went up tower to change out upper fire extinguiser for type three maintenance</t>
  </si>
  <si>
    <t>KRAYN-WKO-NDX-20100310-08</t>
  </si>
  <si>
    <t>Had to Meg the stator cables to check the insulation value of the cables to finish the SEG maint. Operation hours are 7915.42</t>
  </si>
  <si>
    <t>KRAYN-WKO-NDX-20100402-03</t>
  </si>
  <si>
    <t>we went up turbine to adjust the ac units up tower in the top box (run hours 8510.98)</t>
  </si>
  <si>
    <t>KRAYN-WKO-NDX-20100408-02</t>
  </si>
  <si>
    <t>Gen Rot Rpm Diff H Stop</t>
  </si>
  <si>
    <t>Adjusted Rotor sensors on the low speed shaft.   Op Hrs 8606.79</t>
  </si>
  <si>
    <t>KRAYN-WKO-NDX-20100426-03</t>
  </si>
  <si>
    <t>Went to Turbine 14 to perform Q15P retrofit. Production Hours were 9034 Hours.</t>
  </si>
  <si>
    <t>KRAYN-WKO-NDX-20100609-07</t>
  </si>
  <si>
    <t>KRAYN-WKO-NDX-20120607-01</t>
  </si>
  <si>
    <t>Arrived at turbine and proceeded to perform "Safety Test of the Safety Devices" Also completed gearbox inspection.</t>
  </si>
  <si>
    <t>KRAYN-WKO-NDX-20120730-01</t>
  </si>
  <si>
    <t>Drove to site, went up tower and greased gen bearings.</t>
  </si>
  <si>
    <t>KRAYN-WKO-NDX-20120730-02</t>
  </si>
  <si>
    <t>Addressed multiple FM262s. Upon checking accumulator pressure on the hydac station 3 were found to be out of spec. The 110 bar accumulator was found to be at 170 bar, the 70 bar accumulator was found to be at 40 bar and the 13 bar accumulator was found to be at 22 bar. All were corrected. The turbine started without incident.</t>
  </si>
  <si>
    <t>KRAYN-WKO-NDX-20120730-03</t>
  </si>
  <si>
    <t>Arrived at turbine. We had to check suppression diodes for engineering.</t>
  </si>
  <si>
    <t>KRAYN-WKO-NDX-20100609-08</t>
  </si>
  <si>
    <t>KRAYN-WKO-NDX-20100624-02</t>
  </si>
  <si>
    <t>Gear OilPress GearInlt L Stop</t>
  </si>
  <si>
    <t>KRAYN-NDX-PRT-0616,KRAYN-NDX-PRT-0617,KRAYN-NDX-PRT-0290,KRAYN-NDX-PRT-0325</t>
  </si>
  <si>
    <t>1,1,80.2,1</t>
  </si>
  <si>
    <t xml:space="preserve">6/23/10_ Went to troubleshoot the error.  Found a broken "lovejoy" connection between the gear oil pump and the pump motor.  Took the pump apart to bring down so we can find a replacement asap.  Turbine is still down.  Operation hours 10413.  Manuel Montalvo was with Aj Edelson for the same hours.  Marty Kleinsasser had the same hours as John Huff.      6/24/10_Went back up Turbine this morning to put on new "Lovejoy".  Pump still did not function properly so we then replaced the oil pump as well.  Pump is not functioning properly but oil is not spraying into the gearbox as it should.  Someone from Rexroth should be called to inspect the lines in the gearbox.  Operation hours 10413.  Manuel Montalvo was with Aj Edelson for the same hours.  We had a service order meeting at the sop from 7-8, packed and drove to the turbine from 8-9:30, worked up tower from 9:30-4:30, drove back to the shop from 4:30-5:30, and did paperwork/discussed the problem from 5:30-6:30.    </t>
  </si>
  <si>
    <t>KRAYN-WKO-NDX-20100630-01</t>
  </si>
  <si>
    <t>0,KRAYN-NDX-PRT-0291,KRAYN-NDX-PRT-0074,KRAYN-NDX-PRT-0325,KRAYN-NDX-PRT-0364,KRAYN-NDX-PRT-0587,KRAYN-NDX-PRT-0350,KRAYN-NDX-PRT-0046,KRAYN-NDX-PRT-0277,KRAYN-NDX-PRT-0351,KRAYN-NDX-PRT-0356</t>
  </si>
  <si>
    <t xml:space="preserve"> ,2,1,1,1,4,1,4,1,4,1</t>
  </si>
  <si>
    <t>Type 3 Maintenance (Torqued Tower Sections, Torqued Nacelle, Filled ALU's Cleaned) ophrs=10537.50 Had a couple of Renew guys working with me.</t>
  </si>
  <si>
    <t>KRAYN-WKO-NDX-20100630-02</t>
  </si>
  <si>
    <t>KRAYN-WKO-NDX-20100722-02</t>
  </si>
  <si>
    <t>Replaced generator slipring brushes on WTG: 14WEA80821. John Huff spent the same amount of time in the tower.</t>
  </si>
  <si>
    <t>KRAYN-WKO-NDX-20100811-01</t>
  </si>
  <si>
    <t>Worked with blade inspection team.</t>
  </si>
  <si>
    <t>KRAYN-WKO-NDX-20100825-05</t>
  </si>
  <si>
    <t>KRAYN-WKO-NDX-20100829-05</t>
  </si>
  <si>
    <t>Cleaned brake discs to prevent squealing. Dustan Thill was in the tower for the same time. Operating hrs: 11948</t>
  </si>
  <si>
    <t>KRAYN-WKO-NDX-20111013-15</t>
  </si>
  <si>
    <t>KRAYN-WKO-NDX-20111110-05</t>
  </si>
  <si>
    <t>KRAYN-WKO-NDX-20110621-10</t>
  </si>
  <si>
    <t>KRAYN-WKO-NDX-20110711-16</t>
  </si>
  <si>
    <t>KRAYN-WKO-NDX-20110721-04</t>
  </si>
  <si>
    <t>Gear OilPress GearInlt L Stopp</t>
  </si>
  <si>
    <t>WTG 14 has a FM 171. techs went up tower and did the following. Checked all connection in the loop for 155k5, then found 2 loose milli-amp wires in the terminal strip for signal coming back from pressure sensor. The techs then noticed the a/c unit was set to 131 degrees change that back down to nordex specs. after that the techs then sawpped the relay with another relay. turbine will be watched</t>
  </si>
  <si>
    <t>KRAYN-WKO-NDX-20110819-05</t>
  </si>
  <si>
    <t>Drilled broken blade bolt in position 32 in blade 1.  Flipped bolt in position 33 and found that the bolt in position 31 was also broken in blade 1.  Drilled bolt from position 31 in blade 1.  Work performed with energy works crew of Randy, Adam, and Marsion.</t>
  </si>
  <si>
    <t>KRAYN-WKO-NDX-20110902-20</t>
  </si>
  <si>
    <t>KRAYN-WKO-NDX-20110902-21</t>
  </si>
  <si>
    <t>KRAYN-WKO-NDX-20110913-04</t>
  </si>
  <si>
    <t>KRAYN-WKO-NDX-20111110-06</t>
  </si>
  <si>
    <t>KRAYN-WKO-NDX-20111110-07</t>
  </si>
  <si>
    <t>KRAYN-WKO-NDX-20111110-08</t>
  </si>
  <si>
    <t>KRAYN-WKO-NDX-20111110-09</t>
  </si>
  <si>
    <t>KRAYN-WKO-NDX-20111110-10</t>
  </si>
  <si>
    <t>KRAYN-WKO-NDX-20111110-11</t>
  </si>
  <si>
    <t>KRAYN-WKO-NDX-20111129-12</t>
  </si>
  <si>
    <t>KRAYN-WKO-NDX-20111104-03</t>
  </si>
  <si>
    <t>KRAYN-WKO-NDX-20111202-01</t>
  </si>
  <si>
    <t>Pitch PowerVolt. Fault</t>
  </si>
  <si>
    <t>KRAYN-WKO-NDX-20111208-16</t>
  </si>
  <si>
    <t>KRAYN-WKO-NDX-20120207-01</t>
  </si>
  <si>
    <t xml:space="preserve">Traveled to site with cleaned and lubed slip ring.  Performed ground support duties by loading and rigging chain hoist to craning bucket and tough bags for hoisting.  Then took on the tag line control duties by assuring the load stayed clear of the tower and nacelle during its chain up commad.  Performed the same duties during the chain down command with the tag line.  Once the load reached the pad I unsecured the load and gave the chain up command and controled the tag line unitl it was raised back to to nacelle. </t>
  </si>
  <si>
    <t>KRAYN-WKO-NDX-20120509-05</t>
  </si>
  <si>
    <t>KRAYN-WKO-NDX-20120509-06</t>
  </si>
  <si>
    <t>KRAYN-WKO-NDX-20120611-01</t>
  </si>
  <si>
    <t>Nordex technicians applied a grounding wire to FAA light.  Grounding wire was scrap.  2 circle terminals applied.</t>
  </si>
  <si>
    <t>KRAYN-WKO-NDX-20120611-02</t>
  </si>
  <si>
    <t>Made sure that the inspected fire ext wasup tower and the non inspected was down tower and ready to receive its inspection.</t>
  </si>
  <si>
    <t>KRAYN-WKO-NDX-20120611-03</t>
  </si>
  <si>
    <t>KRAYN-NDX-PRT-0062,KRAYN-NDX-PRT-0058,KRAYN-NDX-PRT-0322</t>
  </si>
  <si>
    <t>8,3,1</t>
  </si>
  <si>
    <t>Completed maintenance type III stages 1 and 2.</t>
  </si>
  <si>
    <t>KRAYN-WKO-NDX-20120611-04</t>
  </si>
  <si>
    <t xml:space="preserve">Nordex technicians changed yaw parameters to 75% torque on the ABB VFD.  </t>
  </si>
  <si>
    <t>KRAYN-WKO-NDX-20110620-06</t>
  </si>
  <si>
    <t xml:space="preserve">Generator alignment. </t>
  </si>
  <si>
    <t>KRAYN-WKO-NDX-20110620-07</t>
  </si>
  <si>
    <t>Type III maintenance on wtg 15 - mx2</t>
  </si>
  <si>
    <t>KRAYN-WKO-NDX-20110624-01</t>
  </si>
  <si>
    <t>12,1,1,2,2</t>
  </si>
  <si>
    <t>Type III hub maintenance-MX1. worked with charlie martin-11979</t>
  </si>
  <si>
    <t>KRAYN-WKO-NDX-20090114-06</t>
  </si>
  <si>
    <t>Renew Subcontractors Installed Retrofit Heater and Replaced Hydraulic Oil.  They found that 10 Cables had Heat Shrink on them.  Both Yaw Motors Turned.</t>
  </si>
  <si>
    <t>KRAYN-WKO-NDX-20090511-01</t>
  </si>
  <si>
    <t xml:space="preserve">Inspected nacelle and hub for defective cone bearings. </t>
  </si>
  <si>
    <t>KRAYN-WKO-NDX-20090815-02</t>
  </si>
  <si>
    <t xml:space="preserve">turbine had over heated in top cabinet, went up turbine turned on air conditioner and fan </t>
  </si>
  <si>
    <t>KRAYN-WKO-NDX-20090825-01</t>
  </si>
  <si>
    <t>27</t>
  </si>
  <si>
    <t>Clean yaw brake disc and calipers and replaced brake pads.</t>
  </si>
  <si>
    <t>KRAYN-WKO-NDX-20090825-02</t>
  </si>
  <si>
    <t>KRAYN-WKO-NDX-20090912-01</t>
  </si>
  <si>
    <t>Walk down inspection for Everpower and installed edge guard for power cable tube.</t>
  </si>
  <si>
    <t>KRAYN-WKO-NDX-20090912-02</t>
  </si>
  <si>
    <t>Pitch Angle 2 diff.act red act</t>
  </si>
  <si>
    <t>Adjusted the reduntant value and found pitch encoder was jumping so pulled it back from the pitch blade teeth.</t>
  </si>
  <si>
    <t>KRAYN-WKO-NDX-20090920-01</t>
  </si>
  <si>
    <t>pitch 2 red. Diff</t>
  </si>
  <si>
    <t>turbine faulted for a encoder diffrence on pitch one, we re adjusted the cam encoder and reset the values on blade 2</t>
  </si>
  <si>
    <t>KRAYN-WKO-NDX-20090920-02</t>
  </si>
  <si>
    <t>Pitchangle 2 Diff. Act-Red Act</t>
  </si>
  <si>
    <t>Found Turbine 15 down for FM1142, found Pitch 2 redundant box loose and misaligned. Re adjusted pitch 2 redundant box, Returned turbine to service. Called Dan Ihle to reset MI Class B Fault.</t>
  </si>
  <si>
    <t>KRAYN-WKO-NDX-20091006-03</t>
  </si>
  <si>
    <t>Pitch Angle2 Diff Set Red Act</t>
  </si>
  <si>
    <t xml:space="preserve">Reset the Hub by Shuting of 400vac pitch supply and 230vac supply. Checked reduntant values and pitch tested the blades all checked good. </t>
  </si>
  <si>
    <t>KRAYN-WKO-NDX-20091015-02</t>
  </si>
  <si>
    <t>changed the slipring</t>
  </si>
  <si>
    <t>KRAYN-WKO-NDX-20091021-03</t>
  </si>
  <si>
    <t>KRAYN-WKO-NDX-20091106-08</t>
  </si>
  <si>
    <t>went up tower with draka AG to inspect HV cables at the yaw deck</t>
  </si>
  <si>
    <t>KRAYN-WKO-NDX-20091111-02</t>
  </si>
  <si>
    <t>KRAYN-WKO-NDX-20100126-01</t>
  </si>
  <si>
    <t>firmware updates</t>
  </si>
  <si>
    <t xml:space="preserve">Firmware was Updated on pitchmasters, Confirmed 100W Slipring Installed, Confirmed Both Yaw Motors Running Properly, Rerouted Induction Sensor Cables on Low Speed Shaft, Installed Temporary Cable Chaffing Guard, Unable to Secure Kelms Grips - No Wear Indicated, Confirmed Heater is Bolted Down, Confirmed Nacelle Crane Secured, Found Wrong Parameters in Yaw Converter - Installed Correct Parameters. Removed Vent Valves from Blade Bearings, and Changed GB Oil Filter
</t>
  </si>
  <si>
    <t>KRAYN-WKO-NDX-20100223-01</t>
  </si>
  <si>
    <t>6</t>
  </si>
  <si>
    <t>Performed SEG Maintanence in accordance with the procedures provided by Woodward SEG. I will be sending the triggers to SEG.                        Operating hrs. 5352.05</t>
  </si>
  <si>
    <t>KRAYN-WKO-NDX-20100310-09</t>
  </si>
  <si>
    <t>Had to Meg the stator cables to check the insulation value of the cables to finish the SEG maint. Operation hours are 5695.09</t>
  </si>
  <si>
    <t>KRAYN-WKO-NDX-20100322-01</t>
  </si>
  <si>
    <t>MI Class B Fault</t>
  </si>
  <si>
    <t>KRAYN-NDX-PRT-0052,KRAYN-NDX-PRT-0260,KRAYN-NDX-PRT-0651,KRAYN-NDX-PRT-0052,KRAYN-NDX-PRT-0260</t>
  </si>
  <si>
    <t>1,1,1,1,1</t>
  </si>
  <si>
    <t xml:space="preserve">Operation hours:5979.47 Came to wind turbine and found F 62V had blown. The techs pulled the trigger files to send to SEG and checked if there were any short to ground present. 3-23-10 the turbine faulted again for a MI class B fault and this time blew F 62 U fuse. Pulled the trigger files and sent to Kemp services and were instructed to change K 22 contactor. The technicians changed the F 62 U fuse and the contactor and put the turbine to run.Sure.
If K22 does not work, then the current that would normally flow into the filter behind it now flows into the other one behind F62.
And the addition of these two currents is too high for the F62 fuses.
</t>
  </si>
  <si>
    <t>KRAYN-WKO-NDX-20100402-04</t>
  </si>
  <si>
    <t>Pitchangle 2 Diff Set- RedAct</t>
  </si>
  <si>
    <t>At 6 PM turbine 15 went down for FE1142, Pitch 2 Different actual-redundant.  Turbine was reset and worked for a few minutes but then went down again.  After analyzing fast logs, it was decided the Cam 2 switch was bad.  We went to the shop to get a replacement, and pick up tools, then went and replaced the Cam switch.  Turbine was brought back online at 10:09 and has been working since.  Production hours 6250 Hours.</t>
  </si>
  <si>
    <t>KRAYN-WKO-NDX-20100426-04</t>
  </si>
  <si>
    <t>Went to Turbine 15 to perform Q15P retrofit. Production Hours were 6795 Hours.</t>
  </si>
  <si>
    <t>KRAYN-WKO-NDX-20100602-07</t>
  </si>
  <si>
    <t xml:space="preserve"> The operation hrs: 7685.82 Uptower time is 8.5 hrs Nordex technicians performed the ALU Retro.</t>
  </si>
  <si>
    <t>KRAYN-WKO-NDX-20100602-08</t>
  </si>
  <si>
    <t xml:space="preserve"> The operation hrs: 7685.82 Uptower time is 8.5 hrs Nordex technicians performed the Drip-Pan retro</t>
  </si>
  <si>
    <t>KRAYN-WKO-NDX-20100602-09</t>
  </si>
  <si>
    <t>Nordex Technicians stopped the windturbine to troubleshot the FM 1157 Pitchangle2 Diff. Acc. Red Act Fault. Adjusted all three blade cam switches and run tested the turbine. Found that the cam switches were way out of adjustment. The operation hrs: 7685.82 Uptower time is 8.5 hrs</t>
  </si>
  <si>
    <t>KRAYN-WKO-NDX-20100602-10</t>
  </si>
  <si>
    <t xml:space="preserve"> The operation hrs: 7685.82 Uptower time is 8.5 hrs Nordex technicians performed the Hydr. Retro..</t>
  </si>
  <si>
    <t>KRAYN-WKO-NDX-20100603-04</t>
  </si>
  <si>
    <t>The windturbine was still faulting on a FM 1157 Pitchangle 2 Diff Acc Red Act fault. The Nordex technicians went back up to troubleshot this problem and found that the cam switch was faulty so removed and replaced the cam switch. After adjusting the new cam switch found it was faulty also. The techs had to go to the shop to get a new cam switch and installed and adjucted accordingly.</t>
  </si>
  <si>
    <t>KRAYN-WKO-NDX-20100603-05</t>
  </si>
  <si>
    <t>KRAYN-WKO-NDX-20100604-05</t>
  </si>
  <si>
    <t>Nordex technicians stopped the turbine to troubleshoot the FM 1157 fault further. Previously the techs. Changed the pitch cam swithch and adjusted all three blades and the turbine was still faulting on blade 2. The next step was to change the pitch convertor and to change the firmware. The Nordex techs. then manualy ran the turbine to monitor the pitch values and seen there was problems with blade 2. Swapped the cables in the pitch box number one and pitch box number 2 to see if the problem would follow. The values did stabalized after the swapp, the Nordex techs will still continue to watch the turbine. The Pitch convertor was not defective serial number of the one in the turbine 090250206.</t>
  </si>
  <si>
    <t>KRAYN-WKO-NDX-20100604-06</t>
  </si>
  <si>
    <t>KRAYN-WKO-NDX-20100604-07</t>
  </si>
  <si>
    <t>KRAYN-WKO-NDX-20100629-02</t>
  </si>
  <si>
    <t>0,KRAYN-NDX-PRT-0325,KRAYN-NDX-PRT-0364</t>
  </si>
  <si>
    <t xml:space="preserve"> ,1,1</t>
  </si>
  <si>
    <t>Type 3 Maintenance (Torqued tower sections, Torqued Nacelle, Changed Filters,Filled ALU's, Cleaned) ophrs=8278.48</t>
  </si>
  <si>
    <t>KRAYN-WKO-NDX-20100630-03</t>
  </si>
  <si>
    <t>0,0,0,0</t>
  </si>
  <si>
    <t xml:space="preserve"> , , , </t>
  </si>
  <si>
    <t>Type 3 Maintenance (Torqued Hub, Greased Hub) ophrs=8295.23</t>
  </si>
  <si>
    <t>KRAYN-WKO-NDX-20100702-04</t>
  </si>
  <si>
    <t>Nordex technicians performed type 3 maintenance which includes generator slipring cleaning and torqs, high speed coupling torqs, rotor brake checks, top box checks. Turbine operation hrs are 8339.98 , Turbine up tower time 4.5</t>
  </si>
  <si>
    <t>KRAYN-WKO-NDX-20100706-01</t>
  </si>
  <si>
    <t>operation hrs: 8431.50 Nordex technicians performed type 3 maintenance which includes hub checks , top box checks , speed monitor function tests , yaw motor brake checks. Up tower time is 6 hrs. Derrick Perry and Luke Lewis assisted with maintenance</t>
  </si>
  <si>
    <t>KRAYN-WKO-NDX-20100707-01</t>
  </si>
  <si>
    <t>5 gals</t>
  </si>
  <si>
    <t>operation hrs: 8431.50 Nordex technicians performed type 3 maintenance which includes yaw cam switch function tests, hydraulic tests, generator cooler needed some coolant and the gearbox needed oil, nacelle and tower cleaning. Up tower time is  hrs. Derrick Perry and Luke Lewis assisted with maintenance</t>
  </si>
  <si>
    <t>KRAYN-WKO-NDX-20100807-01</t>
  </si>
  <si>
    <t>Went to WT 15 with Avancos guys to perform Blade inspections.  Jorge Metzler and Juan J. Meizoso had the same hours and Aj. Operating hours 9174.</t>
  </si>
  <si>
    <t>KRAYN-WKO-NDX-20100722-03</t>
  </si>
  <si>
    <t>Replaced generator slipring brushes on WTG: 15WEA80822. John Huff spent the same amount of time in the tower.</t>
  </si>
  <si>
    <t>KRAYN-WKO-NDX-20100813-01</t>
  </si>
  <si>
    <t>Performed a Zarges lift maint. 9305.4 OP hrs Both Nordex employee's went uptower for 19 mins</t>
  </si>
  <si>
    <t>KRAYN-WKO-NDX-20100825-06</t>
  </si>
  <si>
    <t>KRAYN-WKO-NDX-20100829-06</t>
  </si>
  <si>
    <t>Cleaned brake discs to prevent squealing.  Operating hrs: 9709</t>
  </si>
  <si>
    <t>KRAYN-WKO-NDX-20100222-07</t>
  </si>
  <si>
    <t>went up tower to change out fire extinguisher for type three maint.</t>
  </si>
  <si>
    <t>KRAYN-WKO-NDX-20100223-02</t>
  </si>
  <si>
    <t>KRAYN-WKO-NDX-20111111-01</t>
  </si>
  <si>
    <t>Safety chain</t>
  </si>
  <si>
    <t>KRAYN-WKO-NDX-20110825-01</t>
  </si>
  <si>
    <t>KRAYN-WKO-NDX-20110818-01</t>
  </si>
  <si>
    <t>LP (LightnProt) PwrCab</t>
  </si>
  <si>
    <t>KRAYN-NDX-PRT-0122,KRAYN-NDX-PRT-0359,KRAYN-NDX-PRT-0644,KRAYN-NDX-PRT-0959,KRAYN-NDX-PRT-0650,0,KRAYN-NDX-PRT-0648,KRAYN-NDX-PRT-0487,KRAYN-NDX-PRT-0668,KRAYN-NDX-PRT-0091,KRAYN-NDX-PRT-0180</t>
  </si>
  <si>
    <t>3,3,3,3,1,3,3,3,1,3,1</t>
  </si>
  <si>
    <t>Client repair of grid damaged turbine.</t>
  </si>
  <si>
    <t>KRAYN-WKO-NDX-20110815-01</t>
  </si>
  <si>
    <t>LP (LightnProt) Gen</t>
  </si>
  <si>
    <t>Client repair grid damaged turbine.</t>
  </si>
  <si>
    <t>KRAYN-WKO-NDX-20110816-03</t>
  </si>
  <si>
    <t>Client repair of grig damaged turbine.</t>
  </si>
  <si>
    <t>KRAYN-WKO-NDX-20110817-01</t>
  </si>
  <si>
    <t>KRAYN-WKO-NDX-20110819-06</t>
  </si>
  <si>
    <t>KRAYN-WKO-NDX-20110820-02</t>
  </si>
  <si>
    <t>Stop and start turbine for Bore Scope. Turbine was already down due to lightening on the 12th</t>
  </si>
  <si>
    <t>KRAYN-WKO-NDX-20110820-03</t>
  </si>
  <si>
    <t>KRAYN-NDX-PRT-0090,KRAYN-NDX-PRT-0668</t>
  </si>
  <si>
    <t>Replace Q10p per SEG tech request. Replaced x33 supression diode that reads to high temp from transformer.</t>
  </si>
  <si>
    <t>KRAYN-WKO-NDX-20110820-04</t>
  </si>
  <si>
    <t>Stop and start turbine for Bore Scope</t>
  </si>
  <si>
    <t>KRAYN-WKO-NDX-20110823-05</t>
  </si>
  <si>
    <t>KRAYN-WKO-NDX-20110823-06</t>
  </si>
  <si>
    <t>KRAYN-WKO-NDX-20110823-07</t>
  </si>
  <si>
    <t>KRAYN-WKO-NDX-20110826-02</t>
  </si>
  <si>
    <t>KRAYN-WKO-NDX-20110907-07</t>
  </si>
  <si>
    <t>KRAYN-WKO-NDX-20110915-01</t>
  </si>
  <si>
    <t>KRAYN-WKO-NDX-20110915-02</t>
  </si>
  <si>
    <t>KRAYN-WKO-NDX-20110826-03</t>
  </si>
  <si>
    <t>KRAYN-WKO-NDX-20120613-03</t>
  </si>
  <si>
    <t>7,8,1</t>
  </si>
  <si>
    <t>KRAYN-WKO-NDX-20120731-01</t>
  </si>
  <si>
    <t>KRAYN-WKO-NDX-20110830-06</t>
  </si>
  <si>
    <t>KRAYN-WKO-NDX-20110902-22</t>
  </si>
  <si>
    <t>KRAYN-WKO-NDX-20111008-01</t>
  </si>
  <si>
    <t>KRAYN-WKO-NDX-20111114-05</t>
  </si>
  <si>
    <t>KRAYN-WKO-NDX-20111114-06</t>
  </si>
  <si>
    <t>KRAYN-WKO-NDX-20111114-07</t>
  </si>
  <si>
    <t>KRAYN-WKO-NDX-20111114-08</t>
  </si>
  <si>
    <t>KRAYN-WKO-NDX-20111129-13</t>
  </si>
  <si>
    <t>KRAYN-WKO-NDX-20111107-01</t>
  </si>
  <si>
    <t>KRAYN-WKO-NDX-20111114-09</t>
  </si>
  <si>
    <t>KRAYN-WKO-NDX-20111113-01</t>
  </si>
  <si>
    <t>KRAYN-WKO-NDX-20111208-17</t>
  </si>
  <si>
    <t>KRAYN-WKO-NDX-20110920-03</t>
  </si>
  <si>
    <t>KRAYN-WKO-NDX-20120203-09</t>
  </si>
  <si>
    <t>Upon arrival uptower, Martin found copious amounts of oil on yaw deck, origin: offline oil filter.  Estimate appx. 1 gallon.  After changing slip ring (see other Service Order), Martin and Huss had rags and cleaner sent up.  Area under filter housing cleaned, as well as pooled oil on yaw deck.  Due to a time constraint, further work will be required to clean the rest.  All connections were tightened.  The offline filter pump was forced high and observed, no further leakage detected.  Will make note of further cleaning need and attend at next servicing or maintenance.</t>
  </si>
  <si>
    <t>KRAYN-WKO-NDX-20120518-04</t>
  </si>
  <si>
    <t>MI Class B</t>
  </si>
  <si>
    <t>MI class B, reset and pulled triggers</t>
  </si>
  <si>
    <t>KRAYN-WKO-NDX-20120329-02</t>
  </si>
  <si>
    <t xml:space="preserve">Started today by reviewing the schematics and eliminating possible problems that had been addresses the day before.  Gathered a few related parts and traveled to site.  Started by looking into the transformer signal wires which land on X8.  It was found last night that by removing the blue wire from pin 33 on X8 the turbine would run.  Apon investigation 3 more suppression diodes where failed in the 9 and 10 positions on X8 with are both from the transformer outside and on pin 1.  Replaced these 3 diodes and started the turbine with no change but it was noticed that the warning appeared with the cut action of the convertor.  Before diving directly into the convertor we checked the 660 VAC insolation monitor for correct operation and corispondance with the interbus warning signal which all checked good.  Everpower tech arrived and together we began to troubleshoot the convertor side of things with focus on the grid side to the main transformer.  With this a very through visual inspection was preformed through the SEG cabinet.  With no defects noted we moved out of the turbine and Everpower opened the switch gear and grounded the transformer.  We returned inside and verified no voltage and continued with the visual inspection.  After finishing the inspection with no defects found we moved to the pad mount transformer.  A quick visual inspection reveal numious arc marks on the 660 VAC side.  With a closer look BRAD FOY found that the bushing on the far RIGHT had expanded a little and was creating a white powder on the open area.  He then decided to leave the turbine down until a thorough Transformer inspection can be proper performed with the appropriate tools and personel. Clean up the tools there and placed everthing back to normal and secured the cabinets and then tower door.  </t>
  </si>
  <si>
    <t>KRAYN-WKO-NDX-20120203-10</t>
  </si>
  <si>
    <t>KRAYN-WKO-NDX-20120203-11</t>
  </si>
  <si>
    <t xml:space="preserve">After troubleshooting and repairing hoist; lifted slipring and tools is basket. Asend the tower and locked out rotor for hub entry. Using hub rope, entered hub with tools and slip ring. Procceded to disassemble old slip ring and install new slip ring. Did check of the hub for tools and parts, secured hub door. Went back out to the nacelle. Cleared faults. </t>
  </si>
  <si>
    <t>KRAYN-WKO-NDX-20120526-02</t>
  </si>
  <si>
    <t>Lightning stand down from 18:00 till 20:00. Talked to BJ and meet at tower to check pad mount for damage, checked converter for faults and found Q10 was tripped. Reset Q10 and reset and started turbine. Will take triggers at a later date to determan root cause of fault, had to attend to other down turbines from the lightning storm.</t>
  </si>
  <si>
    <t>KRAYN-WKO-NDX-20120518-05</t>
  </si>
  <si>
    <t>Oil Change.</t>
  </si>
  <si>
    <t>KRAYN-WKO-NDX-20120518-06</t>
  </si>
  <si>
    <t>FM5 / WTG ManualControlTurbine</t>
  </si>
  <si>
    <t>KRAYN-WKO-NDX-20120613-04</t>
  </si>
  <si>
    <t>Fire Extinguisher</t>
  </si>
  <si>
    <t>KRAYN-WKO-NDX-20120613-05</t>
  </si>
  <si>
    <t>KRAYN-WKO-NDX-20120328-03</t>
  </si>
  <si>
    <t>FM300  / LV MainSwitch OFF</t>
  </si>
  <si>
    <t>KRAYN-NDX-PRT-0090,KRAYN-NDX-PRT-0644</t>
  </si>
  <si>
    <t>4,3</t>
  </si>
  <si>
    <t>Drove to Turbine #15. Noticed that the transformer doors were blown open. Waited for EP to inspect transformer and reclose the doors. Went into turbine for intial inspection. Foundthe Q10P was tripped. Looked through the schematics for the circuit. Found the diode on X8 33 was blown. turned off power to diode block via 153F7. Replaced the diode. Tried to reset the Q10P. The Q10P would reset until the breaker was turned back on. Further inspection of circuit brought us to the line fuses. Saw that the micro switchs were open on all three fuses. Contacted EP. Waited for EP to switch off transformer to change fuses. The EP personnel did not havce the correct grounding cables. Waited for EP to get correct cables. Once the transformer was turned off checked voltage in the cabinet before working. Changed out line fuses. Inspected the rest of the cabinet for any damage. Closed up cabinet. Had EP switch the transformer back on. Recheck diodes. Diodes were blown again. Revisited circuit. All paths pointed to the X8 pin #33 suppression diode. Decided to check for voltage on the customer/transformer side. Found 24V signal coming from the transformer side. Contacted EP for schematic support. The wire was not normally supposed to have signal unless the transformer was overheating (yet the transformer was cool). Decided that the extra current was coming from the Transformer blowing the diodes. Waited for EP to send Email confirmation that the wire should be pulled, the turbine restarted, and that they would take full liability for this decision. The Email was recieved and confirmed. The turbine was cleaned up of all parts, tools, and materials. All doors were closed. The turbine was restarted untill morning. Drove back to O&amp;M building. Unloaded truck and complete paperwork.</t>
  </si>
  <si>
    <t>KRAYN-WKO-NDX-20120611-05</t>
  </si>
  <si>
    <t>Arrived at turbine, proceeded up tower to perform type 3 stage 3 function tests.  and decinded turbine, started and left.After climbing and swinging out hoist it was discovered that it was inoperable. Lowered tag line and lifted up computer bag with that. Proceeded to fix loose wire in chain hoist. Then with function tests. Decended turbine and started. Went over to 14 unloaded two loads and continued to shop.</t>
  </si>
  <si>
    <t>KRAYN-WKO-NDX-20120203-12</t>
  </si>
  <si>
    <t>Overhauled old slipring for new installation per engineering and new Dietrich instructions.</t>
  </si>
  <si>
    <t>KRAYN-WKO-NDX-20100318-01</t>
  </si>
  <si>
    <t>LV Diff. Curr. 400v Stop</t>
  </si>
  <si>
    <t xml:space="preserve">8172.14 Operation Hours..On 3-17-10 techs. Came to the windturbine and found 34 F2,19 F2, 102 F3 was tripped.The techs. were instructed by the site supervisor to leave down till the next day because the techs. that were on site were at there 12 hr. mark. On 3-18-10 the techs. returned to the turbine and found that the all thread that holds the slipring in place while the turbine is running fell off. So the cables where the only means of stabalization for the slipring. Because of the slipring turning freely it caused a short on the 230Vac supply in which caused the breakers to trip. The techs. removed and replaced the damaged slipring. </t>
  </si>
  <si>
    <t>KRAYN-WKO-NDX-20100331-08</t>
  </si>
  <si>
    <t>Performed SEG maintenance according to SEG protocol and updated the pitch firmware. The operation hours are :8464.75 Up tower time : 2hrs the SO number for the firmware update is: 600013456</t>
  </si>
  <si>
    <t>KRAYN-WKO-NDX-20100331-09</t>
  </si>
  <si>
    <t>KRAYN-WKO-NDX-20100331-10</t>
  </si>
  <si>
    <t>KRAYN-WKO-NDX-20101020-02</t>
  </si>
  <si>
    <t>Nordex technicians stopped the wind turbine to investigate the yaw problem and to set the RPM parameter value on the yaw convertor to 500, also changed valve number 225. The technicians started the wind turbine to listen to the yaw while under load and found that the turbine was pausing while yawing.</t>
  </si>
  <si>
    <t>KRAYN-WKO-NDX-20101021-02</t>
  </si>
  <si>
    <t>Nordex technicians along with WTS techs stopped the wind turbine to troubleshoot the yaw problem further which includes greasing the yaw bearing and thrust bearings of the yaw drive also did a backlash check to see if the turbine was in specs. Will contact nordex engineer dept. with the info that we have found.</t>
  </si>
  <si>
    <t>KRAYN-WKO-NDX-20120620-01</t>
  </si>
  <si>
    <t>6,8,1</t>
  </si>
  <si>
    <t>KRAYN-WKO-NDX-20090603-01</t>
  </si>
  <si>
    <t>yaw hyd no open</t>
  </si>
  <si>
    <t>checked out the yaw convertor and found defective. Removed and replaced yaw convertor. Run tested yaw system all good. DO Not Part in SAP!!!</t>
  </si>
  <si>
    <t>KRAYN-WKO-NDX-20090619-02</t>
  </si>
  <si>
    <t>Replaced Lightning brushes on main shaft. We also checked generator bearing pt. Found they were good so we swapped anolog output modules.</t>
  </si>
  <si>
    <t>KRAYN-WKO-NDX-20090622-01</t>
  </si>
  <si>
    <t>yaw motor not open</t>
  </si>
  <si>
    <t>changed out yaw convertor. Do Not Put Part in SAP!!!</t>
  </si>
  <si>
    <t>KRAYN-WKO-NDX-20091001-02</t>
  </si>
  <si>
    <t>IBS Pitch Com Fault</t>
  </si>
  <si>
    <t>Cleaned slipring in hub and tried to reset and all three blades faulted for a com fault, removed and replaced slipring.</t>
  </si>
  <si>
    <t>KRAYN-WKO-NDX-20091001-03</t>
  </si>
  <si>
    <t>KRAYN-WKO-NDX-20091005-02</t>
  </si>
  <si>
    <t>Type 2 maint. And troubleshot yaw auto lubrication warning, found bad relay. 10/09/09 Performed walkdown insp., and finished type 2 maint..</t>
  </si>
  <si>
    <t>KRAYN-WKO-NDX-20091005-03</t>
  </si>
  <si>
    <t>KRAYN-WKO-NDX-20091007-02</t>
  </si>
  <si>
    <t>gen overspeed</t>
  </si>
  <si>
    <t>turbine faulted due to high winds with a gen overspeed we went up tower readjusted the prox sensors at bolth high speed side and low speed side, checked the speed control monitoring system and checked all our shielding terminals, also checked our centa coupling for slips</t>
  </si>
  <si>
    <t>KRAYN-WKO-NDX-20091106-09</t>
  </si>
  <si>
    <t>inspection of HV cables at yaw deck with draka AG</t>
  </si>
  <si>
    <t>KRAYN-WKO-NDX-20091110-09</t>
  </si>
  <si>
    <t>John Huff and Dustin Thill Had Removed Blade Vent Valves. Mark Vasquez and Aaron Edelson Had completed Cable Repairs on Turbine.</t>
  </si>
  <si>
    <t>KRAYN-WKO-NDX-20091110-10</t>
  </si>
  <si>
    <t>KRAYN-WKO-NDX-20090111-03</t>
  </si>
  <si>
    <t xml:space="preserve">2 Renew guys installed heater. </t>
  </si>
  <si>
    <t>KRAYN-WKO-NDX-20090114-07</t>
  </si>
  <si>
    <t>Renew Subcontractors Replaced Hydraulic Oil.</t>
  </si>
  <si>
    <t>KRAYN-WKO-NDX-20100222-08</t>
  </si>
  <si>
    <t>went up tower to exchange fir extinguisher for type three maintenance</t>
  </si>
  <si>
    <t>KRAYN-WKO-NDX-20100225-05</t>
  </si>
  <si>
    <t>Changed out slipring due to an interbus stop</t>
  </si>
  <si>
    <t>KRAYN-WKO-NDX-20100317-02</t>
  </si>
  <si>
    <t>Grid Disconnect</t>
  </si>
  <si>
    <t>Went to turbine tried to power up got there and breakers where tripped.  Went up tower and traced the line got to the hub then got called down for the night and the turbine was handed over to the next team on 3/18/10</t>
  </si>
  <si>
    <t>KRAYN-WKO-NDX-20100401-08</t>
  </si>
  <si>
    <t>top box overheat</t>
  </si>
  <si>
    <t>work Performed up tower was a breaker needed to be switched bak on on the top box cooler (run hours 8714.44)</t>
  </si>
  <si>
    <t>KRAYN-WKO-NDX-20100426-05</t>
  </si>
  <si>
    <t>Went to Turbine 16 to perform Q15P retrofit. Production Hours were 9073 Hours.</t>
  </si>
  <si>
    <t>KRAYN-WKO-NDX-20100610-03</t>
  </si>
  <si>
    <t>Marty Kleinsasser and Reuben Waldner installed the drip pan retro. The turbine was put back online.</t>
  </si>
  <si>
    <t>KRAYN-WKO-NDX-20100610-04</t>
  </si>
  <si>
    <t>Marty Kleinsasser and Reuben Waldner installed the hydraulic station retrofit. The turbine was put back online.</t>
  </si>
  <si>
    <t>KRAYN-WKO-NDX-20090623-02</t>
  </si>
  <si>
    <t>Yaw motor brake not open</t>
  </si>
  <si>
    <t>Yaw convertor keeps getting wet. Checked top cab cooler it was not wet and changed the temp setting. Turbine was left down due to no yaw convertors in stock.</t>
  </si>
  <si>
    <t>KRAYN-WKO-NDX-20100715-01</t>
  </si>
  <si>
    <t>11003.18 op hrs.Perfromed type 3 maint.  Everyone on this report was up tower for 5.5 hrs</t>
  </si>
  <si>
    <t>KRAYN-WKO-NDX-20100717-01</t>
  </si>
  <si>
    <t>KRAYN-NDX-PRT-0973,KRAYN-NDX-PRT-0348,KRAYN-NDX-PRT-0351,KRAYN-NDX-PRT-0356</t>
  </si>
  <si>
    <t>4,1,4,1</t>
  </si>
  <si>
    <t>Performed Type III maintenance.  Change filter, clean tower. Total hrs. 11006.05</t>
  </si>
  <si>
    <t>KRAYN-WKO-NDX-20100719-01</t>
  </si>
  <si>
    <t xml:space="preserve">Nordex Technicians stopped the wind turbine to perform type 3 maint. Which includes function tests of the emergency stops, yaw cam switch, vibration sensors, rotor brake checks. Operation hrs:11051.27 </t>
  </si>
  <si>
    <t>KRAYN-WKO-NDX-20100817-01</t>
  </si>
  <si>
    <t>Yaw SensTrack 1(90&amp;deg</t>
  </si>
  <si>
    <t xml:space="preserve">.Nordex Technicians along with Dickinson crane company removed and replaced yaw gearbox drives which includes with the proper seating of the drives and bolt placement and backlashing of the pinion gears. </t>
  </si>
  <si>
    <t>KRAYN-WKO-NDX-20100818-01</t>
  </si>
  <si>
    <t xml:space="preserve">.Nordex Technicians went back to turbine to finish the yaw drive replacement which includes hytorqing the bolts to machine frame, reinstalling of the yaw motors, checking that the back lash is good, programming of the yaw convertor. Operation hrs:11564.64 </t>
  </si>
  <si>
    <t>KRAYN-WKO-NDX-20100825-07</t>
  </si>
  <si>
    <t>Nordex technician along with Everpower rep. John Bennette pulled oil sample on gearbox and found that the turbine had a leaking yaw brake caliper. Operation hrs: 11835.13</t>
  </si>
  <si>
    <t>KRAYN-WKO-NDX-20100826-02</t>
  </si>
  <si>
    <t>KRAYN-NDX-PRT-0745,KRAYN-NDX-PRT-0335,KRAYN-NDX-PRT-0029</t>
  </si>
  <si>
    <t>1,28,1.5 gal</t>
  </si>
  <si>
    <t>Nordex technicians found a leak on a caliper the day before so did a complete yaw brake pad change out and cleaned the existing calipers and nacelle. Operation hrs:11746.38</t>
  </si>
  <si>
    <t>KRAYN-WKO-NDX-20100827-03</t>
  </si>
  <si>
    <t>.5 gal</t>
  </si>
  <si>
    <t>Nordex technicians stopped the wind turbine to check the abnormal noise coming from the blades while down tower and to perform a punch list inspection. Repainted the gearbox and main bearing because the people who painted used the wrong color paint. The Zarges lift light is out and told the site lead of the light and they are on order and will replace while doing the Zarges maintenence. The blades pitch fine and inspected to see if there was any obstructions in the blade teeth everything seemed to be fine. operation hrs:11788.99</t>
  </si>
  <si>
    <t>KRAYN-WKO-NDX-20100910-02</t>
  </si>
  <si>
    <t>john bennett was up tower with me as we worked on abb yaw convertor. Set up Windows Data Logger for anaysis of yaw converter signals. 12064.02 opp. Hours</t>
  </si>
  <si>
    <t>KRAYN-WKO-NDX-20100929-08</t>
  </si>
  <si>
    <t>Climbed up turbine with Charles Stauffer to replace yaw converter and install parameter files on yaw converter.</t>
  </si>
  <si>
    <t>KRAYN-WKO-NDX-20101013-03</t>
  </si>
  <si>
    <t xml:space="preserve">went up tower to install new version of parameters and software into abb convertor drive with rob zaccaria of wts, also ran an auto id run to maximize the performance of the  system  </t>
  </si>
  <si>
    <t>KRAYN-WKO-NDX-20101013-04</t>
  </si>
  <si>
    <t>KRAYN-WKO-NDX-20101029-01</t>
  </si>
  <si>
    <t>Nordex technicians cleaned and lubricated the contacts of the hub slip ring.  Also cleaned hub.  Nordex technician Charles Henderson also present.  Henderson also reconfigured the ABB converter and increased yaw brake pressure per Engineer Charles Stauffer.  Prior to leaving, the turbine showed an FM 419 Yaw motor brake fault likely due to the change of ABB configuration.  Techs had to return uptower to attend to that fault.  No further faults noted, no further incidents.</t>
  </si>
  <si>
    <t>KRAYN-WKO-NDX-20111013-16</t>
  </si>
  <si>
    <t>KRAYN-WKO-NDX-20110630-01</t>
  </si>
  <si>
    <t>KRAYN-NDX-PRT-0964,KRAYN-NDX-PRT-0966,KRAYN-NDX-PRT-0054,KRAYN-NDX-PRT-0963</t>
  </si>
  <si>
    <t>5ltr,5 bags,.25 gal,3</t>
  </si>
  <si>
    <t>Type III maintenance on WTG 16. MX 4-cleaned nacelle/ torqued Rotor</t>
  </si>
  <si>
    <t>KRAYN-WKO-NDX-20110727-04</t>
  </si>
  <si>
    <t>Installed Door Louver</t>
  </si>
  <si>
    <t>KRAYN-WKO-NDX-20110727-05</t>
  </si>
  <si>
    <t>KRAYN-WKO-NDX-20110727-06</t>
  </si>
  <si>
    <t>KRAYN-NDX-PRT-0970,KRAYN-NDX-PRT-0971,KRAYN-NDX-PRT-0972,KRAYN-NDX-PRT-0974,KRAYN-NDX-PRT-0975,KRAYN-NDX-PRT-0975,KRAYN-NDX-PRT-0961,KRAYN-NDX-PRT-0257,KRAYN-NDX-PRT-0929,KRAYN-NDX-PRT-0976</t>
  </si>
  <si>
    <t>1,2,2,4,4,4,1,40,2,1</t>
  </si>
  <si>
    <t>prevention of water</t>
  </si>
  <si>
    <t>KRAYN-WKO-NDX-20110727-07</t>
  </si>
  <si>
    <t>Tightened the Shaft Nut</t>
  </si>
  <si>
    <t>KRAYN-WKO-NDX-20110727-08</t>
  </si>
  <si>
    <t xml:space="preserve">Installed Zargas Cable Loop Retro </t>
  </si>
  <si>
    <t>KRAYN-WKO-NDX-20110908-06</t>
  </si>
  <si>
    <t>KRAYN-WKO-NDX-20110825-02</t>
  </si>
  <si>
    <t>RotBrk AccuE_Press L Stopp</t>
  </si>
  <si>
    <t>KRAYN-WKO-NDX-20110826-04</t>
  </si>
  <si>
    <t>KRAYN-WKO-NDX-20110907-08</t>
  </si>
  <si>
    <t>KRAYN-WKO-NDX-20110908-07</t>
  </si>
  <si>
    <t>KRAYN-WKO-NDX-20111014-01</t>
  </si>
  <si>
    <t>KRAYN-WKO-NDX-20111015-04</t>
  </si>
  <si>
    <t>KRAYN-WKO-NDX-20111019-02</t>
  </si>
  <si>
    <t>KRAYN-WKO-NDX-20111024-01</t>
  </si>
  <si>
    <t>KRAYN-WKO-NDX-20111115-01</t>
  </si>
  <si>
    <t>KRAYN-WKO-NDX-20111115-02</t>
  </si>
  <si>
    <t>KRAYN-WKO-NDX-20111115-03</t>
  </si>
  <si>
    <t>40 L</t>
  </si>
  <si>
    <t>KRAYN-WKO-NDX-20111107-02</t>
  </si>
  <si>
    <t>KRAYN-WKO-NDX-20111208-18</t>
  </si>
  <si>
    <t>KRAYN-WKO-NDX-20111201-06</t>
  </si>
  <si>
    <t>KRAYN-WKO-NDX-20110908-08</t>
  </si>
  <si>
    <t>KRAYN-WKO-NDX-20120519-01</t>
  </si>
  <si>
    <t>Top Box Cabinet Temp Stop</t>
  </si>
  <si>
    <t>Top Box Cabinet Doors open</t>
  </si>
  <si>
    <t>KRAYN-WKO-NDX-20120204-01</t>
  </si>
  <si>
    <t>Removed hub slip ring and installed cleaned and lubed unit.  Installed unit has been cleaned, inspected, and lubed per the dietrich manual and Nordex Engineering.  While performing this we also ping tested the blade bolts to assure no broken bolts and to aviod any damage that a broken bolt cause.  This only takes a few minutes for all three blades ping tests.  After returning to the shop the removed slip ring was broke down, cleaned, inspected, lubed, and rebuilt.</t>
  </si>
  <si>
    <t>KRAYN-WKO-NDX-20120527-02</t>
  </si>
  <si>
    <t>Approached down turbine and acsended tower. Checked cooling unit breakers and were on. Checked both AC units and found both units needed to be reset. Let units cool off and reset, decsended tower. Reset and started turbine. Drove back to shop and monitionred temp on NC2.</t>
  </si>
  <si>
    <t>KRAYN-WKO-NDX-20120204-02</t>
  </si>
  <si>
    <t xml:space="preserve">BL1:Date:03-08 SN:8000106-024     BL2:Date:12-07 SN:0040096500-0008     BL3:Date:03-08 SN:8000166-0273     All three blade bearings looked clean on the inside and the outside, no excessive greese.                                                                                                                                                                                </t>
  </si>
  <si>
    <t>KRAYN-WKO-NDX-20120204-03</t>
  </si>
  <si>
    <t>Took appart lowspeed shaft covers and lowered with hoist.</t>
  </si>
  <si>
    <t>KRAYN-WKO-NDX-20120517-14</t>
  </si>
  <si>
    <t>KRAYN-WKO-NDX-20120409-03</t>
  </si>
  <si>
    <t>FM311  / LP (LightnProt) Gen</t>
  </si>
  <si>
    <t>On call. Approach down turbine, Checked top box inter bus popcorn fuses and found 105A2 fuse burnt out. Replaced and checked all other fuses. Reset and started turbine</t>
  </si>
  <si>
    <t>KRAYN-WKO-NDX-20120618-04</t>
  </si>
  <si>
    <t>Installed grounding wire on the FAA light per Sean Illigs request for the static discharge during a lightning storm.</t>
  </si>
  <si>
    <t>KRAYN-WKO-NDX-20120618-05</t>
  </si>
  <si>
    <t>3 kg</t>
  </si>
  <si>
    <t>Maintence 3 stage 2 and 3. ( every thing for stage 2 but the tower and the yaw)</t>
  </si>
  <si>
    <t>KRAYN-WKO-NDX-20120328-04</t>
  </si>
  <si>
    <t>9</t>
  </si>
  <si>
    <t>Arrived at turbine in response to FM300 (post lightning storm). It was found that t Q10p would not reset. Troubleshooting commenced (trigger files were pulled)…several suppression diodes were found bad and replaced. These were at locations X8.2 diode #2, X8.1 diode #47, X8 diodes #1, #9, #10, #31 through #35. After all replacements were installed and rewired the Q10p was thrown and still would not reset. Further troubleshooting isolated the problem to X8 #33. Everpower was contacted and it was discovered that this connection is for the temp. sensor inside the pad mount transformer. With Everpower's blessing the wire at X8 #33 was disconnected, the Q10p was reset, faults through NC2 were cleared and the turbine was started up. Everpower will be addressing the temp. sensor on 3/29/2012.</t>
  </si>
  <si>
    <t>KRAYN-NDX-PRT-0977</t>
  </si>
  <si>
    <t>KRAYN-WKO-NDX-20110715-08</t>
  </si>
  <si>
    <t xml:space="preserve">Vacumed Carbon dust out of each yaw brake. Clean yaw disc. Scuff yaw disc with 80 grit grinding wheel. Yaw CW and CCW. </t>
  </si>
  <si>
    <t>KRAYN-WKO-NDX-20120731-02</t>
  </si>
  <si>
    <t>FM825  / Gen BearTemp (AS) H Warn</t>
  </si>
  <si>
    <t>Drilled a hole into the broken bolt. Tapped in the easy out. extracted broken bolt. Applied new bolt. Cleaned up materials. Hoisted tools and materials down tower. Went down tower. Started turbine.</t>
  </si>
  <si>
    <t>KRAYN-WKO-NDX-20120731-03</t>
  </si>
  <si>
    <t>went up tower. Cleaned off generator bearing (both drive and non-drive side) of excess grease. Used automatic grease gun. Added 1.5 tube of Kluberplex to drive side of generator bearing and 1.5 tube to the non-drive side of the generator bearing. Applied the shaft covers to high speed shaft. Attended to other issues.</t>
  </si>
  <si>
    <t>KRAYN-WKO-NDX-20120517-15</t>
  </si>
  <si>
    <t>KRAYN-WKO-NDX-20120620-02</t>
  </si>
  <si>
    <t>KRAYN-WKO-NDX-20110930-01</t>
  </si>
  <si>
    <t>KRAYN-WKO-NDX-20110929-01</t>
  </si>
  <si>
    <t>KRAYN-WKO-NDX-20101021-03</t>
  </si>
  <si>
    <t>Nordex technicians along with a WTS tech stopped the wind turbine to see what the back lash is and to compare the difference with turbine 16.</t>
  </si>
  <si>
    <t>KRAYN-WKO-NDX-20090817-02</t>
  </si>
  <si>
    <t>Gen Rot RpmDiff H stop</t>
  </si>
  <si>
    <t xml:space="preserve"> Tighten the shield on the generator speed sensor and changed the module, but did not help. Adjusted Rotor sensors and monitored wtg. For one hour all fine.</t>
  </si>
  <si>
    <t>KRAYN-WKO-NDX-20090911-02</t>
  </si>
  <si>
    <t>Walk down insp.</t>
  </si>
  <si>
    <t xml:space="preserve">Walkdown inspection and installed edge guard. </t>
  </si>
  <si>
    <t>KRAYN-WKO-NDX-20090912-03</t>
  </si>
  <si>
    <t>KRAYN-WKO-NDX-20090916-01</t>
  </si>
  <si>
    <t>Pitch 3 not ready</t>
  </si>
  <si>
    <t>Troubleshoot pitch 3 not ready fault and found pitch convertor faulty, Had to adjust blade reduntant value.</t>
  </si>
  <si>
    <t>KRAYN-WKO-NDX-20091012-01</t>
  </si>
  <si>
    <t>IBS Inter-bus Stop</t>
  </si>
  <si>
    <t xml:space="preserve">Troubleshoot WTG and found slipring defective and in the process of changing the slipring we found damage to serial port. </t>
  </si>
  <si>
    <t>KRAYN-WKO-NDX-20091012-02</t>
  </si>
  <si>
    <t>KRAYN-WKO-NDX-20091026-02</t>
  </si>
  <si>
    <t>Type 2 maintenance</t>
  </si>
  <si>
    <t>KRAYN-WKO-NDX-20091106-10</t>
  </si>
  <si>
    <t>went up tower to inspect HV cables at yaw deck with draka</t>
  </si>
  <si>
    <t>KRAYN-WKO-NDX-20091110-11</t>
  </si>
  <si>
    <t>KRAYN-WKO-NDX-20091110-12</t>
  </si>
  <si>
    <t>First Aaron and Mark took out the vent valves in the blades.  Then Aaron and Mark repaired the cables.  UT took LM up and repaired the root rings.</t>
  </si>
  <si>
    <t>KRAYN-WKO-NDX-20091110-13</t>
  </si>
  <si>
    <t>KRAYN-WKO-NDX-20090111-04</t>
  </si>
  <si>
    <t>Hyd Oil Temp L Warn</t>
  </si>
  <si>
    <t>2 Renew guys installed heater. The turbine was already down due to cold weather.</t>
  </si>
  <si>
    <t>KRAYN-WKO-NDX-20090114-08</t>
  </si>
  <si>
    <t>KRAYN-WKO-NDX-20100201-02</t>
  </si>
  <si>
    <t>scheduled listed items</t>
  </si>
  <si>
    <t>Firmware was Updated on pitchmasters, 100W Slipring Installed, Confirmed Both Yaw Motors Running Properly, Installed Temporary Cable Chaffing Guard, Unable to Secure Kelms Grips - No Wear Indicated, Confirmed Heater is Bolted Down, Confirmed Nacelle Crane Secured,assured correct Parameters in Yaw Converter.</t>
  </si>
  <si>
    <t>KRAYN-WKO-NDX-20100222-09</t>
  </si>
  <si>
    <t>went up tower to exchange fire extinguisher for type three annual maintenance</t>
  </si>
  <si>
    <t>KRAYN-WKO-NDX-20100325-03</t>
  </si>
  <si>
    <t>Performed SEG Maint.                                                                     8522.30 op hrs</t>
  </si>
  <si>
    <t>KRAYN-WKO-NDX-20100329-05</t>
  </si>
  <si>
    <t>turbine faulted for fm750 fm700 we checked multiple points through out turbines interbus and rnr slipring repaired problem (run time 8608.23)</t>
  </si>
  <si>
    <t>KRAYN-WKO-NDX-20100426-06</t>
  </si>
  <si>
    <t>Went to Turbine 17 to perform Q15P retrofit. Personnel hours include drive back to shop.  Production Hours were 9253 Hours.</t>
  </si>
  <si>
    <t>KRAYN-WKO-NDX-20100514-05</t>
  </si>
  <si>
    <t>Operation hrs: 9674.66 The turbine has FM 168 gearbox filter 75% clogged alarm. The Nordex service technicians changed the filter and reset the alarm. The technicians had to restart the wind turbine due to lightning on the park will return when clear. The Nordex service team returned to the turbine to perform the filter change out. up tower time:1 hr</t>
  </si>
  <si>
    <t>KRAYN-WKO-NDX-20100609-09</t>
  </si>
  <si>
    <t>KRAYN-WKO-NDX-20100609-10</t>
  </si>
  <si>
    <t>KRAYN-WKO-NDX-20100722-04</t>
  </si>
  <si>
    <t>Nordex technicians performed type 3 which includes tower torqs, yaw brake , yaw bearing torqs as well, hub function tests and changed slip ring brushes. Operation hrs : 11319.08</t>
  </si>
  <si>
    <t>KRAYN-WKO-NDX-20100723-01</t>
  </si>
  <si>
    <t>Maintenance on WTG: 17WEA80824.  John Huff and Sean Illig spent the same amount of time in the turbine.</t>
  </si>
  <si>
    <t>KRAYN-WKO-NDX-20100724-02</t>
  </si>
  <si>
    <t>Maintenance on WTG: 17WEA80824.  John Huff and Dustan Thill spent the same amount of time in the turbine.</t>
  </si>
  <si>
    <t>KRAYN-WKO-NDX-20100823-01</t>
  </si>
  <si>
    <t>KRAYN-NDX-PRT-0335,KRAYN-NDX-PRT-0029</t>
  </si>
  <si>
    <t>28,1 gal</t>
  </si>
  <si>
    <t>Nordex technicians stopped the wind turbine to perform a yaw brake installation which includes removing all bolts and cleaning brake calipers and installing new brake pads and a total re-torq of all brake calipers and total cleaning of the turbine.</t>
  </si>
  <si>
    <t>KRAYN-WKO-NDX-20100830-02</t>
  </si>
  <si>
    <t>oil sample 12193.86 hrs</t>
  </si>
  <si>
    <t>KRAYN-WKO-NDX-20110622-10</t>
  </si>
  <si>
    <t>FM 110_Replaced Pepper&amp;Phuchs Module</t>
  </si>
  <si>
    <t>KRAYN-WKO-NDX-20110627-04</t>
  </si>
  <si>
    <t>Maintenance Type III stage 2. Worked with daniel sibilab12546</t>
  </si>
  <si>
    <t>KRAYN-WKO-NDX-20110701-08</t>
  </si>
  <si>
    <t>KRAYN-NDX-PRT-0966,KRAYN-NDX-PRT-0054,KRAYN-NDX-PRT-0970,KRAYN-NDX-PRT-0964</t>
  </si>
  <si>
    <t>4,1,1,2</t>
  </si>
  <si>
    <t>Type III Final Cleaning</t>
  </si>
  <si>
    <t>KRAYN-WKO-NDX-20110706-03</t>
  </si>
  <si>
    <t>Placed new centa coupling on high speed shaft</t>
  </si>
  <si>
    <t>KRAYN-WKO-NDX-20110727-09</t>
  </si>
  <si>
    <t>ALU</t>
  </si>
  <si>
    <t>KRAYN-WKO-NDX-20110727-10</t>
  </si>
  <si>
    <t>Counting ring</t>
  </si>
  <si>
    <t>KRAYN-WKO-NDX-20110727-11</t>
  </si>
  <si>
    <t>KRAYN-WKO-NDX-20110727-12</t>
  </si>
  <si>
    <t>Shaft nut</t>
  </si>
  <si>
    <t>KRAYN-WKO-NDX-20110727-13</t>
  </si>
  <si>
    <t>Top Box Bracket</t>
  </si>
  <si>
    <t>KRAYN-WKO-NDX-20110727-14</t>
  </si>
  <si>
    <t>Zargus Cable Loop retro</t>
  </si>
  <si>
    <t>KRAYN-WKO-NDX-20110801-10</t>
  </si>
  <si>
    <t>ALU GenBearPmp Fault</t>
  </si>
  <si>
    <t>Checked wiring on ALU relay found wire in wrong terminal</t>
  </si>
  <si>
    <t>KRAYN-WKO-NDX-20110826-05</t>
  </si>
  <si>
    <t>KRAYN-WKO-NDX-20110903-02</t>
  </si>
  <si>
    <t>KRAYN-WKO-NDX-20111115-04</t>
  </si>
  <si>
    <t>KRAYN-WKO-NDX-20111129-14</t>
  </si>
  <si>
    <t>KRAYN-WKO-NDX-20111107-03</t>
  </si>
  <si>
    <t>KRAYN-WKO-NDX-20111208-19</t>
  </si>
  <si>
    <t>KRAYN-WKO-NDX-20140214-01</t>
  </si>
  <si>
    <t>KRAYN-NDX-PRT-0302,KRAYN-NDX-PRT-0303</t>
  </si>
  <si>
    <t>After noticing the top cabinet bushings missing during other work days before we returned to the turbine with new bushings.  Stopped the turbine and climbed to the nacelle.  Installed both the fwd and aft bushing sets.  Double checked the surrounding area and assured no damage from the loose cabinet.  No defects noted at this time.  Returned down tower and placed the turbine in run.</t>
  </si>
  <si>
    <t>KRAYN-WKO-NDX-20120204-04</t>
  </si>
  <si>
    <t>KRAYN-WKO-NDX-20120620-03</t>
  </si>
  <si>
    <t xml:space="preserve">Installed ground on base of FAA light to machine frame ground per nordex engineering. </t>
  </si>
  <si>
    <t>KRAYN-WKO-NDX-20120620-04</t>
  </si>
  <si>
    <t>Swapped fire ext. from down to up tower.</t>
  </si>
  <si>
    <t>KRAYN-WKO-NDX-20120730-04</t>
  </si>
  <si>
    <t>FM705  / RotBrk Temp CableCut</t>
  </si>
  <si>
    <t>Cleaned off generator bearing (both drive and non-drive side) of excess grease. Used automatic grease gun. Added one tube of Kluberplex to drive side of generator bearing and one tube to the non-drive side of the generator bearing. Applied the shaft covers to high speed shaft. Cleaned up all tools and materials. Sent everything down tower. Climbed down tower. started turbine.</t>
  </si>
  <si>
    <t>KRAYN-WKO-NDX-20120730-05</t>
  </si>
  <si>
    <t>Went to turbine. Hoisted tools and materials up turbine. Took off both high speed shaft covers on the generator side and the bottom high speed shaft cover on the gearbox side. Took PT sensor off of the rotor break. Put new sensor on brake caliber. Continued working other issues.</t>
  </si>
  <si>
    <t>KRAYN-WKO-NDX-20120517-16</t>
  </si>
  <si>
    <t>KRAYN-WKO-NDX-20120517-17</t>
  </si>
  <si>
    <t>KRAYN-WKO-NDX-20120726-02</t>
  </si>
  <si>
    <t>FM710  / Gen CWTemp GenInlt CableCut</t>
  </si>
  <si>
    <t>Ascended tower, flipped breaker 102F1, checked fuse in 105A12 module and all fuses from 105A7-105A12. Switched 105A11 and w/ 105A12 to see if fault followed. Then found rotor break temperature PT100 was damaged due to dog bone chafing shielding. We then followed W707 to the gen cooling temp PT100 which was also had no continuity. We switched PT100 gen cooling temp w/ nacelle PT100 temporarily. Fault cleared turbine runs.</t>
  </si>
  <si>
    <t>KRAYN-WKO-NDX-20120620-05</t>
  </si>
  <si>
    <t>KRAYN-NDX-PRT-0681,KRAYN-NDX-PRT-0978,KRAYN-NDX-PRT-0058</t>
  </si>
  <si>
    <t>5,2,3</t>
  </si>
  <si>
    <t>KRAYN-WKO-NDX-20120621-02</t>
  </si>
  <si>
    <t xml:space="preserve">Applied all shaft covers to rotor and high speed shaft. </t>
  </si>
  <si>
    <t>KRAYN-WKO-NDX-20120621-03</t>
  </si>
  <si>
    <t>KRAYN-WKO-NDX-20120621-04</t>
  </si>
  <si>
    <t>KRAYN-NDX-PRT-0062,KRAYN-NDX-PRT-0960</t>
  </si>
  <si>
    <t>8,17</t>
  </si>
  <si>
    <t>Completed type III maintenance stages 1; as well as the Yaw and tower torque of stage 2.</t>
  </si>
  <si>
    <t>KRAYN-WKO-NDX-20100719-02</t>
  </si>
  <si>
    <t>KRAYN-NDX-PRT-0587,KRAYN-NDX-PRT-0058,KRAYN-NDX-PRT-0325,KRAYN-NDX-PRT-0074,KRAYN-NDX-PRT-0364,KRAYN-NDX-PRT-0348,KRAYN-NDX-PRT-0351</t>
  </si>
  <si>
    <t>4,1,1,1,0.5,1,4</t>
  </si>
  <si>
    <t>Went to the turbine to perform maintenance 3.  Operating hours 11244</t>
  </si>
  <si>
    <t>KRAYN-WKO-NDX-20120218-02</t>
  </si>
  <si>
    <t>Approached down turbine and checked yaw motor brakes on NC2, climbed tower and checked yaw motor brakes for release, found yaw motor by the hoist to have a loose jam nut on the micro switch asjustment screw. Readjusted screw and checked other moter for same thing, checked for simotanios release of both brakes, reset turbine and tested yaw. Climbed down and started turbine.</t>
  </si>
  <si>
    <t>KRAYN-WKO-NDX-20120223-02</t>
  </si>
  <si>
    <t>Approached down turbine, took trigger files for Sean Illig. Reset and started turbine</t>
  </si>
  <si>
    <t>KRAYN-WKO-NDX-20120103-03</t>
  </si>
  <si>
    <t>Arrived on site to respond to a FM414 fault. Dismantled yaw motors and checked brake clearance after jumping pins 15 and 18 on 124K2. Clearance was found to be within .05 mm of .4 mm target gap. Micro switches were checked and readjusted. Yaw motor on left side of nacelle was found to be slighly off. With the brakes jumped open the disks were rotated to check for even wear pattern...all was well. The turbine was started back up with out incident after decent.</t>
  </si>
  <si>
    <t>KRAYN-WKO-NDX-20090728-01</t>
  </si>
  <si>
    <t>low hydraulic oil</t>
  </si>
  <si>
    <t>turbine 18 faulted due to low hydraulic oil, Refilled oil resevoirwith hydraulic fluid. oil leak is at yaw break caliper new part was ordered and turbine is currently running</t>
  </si>
  <si>
    <t>KRAYN-WKO-NDX-20091005-04</t>
  </si>
  <si>
    <t>yaw motor break not open</t>
  </si>
  <si>
    <t>the turbine faulted for micro switch out of adjusted we cleaned the micro switch put the switch back together back in proper adjustment turbine is running</t>
  </si>
  <si>
    <t>KRAYN-WKO-NDX-20091007-03</t>
  </si>
  <si>
    <t>gen cooler fuse trip</t>
  </si>
  <si>
    <t>the turbine faulted for gen cooler fuse trip, we found that the cooler pump for the generator has blown a seal, 10-8 removed pump and attempting to get a new seal</t>
  </si>
  <si>
    <t>KRAYN-WKO-NDX-20091104-02</t>
  </si>
  <si>
    <t xml:space="preserve">removed vent valves from the blades </t>
  </si>
  <si>
    <t>KRAYN-WKO-NDX-20091106-11</t>
  </si>
  <si>
    <t>went up tower to inspect HV cables at yaw deck</t>
  </si>
  <si>
    <t>KRAYN-WKO-NDX-20091110-14</t>
  </si>
  <si>
    <t>Hyd Oil Level L Stop</t>
  </si>
  <si>
    <t>1.5 gallon</t>
  </si>
  <si>
    <t>Added hydraulic oil to hyd. Station.</t>
  </si>
  <si>
    <t>KRAYN-WKO-NDX-20091116-01</t>
  </si>
  <si>
    <t>KRAYN-NDX-PRT-0745,KRAYN-NDX-PRT-0745,KRAYN-NDX-PRT-0745</t>
  </si>
  <si>
    <t xml:space="preserve">went up turbine replaced leaking yaw calipers with new calipers, cleaned up yaw deck and all mess also changed out offline oil filter element </t>
  </si>
  <si>
    <t>KRAYN-WKO-NDX-20091116-02</t>
  </si>
  <si>
    <t>KRAYN-WKO-NDX-20091117-01</t>
  </si>
  <si>
    <t xml:space="preserve">went up turbine to inspect two break calipers for leaks, these calipers had been changed out the previous day. Serial numbers were also taken for further reports </t>
  </si>
  <si>
    <t>KRAYN-WKO-NDX-20091208-01</t>
  </si>
  <si>
    <t>yaw hydraulic not open</t>
  </si>
  <si>
    <t>checked hydraulics for a stuck mechanical valve cleared blockage and returned turbine back to service</t>
  </si>
  <si>
    <t>KRAYN-WKO-NDX-20091229-01</t>
  </si>
  <si>
    <t>yaw hydraulic break not open</t>
  </si>
  <si>
    <t>turbine door was popped open through the high winds of the night causing the yaw brake calipers to seize up causing the fm420, the door lock was adjusted and door bump bar was loobed so it will not open accidently again, also insulation was added to the hard lines of the yaw calipers, an oil change to a synthetic oil was performed at the hydraulic station however calipers are still at a non opperating tempeture a heater is installed at the yaw deck to warm up the tempeture.10-30 went up turbine removed insulation off hydraulic lines and applied a warming cord, took apart hydraulic manifold looking for problems, after we made a tool to remove a valve inside the manifold we then removed the valve replacing it with a new valve, durring this process found particals of matter which should not have been inside the hydraulic loop for yaw brakes, cleaned it out and reassembled the manifold then put the turbine back online.</t>
  </si>
  <si>
    <t>KRAYN-WKO-NDX-20100112-08</t>
  </si>
  <si>
    <t>KRAYN-WKO-NDX-20100112-09</t>
  </si>
  <si>
    <t>KRAYN-WKO-NDX-20100204-05</t>
  </si>
  <si>
    <t>firmware update</t>
  </si>
  <si>
    <t xml:space="preserve">Updated Firmware, Confirmed 100W Slipring Installed, Confirmed Both Yaw Motors Working Properly, Could not Reroute Induction Sensor Cable-Too Short, Installed Upper &amp; Lower Cable Chaffing Guards, Secured Kelms Grips, Confirmed Heater Bolted Down, Confirmed Nacelle Crane Secured, Found Wrong Parameters in Yaw Converter-Installed Correct Parameters
</t>
  </si>
  <si>
    <t>KRAYN-WKO-NDX-20100204-06</t>
  </si>
  <si>
    <t>KRAYN-WKO-NDX-20100329-06</t>
  </si>
  <si>
    <t>Yaw HYD Brake not Closed</t>
  </si>
  <si>
    <t>Changed out hose insite Hydraulic tank due to a rurture in line. Problem was found due to slow rise is pressure in Yaw Brake during Wtg test.</t>
  </si>
  <si>
    <t>KRAYN-WKO-NDX-20100329-07</t>
  </si>
  <si>
    <t>KRAYN-WKO-NDX-20100329-08</t>
  </si>
  <si>
    <t>KRAYN-WKO-NDX-20100406-04</t>
  </si>
  <si>
    <t>Vib Vdir Eff Stop</t>
  </si>
  <si>
    <t>Ophrs. 6164.68 Turbine faulting on FE57 Vib V Eff Stop. Tried to recalibrate vibration sensor via NC2, sensor would not calibrate. Replaced sensor.</t>
  </si>
  <si>
    <t>KRAYN-WKO-NDX-20100407-02</t>
  </si>
  <si>
    <t>operation hrs: 6184.27 The technicians stopped the wind turbine to perform a yaw brake pad removal and instalation. Cleaned the yaw brake disc and calipers. Unable to perform the task due to a faulty hytorq pump. The up tower time is 2 hrs..</t>
  </si>
  <si>
    <t>KRAYN-WKO-NDX-20100409-03</t>
  </si>
  <si>
    <t>Went to Turbine 18 to do a complete brake job since the yaw brakes were sqealing.  Sean, BJ, AJ and Mark left the shop at 730 am.  Got to turbine at 8:30.  We were up tower the entire time.  Eric and Dustin left the shop at 11 to bring us supplies.  Eric stayed with us until 6, dustin went to get us more supplies, brought it back, and then went back to the shop.  Aj, Sean, BJ and Mark were uptower from 9 AM to 6:30 PM. Eric was up tower 12pm to 5 pm  Turbine hours 6229</t>
  </si>
  <si>
    <t>KRAYN-WKO-NDX-20100419-03</t>
  </si>
  <si>
    <t>changed vibe switch opperating hours (6450.18)</t>
  </si>
  <si>
    <t>KRAYN-WKO-NDX-20100420-01</t>
  </si>
  <si>
    <t>turbine has had multiple 744 warnings and has faulted for fm 700 and fm750 in the last week. We went up to inspect the turbine we where accompinied by Everpower John Bennett.</t>
  </si>
  <si>
    <t>KRAYN-WKO-NDX-20100427-02</t>
  </si>
  <si>
    <t>Went to Turbine 18 to perform Q15P retrofit. Production Hours were 6633 Hours.</t>
  </si>
  <si>
    <t>Yaw hydraulic brake not open</t>
  </si>
  <si>
    <t xml:space="preserve">The turbine had FM420 disabled allowing it to run without high risk. We took apart the hydraulic system and readjusted throttle valve 710. It had the adjustment screw turned all the way out preventing enough hydraulic fluid to flow freely through it, it needs to be adjusted all the way in. We then installed the hydraulic station retrofit kit, renabled the fault, ran through some testing with the yaw converter, and placed the turbine back online. </t>
  </si>
  <si>
    <t>KRAYN-WKO-NDX-20100610-05</t>
  </si>
  <si>
    <t>KRAYN-WKO-NDX-20100624-03</t>
  </si>
  <si>
    <t>Type 3 Maintenance ( Tourquing of Tower Section, Nacelle, Hub. Changed Filters and Lubes). OPHRS= 7997.43 [07:00-07:30 paperwork 07:30-08:00 meeting 08:00-09:00 prep and drive to site.]</t>
  </si>
  <si>
    <t>KRAYN-WKO-NDX-20120305-02</t>
  </si>
  <si>
    <t>Door latch for turbine was replaced.</t>
  </si>
  <si>
    <t>KRAYN-WKO-NDX-20120308-01</t>
  </si>
  <si>
    <t>Pulled trigger files and sent them to S.E.G. in response to MI Class B and pick up fault. Turbine was not shut down.</t>
  </si>
  <si>
    <t>KRAYN-WKO-NDX-20120529-01</t>
  </si>
  <si>
    <t>0.25</t>
  </si>
  <si>
    <t>Nordex technicians performed various checks for type III maintenance.</t>
  </si>
  <si>
    <t>KRAYN-WKO-NDX-20120505-01</t>
  </si>
  <si>
    <t>Gearbox oil change</t>
  </si>
  <si>
    <t>KRAYN-WKO-NDX-20120505-02</t>
  </si>
  <si>
    <t>KRAYN-NDX-PRT-0350,KRAYN-NDX-PRT-0325,KRAYN-NDX-PRT-0356,KRAYN-NDX-PRT-0017,KRAYN-NDX-PRT-0364</t>
  </si>
  <si>
    <t>Changed main oil filter, offline filter, hydraulic filter, filled yaw alu, replaced main converter air filters, replaced generator air filter, left gearbox air filter on gearbox.</t>
  </si>
  <si>
    <t>KRAYN-NDX-PRT-0980</t>
  </si>
  <si>
    <t>KRAYN-WKO-NDX-20100722-05</t>
  </si>
  <si>
    <t>Replaced generator slipring brushes on WTG: 18WEA80825. John Huff spent the same amount of time in the tower.</t>
  </si>
  <si>
    <t>KRAYN-WKO-NDX-20100804-01</t>
  </si>
  <si>
    <t>Blade Inspections.</t>
  </si>
  <si>
    <t>KRAYN-WKO-NDX-20100812-03</t>
  </si>
  <si>
    <t>Nordex technicians performed a zarges lift maintenance according to maintenance procedures. Operation hrs.:9103.92</t>
  </si>
  <si>
    <t>KRAYN-WKO-NDX-20100825-08</t>
  </si>
  <si>
    <t>sanded yaw brake disc to reduce noise levels, also took oil samples from gearbox brad foy from everpower was with me</t>
  </si>
  <si>
    <t>KRAYN-WKO-NDX-20101015-04</t>
  </si>
  <si>
    <t>Cleaned hub slip ring in WTG 18.  Used 3M General Purpose Contact Cleaner for cleaning and DeoxIT lubricant.  Brad Foy of EverPower attended.  8717 hrs in operation.</t>
  </si>
  <si>
    <t>KRAYN-WKO-NDX-20101019-03</t>
  </si>
  <si>
    <t>Turbine has been having fm744 warnings. Techs went up and cleaned the slipring.</t>
  </si>
  <si>
    <t>KRAYN-WKO-NDX-20101020-03</t>
  </si>
  <si>
    <t>Nordex tech along with WTS tech Rob Z. stopped the wind turbine to trouble shoot the interbus fault and found that the slipring was faulty. So the technicians proceeded with the slipring in the hub removal and turned the voltage to the hub back on and still had a interbus problem with the new proto-type and after troubleshooting foundthat the rs232 serial port was damaged but were able to fix the problem and put the wind turbine to run mode.</t>
  </si>
  <si>
    <t>KRAYN-WKO-NDX-20101020-04</t>
  </si>
  <si>
    <t>KRAYN-WKO-NDX-20111222-04</t>
  </si>
  <si>
    <t>FM1153  / Pitchangle 1 Diff.Set-Act</t>
  </si>
  <si>
    <t>Troubleshot FM 1153.  Found pitch breaker tripped.  Atemped to reset breaker which didn't work.  Entered hub and found the slipring to have severe arcing.  Replaced slip ring with no defects noted at this time.</t>
  </si>
  <si>
    <t>KRAYN-WKO-NDX-20110818-02</t>
  </si>
  <si>
    <t>Drilled and removed bolt from blade 1 position 32.  Installed new bolt.  Flipped surrounding bolts 31 and 33.  Work performed with energyworks crew of Randy, Adam, and Masion.</t>
  </si>
  <si>
    <t>KRAYN-WKO-NDX-20110727-15</t>
  </si>
  <si>
    <t>Troubleshot SEG fault.  Checked gen rotor encoder and all wiring for ti with no defect noted at this time.</t>
  </si>
  <si>
    <t>KRAYN-WKO-NDX-20110727-16</t>
  </si>
  <si>
    <t>KRAYN-WKO-NDX-20110728-01</t>
  </si>
  <si>
    <t>Troubleshot SEG fault.  Replaced gen encoder with no fix, rechecked all wiring at encoder, in top box, down the tower, and in SEG box.  All shielding was good and all of the wires rang good.  Still no defects noted at this time.  Had lightining on site had to leave.</t>
  </si>
  <si>
    <t>KRAYN-WKO-NDX-20110729-01</t>
  </si>
  <si>
    <t>Troubleshot SEG fault.  R&amp;R HUR trying 5 different HUR's from stock.  NO fix but found resistor faulty on encoder plug on HUR.  Had lightining move in and had to leave site.</t>
  </si>
  <si>
    <t>KRAYN-WKO-NDX-20110730-01</t>
  </si>
  <si>
    <t>Troubleshot SEG fault.  Installed resistor.  Could not commision HUR.</t>
  </si>
  <si>
    <t>KRAYN-WKO-NDX-20110804-01</t>
  </si>
  <si>
    <t xml:space="preserve">Installed Door Louver Retro </t>
  </si>
  <si>
    <t>KRAYN-WKO-NDX-20110805-02</t>
  </si>
  <si>
    <t>inductive sensor</t>
  </si>
  <si>
    <t>KRAYN-WKO-NDX-20110818-03</t>
  </si>
  <si>
    <t>Blade Bolt Crew</t>
  </si>
  <si>
    <t>KRAYN-WKO-NDX-20110819-07</t>
  </si>
  <si>
    <t>Flipped blade bolts 63, 64, and 1 in blade 1 due to broken blade bolt in blade 1 position 32.  Work performed with energyworks crew of Randy, Adam, and Masion.</t>
  </si>
  <si>
    <t>KRAYN-WKO-NDX-20110831-01</t>
  </si>
  <si>
    <t>KRAYN-WKO-NDX-20110903-03</t>
  </si>
  <si>
    <t>KRAYN-WKO-NDX-20110903-04</t>
  </si>
  <si>
    <t>KRAYN-WKO-NDX-20110912-02</t>
  </si>
  <si>
    <t>KRAYN-WKO-NDX-20110927-01</t>
  </si>
  <si>
    <t>KRAYN-WKO-NDX-20110927-02</t>
  </si>
  <si>
    <t>KRAYN-WKO-NDX-20111121-01</t>
  </si>
  <si>
    <t>KRAYN-WKO-NDX-20111121-02</t>
  </si>
  <si>
    <t>KRAYN-WKO-NDX-20111121-03</t>
  </si>
  <si>
    <t>KRAYN-NDX-PRT-0356,KRAYN-NDX-PRT-0017</t>
  </si>
  <si>
    <t>KRAYN-WKO-NDX-20111121-04</t>
  </si>
  <si>
    <t>KRAYN-WKO-NDX-20111121-05</t>
  </si>
  <si>
    <t>KRAYN-WKO-NDX-20111121-06</t>
  </si>
  <si>
    <t>KRAYN-WKO-NDX-20111129-15</t>
  </si>
  <si>
    <t>KRAYN-WKO-NDX-20111108-08</t>
  </si>
  <si>
    <t>KRAYN-WKO-NDX-20111108-09</t>
  </si>
  <si>
    <t>KRAYN-WKO-NDX-20111111-02</t>
  </si>
  <si>
    <t>KRAYN-WKO-NDX-20110912-03</t>
  </si>
  <si>
    <t>KRAYN-WKO-NDX-20120519-02</t>
  </si>
  <si>
    <t>Changed Slip Ring</t>
  </si>
  <si>
    <t>KRAYN-WKO-NDX-20120412-02</t>
  </si>
  <si>
    <t xml:space="preserve">Gathered up all of the correct tooling and traveled to site.  Climbed tower and used the chain hoist to raise two loads of tools up to the nacelle.  Began prepareing the yaw drives by removing the surrounding deck plates.  Once the plates are removed then breakers 104f3, 124K2, 111AF3, and 120S1 are turned OFF.  Then the covers removed on the yaw motors and lack of voltage was verified.  With that the wires can be lifted, covered and move out of the way.  Then the motors removed via four 19mm bolts and placed infront of the gen out of the way.  Then we set up the hytorc and MXT 1 head with a 36mm socket.  Using that we loosened and removed all of the attaching bolts from the base of the drives except one on each base which will get removed when the crane is ready to pick.  With this complete we closed up the nacelle and climbed down tower and traveled back to the shop. </t>
  </si>
  <si>
    <t>KRAYN-WKO-NDX-20120413-01</t>
  </si>
  <si>
    <t>Met with the contractors from WTG at the shop and then traveled out to site.  Apon arrival we dicussed the hazards of the days job and planned our lift with that in mind.  We then unloaded the trucks and two of the WTS contractors climbed up tower.  They lowered the chain hoist and we began hoisting up the rest of the equipment for the up tower cranes.  With most of the tooling and equipmetn organized and ready to pick two Nordex techs climbed up tower.  We finished the equipment picks and the up tower team began assembilling the up tower cranes.  Once built we removed the hinge side yaw drive and sent it down tower.  Then hoisted the new drive up tower and installed.  With the drive in and the base bolts snugged the crane left the hinge side drive and hooked to the open side drive.  Pulled the opened side drive and lowered it to the ground and into one of the new drives boxs.  Then the other new drive got rigged and hoisted up to the nacelle.  After arriving up tower the drive was set down into place.  With this complete the crane was dismanteled and the yaw drives torqued down with the MXT 1 and hytorc pump.  After that the decking was installed around the drives then the motors set down on the drives and wired.  After the completion of the wiring the breakers were switch back on from the previous day by removing LOTO and returning 104F3, 111AF3, 124K2, and120S1 to ON.  The original parameters where restored to the yaw convertor with the original torque setting.  With that the turbine was reset and manually yawed.  Packed up the remaining tooling and equipment and sent it down with the chain hoist.  From down tower NC II was checked and found no faults or warnings.  All personnel climbed down tower and Started the turbine with no defects noted at this time.</t>
  </si>
  <si>
    <t>KRAYN-WKO-NDX-20120416-01</t>
  </si>
  <si>
    <t>Pitch 3 DC overcurrent</t>
  </si>
  <si>
    <t>Got a hub slip ring after reviewing the logs.  Traveled to site and entered the turbine.  Pin wheeled turbine and heard a thud in the hub.  Climbed the turbine and locked out the rotor.  Moved out to the hub and entered the hub.  Once there a broken blade bolt was found along with a nut and washer.  removed all of the pieces and inspected fro damage.  With no defects noted we left the hub and returned to the nacelle where we unlocked the rotor and reset the turbine.  Everything looked good and we returned down tower via the ladder.  Started the turbine and returned to the shop.</t>
  </si>
  <si>
    <t>KRAYN-WKO-NDX-20120806-02</t>
  </si>
  <si>
    <t>FM1176  / Pitch1 DC/DC converter defect</t>
  </si>
  <si>
    <t>Went to turbine. Pitched blades manually. Heard noise in hub. Stopped rotor. Went up tower. Pinned rotor out. Entered hub. Found broken blade bolt in blade #1 Pos #32. Retrieved bolt. Adjusted Pitch encoder #2. Cleared hub out. Unpinned hub. Reset faults. Came back down tower. Restarted faults. Drove to turbine #29.</t>
  </si>
  <si>
    <t>Exchanged fire extinguishers.</t>
  </si>
  <si>
    <t>KRAYN-WKO-NDX-20120530-02</t>
  </si>
  <si>
    <t>KRAYN-NDX-PRT-0062,KRAYN-NDX-PRT-0979,KRAYN-NDX-PRT-0350,KRAYN-NDX-PRT-0960,KRAYN-NDX-PRT-0963,KRAYN-NDX-PRT-0963</t>
  </si>
  <si>
    <t>8,1gram,1,15,4,2</t>
  </si>
  <si>
    <t>Completed type III maintenance stages 1 and 2. Also completed overspeed test for stage 3.</t>
  </si>
  <si>
    <t>KRAYN-WKO-NDX-20120412-03</t>
  </si>
  <si>
    <t>FM490  / Yaw SensRuntimeToothToTooth TimeOut</t>
  </si>
  <si>
    <t>Turbine faulted at 19:07 and tried to call my on call partner Charles Martin, 1 call to his work phone and 3 calls to his personal phone and no answer or call back. Called Willy Finch and headed to turbine. Assended turbine and checked yaw stacks for propper backlash, found hinge side yaw stack broken, and siezed, no movement when braked open.. Informed Jennings Lynch and Everpower</t>
  </si>
  <si>
    <t>KRAYN-WKO-NDX-20120612-02</t>
  </si>
  <si>
    <t>Arrived at turbine, proceeded to pull triggers for our master tech. He called back and said that it was a pickup fault and needed to clean the encoder to see if that helped. Went back to shop picked up materials. Proceeded back to site to wtg18 and acended tower. removed encoder and cleaned thourghly with rag and blew out with a can of compressed air. Due to low winds unable to start turbine to test, left turbine in unfaulted state. Should start, if faoult again will need to replace the encoder.</t>
  </si>
  <si>
    <t>KRAYN-WKO-NDX-20120725-04</t>
  </si>
  <si>
    <t>Entered hub with all tools and procedures necessary for blade bolt extraction and replace in blade 2 position 64. We had to remove the redundant encoder from the blade. We then Pitched the blade so we could access the broken bolt. Extracted the bolt and replaced it with a new one. We removed all unnecessary tooling and parts from the hub. We then began reinstalling the encoder. This was excessively complicated but, was eventually successful.</t>
  </si>
  <si>
    <t>KRAYN-WKO-NDX-20090604-01</t>
  </si>
  <si>
    <t>lp lightning protection pitch</t>
  </si>
  <si>
    <t>KRAYN-NDX-PRT-0249,KRAYN-NDX-PRT-0482</t>
  </si>
  <si>
    <t>replaced litning protection module and found a defective pitch invertor. Removed and replaced and reprogramed. Now there is an I-bus problem. Tried changing digital input module but still has problem. Went up turbine to swap out part but problem is still there. troubleshot more and found the newly replaced pitch invertor defective, removed the defective part and replaced. also slipring needed cleaning so we performed task. Do not put parts in SAP</t>
  </si>
  <si>
    <t>KRAYN-WKO-NDX-20090604-02</t>
  </si>
  <si>
    <t>KRAYN-WKO-NDX-20090830-01</t>
  </si>
  <si>
    <t>MI class C fault</t>
  </si>
  <si>
    <t>KRAYN-NDX-PRT-0639,KRAYN-NDX-PRT-0671,KRAYN-NDX-PRT-0644</t>
  </si>
  <si>
    <t>Troubleshoot MI Class C fault and found FIT board defective, removed and replaced fit board. Class C fault went away but Ringline fault is present. Found defective fuses and IGBT Removed and Replaced. Do Not Put Parts in SAP!!!</t>
  </si>
  <si>
    <t>KRAYN-WKO-NDX-20090930-01</t>
  </si>
  <si>
    <t>SEG informed technicians to change back the flat cables that were swaped prior and to swap 1.2 and 2.1 and to change fit board. Current levels on the grid side look much better. Will swap cables back during maint. Of convertors. 10/01/09 Machine thought the Q 10 breaker was still connected to grid but it was not. we checked the feedback from the Q 10 breaker and there was no signal coming back to the HUR. We took some triggers for SEG and sent them off. Reset the HUR by means of removing the 24 volt power supply and put the turbine to run. DO Not Put PArt in SAP!!!</t>
  </si>
  <si>
    <t>KRAYN-WKO-NDX-20091026-03</t>
  </si>
  <si>
    <t>KRAYN-WKO-NDX-20091106-12</t>
  </si>
  <si>
    <t>KRAYN-WKO-NDX-20100402-05</t>
  </si>
  <si>
    <t>work Performed up tower was a breaker needed to be switched bak on on the top box cooler (run hours 8058.22)</t>
  </si>
  <si>
    <t>KRAYN-WKO-NDX-20100205-01</t>
  </si>
  <si>
    <t>Updated Firmware, 100W Slipring Installed, Confirmed Both Yaw Motors Working Properly, Could not Reroute Induction Sensor Cable-Too Short, Installed Upper &amp; Lower Cable Chaffing Guards, Secured Kelms Grips, Confirmed Heater Bolted Down, Confirmed Nacelle Crane Secure</t>
  </si>
  <si>
    <t>KRAYN-WKO-NDX-20100224-02</t>
  </si>
  <si>
    <t>KRAYN-WKO-NDX-20100224-03</t>
  </si>
  <si>
    <t>KRAYN-WKO-NDX-20100225-06</t>
  </si>
  <si>
    <t>The slipring that was put in this turbine was a used slipring so there is no need to pull from stock but I included the serial numbers so we know what slipring is in this turbine. There is a 50 watt slipring installed in this turbine. The operating hours are 7012.12</t>
  </si>
  <si>
    <t>KRAYN-WKO-NDX-20100225-07</t>
  </si>
  <si>
    <t>KRAYN-WKO-NDX-20100319-01</t>
  </si>
  <si>
    <t xml:space="preserve"> Performed a Seg maintenance  operation hrs7518.71</t>
  </si>
  <si>
    <t>KRAYN-WKO-NDX-20100319-02</t>
  </si>
  <si>
    <t>KRAYN-WKO-NDX-20100304-04</t>
  </si>
  <si>
    <t>Took apart old slipring and cleaned fingers and rings. Reassembled slip ring. Removed slip ring form 19. Installed slip ring that was refurbished in the shop. Returned turbine back to service. (Operation Hours: 7185.77h)</t>
  </si>
  <si>
    <t>KRAYN-WKO-NDX-20100406-05</t>
  </si>
  <si>
    <t>Vib V Dir Eff. Stop</t>
  </si>
  <si>
    <t>Ophrs. 6164.68 Turbine faulted on FE 57 Vib V Dif Eff. Stop. Tried to recalibrate vibration sensor via NC2 sensor would not calibrate. Replaced sensor.</t>
  </si>
  <si>
    <t>KRAYN-WKO-NDX-20100406-06</t>
  </si>
  <si>
    <t>KRAYN-WKO-NDX-20100427-03</t>
  </si>
  <si>
    <t>Went to Turbine 19 to perform Q15P retrofit. Production Hours were 8385 Hours.</t>
  </si>
  <si>
    <t>KRAYN-WKO-NDX-20100610-06</t>
  </si>
  <si>
    <t>Marty Kleinsasser and Reuben Waldner installed the drip pan retro fit. The turbine was put back online by Dan Ihle.</t>
  </si>
  <si>
    <t>KRAYN-WKO-NDX-20100610-07</t>
  </si>
  <si>
    <t>Marty Kleinsasser and Reuben Waldner installed the hydraulic station retrofit. The turbine was put back online by Dan Ihle.</t>
  </si>
  <si>
    <t>Type 3 Maintenance ( Tourquing of Tower Section, Nacelle, Hub. Changed Filters and Lubes). Ophrs-10858.47 {07:00-08:00 Safety Meeting 08:00-09:00 rer and drive to site)</t>
  </si>
  <si>
    <t>KRAYN-WKO-NDX-20100624-04</t>
  </si>
  <si>
    <t>5 gal.</t>
  </si>
  <si>
    <t xml:space="preserve">Operation hrs: 9759.23 Nordex technicians performed type 3 maintenance which includes generator and nacelle torqs. , Function tests , tower cleaning. The up tower time is 7 hrs. </t>
  </si>
  <si>
    <t>KRAYN-WKO-NDX-20100625-03</t>
  </si>
  <si>
    <t>Operation hrs: 9776.60 Nordex technicians performed type 3 maintenance which includes Hub checks and generator slip ring cleaning and hydr. Checks and nacelle cleaning. Up tower time 7 hrs..</t>
  </si>
  <si>
    <t>KRAYN-WKO-NDX-20100722-06</t>
  </si>
  <si>
    <t>generator slipring brushes on WTG: 19WEA80826. John Huff spent the same amount of time in the tower.</t>
  </si>
  <si>
    <t>KRAYN-WKO-NDX-20100812-04</t>
  </si>
  <si>
    <t>Performed a Zarges lift maint. 264258.29 OP hrs Both Nordex employee's went uptower for 26 mins</t>
  </si>
  <si>
    <t>KRAYN-WKO-NDX-20100825-09</t>
  </si>
  <si>
    <t>KRAYN-WKO-NDX-20101018-02</t>
  </si>
  <si>
    <t>I went up tower due to a noise (something bouncing around in the hub), while up tower I found a broke blade bolt on the leading edge of the blade on blade2. the greasing wheel bracket was bent and the hub had 21 broken grease catch bottles along with lots of paint damage. I inspected the blade teeth and all other componets in the hub for damage, the turbine was clear to put back into opperation. I was up tower with matt smith from WTS.</t>
  </si>
  <si>
    <t>KRAYN-WKO-NDX-20100623-02</t>
  </si>
  <si>
    <t>KRAYN-WKO-NDX-20110620-08</t>
  </si>
  <si>
    <t>KRAYN-WKO-NDX-20110713-13</t>
  </si>
  <si>
    <t>Change out UPS.battery as a test to see if it is the problem</t>
  </si>
  <si>
    <t>KRAYN-WKO-NDX-20110714-10</t>
  </si>
  <si>
    <t>Change out UPS. Start and monitor turbine.</t>
  </si>
  <si>
    <t>KRAYN-WKO-NDX-20110714-11</t>
  </si>
  <si>
    <t>KRAYN-WKO-NDX-20110722-06</t>
  </si>
  <si>
    <t>KRAYN-WKO-NDX-20110722-07</t>
  </si>
  <si>
    <t>Change out the control board inside the UPS</t>
  </si>
  <si>
    <t>KRAYN-WKO-NDX-20110804-02</t>
  </si>
  <si>
    <t>KRAYN-WKO-NDX-20110818-04</t>
  </si>
  <si>
    <t>ALU Retro</t>
  </si>
  <si>
    <t>KRAYN-WKO-NDX-20110818-05</t>
  </si>
  <si>
    <t>KRAYN-WKO-NDX-20110818-06</t>
  </si>
  <si>
    <t>KRAYN-WKO-NDX-20110818-07</t>
  </si>
  <si>
    <t>Cable Wrap Retro</t>
  </si>
  <si>
    <t>KRAYN-WKO-NDX-20110826-06</t>
  </si>
  <si>
    <t>KRAYN-WKO-NDX-20110903-05</t>
  </si>
  <si>
    <t>KRAYN-WKO-NDX-20111121-07</t>
  </si>
  <si>
    <t>KRAYN-WKO-NDX-20111121-08</t>
  </si>
  <si>
    <t>KRAYN-WKO-NDX-20111121-09</t>
  </si>
  <si>
    <t>KRAYN-WKO-NDX-20111121-10</t>
  </si>
  <si>
    <t>KRAYN-WKO-NDX-20111121-11</t>
  </si>
  <si>
    <t>KRAYN-WKO-NDX-20111121-12</t>
  </si>
  <si>
    <t>KRAYN-WKO-NDX-20111129-16</t>
  </si>
  <si>
    <t>KRAYN-WKO-NDX-20111108-10</t>
  </si>
  <si>
    <t>KRAYN-WKO-NDX-20111121-13</t>
  </si>
  <si>
    <t>KRAYN-WKO-NDX-20120505-03</t>
  </si>
  <si>
    <t>KRAYN-WKO-NDX-20120505-04</t>
  </si>
  <si>
    <t>Changed gearbox air filter, main oil filter, offline oil filter, hydraulic filter, filled yaw alu.</t>
  </si>
  <si>
    <t>KRAYN-WKO-NDX-20120726-03</t>
  </si>
  <si>
    <t>Arrived at tower to troubleshoot FM300.  Replaced diode 33 at x8 terminal strip.  Returned tower to service.</t>
  </si>
  <si>
    <t>KRAYN-WKO-NDX-20111207-02</t>
  </si>
  <si>
    <t>KRAYN-WKO-NDX-20110825-03</t>
  </si>
  <si>
    <t>yaw motor brake not closed</t>
  </si>
  <si>
    <t>KRAYN-WKO-NDX-20120206-01</t>
  </si>
  <si>
    <t>Nordex Technicians replaced 124K1 with new relay during the scheduled slip ring changeout (different service order).</t>
  </si>
  <si>
    <t>KRAYN-WKO-NDX-20120206-02</t>
  </si>
  <si>
    <t>Nordex Technicians changed snap-rings on the hub hatch during the scheduled slip ring changeout (different service order).</t>
  </si>
  <si>
    <t>Loaded trucks with PPE and fire exinquishers. Saw Turbine #19 went down. Drove to Turbine #19 first. Reset PLC. All faults cleared. Restarted turbine.</t>
  </si>
  <si>
    <t>KRAYN-WKO-NDX-20120206-03</t>
  </si>
  <si>
    <t>In side each blade root located and documented each blade bearing serial number. Un pin the hub and pinwheel rotor to inspect all blade seals. Damaged blade seals were documented and photographed if needed.</t>
  </si>
  <si>
    <t>KRAYN-WKO-NDX-20120206-04</t>
  </si>
  <si>
    <t xml:space="preserve">Shut down turbine, accended tower via ladder, lifted and secured nacelle lid.  Lowered hoist and lifted tools, hub rope and New SlipRing into nacelle. Killed 102F2, 102F3, 400V Pitch (all power to hub). Locked out rotor. Carried tools and Cleaned SlipRing into hub. Repalced SlipRing,  Lowered Dirty SlipRing, secured hoist, un locked rotor and restored all power to hub. Decended tower and turbine runs. </t>
  </si>
  <si>
    <t>KRAYN-WKO-NDX-20120604-02</t>
  </si>
  <si>
    <t>KRAYN-NDX-PRT-0062,KRAYN-NDX-PRT-0960,KRAYN-NDX-PRT-0009,KRAYN-NDX-PRT-0058,KRAYN-NDX-PRT-0292,KRAYN-NDX-PRT-0681</t>
  </si>
  <si>
    <t>7,10,1,3 kg,1 l,8</t>
  </si>
  <si>
    <t>Maintenance 3 stage 1,2</t>
  </si>
  <si>
    <t>KRAYN-WKO-NDX-20120604-03</t>
  </si>
  <si>
    <t>Install 75% yaw torque parameter per engineering request.</t>
  </si>
  <si>
    <t>KRAYN-WKO-NDX-20120605-01</t>
  </si>
  <si>
    <t>Arrived at tower. Stopped tower. Ascended tower. Began to perform a function test on wtg 19. Desended tower. Started tower.</t>
  </si>
  <si>
    <t>KRAYN-WKO-NDX-20100317-03</t>
  </si>
  <si>
    <t>Installed mud flap on generator cables. Operation hrs are 7189.46</t>
  </si>
  <si>
    <t>KRAYN-WKO-NDX-20100319-03</t>
  </si>
  <si>
    <t xml:space="preserve">Performed SEG maint. According to SEG procedures. </t>
  </si>
  <si>
    <t>KRAYN-WKO-NDX-20100326-01</t>
  </si>
  <si>
    <t>Operation hours:7400.35 Climbed WTG 20 to inspect the vibration problem that SKF had reported to Everpower. Found missing bolts on the high speed shroud and checked the generator brushes. Run up the turbine to monitor the encoder readings and the rotor to see if there is a difference. Found that the generator slide ring on the grounding brushes has been worn.The technicians changed the 2 generator grounding brushes.</t>
  </si>
  <si>
    <t>KRAYN-WKO-NDX-20120118-01</t>
  </si>
  <si>
    <t>Arrived at tower in response to FM736. Diag+ was run and component HU 72A1 was identified. HUR was hard reset and the fault cleared. Kelly Miller was contacted for an MI Class B reset and the turbine was started without faults.</t>
  </si>
  <si>
    <t>KRAYN-WKO-NDX-20111229-03</t>
  </si>
  <si>
    <t>replaced slip ring</t>
  </si>
  <si>
    <t>KRAYN-WKO-NDX-20120207-02</t>
  </si>
  <si>
    <t>Arrived at turbine in response to FM 50. Hit safety chain reset button on the bottom box which cleared the safety chain. NC2 faults all cleared after a few minutes and the turbine started up without faults or warnings.</t>
  </si>
  <si>
    <t>KRAYN-WKO-NDX-20090114-09</t>
  </si>
  <si>
    <t>Renew Subcontractors Installed Retrofit Heater and Replaced Hydraulic Oil.  Found 2 Generator Cables with Heat Shrink on them.</t>
  </si>
  <si>
    <t>KRAYN-WKO-NDX-20090114-10</t>
  </si>
  <si>
    <t>KRAYN-WKO-NDX-20090706-01</t>
  </si>
  <si>
    <t xml:space="preserve">Wtg was down </t>
  </si>
  <si>
    <t>WTG. Was Down due to gearbox radiator needed replaced and the yaw convertor. Removed and replaced gearbox radiator. Went up the next day and cleaned the oil in the turbine.</t>
  </si>
  <si>
    <t>KRAYN-WKO-NDX-20090715-03</t>
  </si>
  <si>
    <t>Changed Yaw Convertor, The yaw convertor that was in wtg 20 is now in wtg 16. WTG.20 was never faulted, Everpower was performing a punch list inspection and found a leak on the gearbox cooler due to this the turbine was shut down.</t>
  </si>
  <si>
    <t>KRAYN-WKO-NDX-20091001-04</t>
  </si>
  <si>
    <t xml:space="preserve">we went up the turbine to complete maintenance </t>
  </si>
  <si>
    <t>KRAYN-WKO-NDX-20091104-03</t>
  </si>
  <si>
    <t>filled up alu container for yaw tooth greasing system</t>
  </si>
  <si>
    <t>KRAYN-WKO-NDX-20091106-13</t>
  </si>
  <si>
    <t>went up tower to inspect cables at yaw deck with draka AG</t>
  </si>
  <si>
    <t>KRAYN-WKO-NDX-20091111-03</t>
  </si>
  <si>
    <t>Cable repairs on Yaw deck.  Cables were rubbing against side of the tube.  We shrink wrapped them with Draka shrinkwrap.</t>
  </si>
  <si>
    <t>KRAYN-WKO-NDX-20100301-02</t>
  </si>
  <si>
    <t>4 tubes</t>
  </si>
  <si>
    <t xml:space="preserve"> Filled generator auto luber with 1600 grams of Kluberlex, due to low auto luber. (Operation Hours: 6901.69h)</t>
  </si>
  <si>
    <t>KRAYN-WKO-NDX-20100130-04</t>
  </si>
  <si>
    <t>Installed new Pitch Firmware and 100watts USDK 248.1 slipring.</t>
  </si>
  <si>
    <t>KRAYN-WKO-NDX-20100130-05</t>
  </si>
  <si>
    <t>KRAYN-WKO-NDX-20100224-04</t>
  </si>
  <si>
    <t>Installed cable mud flaps. Rerouted and zip tied heater cable.</t>
  </si>
  <si>
    <t>KRAYN-WKO-NDX-20100224-05</t>
  </si>
  <si>
    <t>KRAYN-WKO-NDX-20100427-04</t>
  </si>
  <si>
    <t>Went to Turbine 20 to perform Q15P retrofit. Production Hours were 8161 Hours.</t>
  </si>
  <si>
    <t>KRAYN-WKO-NDX-20100601-04</t>
  </si>
  <si>
    <t>Yaw motor break not open</t>
  </si>
  <si>
    <t>Nordex Technicians performed the ALU Retpro in the top box. Operation hrs: 8960.48 Uptower time:9.5 hrs</t>
  </si>
  <si>
    <t>KRAYN-WKO-NDX-20100601-05</t>
  </si>
  <si>
    <t>Nordex Technicians performed drip-pan retro. Operation hrs: 8960.48 Uptower time:9.5 hrs</t>
  </si>
  <si>
    <t>KRAYN-WKO-NDX-20100601-06</t>
  </si>
  <si>
    <t>Yaw Motor Brk not open</t>
  </si>
  <si>
    <t>KRAYN-NDX-PRT-0480,KRAYN-NDX-PRT-0486</t>
  </si>
  <si>
    <t>1,5</t>
  </si>
  <si>
    <t>Nordex Technicians went to the down turbine to troubleshot the FM 414 fault. They found that 2 of the 3 fuses of 120 F1 were blown. Due to no support down tower the technicians had to go to the shop to get new fuses. The techs replaced the fuses and they blew again due to the cab cooler leaked water on the yaw convertor which was replaced on Friday the week prior. Replaced the yaw convertor and fuses again and performed the Drip pan retro. Operation hrs: 8960.48 Uptower time:9.5 hrs</t>
  </si>
  <si>
    <t>KRAYN-WKO-NDX-20100601-07</t>
  </si>
  <si>
    <t>KRAYN-WKO-NDX-20100601-08</t>
  </si>
  <si>
    <t>KRAYN-WKO-NDX-20100601-09</t>
  </si>
  <si>
    <t>KRAYN-WKO-NDX-20100610-08</t>
  </si>
  <si>
    <t>KRAYN-WKO-NDX-20100625-04</t>
  </si>
  <si>
    <t>Type 3 Maintenance (Changed Filters, Torqued Tower Sections, Torqued Nacelle,Filled ALU's) Ophrs=9486.45</t>
  </si>
  <si>
    <t>KRAYN-WKO-NDX-20100628-02</t>
  </si>
  <si>
    <t>Type 3 Maintenance (Finished Hub-Greasing, Torquing,Inspection) Ophrs=10969.36</t>
  </si>
  <si>
    <t>KRAYN-WKO-NDX-20100701-02</t>
  </si>
  <si>
    <t>op hrs. 7900.05   Performed a type 3 maint.</t>
  </si>
  <si>
    <t>KRAYN-WKO-NDX-20100702-05</t>
  </si>
  <si>
    <t>Align anemometer, clean nacelle and all decks. I had 1 Renew tech (Marty Kleinsasser) worked the same time as us.</t>
  </si>
  <si>
    <t>KRAYN-WKO-NDX-20100719-03</t>
  </si>
  <si>
    <t>Went to Turbine with Wind Access, Jarter, and Jorge from blade company for blade inspections. Operation hours 1057.11.</t>
  </si>
  <si>
    <t>KRAYN-WKO-NDX-20100723-02</t>
  </si>
  <si>
    <t>Went to Turbine with Jarter, and Jorge to preform blade inspections. Operation hours 10101.43.</t>
  </si>
  <si>
    <t>KRAYN-WKO-NDX-20100724-03</t>
  </si>
  <si>
    <t>Went to Turbine with Jarter, and Jorge to preform blade inspections. Operation hours 10115.43.</t>
  </si>
  <si>
    <t>KRAYN-WKO-NDX-20100727-02</t>
  </si>
  <si>
    <t>Nordex technicians stopped the wind turbine to change the generator brushes and generator alignment. While changing the generator slipring brushes found that the slipring races were never cleaned during maintenance , cleaned and replaced brushes.</t>
  </si>
  <si>
    <t>KRAYN-WKO-NDX-20100825-10</t>
  </si>
  <si>
    <t>KRAYN-WKO-NDX-20100826-03</t>
  </si>
  <si>
    <t>Went to Turbine 20 with Garnik Haghverdi from Siemens industry to perform tests on the gen slip ring.  Operating hours 10848</t>
  </si>
  <si>
    <t>KRAYN-WKO-NDX-20091001-05</t>
  </si>
  <si>
    <t xml:space="preserve">complete type 2 maintenance </t>
  </si>
  <si>
    <t>KRAYN-WKO-NDX-20101015-05</t>
  </si>
  <si>
    <t>Cleaned hub slip ring in WTG 20.  Used 3M General Purpose Contact Cleaner for cleaning and DeoxIT lubricant.  Brad Foy of EverPower attended.  9637 hrs in operation.</t>
  </si>
  <si>
    <t>KRAYN-WKO-NDX-20100628-03</t>
  </si>
  <si>
    <t>KRAYN-WKO-NDX-20100719-04</t>
  </si>
  <si>
    <t>KRAYN-WKO-NDX-20110617-04</t>
  </si>
  <si>
    <t>12,1,2,2,14</t>
  </si>
  <si>
    <t>Type III maintenance on wtg 20-hub maintenance</t>
  </si>
  <si>
    <t>KRAYN-WKO-NDX-20110627-05</t>
  </si>
  <si>
    <t>KRAYN-NDX-PRT-0970,KRAYN-NDX-PRT-0054,KRAYN-NDX-PRT-0964,KRAYN-NDX-PRT-0965</t>
  </si>
  <si>
    <t>3,1,1,4</t>
  </si>
  <si>
    <t>Maintenance 3 Final Clean, Replaced 2 28x28 filter grills on bottom box, Replace light bulbs (2) on Deck 1, Work On maintenace punchlist</t>
  </si>
  <si>
    <t>KRAYN-WKO-NDX-20110628-03</t>
  </si>
  <si>
    <t>KRAYN-NDX-PRT-0561,KRAYN-NDX-PRT-0966,KRAYN-NDX-PRT-0965</t>
  </si>
  <si>
    <t>Replace main bearing AutoLuber, Then refilled with SHC 460</t>
  </si>
  <si>
    <t>KRAYN-WKO-NDX-20110628-04</t>
  </si>
  <si>
    <t>KRAYN-NDX-PRT-0966,KRAYN-NDX-PRT-0970,KRAYN-NDX-PRT-0053</t>
  </si>
  <si>
    <t>2,2,1</t>
  </si>
  <si>
    <t xml:space="preserve">PunchList, Grind Rust off basement bolts , Coat bolts with molly coat </t>
  </si>
  <si>
    <t>KRAYN-WKO-NDX-20110628-05</t>
  </si>
  <si>
    <t xml:space="preserve">Maintenance 3 , Remove Low Speed shaft cover due to crack, Replace Hoist Cable holder, Remove 5 Gal XMP 320 from Gearbox </t>
  </si>
  <si>
    <t>KRAYN-WKO-NDX-20110715-09</t>
  </si>
  <si>
    <t>KRAYN-WKO-NDX-20110804-03</t>
  </si>
  <si>
    <t>KRAYN-WKO-NDX-20110819-08</t>
  </si>
  <si>
    <t>Swapped new counting ring for old.</t>
  </si>
  <si>
    <t>KRAYN-WKO-NDX-20110819-09</t>
  </si>
  <si>
    <t>Hydac and Gearbox oil samples taken.</t>
  </si>
  <si>
    <t>KRAYN-WKO-NDX-20110819-10</t>
  </si>
  <si>
    <t>KRAYN-NDX-PRT-0961,KRAYN-NDX-PRT-0961,KRAYN-NDX-PRT-0961</t>
  </si>
  <si>
    <t>1,2,2</t>
  </si>
  <si>
    <t>Installed rotor rain cover.</t>
  </si>
  <si>
    <t>KRAYN-WKO-NDX-20110819-11</t>
  </si>
  <si>
    <t>Cable Wrap</t>
  </si>
  <si>
    <t>KRAYN-WKO-NDX-20110819-12</t>
  </si>
  <si>
    <t>KRAYN-WKO-NDX-20110819-13</t>
  </si>
  <si>
    <t>Yaw skirt water prevention retro, used a role of yaw skirting</t>
  </si>
  <si>
    <t>KRAYN-WKO-NDX-20110903-06</t>
  </si>
  <si>
    <t>KRAYN-WKO-NDX-20111028-05</t>
  </si>
  <si>
    <t>KRAYN-WKO-NDX-20111107-04</t>
  </si>
  <si>
    <t>KRAYN-WKO-NDX-20111107-05</t>
  </si>
  <si>
    <t>KRAYN-WKO-NDX-20111107-06</t>
  </si>
  <si>
    <t>KRAYN-WKO-NDX-20111107-07</t>
  </si>
  <si>
    <t>KRAYN-WKO-NDX-20111107-08</t>
  </si>
  <si>
    <t>KRAYN-WKO-NDX-20111107-09</t>
  </si>
  <si>
    <t>KRAYN-WKO-NDX-20111114-10</t>
  </si>
  <si>
    <t>GenRot RpmSensor CollFault</t>
  </si>
  <si>
    <t>KRAYN-WKO-NDX-20111108-11</t>
  </si>
  <si>
    <t>KRAYN-WKO-NDX-20111107-10</t>
  </si>
  <si>
    <t>40 L,1</t>
  </si>
  <si>
    <t>KRAYN-WKO-NDX-20111122-02</t>
  </si>
  <si>
    <t>KRAYN-WKO-NDX-20111125-01</t>
  </si>
  <si>
    <t>KRAYN-WKO-NDX-20111207-03</t>
  </si>
  <si>
    <t>KRAYN-WKO-NDX-20111215-01</t>
  </si>
  <si>
    <t>KRAYN-WKO-NDX-20110630-02</t>
  </si>
  <si>
    <t>KRAYN-WKO-NDX-20110630-03</t>
  </si>
  <si>
    <t>KRAYN-WKO-NDX-20120110-03</t>
  </si>
  <si>
    <t>Overhauled removed slip ring to prepare it for the next installation.  This is postwork to the slip ring change a few weeks ago.</t>
  </si>
  <si>
    <t>KRAYN-WKO-NDX-20120215-01</t>
  </si>
  <si>
    <t>Reviewed logs after fault and noticed they pointed at the slip moduals.  Gathered one of each of the moduals and headed for site.  This machine has had a short history of related faults which lead us to believe there could be a connection problem but took the moduals just incase.  Arrived at the tower and climbed to the nacell.  After arriving at the top box we found one wire "10" on modual 142A6 not completly in its connection.  Performed the tug test which showed two things, one that the wire was loose and that the corrisponding light on the interbus would flicker on and off, (105A3 position 48).  We relanded all wires on the slip moduals which showed that all three wire on the same connector where not tightened.  Assured all connections where tight and good and returned down tower.  Started the turbine and returned to the shop.</t>
  </si>
  <si>
    <t>KRAYN-WKO-NDX-20120216-01</t>
  </si>
  <si>
    <t xml:space="preserve"> Looked at fault logs and trends on NCII at shop to see what we may need in field. Drove to turbine. Climbed up turbine. Found that the 142A6 module energizes the DIN rail via its 24 V connection at pins 11 and 12; and the DIN rail energizes 142A7, A8, A9.  Checked for a problem with the energization of the DIN rail and modules attached.  These signals were not disrupted and appeared to be in synch throughout the fault.  We duplicated an FM 55 by pulling a sensor plug from 142A9 (the gen inductive sensor) at 16:45:06.  This error list appeared identical and in the same order as the fault that occurred at 9:38.  This shows that the fault at 9:38 was due to a perceived slip between rotor and gen speeds. We tested connections at 105A3 pins 48 and 64 and at 142A6 pins 7 &amp; 10, the connection appeared solid.  We tested the connection of the modules at the DIN rail, all appeared solid.  We checked the spacing and connections of the 4 inductive sensors, tightening the electrical connections slightly on a few, and adjusting the spacing of one of the rotor side sensors. We switched all the sensor wires with their connections at 142A7 and A8, with their corresponding connections on A9 to troubleshoot if the module or sensor is bad . The sensor fault will be demonstrated clearly on an NCII fast log, because the bad sensor will be directed to the analog input module 105A6 or 105A5. Then, climbed back down turbine. Reset faults. Restarted turbine. Drove to EP to double check that there were no faults; as EP is on the way. Drove back to O&amp;M building. </t>
  </si>
  <si>
    <t>KRAYN-WKO-NDX-20120220-03</t>
  </si>
  <si>
    <t>Climbed turbine. Double  checked the high speed shaft for physical slip. Set up computer to reload parameters into the Pepperl &amp; Fuchs module. Made connection with plug. Software on the computer was not connecting to the module. Had to restore everythign to how it was to return later with correct software. climbed down turbine. Restarted turbine.</t>
  </si>
  <si>
    <t>KRAYN-WKO-NDX-20120222-02</t>
  </si>
  <si>
    <t>Climbed turbine. Set up computer to reload parameters into the Pepperl &amp; Fuchs module. Replaced 142A6. Also switched the 105A2 and the 105A3 Module for confirmation that the modules were good. Made connection with plug in the 142A9. Software on the computer was not connecting to the module. Climbed down turbine. Restarted turbine.</t>
  </si>
  <si>
    <t>KRAYN-WKO-NDX-20120227-03</t>
  </si>
  <si>
    <t>FM1002  / Wind Speed LessThanStartCondition</t>
  </si>
  <si>
    <t xml:space="preserve">Drove to the turbine.  Resent the RFC on the Nordex side. Upon entering the turbine noticed that the "system OK" light was flashing red on the SEG side. Reset the HUR. Once botht he HUR and the RFC were reset and cylced, refreshed the fault log. There were no more errors. Restarted the Turbine. </t>
  </si>
  <si>
    <t>KRAYN-WKO-NDX-20120301-03</t>
  </si>
  <si>
    <t xml:space="preserve">Went to turbine #20. Climbed up turbine. Changed out the 124K1 relay. Climbed back down turbine. Manually yawed to make sure the brake was releasing. The yaw break was functioning properly. Restarted turbine. </t>
  </si>
  <si>
    <t>KRAYN-WKO-NDX-20120731-04</t>
  </si>
  <si>
    <t>Waited for the all clear for lightning. Went to turbine. Found the 33F1 breaker tripped. Proceeded to turn breaker back on. Once power was reapplied the UPS started to short and make noises from within its case. Went to turbine #1 for an extra UPS that has been stored there. Went back to turbine #20. Checked schematics and circuits for any overvoltage as to not damage the good UPS. All voltages looked good. Plugged in UPS and applied power. All power was restored. There was then a RFC error 10.0. Trouble shot the module for the RFC error. Reset the RFC and did a Hard reset on the turbine. No change in the error. 151A8 was associated with the error. Went back to the shop to retrieve the corresponding module. went back to the turbine. Installed new module. The error stayed consistent. Went up tower. Checked all breakers and fuses associated with the interbus. No faults were found physically in the interbus up tower. Came back down tower. Contacted Lead tech and Master technician. Logged onto Diag+. Disabled the 0.0 error on the interbus. 23.0 became red. Reset RFC. The 10.0 error reappeared. It was determined at this point that it may be a SEG error. The turbine was left down until SEG qualified technicians could assess the problem.</t>
  </si>
  <si>
    <t>KRAYN-WKO-NDX-20120801-01</t>
  </si>
  <si>
    <t>FM1172  / Pitch PowerVolt. Fault</t>
  </si>
  <si>
    <t>went up tower. Cleaned off generator bearing (both drive and non-drive side) of excess grease. Used automatic grease gun. Added 1.5 tube of Kluberplex to drive side of generator bearing and 1.5 tube to the non-drive side of the generator bearing. Cleaned up materials. Went back down tower. Loaded truck and left for fire extinguisher recovery at Highland North.</t>
  </si>
  <si>
    <t>KRAYN-WKO-NDX-20120322-05</t>
  </si>
  <si>
    <t>Ascended tower to pull yaw triggers and perform checks according to engineering.</t>
  </si>
  <si>
    <t>KRAYN-WKO-NDX-20120507-03</t>
  </si>
  <si>
    <t>KRAYN-WKO-NDX-20120507-04</t>
  </si>
  <si>
    <t>KRAYN-WKO-NDX-20120605-02</t>
  </si>
  <si>
    <t>KRAYN-NDX-PRT-0062,KRAYN-NDX-PRT-0960,KRAYN-NDX-PRT-0322,KRAYN-NDX-PRT-0058</t>
  </si>
  <si>
    <t>8,8,1,3 kg</t>
  </si>
  <si>
    <t>KRAYN-WKO-NDX-20120610-01</t>
  </si>
  <si>
    <t>Arrived at turbine, proceeded up tower to find that the AC breakers were left off. Let cabinet air out, turned on AC let cool down till reset and decinded turbine, started and left.</t>
  </si>
  <si>
    <t>KRAYN-WKO-NDX-20120312-03</t>
  </si>
  <si>
    <t>Arrived at turbine in response to FM420 with the intention of swapping a throttle valve ( 123.23 ) on the hydraulic station. After several resets and attempts and yawing manually a few other throttle valves were used. Parameter P16.17 was then changed from 4 to 4.35. All faults cleared and the turbine restarted without incident.</t>
  </si>
  <si>
    <t>KRAYN-WKO-NDX-20120305-03</t>
  </si>
  <si>
    <t>Door latch for turbine was replaced which required a Lowes run to secure proper hardware and a titanium bit.2</t>
  </si>
  <si>
    <t>KRAYN-WKO-NDX-20120628-01</t>
  </si>
  <si>
    <t xml:space="preserve">Nordex technicians responded to an FM 750.  Replaced a slip ring.  This SR installation produced pitch emergency run active alarm.  Called Geistown to bring another SR.  Installed it.  This one worked.  </t>
  </si>
  <si>
    <t>KRAYN-WKO-NDX-20120607-02</t>
  </si>
  <si>
    <t>Type III functions test completed.</t>
  </si>
  <si>
    <t>KRAYN-WKO-NDX-20120801-02</t>
  </si>
  <si>
    <t>Arrived at turbine in order to continue previous night's work.151A9 was swapped with a new module to no avail. The original module was put back in and the replacement was returned to inventory. Next, the HUR was swapped. This cleared the RFC faults and restored communication with NC2. All faults cleared via NC2. we are now waiting on wind in order to recommission the convertor and start the turbine.</t>
  </si>
  <si>
    <t>KRAYN-WKO-NDX-20120212-02</t>
  </si>
  <si>
    <t>FM853  / Hyd OilTemp L Warn</t>
  </si>
  <si>
    <t>Accended turbine, noticed no heater which caused hyd station to fault out for being too cold. Decended tower, went back to shop for new heater. Returened to site, accended tower, wired up new heater and turned it on. Decended tower and turbine runs.</t>
  </si>
  <si>
    <t>KRAYN-WKO-NDX-20110904-01</t>
  </si>
  <si>
    <t>KRAYN-WKO-NDX-20110905-01</t>
  </si>
  <si>
    <t>KRAYN-WKO-NDX-20120728-01</t>
  </si>
  <si>
    <t xml:space="preserve">Assisted Rope Works with WTG 21. Rope Works recommended that we leave the turbine down for an additional 2 hours to let the glue fully cured. Monitored turbine untill 3:30 then started it.  </t>
  </si>
  <si>
    <t>KRAYN-WKO-NDX-20120207-03</t>
  </si>
  <si>
    <t>Trouble shot FM 386 and 385. began down tower with W1001 terminations in the HUR. The ferrals were removed from W1001 was placed back into terminal strip X4 as bare wires. After climbing tower this same process was done to W1001 at terminal strip X9 in the topbox. The wiring of all termination points was checked including W1000 into X9 in the topbox. All wiring was found to be correct and intact. After Master Sean Illig changed a parameter in the HUR the faults cleared and the turbine ran.</t>
  </si>
  <si>
    <t>KRAYN-WKO-NDX-20091013-01</t>
  </si>
  <si>
    <t>turbine maintenance</t>
  </si>
  <si>
    <t xml:space="preserve">turbine was down for maintenance </t>
  </si>
  <si>
    <t>KRAYN-WKO-NDX-20091102-04</t>
  </si>
  <si>
    <t>KRAYN-WKO-NDX-20091103-01</t>
  </si>
  <si>
    <t>turbine was down previously due to bad blade helped wind access set up there platform for blade repairs, and tear the platform down also</t>
  </si>
  <si>
    <t>KRAYN-WKO-NDX-20091107-03</t>
  </si>
  <si>
    <t>Wire Inspections</t>
  </si>
  <si>
    <t>Inspected Generator Cables</t>
  </si>
  <si>
    <t>KRAYN-WKO-NDX-20091111-04</t>
  </si>
  <si>
    <t>KRAYN-WKO-NDX-20091205-01</t>
  </si>
  <si>
    <t>Turbine was faulting on a pitch com fault. We tested the turbine and manualy ran in thru the day and the turbine would not run past 300 rpms. Removed and replaced slipring.</t>
  </si>
  <si>
    <t>KRAYN-WKO-NDX-20090114-11</t>
  </si>
  <si>
    <t>KRAYN-WKO-NDX-20090114-12</t>
  </si>
  <si>
    <t>KRAYN-WKO-NDX-20100302-04</t>
  </si>
  <si>
    <t>Operation hours: 7244.79. Replaced emrgency stop above yaw deck, after finding broken cover on the old emergency stop.</t>
  </si>
  <si>
    <t>KRAYN-WKO-NDX-20100224-06</t>
  </si>
  <si>
    <t>KRAYN-WKO-NDX-20100224-07</t>
  </si>
  <si>
    <t>KRAYN-WKO-NDX-20100315-02</t>
  </si>
  <si>
    <t>Performed SEG maint. According to the maint. Procedures provided by SEG Kemp services. 2 air filters on the IGBT's convertor cabinet had to be replaced. Also performed the pitch firmware update and the service report number is 600013461.</t>
  </si>
  <si>
    <t>KRAYN-WKO-NDX-20100419-04</t>
  </si>
  <si>
    <t>PITCH 1 ANGLE DIFFERENCE</t>
  </si>
  <si>
    <t xml:space="preserve">8297.03 HOURS OF OPERATION.Troubleshot Wind turbine and found yet another bad slipring.  Replaced Slipring in WTG and tested per AWP. Also while on WTG extracted the  broken screw for the vibration sensor near the service hatch and installed a new screw.  WTG Running upon Departure. Climbing hours 4 hours each for both technicians. </t>
  </si>
  <si>
    <t>KRAYN-WKO-NDX-20100419-05</t>
  </si>
  <si>
    <t>KRAYN-WKO-NDX-20100427-05</t>
  </si>
  <si>
    <t>Went to Turbine 21 to perform Q15P retrofit. Personnel hours include drive from the shop.  Production Hours were 8471 Hours.</t>
  </si>
  <si>
    <t>KRAYN-WKO-NDX-20100610-09</t>
  </si>
  <si>
    <t>Marty Kleinsasser and Reuben Waldner installed the drip pan retrofit. The turbine was put back online remotely by Dan Ihle.</t>
  </si>
  <si>
    <t>KRAYN-WKO-NDX-20100610-10</t>
  </si>
  <si>
    <t>Marty Kleinsasser and Reuben Waldner installed the hydraulic station retrofit. The turbine was put back online remotely by Dan Ihle.</t>
  </si>
  <si>
    <t>KRAYN-WKO-NDX-20100628-04</t>
  </si>
  <si>
    <t>Type 3 Maintenance (Torqued tower sections, Torqued Nacelle, Changed Filters,Filled ALU's, Cleaned)</t>
  </si>
  <si>
    <t>KRAYN-WKO-NDX-20100630-04</t>
  </si>
  <si>
    <t>Operation hrs:9981.71 Nordex Technicians performed type three maintenance which includes Hub and generator checks and rotor brake checks and nacelle cleaning. Up tower time 8.5</t>
  </si>
  <si>
    <t>KRAYN-WKO-NDX-20100716-01</t>
  </si>
  <si>
    <t>Nordex technicians stopped  the wind turbine because the wind turbine was faulting for FM 262 which is a rotor brake pressure hold fault. Checked all relays in this circuit which are operational. Could be a possible accumulator problem. Up tower time : 2 hrs , operation hrs:10378.54</t>
  </si>
  <si>
    <t>KRAYN-WKO-NDX-20100731-01</t>
  </si>
  <si>
    <t>Worked with blade inspection team. Adam Heaverin was up tower for the same amount of time.</t>
  </si>
  <si>
    <t>KRAYN-WKO-NDX-20100816-02</t>
  </si>
  <si>
    <t>KRAYN-NDX-PRT-0344,KRAYN-NDX-PRT-0553</t>
  </si>
  <si>
    <t>Nordex technicians manualy stopped the wind turbine to trouble shoot the rotor brake hold pressure fault. They changed out valves 720 and 730 and on the electro valve had to reconnect the plug wires due to oil being on the plug also found some paint in the lines. The techs cleaned all lines dealing with the rotor brake and also the turbine had a FM 368 fault and the techs manualy ran turbine up and fast logged the RPM signals. The techs also seen there was a grid failure before the RPM fault and think thats why the alarm was present.Operation hrs:11020.43 The FM 262 fault is still present will contact master techs to see how we can resolve this problem.</t>
  </si>
  <si>
    <t>KRAYN-WKO-NDX-20100830-03</t>
  </si>
  <si>
    <t>oil sample 11348.62 hrs</t>
  </si>
  <si>
    <t>KRAYN-WKO-NDX-20100914-01</t>
  </si>
  <si>
    <t>Cleaned brake discs to prevent squealing.  Op hrs. 11703.83h</t>
  </si>
  <si>
    <t>KRAYN-WKO-NDX-20110804-04</t>
  </si>
  <si>
    <t>KRAYN-WKO-NDX-20110815-02</t>
  </si>
  <si>
    <t>Drilled broken blade bolt in blade 3.  Work performed with Energyworks crew of Randy, Adam,and Masion.</t>
  </si>
  <si>
    <t>KRAYN-WKO-NDX-20110816-04</t>
  </si>
  <si>
    <t>KRAYN-WKO-NDX-20110816-05</t>
  </si>
  <si>
    <t>Remove broken blade bolt from blade 3 position 33 with Energyworks.  Installed new bolt and performed flipping on the adjacent 2 and three studs 180 degrees opposite.</t>
  </si>
  <si>
    <t>KRAYN-WKO-NDX-20110816-06</t>
  </si>
  <si>
    <t xml:space="preserve">COUNTING RING </t>
  </si>
  <si>
    <t>KRAYN-WKO-NDX-20110816-07</t>
  </si>
  <si>
    <t>Generator cables were wrapped with panduit.</t>
  </si>
  <si>
    <t>KRAYN-WKO-NDX-20110816-08</t>
  </si>
  <si>
    <t>Vib Z-direction eff. Stop</t>
  </si>
  <si>
    <t xml:space="preserve">R&amp;R viberation sensor by the maintenance door under gearbox.  </t>
  </si>
  <si>
    <t>KRAYN-WKO-NDX-20110903-07</t>
  </si>
  <si>
    <t>KRAYN-WKO-NDX-20110903-08</t>
  </si>
  <si>
    <t>KRAYN-WKO-NDX-20111104-04</t>
  </si>
  <si>
    <t>KRAYN-WKO-NDX-20111104-05</t>
  </si>
  <si>
    <t>KRAYN-WKO-NDX-20111104-06</t>
  </si>
  <si>
    <t>KRAYN-WKO-NDX-20111104-07</t>
  </si>
  <si>
    <t>KRAYN-NDX-PRT-0062,KRAYN-NDX-PRT-0058,KRAYN-NDX-PRT-0017,KRAYN-NDX-PRT-0364,KRAYN-NDX-PRT-0034</t>
  </si>
  <si>
    <t>9,1 gal,1,1gal,20l</t>
  </si>
  <si>
    <t>KRAYN-WKO-NDX-20111104-08</t>
  </si>
  <si>
    <t>KRAYN-WKO-NDX-20111104-09</t>
  </si>
  <si>
    <t>KRAYN-WKO-NDX-20111108-12</t>
  </si>
  <si>
    <t>KRAYN-WKO-NDX-20111104-10</t>
  </si>
  <si>
    <t>KRAYN-WKO-NDX-20111207-04</t>
  </si>
  <si>
    <t>KRAYN-WKO-NDX-20111215-02</t>
  </si>
  <si>
    <t>KRAYN-WKO-NDX-20120104-02</t>
  </si>
  <si>
    <t>Remotely placed machine in manual stop state and disabled switch rights to keep other remote users from trying to reset the FM 420 Yaw Hyd. Brake NOT Open fault.  Gathered numerious suspect parts during prework at the shop.  Loaded brake clean and rags for cleaning the valves if they where stuck, signed out a throttle valve incase it was releasing to slowly or not at all, and also signed out a new Phoenix Contact Relay No. 29 66 595 for the 124K1 position.  Traveled out to site ascended the turbine.  Started the troubleshooting process with the most likely suspect which was the 124K1 relay, installed the new Phoenix Contact Relay No. 29 66 595 in the 124K1 position and reset the turbine.  Fault cleared so we then manually yawed the turbine and found that the relaxed yaw hyd brake pressure was at 27.78 ish bar, which is too high when this system is to be set at 22.00 bar +/- 2 bar.  Adjust yaw hyd. brake pressure to 20.97 ish bar per nordex proceedure.  Manually yawed the turbine CW and CCW numerious times with no defects noted at this time.  Returned down tower and started the turbine.  Found while trying to shut the turbine door that it would not shut.  The door seal had filled with water which through physics and cold weather froze in to ice.  So we cut the seal to release all of the ice pieces and got the turbine door to shut completely.</t>
  </si>
  <si>
    <t>KRAYN-WKO-NDX-20120311-01</t>
  </si>
  <si>
    <t>FM261  / RotBrk Brakepressure Fault</t>
  </si>
  <si>
    <t>Spend so time on NCII troubleshooting faults to determine what we may have needed to take along.  After doing this we decided to take the accum service kit and N2 along with tools to adjust the verious pressures throughout the hyd station.  Travele to site and disabled the FM 261 and started the turbine this resulted in a FM 262 which we then disabled and the turbine passed its rotor brake test and begain to run.  With this we thought there was an adjustment problem with the 740.2 or 810.2 positions on the hyd station. So with that we climbed up with tools to adjust the pressures but after arring up tower it was dretermined that the problem was actually the 110 BAR accum which was flat flat flat.  Sent Mike Huss back down the tower and lowered the chain hoist to raise up the serviceing kit and tank.  Seviced all accum's and cleared the turbine to a fault free condition.  Started the turbine and it passed its rotor brake test and remained fault free.  Packed and lower all tools and equipment then lowered it all down with teh chain hoist.  After running the chain hoist back up it was lowered into its proper position and the nacelle hatch was closed and latched.  I returned down tower via the ladder and started the turbine.</t>
  </si>
  <si>
    <t>KRAYN-WKO-NDX-20120327-03</t>
  </si>
  <si>
    <t>Apon customer request we traveled to WTG 21 to check the shaft nut.  Once arriving at the turbine the winds had picked up to 7-9 m/s.  This situation had been seen before which was evedent from a loud clunck from the nacelle.  With the wind at 8 ish m/s we listened to the operation of the machine.  No cluncking, thudding, or any other noises where noted from the machine.  From inside of the tower there was no noticable difference in sound from any other running turbine.  With no noticable defects from the ground and descent wind and the lateness of the hour it was deturmined to allow the turbine to run and plan a more suitable time to shut it down and physically check the shaft nut.  We left the site and returned to the shop.</t>
  </si>
  <si>
    <t>KRAYN-WKO-NDX-20120207-04</t>
  </si>
  <si>
    <t>Went to hub entrance hatch. Checked the condition of the carabiners attached to the spring for the hub door latches. Condition was determined to be in poor quality. Replaced snap hooks/carabeaner on spring.</t>
  </si>
  <si>
    <t>KRAYN-WKO-NDX-20120207-05</t>
  </si>
  <si>
    <t>KRAYN-WKO-NDX-20120223-03</t>
  </si>
  <si>
    <t>Technicians responded to what  was initially a blown Phoenix Contact interbus fuse.  This was corrected relatively quickly, but the problem then deteriorated to a rotor brake not opening issue, which manifested itself on NCII in several misleading ways, including low accumulator faults.  Nordex technicians returned to Geistown in order to retreive material to check accumulators and begin electric troubleshooting.  Accumulators were checked and determined to be fine, accumulator pressure sensors checked and also determined to work; contactors, relays, solenoids, and valves checked and determined to work.  Finally, We powered down the interbus uptower and restarted it, determining that whatever had blown the fuse on 105A2 had also further disrupted the system.  Turbine worked thereafter.</t>
  </si>
  <si>
    <t>KRAYN-WKO-NDX-20120725-05</t>
  </si>
  <si>
    <t>Went to turbine. Helped LMS with rigging and prepping turbine mechanically for blade repair. Assisted as work was being done. Once all work was completed for the day, sent all equipment down turbine. Reset turbine to start status up tower. Due to an adhesive that needed to set, the turbine was started remotely at a later time.</t>
  </si>
  <si>
    <t>KRAYN-WKO-NDX-20120725-06</t>
  </si>
  <si>
    <t>Went to turbine to allow access for LMS blade repair crew. Once the crew arrived it was determined that the winds were too high (with a prospect of increasing) and an approaching storm would prevent any blade work from being done. Turbine was not shut down during the process.</t>
  </si>
  <si>
    <t>KRAYN-WKO-NDX-20120727-02</t>
  </si>
  <si>
    <t>KRAYN-WKO-NDX-20120207-06</t>
  </si>
  <si>
    <t>KRAYN-WKO-NDX-20120508-04</t>
  </si>
  <si>
    <t>KRAYN-WKO-NDX-20120508-05</t>
  </si>
  <si>
    <t>KRAYN-WKO-NDX-20120801-03</t>
  </si>
  <si>
    <t>Removed gearbox inspection plate, cut length of tubing and began pumping to extract oil sample from gear box. Secured inspection plate, put away hoist and buttoned up nacelle lid and descended turbine.</t>
  </si>
  <si>
    <t>KRAYN-WKO-NDX-20120330-01</t>
  </si>
  <si>
    <t xml:space="preserve">Gather tools. Drove Half way to site. Received call that yaw parameters needed updated. Drove back to O&amp;M buildign for optical cable set. Drove to turbine #21 from O&amp;M building then. Climbed turbine. Hoisted tools up. Unbolted diamond step plates. Found that shaft nut bolt was already loose ( able to be spun with fingers). Continued to loosen nut for easier turning and tightening. Applied bolts to nut for better leverage when tightening. once shaft nut turned as much as possible the main shaft was spun for access to the tensioning bolt. Due to low winds the main shaft had to be coaxed manually. Once the tensioning nut was in a position where it could be tightened, the nut was torqued to 925 NM per the lastes maintenance document. The shaft was marked to show future slippage. The step plates were put back on. </t>
  </si>
  <si>
    <t>KRAYN-WKO-NDX-20120607-03</t>
  </si>
  <si>
    <t>Maintenance 3 stage 3</t>
  </si>
  <si>
    <t>KRAYN-WKO-NDX-20120305-04</t>
  </si>
  <si>
    <t>KRAYN-WKO-NDX-20120606-01</t>
  </si>
  <si>
    <t>Nordex technicians installed grounding wire from FAA light to nacelle</t>
  </si>
  <si>
    <t>KRAYN-WKO-NDX-20120606-02</t>
  </si>
  <si>
    <t>KRAYN-NDX-PRT-0364,KRAYN-NDX-PRT-0062,KRAYN-NDX-PRT-0979</t>
  </si>
  <si>
    <t>3.2,8,1 gram</t>
  </si>
  <si>
    <t>KRAYN-WKO-NDX-20120606-03</t>
  </si>
  <si>
    <t>KRAYN-WKO-NDX-20120801-04</t>
  </si>
  <si>
    <t>Drove to site, climbed up, greased gen bearings and wiped off excess grease.</t>
  </si>
  <si>
    <t>KRAYN-WKO-NDX-20120330-02</t>
  </si>
  <si>
    <t>Nordex technicians change ABB Yaw vari drive parameters.</t>
  </si>
  <si>
    <t>KRAYN-WKO-NDX-20101019-04</t>
  </si>
  <si>
    <t>Nordex techs along with WTS techs stopped the wind turbine to perform the yaw hat retro which includes removing the old fins and installing the new one and adjusting the micro switches and brake pads.</t>
  </si>
  <si>
    <t>KRAYN-WKO-NDX-20090608-01</t>
  </si>
  <si>
    <t>dc dc transducer 250w was defective</t>
  </si>
  <si>
    <t>the turbine was faulting and was reset the problem was analyzed by the techs listed before we approched the turbine. once at the turbine we tested the faulty part to concure and proceeded to replace the part. Also while in the hub a blade cover was removed from blade 1 to remove excess ressin from the blade and noticed the lightning protection card in the blade 1 was broken. after cleaning up in the hub and exiting we noticed that grease was leaking out of the exterior blade seal and not in the interior catch cups designed to collect this grease, we cleaned up the grease and proceeded down the turbine completing the task. Do not put part in SAP!!!</t>
  </si>
  <si>
    <t>KRAYN-WKO-NDX-20090707-01</t>
  </si>
  <si>
    <t>Had to remove and replace manlift cable. The next day Turbine was allready shut down due to maint. , finished performing task at hand.</t>
  </si>
  <si>
    <t>KRAYN-WKO-NDX-20090908-01</t>
  </si>
  <si>
    <t>Replaced Man lift cable and had to adjust power cable guide. Added coolant to generator and installed edge guard around powercable tube.</t>
  </si>
  <si>
    <t>KRAYN-WKO-NDX-20090908-02</t>
  </si>
  <si>
    <t>KRAYN-WKO-NDX-20090914-01</t>
  </si>
  <si>
    <t xml:space="preserve">Stopped wtg. Because the wind turbine was faulting on pitch 2 battery defect. Swapped battery charger from blade 1 and blade 2 to see if charger is defective. </t>
  </si>
  <si>
    <t>KRAYN-WKO-NDX-20091001-06</t>
  </si>
  <si>
    <t>pitch 2 battery defect</t>
  </si>
  <si>
    <t>the turbine went down for pitch 2 battery defect, batteries had been check prior to us going up as well as the charger for that blade. we swaped pitch convertors to narrow down the problem, problem is still there next we will load test the batteries</t>
  </si>
  <si>
    <t>KRAYN-WKO-NDX-20091001-07</t>
  </si>
  <si>
    <t>KRAYN-WKO-NDX-20091019-02</t>
  </si>
  <si>
    <t xml:space="preserve">turbine faulted for pitch 2 battery defect, we removed all 36 batteries checked each one for voltage then put them under load and tested them again. all batteries were good so we then swaped out dc-dc link from blade three to blade two, we then swaped a over under battery relay from blade two to blade three, the reason these parts were swaped to another blade attempt to isolate the problem by moving the defect (fm1167) fault to a different blade. this fault is an intermitten fault and the turbine will pass all battery tests durring the turbines start up proceedure,we are still trouble shooting this. </t>
  </si>
  <si>
    <t>KRAYN-WKO-NDX-20091021-04</t>
  </si>
  <si>
    <t>Troubleshot pitch 2 battery defect fault and found loose connection on 51F2 fuse which is the 24 volts dc to 51A1 over - undervoltage relay.</t>
  </si>
  <si>
    <t>KRAYN-WKO-NDX-20091027-01</t>
  </si>
  <si>
    <t>KRAYN-WKO-NDX-20091102-05</t>
  </si>
  <si>
    <t>KRAYN-WKO-NDX-20091106-14</t>
  </si>
  <si>
    <t>KRAYN-WKO-NDX-20100130-06</t>
  </si>
  <si>
    <t>interbus error</t>
  </si>
  <si>
    <t>went up tower to replace a slipring, which was bad and the origanal fault on turbine. While we where in the hub  we updated pitch convertors on all the blades while in the hub then returned the turbine back into service</t>
  </si>
  <si>
    <t>KRAYN-WKO-NDX-20100130-07</t>
  </si>
  <si>
    <t>KRAYN-WKO-NDX-20100224-08</t>
  </si>
  <si>
    <t>Installed cable mud flaps to prevent further cable chaffing. Rerouted and zip tied heater cable.</t>
  </si>
  <si>
    <t>KRAYN-WKO-NDX-20100224-09</t>
  </si>
  <si>
    <t>KRAYN-WKO-NDX-20100303-03</t>
  </si>
  <si>
    <t>Inspected auxillary filter to find were leak was coming from. Found leak at coupler between the moter and pump. The seal in the coupler needs to be replace when the seal is in stock. The oil under the auxillary filter was cleaned along with the oil on the yaw deck. (Operation Hours: 7210.3h)</t>
  </si>
  <si>
    <t>KRAYN-WKO-NDX-20100329-09</t>
  </si>
  <si>
    <t>Operation Hours :7780.36 Performed SEG maintenance according to SEG protocol. While pulling trigger files could not connect to the HUR. The technicians tried re-formating the memory card but the problem still was there, Directed by SEG to change the HUR board. No up tower time on this turbine.</t>
  </si>
  <si>
    <t>KRAYN-WKO-NDX-20100408-03</t>
  </si>
  <si>
    <t>operation hrs:8016.82 Shut the WTG down because of the gearbox oil filter 75% clogged warning. Changed out the gearbox oil filter. Up tower Time:1 hr the service lifts cable guide fell off the ladder. The technicians had to reinstall the cable guide.</t>
  </si>
  <si>
    <t>KRAYN-WKO-NDX-20100427-06</t>
  </si>
  <si>
    <t>Went to Turbine 22 to perform Q15P retrofit. Production Hours were 8466 Hours.</t>
  </si>
  <si>
    <t>KRAYN-WKO-NDX-20100806-01</t>
  </si>
  <si>
    <t>Went to WT 22 to troubleshoot Blade problem.  Found broken bolt, which had broken the slip ring, light fixture, battery box vent, reset button, Auto-lube dispenser, and threw grease all over the hub.  Had to come down and go back to shop to get replacement parts and supplies to fix it.  Sean Illig and Aj edelson had the same hours as Aj Edelson above.  Eric Haller went to the turbine with John Bennet for another reason, and began helping us with this service order at 2 PM. From 2 PM until 9 PM Eric Haller had the same hours as Aj and Sean.  Dustan and Mike came at 5pm to bring more parts and stayed until 9 pm.  I can not fit Sean and Eric hours in the above space.  Operating hours were 10798.</t>
  </si>
  <si>
    <t>KRAYN-WKO-NDX-20100610-11</t>
  </si>
  <si>
    <t>KRAYN-WKO-NDX-20100610-12</t>
  </si>
  <si>
    <t>KRAYN-WKO-NDX-20100614-02</t>
  </si>
  <si>
    <t>KRAYN-NDX-PRT-0062,KRAYN-NDX-PRT-0074,KRAYN-NDX-PRT-0325,KRAYN-NDX-PRT-0364</t>
  </si>
  <si>
    <t>Type 3 Maintenance (Grease,Filters,Torque, Cleaning)</t>
  </si>
  <si>
    <t>KRAYN-WKO-NDX-20100614-03</t>
  </si>
  <si>
    <t>Geore Quaha and I changed the lift cable in the turbine he had the same amount of hours  to this service order.</t>
  </si>
  <si>
    <t>KRAYN-WKO-NDX-20100614-04</t>
  </si>
  <si>
    <t>Type 3 Maintenance (Torque, Cleaning)</t>
  </si>
  <si>
    <t>KRAYN-WKO-NDX-20100618-02</t>
  </si>
  <si>
    <t>Generator alignmentn performed with renew. Adjusted ladder and put a new washer on the Zarges lift to prevent it from hitting the first flange.</t>
  </si>
  <si>
    <t>KRAYN-WKO-NDX-20120328-05</t>
  </si>
  <si>
    <t xml:space="preserve">Nordex technicians approached tower and discovered that the Q10P would not remain closed.  Troubleshot various components across cabinets 1S1-1S6 and was informed of blown supression diodes.  Diodes changed.  PLC reset.  </t>
  </si>
  <si>
    <t>KRAYN-WKO-NDX-20120303-03</t>
  </si>
  <si>
    <t>KRAYN-NDX-PRT-0042,KRAYN-NDX-PRT-0090</t>
  </si>
  <si>
    <t>2,1</t>
  </si>
  <si>
    <t>Arrived at turbine in response to FM 332. Also presented with FM 300 and 700. Found that Q10P would not reset manually. Troubleshot convertor and service sides of Q10P associated circuits and discovered voltage present on diode X33. The 24 volts was preventing Q10P from resetting. After traveling back to the shop the diode was replaced and the turbine was started via NC2. All is well.</t>
  </si>
  <si>
    <t>KRAYN-WKO-NDX-20120706-02</t>
  </si>
  <si>
    <t xml:space="preserve"> We arrived in order to clear an FM 1208 MI Class B and reset the LV Switch. The switch was not reseting and it was deduced that the turbine must have been struck by lightning while it was offline. The suppression diode at position 33 on X8 was confirmed to be bad and was replaced. The LV switch reset and all faults cleared. Suppression diode replaced by Everpower.</t>
  </si>
  <si>
    <t>KRAYN-WKO-NDX-20100614-05</t>
  </si>
  <si>
    <t>George Quaha and I changed the lift cable in the turbine he had the same amount of hours  to this service order.</t>
  </si>
  <si>
    <t>KRAYN-WKO-NDX-20100615-02</t>
  </si>
  <si>
    <t>Type 3 Maintenance (Hub,Tourquing, Cleaning).No Parts Used.</t>
  </si>
  <si>
    <t>Type 3 Maintenance (Tourquing, Cleaning).</t>
  </si>
  <si>
    <t>KRAYN-WKO-NDX-20100618-03</t>
  </si>
  <si>
    <t>Generator alignment performed with renew. Adjusted ladder and put a new washer on the Zarges lift to prevent it from hitting the first flange.</t>
  </si>
  <si>
    <t>KRAYN-WKO-NDX-20100618-04</t>
  </si>
  <si>
    <t>Ruben Waldner and I worked the same hours we worked on pulling the new cables for the ice sensor and replaced the ice sensor and the ice sensor box. Inverted the ice sensor and had to go back out and manual reset the ice sensor</t>
  </si>
  <si>
    <t>KRAYN-WKO-NDX-20100716-02</t>
  </si>
  <si>
    <t>KRAYN-NDX-PRT-0682,KRAYN-NDX-PRT-0681</t>
  </si>
  <si>
    <t>2,11</t>
  </si>
  <si>
    <t>Went to change the carbon brushes that did not get changed during maintenance. Also investigated vibration picked up by the SKF monitor.  Found lots of pitting and rough surfaces on the Generator Slip ring.  Operating hours 10329.</t>
  </si>
  <si>
    <t>KRAYN-WKO-NDX-20100813-02</t>
  </si>
  <si>
    <t>Performed a Zarges lift maint. 10936.6 OP hrs Both Nordex employee's went uptower for 27 mins</t>
  </si>
  <si>
    <t>KRAYN-WKO-NDX-20100826-04</t>
  </si>
  <si>
    <t>Went to Turbine 20 with Garnik Haghverdi from Siemens industry to perform tests on the gen slip ring.  Operating hours 11268</t>
  </si>
  <si>
    <t>KRAYN-WKO-NDX-20100830-04</t>
  </si>
  <si>
    <t>Yaw Motor Brake not open, adjusted the limit switches on the brakes of the motors.  11333.73 op hrs</t>
  </si>
  <si>
    <t>KRAYN-WKO-NDX-20100914-02</t>
  </si>
  <si>
    <t>Cleaned brake discs to prevent squealing.  Op hrs. 9923.88h</t>
  </si>
  <si>
    <t>KRAYN-WKO-NDX-20100930-06</t>
  </si>
  <si>
    <t>Charlie Stauffer was at the turbine for the same amount of hours. Generator slipring inspections.</t>
  </si>
  <si>
    <t>KRAYN-WKO-NDX-20101008-07</t>
  </si>
  <si>
    <t>KRAYN-NDX-PRT-0017,KRAYN-NDX-PRT-0587,KRAYN-NDX-PRT-0351,KRAYN-NDX-PRT-0074</t>
  </si>
  <si>
    <t>1,2,4,1</t>
  </si>
  <si>
    <t>KRAYN-WKO-NDX-20101008-08</t>
  </si>
  <si>
    <t>KRAYN-WKO-NDX-20101009-01</t>
  </si>
  <si>
    <t>turbine faulted tripping the main breakers, we inspected the trip settings of the breakers checked the grid for spikes or dips checked the adjustment of the inductive sensors on the high speed side and low side. All was ok reset the main breakers cleared the saftey chain faults and started the turbine back up.</t>
  </si>
  <si>
    <t>KRAYN-WKO-NDX-20101018-03</t>
  </si>
  <si>
    <t>Nordex techs performed a type 2 maint. Today included a gen. alignment (completed). Hub work, Grease of the blades,replaced 8 of the blade bottles for grease fittings,clean of the slipring and clean of the Hub. Also tech did a alignment of the wind vane and ultrasonic.</t>
  </si>
  <si>
    <t>KRAYN-WKO-NDX-20101018-04</t>
  </si>
  <si>
    <t xml:space="preserve">Nordex tech along with WTS tech went out the the turbine to reset the safety chain fault </t>
  </si>
  <si>
    <t>KRAYN-WKO-NDX-20101022-03</t>
  </si>
  <si>
    <t>KRAYN-WKO-NDX-20110804-05</t>
  </si>
  <si>
    <t>KRAYN-WKO-NDX-20110816-09</t>
  </si>
  <si>
    <t>KRAYN-WKO-NDX-20110817-02</t>
  </si>
  <si>
    <t>KRAYN-WKO-NDX-20110817-03</t>
  </si>
  <si>
    <t>Drilled broken bolt but was unable to remove it from blade 1 position 33 and installed new bolt in position 1 blade 1 which was previously removed.   Flipped bolts 32, 34, 2,and replaced bolts in positions 33 and 64 because of damaged threads, in blade 2 due to broken bolt in position 1.  Could not drill or removed bolt in position 1 blade 2 due to broken tooling.  Later recieved the proper tooling and removed bolt from position 33 blade 1.  This work was performed with energy works crew of Randy, Adam, and Masion.</t>
  </si>
  <si>
    <t>KRAYN-WKO-NDX-20110817-04</t>
  </si>
  <si>
    <t>Install drip pan</t>
  </si>
  <si>
    <t>KRAYN-WKO-NDX-20110817-05</t>
  </si>
  <si>
    <t>Tighten shaft nut</t>
  </si>
  <si>
    <t>KRAYN-WKO-NDX-20110817-06</t>
  </si>
  <si>
    <t>Install top box brackets</t>
  </si>
  <si>
    <t>KRAYN-WKO-NDX-20110817-07</t>
  </si>
  <si>
    <t xml:space="preserve">Install rotor cover and coumers </t>
  </si>
  <si>
    <t>KRAYN-WKO-NDX-20110818-08</t>
  </si>
  <si>
    <t>Drilled and removed broken bolt from position 1 in blade 2.  Installed new bolt.</t>
  </si>
  <si>
    <t>KRAYN-WKO-NDX-20110906-01</t>
  </si>
  <si>
    <t>KRAYN-WKO-NDX-20110906-02</t>
  </si>
  <si>
    <t>KRAYN-WKO-NDX-20110906-03</t>
  </si>
  <si>
    <t>KRAYN-WKO-NDX-20110906-04</t>
  </si>
  <si>
    <t>KRAYN-WKO-NDX-20110906-05</t>
  </si>
  <si>
    <t>KRAYN-WKO-NDX-20110906-06</t>
  </si>
  <si>
    <t>KRAYN-WKO-NDX-20110906-07</t>
  </si>
  <si>
    <t>KRAYN-WKO-NDX-20110906-08</t>
  </si>
  <si>
    <t>KRAYN-WKO-NDX-20110906-09</t>
  </si>
  <si>
    <t>KRAYN-WKO-NDX-20110906-10</t>
  </si>
  <si>
    <t>KRAYN-WKO-NDX-20110916-02</t>
  </si>
  <si>
    <t>KRAYN-WKO-NDX-20111014-02</t>
  </si>
  <si>
    <t>KRAYN-WKO-NDX-20111018-02</t>
  </si>
  <si>
    <t>KRAYN-WKO-NDX-20111018-03</t>
  </si>
  <si>
    <t>KRAYN-WKO-NDX-20111024-02</t>
  </si>
  <si>
    <t>KRAYN-WKO-NDX-20111024-03</t>
  </si>
  <si>
    <t>KRAYN-WKO-NDX-20111025-02</t>
  </si>
  <si>
    <t>KRAYN-WKO-NDX-20111025-03</t>
  </si>
  <si>
    <t>KRAYN-WKO-NDX-20111014-03</t>
  </si>
  <si>
    <t>KRAYN-WKO-NDX-20111109-11</t>
  </si>
  <si>
    <t>KRAYN-WKO-NDX-20120212-03</t>
  </si>
  <si>
    <t>KRAYN-WKO-NDX-20120523-02</t>
  </si>
  <si>
    <t>Realign Generator</t>
  </si>
  <si>
    <t>KRAYN-WKO-NDX-20120523-03</t>
  </si>
  <si>
    <t>Install new positioning nut for chain hoist.</t>
  </si>
  <si>
    <t>KRAYN-WKO-NDX-20120523-04</t>
  </si>
  <si>
    <t>8,2,6,3 kg</t>
  </si>
  <si>
    <t>Maintenance 3 stage 1 and 2</t>
  </si>
  <si>
    <t>KRAYN-WKO-NDX-20120109-06</t>
  </si>
  <si>
    <t>Climbed into the hub to get the Serial numbers from the 3 bearings.  Blade 1:  8000106-0335;  Blade 2:  8000106-0334;  Blade 3:  8000106-0332.  All 3 bearings looked good, no grease leaking from seals.</t>
  </si>
  <si>
    <t>KRAYN-WKO-NDX-20120109-07</t>
  </si>
  <si>
    <t>We went up tower to complete the lighting brush retro, but when we got up tower we saw that the retro was already complete.</t>
  </si>
  <si>
    <t>KRAYN-WKO-NDX-20120109-08</t>
  </si>
  <si>
    <t>KRAYN-WKO-NDX-20120213-02</t>
  </si>
  <si>
    <t>KRAYN-WKO-NDX-20120523-05</t>
  </si>
  <si>
    <t>KRAYN-WKO-NDX-20120122-01</t>
  </si>
  <si>
    <t>Engineer's Charles Stauffer and Rob Todd where testing the generator heater retro in WTG22.</t>
  </si>
  <si>
    <t>KRAYN-WKO-NDX-20120518-07</t>
  </si>
  <si>
    <t>KRAYN-WKO-NDX-20120518-08</t>
  </si>
  <si>
    <t>KRAYN-WKO-NDX-20120522-01</t>
  </si>
  <si>
    <t>Installed grounding cable to FAA light.</t>
  </si>
  <si>
    <t>KRAYN-WKO-NDX-20120522-02</t>
  </si>
  <si>
    <t>Completed funtions test and gearbox inspection ( with the exception of overspeed test due to lack of wind).</t>
  </si>
  <si>
    <t>KRAYN-WKO-NDX-20120522-03</t>
  </si>
  <si>
    <t>Installed Yaw parameters to 100% torque as per instructed.</t>
  </si>
  <si>
    <t>KRAYN-WKO-NDX-20111102-06</t>
  </si>
  <si>
    <t>KRAYN-WKO-NDX-20111102-07</t>
  </si>
  <si>
    <t>KRAYN-WKO-NDX-20111102-08</t>
  </si>
  <si>
    <t>KRAYN-WKO-NDX-20111229-04</t>
  </si>
  <si>
    <t>Cycled Hydac via manuel yaw. Temp climbed. Turbine was not shut down.</t>
  </si>
  <si>
    <t>KRAYN-WKO-NDX-20090810-03</t>
  </si>
  <si>
    <t>Taking pictures of yaw ring for oil</t>
  </si>
  <si>
    <t>KRAYN-WKO-NDX-20091015-03</t>
  </si>
  <si>
    <t>Turbine was faulting for YP 250 fault because of the Yaw brk not open fault. Replaced yaw converter due to fault on converter but the problem was that the new one was not programed. Due to this problem we were unable to program until the next day. We reprogramed the new converter and the turbine still would not yaw after troubleshooting found that the timer relay was set wrong. Due to the Ice storm we had to leave the turbine and the turbine was still faulting, The time relay is faulty.The yaw converter was not the problem so we will put the replaced one back in stock.</t>
  </si>
  <si>
    <t>KRAYN-WKO-NDX-20091021-05</t>
  </si>
  <si>
    <t>Troubleshot yaw brake not open fault and found 124 K2 relay defective. Removed and replaced relay and tested the yaw system.</t>
  </si>
  <si>
    <t>KRAYN-WKO-NDX-20091106-15</t>
  </si>
  <si>
    <t>KRAYN-WKO-NDX-20091111-05</t>
  </si>
  <si>
    <t>KRAYN-WKO-NDX-20091111-06</t>
  </si>
  <si>
    <t>Wire Repair</t>
  </si>
  <si>
    <t>Repaired Damaged Cables on yaw deck cables were rubing on side of tube and repaired with Draka Approved Shrink Wrap</t>
  </si>
  <si>
    <t>KRAYN-WKO-NDX-20091201-02</t>
  </si>
  <si>
    <t>MI Ext. Hardware Error</t>
  </si>
  <si>
    <t>Reset the turbine</t>
  </si>
  <si>
    <t>KRAYN-WKO-NDX-20091202-01</t>
  </si>
  <si>
    <t>fm420  yaw hyd. Not open</t>
  </si>
  <si>
    <t xml:space="preserve">Technician Information the turbine has gone down number of times on yp 50, due to yaw hydraulic break not open. We checked a pressure transducer for proper function, cleaned and checked shielding on cabling also cleaned contacts before reasembling checked contacts in hydraulic box and at the top box terminal blocks. further more emails have been sent out to help resolve the issue </t>
  </si>
  <si>
    <t>KRAYN-WKO-NDX-20100301-03</t>
  </si>
  <si>
    <t>Reset auxillary oil filter breaker. Returned turnine to operation. (Operation Hours: 6901.69h)</t>
  </si>
  <si>
    <t>KRAYN-WKO-NDX-20100412-03</t>
  </si>
  <si>
    <t>Sean and Aaron went to turbine 23 to perform SEG maintenance.  We asked John Bennet several times before leaving the shop if he had everything we needed for the work, he said yes and that he wanted the maintenance done.  We shut down the turbine around 8:50 and prepared it for disconnection from the grid, and then waited for John.  After waiting about a half hour John got in touch with us and told us he did not have enough grounding cables to shut off the pad mount, and we could not perform the maintenance.  We went to turn the turbine back on but the server was down and we could not access the turbine.  We had to wait for the Server to be reset, and then we restarted the turbine at 9:45. Turbine hours 7649</t>
  </si>
  <si>
    <t>KRAYN-WKO-NDX-20100224-10</t>
  </si>
  <si>
    <t>Installed mud flaps to prevent cable chaffing. Reroute and zip tied heater cable.</t>
  </si>
  <si>
    <t>KRAYN-WKO-NDX-20100224-11</t>
  </si>
  <si>
    <t>KRAYN-WKO-NDX-20100401-09</t>
  </si>
  <si>
    <t>MI class B fault</t>
  </si>
  <si>
    <t>The turbine was faulting for a MI Temp H stop in which was giving the class B fault. The operation hours are:7398.26 Checked the cooling Fans and pump all checked good. The pressure of the cooling system was 2.5 bar which is good. Cleaned the SEG cab filters because there was a significant amount of dirt on them, which could have been the root of the problem.</t>
  </si>
  <si>
    <t>KRAYN-WKO-NDX-20100412-04</t>
  </si>
  <si>
    <t>KRAYN-WKO-NDX-20100406-07</t>
  </si>
  <si>
    <t>The technicians arrived at the turbine to perform SEG maint. And while pulling the trigger files the turbine faulted for a MI class B fault. The Class B fault is due to a high temperature problem. Troubleshot the high temperature problem and found the fan for the water cooler was inop.. The technicians were unable to perform the SEG maintenance due to this problem. Changed the cooling fan motor and the motor was a used motor from another turbine so there for no sap number is needed. Operation hrs: 7513.65</t>
  </si>
  <si>
    <t>KRAYN-WKO-NDX-20100427-07</t>
  </si>
  <si>
    <t>Went to Turbine 23 to perform Q15P retrofit. Production Hours were 8004 Hours.</t>
  </si>
  <si>
    <t>KRAYN-WKO-NDX-20100507-06</t>
  </si>
  <si>
    <t>Pitch Batt Contactor Error</t>
  </si>
  <si>
    <t xml:space="preserve">Production HRS 8235.43h. Investigate and troubleshoot Turbine for FE1173. On initial entrance to the Hub discover broken bolt from Blade 3. Damages include: Pitch gear piping bent, several grease bottle broken off, dents on all 3 pitch boxes and cosmetic damage to hub paint.                                                                         Clean and repair pitch slipring as part of the preventative measure for IBS faults  USDK 248.1 {28-2243-0526}. </t>
  </si>
  <si>
    <t>KRAYN-WKO-NDX-20100603-06</t>
  </si>
  <si>
    <t>The operating hours are:8854.53 and the uptower time :4hrs.. The Nordex technicians performed the ALU retro..</t>
  </si>
  <si>
    <t>KRAYN-WKO-NDX-20100603-07</t>
  </si>
  <si>
    <t>The operating hours are:8854.53 and the uptower time :4hrs.. The Nordex technicians performed the Drip-pan retro..</t>
  </si>
  <si>
    <t>KRAYN-WKO-NDX-20100603-08</t>
  </si>
  <si>
    <t>The Nordex technicians performed a hydraulic retro because the turbine was faulting for a FM 420 and changed the throttle valve but the valve which was given was used and still was inop.. So the techs had to leave the fault disabled. The operating hours are:8854.53 and the uptower time :4hrs..</t>
  </si>
  <si>
    <t>KRAYN-WKO-NDX-20100613-01</t>
  </si>
  <si>
    <t>Went to Turbine 23 to perform SEG maintenance.  Operation hours 9091.</t>
  </si>
  <si>
    <t>KRAYN-WKO-NDX-20100621-03</t>
  </si>
  <si>
    <t>KRAYN-NDX-PRT-0576,KRAYN-NDX-PRT-0350,KRAYN-NDX-PRT-0017,KRAYN-NDX-PRT-0587</t>
  </si>
  <si>
    <t>Operation hrs:9279.07 Nordex technicians performed type 3 maint. Which includes tower, blade, yaw, rotor torqs, generator checks, gearbox checks, filled all auto lubers, cleaned all drip pans.</t>
  </si>
  <si>
    <t>KRAYN-WKO-NDX-20100622-02</t>
  </si>
  <si>
    <t>Operation hrs:9295.48 Nordex technicians shut the turbine down to perform type 3 maint. But there was lightning on the park started wind turbine back up and waited for clearence to go ahead with maintenance. Nordex technicians performed type three maint. which includes nacelle torqs, yaw drive torqs. , generator torqs, function tests. while performing the function tests the turbine was faulting for rotor brake errors actuated the pressure switch a couple times to free up and the brake began to operate correctly. the test port on the rotor brake is leaking we have none on stock they are on order.</t>
  </si>
  <si>
    <t>KRAYN-WKO-NDX-20100623-03</t>
  </si>
  <si>
    <t>Operation hrs:9312.24 Nordex technicians performed type 3 maintenance which includes nacelle cleaning , hub cleaning , tower cleaning , hub checks, generator torqs, generator coolant checks, yaw disc checks.</t>
  </si>
  <si>
    <t>KRAYN-WKO-NDX-20100719-05</t>
  </si>
  <si>
    <t>Mike Campagno and Donnie spent the same amount of time in the turbine. Replaced generator slipring brushes.</t>
  </si>
  <si>
    <t>KRAYN-WKO-NDX-20100729-02</t>
  </si>
  <si>
    <t>Assisted AvanCos subcontractor technicians in operation of WTG during Blade Inspections</t>
  </si>
  <si>
    <t>KRAYN-WKO-NDX-20100812-05</t>
  </si>
  <si>
    <t>Performed a Zarges lift maint. 10460.73 OP hrs Both Nordex employee's went uptower for 28 mins</t>
  </si>
  <si>
    <t>KRAYN-WKO-NDX-20100309-01</t>
  </si>
  <si>
    <t>Pitch Batt. Temp error</t>
  </si>
  <si>
    <t xml:space="preserve">Troubleshot Pitch Batt. Temp error. Checked battery cabinet heater circuit. Found loose temperature sensor wire at the battery charger. Updated Firmware all three blades,confirmed yaw parameters were correct, confirmed both yaw motors working. Repaired wire and reinstalled back into the terminal block on the battery charger. Also completed turbine check list and rerouted hydraulic heater cable. (Operation Hours: 6861.83h) </t>
  </si>
  <si>
    <t>KRAYN-WKO-NDX-20100930-07</t>
  </si>
  <si>
    <t xml:space="preserve">Charlie Stauffer was at the turbine for the same amount of hours. Inspected Generator sliprings. </t>
  </si>
  <si>
    <t>KRAYN-WKO-NDX-20120320-02</t>
  </si>
  <si>
    <t>KRAYN-NDX-PRT-0045,KRAYN-NDX-PRT-0729</t>
  </si>
  <si>
    <t>Ascended turbine in response to FM 110. After determining the problem sensor (right hand side when facing the back of the nacelle) the plug was replaced. The wires in the old plug were found to be rather long so they were cut back prior to plug replacement. This initiated an FM 253 so, the original fault was temporarily ignored. Various attempts to get the rotor brake to release were unsuccessful. It was discovered that module 105A13 pin two was not recieving power....when jumped the rotor brake released. ST 268 was then disabled while the pin was jumped and the turbine started up. Turbine was allowed to run for several minutes and no FM 110, 100, or 50 occured. Because further action would require 1-2 hours of additional prep/drive time because of the hour and because one tech involved had to attend climb safety training the next day the turbine was called good and the tower was decsended. The turbine passed the rotor brake test and started up via NC2 downtower.</t>
  </si>
  <si>
    <t>KRAYN-WKO-NDX-20120305-05</t>
  </si>
  <si>
    <t>KRAYN-WKO-NDX-20120501-02</t>
  </si>
  <si>
    <t>KRAYN-WKO-NDX-20120501-03</t>
  </si>
  <si>
    <t>KRAYN-NDX-PRT-0325,KRAYN-NDX-PRT-0356,KRAYN-NDX-PRT-0017,KRAYN-NDX-PRT-0364</t>
  </si>
  <si>
    <t>1,1,1,2</t>
  </si>
  <si>
    <t>In conjunction with gear box oil change, changed air filters on the bottom box, the main gear oil filter, the bypass filter, the hyd station filter, the generator air filter mats, and filled the yaw ALU.</t>
  </si>
  <si>
    <t>KRAYN-WKO-NDX-20120628-02</t>
  </si>
  <si>
    <t>FM262  / RotBrk HoldPressure Fault</t>
  </si>
  <si>
    <t>Nordex Technicians ascended tower, checked accumulators.  Discovered 70 bar accumulator had 30 bar of pressure and 13 bar accumulator was empty. Accumulators charged and monitored.  In event of further FM 262, technicians will change out the 70 and 13 Bar accumulators.  Will continue to monitor.</t>
  </si>
  <si>
    <t>KRAYN-WKO-NDX-20101012-05</t>
  </si>
  <si>
    <t>KRAYN-WKO-NDX-20101015-06</t>
  </si>
  <si>
    <t>went up tower to clean hub slipring as alarm 744 was present prior</t>
  </si>
  <si>
    <t>KRAYN-WKO-NDX-20101022-04</t>
  </si>
  <si>
    <t>KRAYN-NDX-PRT-0074,KRAYN-NDX-PRT-0017,KRAYN-NDX-PRT-0351</t>
  </si>
  <si>
    <t>1,1,4</t>
  </si>
  <si>
    <t>Nordex techs along with WTS tech performed a type 2 maint. Today on the maint. The gen.slipring was cleaned, gen.filters were changed, alu bottles were filled up, hydraulic filter was changed, accumulators were checked and charged,oil protocol was done, stress test of lights, functional test of breakers and offline by pass filter changed</t>
  </si>
  <si>
    <t>KRAYN-WKO-NDX-20101022-05</t>
  </si>
  <si>
    <t>KRAYN-WKO-NDX-20101026-06</t>
  </si>
  <si>
    <t>Nordex technicians replaced yaw motor brake fin with new retrofit.  Unsure what previous SAP # was, but the SAP # on retrofit box = 33600.  in operations hours = 10214.</t>
  </si>
  <si>
    <t>KRAYN-WKO-NDX-20110628-06</t>
  </si>
  <si>
    <t>Diagnose FM 268 Reset Valve Restart Turbine and Monitor</t>
  </si>
  <si>
    <t>KRAYN-WKO-NDX-20110718-18</t>
  </si>
  <si>
    <t>KRAYN-WKO-NDX-20110718-19</t>
  </si>
  <si>
    <t>KRAYN-WKO-NDX-20110803-03</t>
  </si>
  <si>
    <t>Visual inspection of front planetary gears in the gearbox.  Performed with Everpower crew of Brad Foy and Robert Warner.</t>
  </si>
  <si>
    <t>KRAYN-WKO-NDX-20110804-06</t>
  </si>
  <si>
    <t>Boroscope inspection of the gearbox.  Performed with Energyworks crew of Jeff and Randy.</t>
  </si>
  <si>
    <t>KRAYN-WKO-NDX-20110804-07</t>
  </si>
  <si>
    <t>KRAYN-WKO-NDX-20110817-08</t>
  </si>
  <si>
    <t>Replaced defective inductive sensor / Drained and cycle hyde station and checked rotor brake solinoid</t>
  </si>
  <si>
    <t>KRAYN-WKO-NDX-20110819-14</t>
  </si>
  <si>
    <t>Stop and Start Turbine for borescope</t>
  </si>
  <si>
    <t>KRAYN-WKO-NDX-20110820-05</t>
  </si>
  <si>
    <t>KRAYN-WKO-NDX-20110829-05</t>
  </si>
  <si>
    <t>KRAYN-WKO-NDX-20110829-06</t>
  </si>
  <si>
    <t>KRAYN-WKO-NDX-20110830-07</t>
  </si>
  <si>
    <t>KRAYN-WKO-NDX-20110906-11</t>
  </si>
  <si>
    <t>KRAYN-WKO-NDX-20110906-12</t>
  </si>
  <si>
    <t>KRAYN-WKO-NDX-20110906-13</t>
  </si>
  <si>
    <t>KRAYN-WKO-NDX-20111020-03</t>
  </si>
  <si>
    <t>KRAYN-WKO-NDX-20111016-01</t>
  </si>
  <si>
    <t>KRAYN-WKO-NDX-20111003-05</t>
  </si>
  <si>
    <t>KRAYN-WKO-NDX-20111129-17</t>
  </si>
  <si>
    <t>KRAYN-WKO-NDX-20111102-09</t>
  </si>
  <si>
    <t>KRAYN-WKO-NDX-20111109-12</t>
  </si>
  <si>
    <t>KRAYN-WKO-NDX-20111102-10</t>
  </si>
  <si>
    <t>KRAYN-WKO-NDX-20111102-11</t>
  </si>
  <si>
    <t>KRAYN-WKO-NDX-20111102-12</t>
  </si>
  <si>
    <t>Pitch3 Batt.contactor Error</t>
  </si>
  <si>
    <t>KRAYN-WKO-NDX-20111102-13</t>
  </si>
  <si>
    <t>20 L,1</t>
  </si>
  <si>
    <t>KRAYN-WKO-NDX-20111208-20</t>
  </si>
  <si>
    <t>KRAYN-WKO-NDX-20110826-07</t>
  </si>
  <si>
    <t>KRAYN-WKO-NDX-20110829-07</t>
  </si>
  <si>
    <t>KRAYN-WKO-NDX-20120225-03</t>
  </si>
  <si>
    <t>Responded to turbine 23's apparent P&amp;F fault. Ascended tower, reset the 142A6 fuse. Descended tower, restarted.</t>
  </si>
  <si>
    <t>KRAYN-WKO-NDX-20120125-07</t>
  </si>
  <si>
    <t>FM172 / Gear BypFliterPmp Fuse Trip</t>
  </si>
  <si>
    <t>Climbed up tower, opened topbox and switiched 112AQ1 gearbox bypass oil filter fuse back on. Climbed down tower, cleared fault and wind was below start condition.</t>
  </si>
  <si>
    <t>KRAYN-WKO-NDX-20120320-03</t>
  </si>
  <si>
    <t>Accended tower and adjusted sensor arm and exchanged sensors, reset and ran turbine for fifteen mins to check for faults, turbine was fault free, ran turbine.</t>
  </si>
  <si>
    <t>KRAYN-WKO-NDX-20120321-01</t>
  </si>
  <si>
    <t>Accended tower, replaced pepper&amp;fuchs module SAP ID 23513 and exchanged interbus modules 105A5 for 105A6. Cleared FM110, FM 419 and FM 253. Decended tower and turbine runs.</t>
  </si>
  <si>
    <t>KRAYN-WKO-NDX-20120522-04</t>
  </si>
  <si>
    <t>Function Tests. Type 3 mx</t>
  </si>
  <si>
    <t>KRAYN-WKO-NDX-20120718-01</t>
  </si>
  <si>
    <t>Turbine stopped, turned off UPS, and changed UPS battery tray. Fault cleared and turbine running.</t>
  </si>
  <si>
    <t>KRAYN-WKO-NDX-20120319-03</t>
  </si>
  <si>
    <t>Ater troublshooting the RotorRPM fault, continued to change filter on generator oil pump. Killed the power to the oil motor pump. Drained pressure. Took out old filter. Putin new filter. Closed up cap. Returned voltage to motor. Ran pump. All checked out fine. Lowered tools. Climbed down tower. Restarted turbine. Drove to turbine #12 for troubleshooting support.</t>
  </si>
  <si>
    <t>KRAYN-WKO-NDX-20120319-04</t>
  </si>
  <si>
    <t>Preped tools and materials. Drove to turbine. Climbed tower. Checked sensors on rotor side with shake test. Adjusted sensors. Checked trends. All signals looked good. Continued working on filter.</t>
  </si>
  <si>
    <t>KRAYN-WKO-NDX-20120320-04</t>
  </si>
  <si>
    <t>KRAYN-WKO-NDX-20120505-05</t>
  </si>
  <si>
    <t>Approached doen turbine and assended tower. Inside the hub found a broken blade bolt in blade 2 position 32. recovered blade bolt and washer. Broken blade bolt damaged 400 volt power plug in pitch motor 1. Fixed briken plug. Reset and checked for propper pitch function and desended tower. Started turbine.</t>
  </si>
  <si>
    <t>KRAYN-WKO-NDX-20120523-06</t>
  </si>
  <si>
    <t>Switched out old fire extinquishers for newly inspected ones.</t>
  </si>
  <si>
    <t>KRAYN-WKO-NDX-20120523-07</t>
  </si>
  <si>
    <t>Completed alignment of generator.</t>
  </si>
  <si>
    <t>KRAYN-WKO-NDX-20120523-08</t>
  </si>
  <si>
    <t>KRAYN-NDX-PRT-0062,KRAYN-NDX-PRT-0058,KRAYN-NDX-PRT-0960,KRAYN-NDX-PRT-0322</t>
  </si>
  <si>
    <t>8,3,14,1</t>
  </si>
  <si>
    <t>KRAYN-WKO-NDX-20101020-05</t>
  </si>
  <si>
    <t xml:space="preserve">Nordex techs along with WTS tech performed a type 2 maint. Today on the maint. Techs has have completed, sonic alignment,wind vane alignment,generator check. Generator alignment,Grease of blades, clean of the slip ring and a hydraulic maint( accumulator check,pressure check).  </t>
  </si>
  <si>
    <t>KRAYN-WKO-NDX-20101020-06</t>
  </si>
  <si>
    <t>KRAYN-WKO-NDX-20101021-04</t>
  </si>
  <si>
    <t>Nordex techs did the last few things left on the punch list which included, Paint damage/corrosion (13,14). Lightning protection brushes adjusted wrong (20). We just added new brushes and pins into the holder.</t>
  </si>
  <si>
    <t>KRAYN-WKO-NDX-20101021-05</t>
  </si>
  <si>
    <t>Nordex techs along with WTS tech performed a type 2 maint. Today on the maint. Techs have cleaned the naccelle,did function test of the breakers,stress test of the lighting and check of the elasto bearing</t>
  </si>
  <si>
    <t>KRAYN-WKO-NDX-20101021-06</t>
  </si>
  <si>
    <t>KRAYN-WKO-NDX-20120103-04</t>
  </si>
  <si>
    <t>Arrived on site to respond to FM1213. Located tripped breaker Q43 reset and adjusted amperage to 8.5a. Contacted Josh H. and Sean Illig for 400 level access restart.</t>
  </si>
  <si>
    <t>KRAYN-WKO-NDX-20090113-03</t>
  </si>
  <si>
    <t>Renew Subcontractors Replaced Hydraulic Oil.  Tower already down for Ice on blades</t>
  </si>
  <si>
    <t>KRAYN-WKO-NDX-20090601-03</t>
  </si>
  <si>
    <t>Added grease to yaw system acculube container.</t>
  </si>
  <si>
    <t>KRAYN-WKO-NDX-20090608-02</t>
  </si>
  <si>
    <t>Pitch 1 motor sensor disturb</t>
  </si>
  <si>
    <t>KRAYN-NDX-PRT-0076,KRAYN-NDX-PRT-0051</t>
  </si>
  <si>
    <t xml:space="preserve"> Climbed Wtg. To troubleshoot and cleaned slidering and reset pich convertor. In the process of riding the man lift the cable guide got stuck so while fixing that the turbine ran for about 2 hrs. and faulted again. Called comm. And they said they would provide one the following day. Drove to WTG and was running. Fixed manlift cable guide, and reassigned IP addess on new pitch convertor to have ready just incase the turbine has another problem.swapped pitch convertor and found problem still excists. Do Not Put Parts in SAP!!!</t>
  </si>
  <si>
    <t>KRAYN-WKO-NDX-20090608-03</t>
  </si>
  <si>
    <t>KRAYN-WKO-NDX-20090616-01</t>
  </si>
  <si>
    <t>Replaced pitch drive cable on pitch drive number 1. The part was from the commissioning stock. The turbine was faulting every so often for pitch motor sensor error.</t>
  </si>
  <si>
    <t>KRAYN-WKO-NDX-20090616-02</t>
  </si>
  <si>
    <t>KRAYN-WKO-NDX-20090706-02</t>
  </si>
  <si>
    <t>Yaw hydraulic brake not closed</t>
  </si>
  <si>
    <t>Found contactor stuck open for the yaw hydraulic brake. Manually engaged contactor to free from being stuck and cleaned residual dust from points of contact within the contactor itself. Reset turbine and test, ok.</t>
  </si>
  <si>
    <t>KRAYN-WKO-NDX-20090814-01</t>
  </si>
  <si>
    <t xml:space="preserve">rotor break hold pressure </t>
  </si>
  <si>
    <t>the turbine is faulting out during its rotor brake test phase upon start up, (troubleshooting) parts ordered</t>
  </si>
  <si>
    <t>KRAYN-WKO-NDX-20090815-03</t>
  </si>
  <si>
    <t>turbine over heated in the top box climbed up turbine turned on breaker for the cooling unit and fans</t>
  </si>
  <si>
    <t>KRAYN-WKO-NDX-20090928-01</t>
  </si>
  <si>
    <t>gearbox fan 2 trip - gearbox sump oil hot</t>
  </si>
  <si>
    <t xml:space="preserve">turbine had falted for fuse tripped on a gearbox radaitor cooling fan bad wire was found </t>
  </si>
  <si>
    <t>KRAYN-WKO-NDX-20090929-01</t>
  </si>
  <si>
    <t>FM262 rotor break hold pressure fault</t>
  </si>
  <si>
    <t>replaced a bad accumulator on the hydraulic station</t>
  </si>
  <si>
    <t>KRAYN-WKO-NDX-20090930-02</t>
  </si>
  <si>
    <t>24WEA80816 Gear fan2 fuse trip</t>
  </si>
  <si>
    <t xml:space="preserve">Gearbox cooling fan2 fuse trip. </t>
  </si>
  <si>
    <t>KRAYN-WKO-NDX-20090611-01</t>
  </si>
  <si>
    <t xml:space="preserve">WTG went down on a pitch com fault , found faulty slipring. </t>
  </si>
  <si>
    <t>rotor break not closed</t>
  </si>
  <si>
    <t>this turbine has had a clamping delay on rotor break fault, we removed all plugs off hydraulic manifold that were in the loop also accumulators and all hard lines returning to tank and cylinoinds. we followed the hydraulic schematics through the entire rotor breaking system, all parts in junction had previously been checked and checked again for proper functioning, previously a bad accumulator had been replaced on the hydraulic station wich was in line with rotor breaking. this bad accumulator had broken pieces of rubber that got into the tank small pieces made it into the system and had blocked a jet preventing hard breaking on the rotor from reaching its full preasure in the time mannor that the turbine would allow, there fore the fault 262 was present. the jet was removed and the system was flushed out, the jet was cleaned and returned back into the system and  turbine is returned to normal opperating state.</t>
  </si>
  <si>
    <t>KRAYN-WKO-NDX-20091106-16</t>
  </si>
  <si>
    <t>KRAYN-WKO-NDX-20091107-04</t>
  </si>
  <si>
    <t>Inspection of Generator cables</t>
  </si>
  <si>
    <t>KRAYN-WKO-NDX-20091111-07</t>
  </si>
  <si>
    <t>Wire Repairs</t>
  </si>
  <si>
    <t>Repaired Damaged Cables,Damaged Cables damaged due to rubbing on tube. Completed Draka Approved repair with Materials provided by Draka.</t>
  </si>
  <si>
    <t>KRAYN-WKO-NDX-20100128-03</t>
  </si>
  <si>
    <t>pitch angle</t>
  </si>
  <si>
    <t>KRAYN-WKO-NDX-20100201-03</t>
  </si>
  <si>
    <t>Pitch Power volt</t>
  </si>
  <si>
    <t>Wtg faulted 3 times for a pitch power volt fault and the reason being is a faulty slipring, Removed and replaced the slipring.</t>
  </si>
  <si>
    <t>KRAYN-WKO-NDX-20100224-12</t>
  </si>
  <si>
    <t>KRAYN-WKO-NDX-20100224-13</t>
  </si>
  <si>
    <t>KRAYN-WKO-NDX-20100311-02</t>
  </si>
  <si>
    <t>Performed a SEG maintenance.  7065.46 operating hrs</t>
  </si>
  <si>
    <t>KRAYN-WKO-NDX-20100427-08</t>
  </si>
  <si>
    <t>Went to Turbine 24 to perform Q15P retrofit. Production Hours were 8183 Hours.</t>
  </si>
  <si>
    <t>KRAYN-WKO-NDX-20100614-06</t>
  </si>
  <si>
    <t>Operation hrs:9322.38 Nordex Service Technicians performed type 3 maint. Which includes nacelle torques, yaw drive torques, filling auto lubrication of yaw, generator and main bearing, check of the rotor brake, hydraulic filter change out, gearbox filters changed out and some nacelle cleaning.</t>
  </si>
  <si>
    <t>KRAYN-WKO-NDX-20100614-07</t>
  </si>
  <si>
    <t>KRAYN-NDX-PRT-0325,KRAYN-NDX-PRT-0576,KRAYN-NDX-PRT-0350,KRAYN-NDX-PRT-0017,KRAYN-NDX-PRT-0587</t>
  </si>
  <si>
    <t>1,1,1,1,4</t>
  </si>
  <si>
    <t>KRAYN-WKO-NDX-20100614-08</t>
  </si>
  <si>
    <t>KRAYN-WKO-NDX-20100615-03</t>
  </si>
  <si>
    <t>The Nordex technicians performed a hydraulic retro.Operation hrs:9338.62</t>
  </si>
  <si>
    <t>KRAYN-WKO-NDX-20100615-04</t>
  </si>
  <si>
    <t>KRAYN-WKO-NDX-20100615-05</t>
  </si>
  <si>
    <t>KRAYN-WKO-NDX-20100615-06</t>
  </si>
  <si>
    <t xml:space="preserve">Operation hrs:9338.62 Nordex Service Technicians performed type 3 maint. Which includes slipring cleaning, some nacelle cleaning, yaw motor brk checks, yaw brk disc cleaning, hydraulic checks, some function tests, torq of the centa coupling, top box checks </t>
  </si>
  <si>
    <t>KRAYN-WKO-NDX-20100615-07</t>
  </si>
  <si>
    <t>KRAYN-WKO-NDX-20100615-08</t>
  </si>
  <si>
    <t>KRAYN-WKO-NDX-20100616-05</t>
  </si>
  <si>
    <t>Operation hrs:9353.25 Nordex Service Technicians performed type 3 maint. Which includes tower torques, function tests, nacelle cleaning, slip ring in hub cleaning, yaw torqs, yaw drive torqs up tower time:9 hrs</t>
  </si>
  <si>
    <t>KRAYN-WKO-NDX-20100616-06</t>
  </si>
  <si>
    <t>KRAYN-WKO-NDX-20100616-07</t>
  </si>
  <si>
    <t>KRAYN-WKO-NDX-20100617-06</t>
  </si>
  <si>
    <t>Operation hrs:9368.86 Nordex Service Technicians performed tried to install the ice sensor but the cables were to short.</t>
  </si>
  <si>
    <t>KRAYN-WKO-NDX-20100617-07</t>
  </si>
  <si>
    <t>KRAYN-WKO-NDX-20100617-08</t>
  </si>
  <si>
    <t>KRAYN-WKO-NDX-20100618-05</t>
  </si>
  <si>
    <t>Operation hrs:9389.52 Nordex Service Technicians installed Ice sensor from wtg 8..</t>
  </si>
  <si>
    <t>KRAYN-WKO-NDX-20100618-06</t>
  </si>
  <si>
    <t>KRAYN-WKO-NDX-20100618-07</t>
  </si>
  <si>
    <t>KRAYN-WKO-NDX-20100618-08</t>
  </si>
  <si>
    <t>Operation hrs:9389.52 Nordex Service Technicians performed type 3 maint. Which includes hub and rotor .</t>
  </si>
  <si>
    <t>KRAYN-WKO-NDX-20120501-04</t>
  </si>
  <si>
    <t>KRAYN-WKO-NDX-20120501-05</t>
  </si>
  <si>
    <t>KRAYN-NDX-PRT-0325,KRAYN-NDX-PRT-0356,KRAYN-NDX-PRT-0017</t>
  </si>
  <si>
    <t>In conjunction with gear box oil change, changed the main gear oil filter, the bypass filter, the hyd station filter, the generator air filter mats.</t>
  </si>
  <si>
    <t>KRAYN-WKO-NDX-20120625-01</t>
  </si>
  <si>
    <t>Turbine down for pitch faults.  Discovered broken blade bolt (Blade 1 position 30) had damaged pitch communication plug.  Technicians made minor repairs to existing parts / equipment.  No material was used.  Machine running without further difficulty.  Will continue to monitor.</t>
  </si>
  <si>
    <t>KRAYN-WKO-NDX-20120711-04</t>
  </si>
  <si>
    <t>Nordex techncians investigated a customer complaint with the DMT vibration sensor.  Sensor was replaced, wires relanded, reading on NCII was zeroed.  FM 403 also investigated and corrected at this time.</t>
  </si>
  <si>
    <t>KRAYN-WKO-NDX-20120718-02</t>
  </si>
  <si>
    <t>Arrived at turbine in response to FM 300 and 700. An attempt to reset the LV switch manually was unsuccessful. Exploration of the suppression diodes on X8 in the bottom box resulted in the discovery of a bad diode at position 33. This was replaced and the turbine reset and restarted without incident. Also, triggers were pulled and stored.</t>
  </si>
  <si>
    <t>KRAYN-WKO-NDX-20120726-04</t>
  </si>
  <si>
    <t>KRAYN-WKO-NDX-20100618-09</t>
  </si>
  <si>
    <t>KRAYN-WKO-NDX-20100618-10</t>
  </si>
  <si>
    <t>KRAYN-WKO-NDX-20100719-06</t>
  </si>
  <si>
    <t>Mike Campagno spent the same amount of time in the turbine. Replaced generator slipring brushes.</t>
  </si>
  <si>
    <t>KRAYN-WKO-NDX-20100728-03</t>
  </si>
  <si>
    <t>Went to Turbine with Jarter, and Jorge to preform blade inspections. Operation hours 10321.56.</t>
  </si>
  <si>
    <t>KRAYN-WKO-NDX-20100308-02</t>
  </si>
  <si>
    <t>Pitchangle 2 Diff. Set-Act</t>
  </si>
  <si>
    <t>Rerouted hydraulic heater cable. Completed turbine checklist. Troubleshot Pitchnangle 2 dii. Set-act fault and Pitch power volt fault. Found broken blade bolt that was bouncing around in the hub. Found depressed emergency stop and broken pitch encoder gear form the bolt hitting them. Installed new gear on on pitch encoder and dialed in correct pitch angle the pitch encoder. The emergency stop was reset and the turbine was returned to service. (Operation Hours: 7018.34)</t>
  </si>
  <si>
    <t>KRAYN-WKO-NDX-20100811-02</t>
  </si>
  <si>
    <t>Pitch1 PwrSupRed24VDC Fault</t>
  </si>
  <si>
    <t>Nordex technicians went to faulted turbine to troubleshoot the pitch fault. Checked all cables and connections from 19F2 in pitch one to module 76A1 module and found that the turbine was also giving a pitch auto luber fault and while checking all connection the technicians found that light one on 76A1 was blinking.Checked cabling from the auto luber back to 76A1 and it appears to be ok, so the technicians removed and replaced 76A1.</t>
  </si>
  <si>
    <t>KRAYN-WKO-NDX-20100812-06</t>
  </si>
  <si>
    <t>Nordex technicians performed Zarges maintenance according to maintenance procedures.Operation hrs.:10632.86</t>
  </si>
  <si>
    <t>KRAYN-WKO-NDX-20100914-03</t>
  </si>
  <si>
    <t>Cleaned brake discs to prevent squealing.  Op hrs.9657.68h</t>
  </si>
  <si>
    <t>KRAYN-WKO-NDX-20101012-06</t>
  </si>
  <si>
    <t>KRAYN-WKO-NDX-20101019-05</t>
  </si>
  <si>
    <t>KRAYN-WKO-NDX-20100311-03</t>
  </si>
  <si>
    <t>KRAYN-WKO-NDX-20100628-05</t>
  </si>
  <si>
    <t>KRAYN-WKO-NDX-20120105-04</t>
  </si>
  <si>
    <t>Inspected blade bearing seals for leakage.  Found Leakage on all three external blade bearing seals.  Traveled into hub to retreive the Serial numbers of these affected bearings but wonce in the blade root it was found to NOT have a bearing data plate.  This was the case in all three of the blades on this turbine.  After exiting the hub I took a few pictures of the leaking external blade bearing seals.</t>
  </si>
  <si>
    <t>KRAYN-WKO-NDX-20110906-14</t>
  </si>
  <si>
    <t>KRAYN-WKO-NDX-20110618-01</t>
  </si>
  <si>
    <t>KRAYN-NDX-PRT-0053,KRAYN-NDX-PRT-0054,KRAYN-NDX-PRT-0965,KRAYN-NDX-PRT-0970,KRAYN-NDX-PRT-0966,KRAYN-NDX-PRT-0964</t>
  </si>
  <si>
    <t>0.1 gal,0.25gal,3,4,4,4qts.</t>
  </si>
  <si>
    <t>Type III maintenance on WTG 24- MX4- cleaned nacelle and all tower decks</t>
  </si>
  <si>
    <t>KRAYN-WKO-NDX-20110715-10</t>
  </si>
  <si>
    <t>Vacumed carbon dust out of each yaw brake caliper. Cleaned yaw disc. Scuff yaw disc with 80 grit grinding wheel. Yaw CW and CCW.</t>
  </si>
  <si>
    <t>KRAYN-WKO-NDX-20110803-04</t>
  </si>
  <si>
    <t>Installed new Counting Ring Retro</t>
  </si>
  <si>
    <t>KRAYN-WKO-NDX-20110804-08</t>
  </si>
  <si>
    <t>KRAYN-WKO-NDX-20110831-02</t>
  </si>
  <si>
    <t>KRAYN-WKO-NDX-20110831-03</t>
  </si>
  <si>
    <t>KRAYN-WKO-NDX-20110831-04</t>
  </si>
  <si>
    <t>KRAYN-WKO-NDX-20110831-05</t>
  </si>
  <si>
    <t>KRAYN-WKO-NDX-20110831-06</t>
  </si>
  <si>
    <t>KRAYN-WKO-NDX-20110831-07</t>
  </si>
  <si>
    <t>KRAYN-WKO-NDX-20110831-08</t>
  </si>
  <si>
    <t>KRAYN-WKO-NDX-20110831-09</t>
  </si>
  <si>
    <t>KRAYN-WKO-NDX-20110831-10</t>
  </si>
  <si>
    <t>KRAYN-WKO-NDX-20110831-11</t>
  </si>
  <si>
    <t>KRAYN-WKO-NDX-20110909-06</t>
  </si>
  <si>
    <t>KRAYN-WKO-NDX-20111018-04</t>
  </si>
  <si>
    <t>KRAYN-WKO-NDX-20111025-04</t>
  </si>
  <si>
    <t>KRAYN-WKO-NDX-20111025-05</t>
  </si>
  <si>
    <t>KRAYN-WKO-NDX-20111011-03</t>
  </si>
  <si>
    <t>System OK</t>
  </si>
  <si>
    <t>KRAYN-WKO-NDX-20111109-13</t>
  </si>
  <si>
    <t>KRAYN-WKO-NDX-20111208-21</t>
  </si>
  <si>
    <t>KRAYN-WKO-NDX-20110920-04</t>
  </si>
  <si>
    <t>KRAYN-WKO-NDX-20110831-12</t>
  </si>
  <si>
    <t>KRAYN-WKO-NDX-20110831-13</t>
  </si>
  <si>
    <t>KRAYN-WKO-NDX-20110831-14</t>
  </si>
  <si>
    <t>KRAYN-WKO-NDX-20110831-15</t>
  </si>
  <si>
    <t>KRAYN-WKO-NDX-20120105-05</t>
  </si>
  <si>
    <t>Turbine was seen on NC II running with an FM 853 Hyd Oil Temp L Warning.  It also had an FM 744 IBS BusQuality Warning in this weeks history.  So as a crew was installing a new hub slip ring I began to troubleshoot the FM 853 Hyd Oil Temp L Warning.  I started by simpling checking the operation of the external electric heater which was great because it wasn't pluged in.  But.... as I plugged the cord into the top cabinet a breaker instantly tripped.  I visually looked in the top cabinet for the tripped breaker, which was found to be 112F2 which after checking the top box schematics to assure that is was the corrisonding breaker, which it was.  So I unplugged the extention cord for the external electric hyd station heater and reset the tripped FM 112F2 breaker.  From there I isolated the heater itself from the equation by simply unplugging it from the cord, which was to make sure that the extention cord wasn't pinched and shorted anywhere.  With this completed I plugged the extention cord back in with out the other end electricly connected.  The 112F2 Breaker did not trip with this configuration, which pointed to the problem being the external electric hyd station heater itself.  Having thought of this during prework I had one with me.  I removed the old and installed a new External electric hyd station heater.  I unplugged the extention cord from the top box and plugged in the new external electric hyd station heater to the other end of the extention cord so that I could be with in hearing distance incase the 112F2 breaker tripped again.  I then plugged the extention cord in to the top box and the breaker 112F2 did NOT trip and the external electric hyd station heater began to operate.</t>
  </si>
  <si>
    <t>KRAYN-WKO-NDX-20120305-06</t>
  </si>
  <si>
    <t>Reviewed NC II logs which pointed to a broken yaw stack.  Traveled to site and climbed the turbine.  Manually yawed the turbine with no defects noted.  Removed the top hats from the yaw drive motors and jumped the motor brakes to release them.  Turned the motors and stacks by hand to find the hinged side to only turn 3 revolutions and the open side to turn forever.  With this it was confirmed that the open side stack was broken.  Connected the computer to the ABB drive via drive windows and checked the data loggers and faults.  We save this information and emailed it to engineering.  Climbed back down tower and left the turbine in a manual stop and took the switch rights.  With that done we returned to the shop.</t>
  </si>
  <si>
    <t>KRAYN-WKO-NDX-20120105-06</t>
  </si>
  <si>
    <t>KRAYN-WKO-NDX-20120106-04</t>
  </si>
  <si>
    <t>KRAYN-WKO-NDX-20120322-06</t>
  </si>
  <si>
    <t>Approached down turbine, assended tower and found one ac unit faulted and and the other ac unit set to 55 degrees c. Reset and adjusted ac units to 33 degrees c. reset and started turbine</t>
  </si>
  <si>
    <t>KRAYN-WKO-NDX-20120726-05</t>
  </si>
  <si>
    <t xml:space="preserve">Went to turbine. Shut off Q10P. Went up turbine. Took off top high speed shaft cover on the generator side. Took of access covers for the generator slip ring. Checked for voltage. No voltage was present. Took of rotor break to allow pin wheeling. Greased both drive and non-drive side generator bearing. Reapplied covers and access panels. cleaned up all excess grease. Cleaned up tools. went down turbine. Reset Q10P. Restarted turbine. </t>
  </si>
  <si>
    <t xml:space="preserve"> Found that the 124K1 relay was not previously changed. Changed out relay. Continued to work on yaw stacks.</t>
  </si>
  <si>
    <t>KRAYN-WKO-NDX-20120306-02</t>
  </si>
  <si>
    <t xml:space="preserve">Loaded truck with prep tools and PPE. Drove to turbine. Climbd turbine. Switched off the 400V breaker to the yaw motors.  Switched off the 110AF3(230V) breaker to the yaw motors.  Switched off the 104F3 breaker (24V) to the yaw motor). All power was off to the motors so we disconnected wires. Disconnected the grease fittings in the belly of the nacelle to the yaw drives. Unbolted and disconnected motors from the yaw drive. Used Hytorque to break loose the yaw stack bolts. Lifted parts and crane peices for yaw drive replacement. Once all pieces were up turbine reset chaing hoiste and roof. Climbed down turbine. Drove back to O&amp;M building. </t>
  </si>
  <si>
    <t>KRAYN-WKO-NDX-20120313-01</t>
  </si>
  <si>
    <t>Loaded parts and tools into the truck. Drove to turbine. Climbed up turbine. Lifted tools and parts up tower. Hooked up ITH to the bolt stretcher. Applied 1300 bar to bolt to tension bolt per specification. Adjusted bolt height to specification. reapplied bolt caps. Unhooked hydraulic pump and cleaned up tools. Dropped all tools to ground. Climbed down. Restarted tubine. Drove Back to O&amp;M building. Unloaded tools and filed paperwork.</t>
  </si>
  <si>
    <t>KRAYN-WKO-NDX-20120330-03</t>
  </si>
  <si>
    <t>Took handle to turbine #24. Screwed in handle. Check locking mechanism. Everything worked correctly. Left turbine for O&amp;M building. Completed service orders.</t>
  </si>
  <si>
    <t>KRAYN-WKO-NDX-20120522-05</t>
  </si>
  <si>
    <t xml:space="preserve">Nordex Technician did safety functions tests, as well as various nacelle an bottom box checks.  </t>
  </si>
  <si>
    <t>KRAYN-WKO-NDX-20120524-06</t>
  </si>
  <si>
    <t>Replaced fire extinguisher with newly inspected one.</t>
  </si>
  <si>
    <t>KRAYN-WKO-NDX-20120524-07</t>
  </si>
  <si>
    <t>KRAYN-NDX-PRT-0062,KRAYN-NDX-PRT-0058,KRAYN-NDX-PRT-0960,KRAYN-NDX-PRT-0290,KRAYN-NDX-PRT-0029</t>
  </si>
  <si>
    <t>8,3,10,70,4</t>
  </si>
  <si>
    <t>KRAYN-WKO-NDX-20100318-02</t>
  </si>
  <si>
    <t>Right Anmo. Not reading</t>
  </si>
  <si>
    <t>Trouble shoot Ultra Sonic wind sensor issue. Checked voltages at at termial X8 33 and 34 brown and white wires from sensor. No voltage indicated, proceeded on changing wind sensor. Checked voltages again with new sensor, voltages at .5 VDC to 1.0 VDC.</t>
  </si>
  <si>
    <t>KRAYN-WKO-NDX-20101012-07</t>
  </si>
  <si>
    <t>KRAYN-WKO-NDX-20101012-08</t>
  </si>
  <si>
    <t>KRAYN-WKO-NDX-20111103-07</t>
  </si>
  <si>
    <t>KRAYN-WKO-NDX-20090611-02</t>
  </si>
  <si>
    <t>Installed the pitch converter control cabinet door on # 3.</t>
  </si>
  <si>
    <t>KRAYN-WKO-NDX-20090702-01</t>
  </si>
  <si>
    <t>yaw invertor fault</t>
  </si>
  <si>
    <t>the fault was present the yaw convertor was disconected and reconnected to perform a hard reset. The relays had no power and the contactors could not be forced to allow the turbine to yaw the lack of voltage was through the yaw convertor wich will need to be replaced. there is no convertors on site an order was put in for them.</t>
  </si>
  <si>
    <t>KRAYN-WKO-NDX-20090716-04</t>
  </si>
  <si>
    <t>Yaw invertor fault</t>
  </si>
  <si>
    <t>Turbine was down due to no yaw convertors in stock. Replaced yaw convertor and yawed turbine to check, ok. Turbine was not started after job due to WES working in turbine.</t>
  </si>
  <si>
    <t>KRAYN-WKO-NDX-20090829-01</t>
  </si>
  <si>
    <t>Turbine was going down on FM 364 pitch power volt is off fault, Removed and replaced 101k1 contactor. Do Not put Part in SAP!!!</t>
  </si>
  <si>
    <t>KRAYN-WKO-NDX-20091027-02</t>
  </si>
  <si>
    <t>KRAYN-WKO-NDX-20091106-17</t>
  </si>
  <si>
    <t>went up turbine to inspect HV cables with draka AG</t>
  </si>
  <si>
    <t>KRAYN-WKO-NDX-20091130-06</t>
  </si>
  <si>
    <t>KRAYN-WKO-NDX-20091205-02</t>
  </si>
  <si>
    <t>turbine went down on an interbus stop we replaced the slipring we are still having com. Problems with the turbine</t>
  </si>
  <si>
    <t>KRAYN-WKO-NDX-20091205-03</t>
  </si>
  <si>
    <t>turbine went down on an interbus stop we replaced the slipring we are still having com. Problems with the turbine 12/07/09 Troubleshot com. Problem with all the blades. Swapped out pitch convertor on blade 3 and in the process found that blade 3 wasn't communicating with the turbine due to ethernet cable connection , removed and replaced ethernet cable and adjusted the redundant value. Serial number of the new pitch conv. 084150397 and we put the old one back in stock 082650628.</t>
  </si>
  <si>
    <t>KRAYN-WKO-NDX-20090113-04</t>
  </si>
  <si>
    <t xml:space="preserve">Renew Subcontractors Replaced Hydraulic Oil.  </t>
  </si>
  <si>
    <t>KRAYN-WKO-NDX-20100402-06</t>
  </si>
  <si>
    <t>work Performed up tower was a breaker needed to be switched bak on on the top box cooler (run hours 7385.84)</t>
  </si>
  <si>
    <t>KRAYN-WKO-NDX-20100210-01</t>
  </si>
  <si>
    <t xml:space="preserve">400 volt </t>
  </si>
  <si>
    <t>energized triped breakers and read faults problems are in the hub winds are to high to get in hub and winter warning blizzard was present. 2/12/10 Went up the turbine to change out the slipring and perform the check list. After the slipring change out we still had a pitch problem. The renew techs. put the mud flap on the hv cables. We were told to come down because of training purposes. Aroun 16:30 returned to the turbine and tried to get the blades to pitch because there were no faults. Bought some ethernet cables to see if there maybe a communication problem but found there was no problem there. Had to leave turbine down because it got to late. After the pitch boxes warmed up the turbine was started.   Operation Hrs. 6216.64</t>
  </si>
  <si>
    <t>KRAYN-WKO-NDX-20100224-14</t>
  </si>
  <si>
    <t>Rerouted and zip tied heater cable. Checked and photo documented cable mud flaps.</t>
  </si>
  <si>
    <t>KRAYN-WKO-NDX-20100224-15</t>
  </si>
  <si>
    <t>KRAYN-WKO-NDX-20100308-03</t>
  </si>
  <si>
    <t>Performed WTG checklist from 12:30 to 14:30 replaced the Aneometer and from 14:30 to 15:30 did the firmware update on the blades the SO number is 600013465 and from 15:30 to 16:00 checked the yaw convertor and yaw drives. The operation hours are 6638.39</t>
  </si>
  <si>
    <t>KRAYN-WKO-NDX-20100317-04</t>
  </si>
  <si>
    <t xml:space="preserve"> went up tower to replace an ultra sonic however our alignment tool did not fit proparly. We checked all cabling and cleaned off micro phones, then returned turbine to service    (opperating hours  6829.07)</t>
  </si>
  <si>
    <t>KRAYN-WKO-NDX-20100322-02</t>
  </si>
  <si>
    <t>Pitch 3 Output stage temp stop</t>
  </si>
  <si>
    <t>operation hours: 8792.24 The problem started on the 11th of March and hard faulted on the 20th of March. The techs climbed the wind turbine and found the cooling fan defective in pitch 3, removed and replaced the defective cooling fan. Checked all the PT sensors and cables in pitch box 3. With NC2 checked the outstage temps and box temps and were all comparable to the other pitch boxes. We pulled the fan off of a new pitch convertor because the old convertor was operational. Repaired the new convertor with one that the fan was operational but the convertor was faulty. Up tower time:2 hrs</t>
  </si>
  <si>
    <t>KRAYN-WKO-NDX-20100325-04</t>
  </si>
  <si>
    <t>Performing SEG maintenance according to SEG protocol. Operation Hours:8858.37 While performing the SEG maint. Everpower found a blade bearing bolt on the ground beside the windturbine. Was instructed by the site supervisor to inspect the blade bearing bolts.Found only one bolt missing because it was never torqed. Uptower time is 1 hour. We also changed 2 filters for the SEG maint. on cab 1S2..</t>
  </si>
  <si>
    <t>KRAYN-WKO-NDX-20100325-05</t>
  </si>
  <si>
    <t>KRAYN-WKO-NDX-20100427-09</t>
  </si>
  <si>
    <t>Went to Turbine 25 to perform Q15P retrofit. Personnel time includes drive back to the shop.  Production Hours were 7766 Hours.</t>
  </si>
  <si>
    <t>KRAYN-WKO-NDX-20100429-03</t>
  </si>
  <si>
    <t>IBS ibterbus stop</t>
  </si>
  <si>
    <t xml:space="preserve">Production HRS 7832.17. Investigate and troubleshoot FM700 -IBS interbus stop. On initial entrance to the Hub discover broken bolt from Blade 3. Damages include: pitch gear piping bent, several grease bottle broken off, dents on all 3 pitch boxes and cosmetic damage to hub paint.                                                                         Clean and repair faulty slipring USDK 248.1 {29-1846-0839}.  </t>
  </si>
  <si>
    <t>KRAYN-WKO-NDX-20100429-04</t>
  </si>
  <si>
    <t>KRAYN-WKO-NDX-20100621-04</t>
  </si>
  <si>
    <t>KRAYN-NDX-PRT-0074,KRAYN-NDX-PRT-0351,KRAYN-NDX-PRT-0587</t>
  </si>
  <si>
    <t>1,4,4</t>
  </si>
  <si>
    <t>Went to Turbine 25 with George Quaha to perform Maintenance 3.  Operating hours 9048.</t>
  </si>
  <si>
    <t>KRAYN-WKO-NDX-20100623-04</t>
  </si>
  <si>
    <t>Type 3 Maintenance ( Cleaning).No Parts Used. Ophrs= 10858.47</t>
  </si>
  <si>
    <t>KRAYN-WKO-NDX-20100717-02</t>
  </si>
  <si>
    <t>The Nordex technitions went to turbine because EverPower was unable to see the turbine from scada. Reset the LPC and put the turbine back in service.</t>
  </si>
  <si>
    <t>KRAYN-WKO-NDX-20100719-07</t>
  </si>
  <si>
    <t>Mike Campagno spent the same amount of time in the turbine. Replaced Generator slipring brushes.</t>
  </si>
  <si>
    <t>KRAYN-WKO-NDX-20100727-03</t>
  </si>
  <si>
    <t>Went to Turbine with Jarter, and Jorge to preform blade inspections. Operation hours 9903.37.</t>
  </si>
  <si>
    <t>KRAYN-WKO-NDX-20100830-05</t>
  </si>
  <si>
    <t>Went to WT 25 with Adam Wangler from Engineering to attampt a blade bolt extraction.  Almost completed the extraction but ran into a problem with the tools.  The extractor did not fit in the bolt hole. We had to bring it to a machine shop to have it fixed. We will have to go pick it up at 9am on the 31st and go up to finish the extraction.  Operating hours 10680.</t>
  </si>
  <si>
    <t>KRAYN-WKO-NDX-20100914-04</t>
  </si>
  <si>
    <t>Cleaned brake discs to prevent squealing.  Op hrs. 9391.73h</t>
  </si>
  <si>
    <t>KRAYN-WKO-NDX-20101008-09</t>
  </si>
  <si>
    <t>Charles Henderson (12102) was with me the for the same amount of hours. Cleaned slipring in hub.</t>
  </si>
  <si>
    <t>KRAYN-WKO-NDX-20101026-07</t>
  </si>
  <si>
    <t>KRAYN-NDX-PRT-0074,KRAYN-NDX-PRT-0351,KRAYN-NDX-PRT-0017,KRAYN-NDX-PRT-0725</t>
  </si>
  <si>
    <t>1,4,1,1</t>
  </si>
  <si>
    <t>KRAYN-WKO-NDX-20111111-03</t>
  </si>
  <si>
    <t>MI External Hardware</t>
  </si>
  <si>
    <t>KRAYN-WKO-NDX-20111127-01</t>
  </si>
  <si>
    <t>KRAYN-WKO-NDX-20110906-15</t>
  </si>
  <si>
    <t>KRAYN-WKO-NDX-20110718-20</t>
  </si>
  <si>
    <t>KRAYN-WKO-NDX-20110718-21</t>
  </si>
  <si>
    <t>KRAYN-WKO-NDX-20110727-17</t>
  </si>
  <si>
    <t>KRAYN-WKO-NDX-20110804-09</t>
  </si>
  <si>
    <t>ALU retro</t>
  </si>
  <si>
    <t>KRAYN-WKO-NDX-20110906-16</t>
  </si>
  <si>
    <t>KRAYN-WKO-NDX-20120305-07</t>
  </si>
  <si>
    <t>KRAYN-WKO-NDX-20120502-02</t>
  </si>
  <si>
    <t>KRAYN-WKO-NDX-20120502-03</t>
  </si>
  <si>
    <t>KRAYN-NDX-PRT-0325,KRAYN-NDX-PRT-0356,KRAYN-NDX-PRT-0017,KRAYN-NDX-PRT-0364,KRAYN-NDX-PRT-0350</t>
  </si>
  <si>
    <t>1,1,1,2,1</t>
  </si>
  <si>
    <t>KRAYN-WKO-NDX-20120726-06</t>
  </si>
  <si>
    <t>FM614  / TimeSynchronisation failed(P26.04)</t>
  </si>
  <si>
    <t>KRAYN-NDX-PRT-0090,KRAYN-NDX-PRT-0044</t>
  </si>
  <si>
    <t>9,2</t>
  </si>
  <si>
    <t>Arrived at tower to troubleshoot FM614. Replaced diodes 1, 10, 32, 33, 34 at x8 terminal strip and diode 2 at x8.2 terminal strip.  Had to return to shop and get button fuses for interbus, replaced and turned on breakers and new fuse failed.  Found diodes at 41, 52, and 53 at x8.1 terminal strip had also failed.  Replaced diodes and button fuse, reset alarms and returned tower to service.</t>
  </si>
  <si>
    <t>KRAYN-WKO-NDX-20120509-07</t>
  </si>
  <si>
    <t>KRAYN-WKO-NDX-20111228-01</t>
  </si>
  <si>
    <t>Today techs came on site with Paul to work on WTG 6 issue. The day started with us reviewing what all has been done and changed. Once this was completed Paul wanted to see what was going on with the convertor. After he heard/saw what was going on we started to walk through and talk about why wer changed what we did and how did it help or not help the turbine. The next step is we started to take measurements on anything that was part of on the lines for the gen. This all checked out good, at this point we started to put the IGBT back together and take triggers. We then started the turbine up and started to commission the HUR and got to stage 3.2 in the procedure and we heard a bad noise in the choke area so we took a live trigger. At this point we looked at the trigger and noticed again a problem on phase 3 of the MSC side. We then started to check the connections on the fit board, anything from the fiber to the cabling. After this was done we then did another try at commissioning, the turbine still made the same noise but we kept going and it fault at 4.1 in the procedure syncs fault. We took the triggers again and checked them out. We found once again phase 3 on msc was looking bad. Next step was to check IGBT cables and choke, all was fine. At this point we decided to change out the fit board and try to commission again. The turbine then faulted with the same sync problem, so we decided to change out the Fit adap board. We changed the board then tried to comission again, once again it faulted on sync issue. We took triggers and looked at them to notice that phase 3 on msc had to current, at this point we started to swap out the line filters to see if problem will follow. After swap we had to try and comission again, it faulted once again at the sync fault. Took triggers and still no current on phase 3 MSC, then we decide to run a test with a amp clamp and put it on the phase that was missing to see if it was missing. We put an amp clamp on the phase 3 MSC and did the comissioning, it faulted again on sync with no current on phase 3 MSC. We walked over to check the amp clamp to find that it saw 156 amps just like the other phases. So with seeing this we started to move forward with moving the amp clamp and ribbon cable from phase 3 of MSC to phase 2 MSC to see if problem followed.We then started to comission again and it faulted on sync again, but this time it has a current isssue on phase 2 MSC. The trigger showed us the problem has followed the ribbun cable with the trigger saying no current and the amp clamp was reading 163 amps. At this point we have decided it has to be the ribbun cable,so we sent techs back to get ribbun cables while techs start to out the old ribbun cable. After the broken ribbun cable was replaced we started the comissioning procedure again, but this time everything sounded good and it made it all the way through and came online. Techs then shut the trubine down and started to put all the doors back on and clean the turbine up. once all this was done the turbine was brought back online and the techs went home for the day.</t>
  </si>
  <si>
    <t>KRAYN-WKO-NDX-20120102-03</t>
  </si>
  <si>
    <t>Approached turbine and found safety chain activated and had to be reset up tower. Adjusted inductive sensors on rotor side and checked holding arm for no movement. Reset Pepperl+Fuchs, reset safety chain. Reset and started turbine.</t>
  </si>
  <si>
    <t>KRAYN-WKO-NDX-20120612-03</t>
  </si>
  <si>
    <t>True North WTG2</t>
  </si>
  <si>
    <t>KRAYN-WKO-NDX-20120603-01</t>
  </si>
  <si>
    <t>Remotely reset turbine, turbine repeated problem, called Willie and met at shop, proceeded to turbine with parts because of suspect slipring failure, assended turbine and preceeded to change out slipring. Double checked cabinet covers and work, buttoned up hub and decended tower. Started and drove to shop.</t>
  </si>
  <si>
    <t>KRAYN-WKO-NDX-20110906-17</t>
  </si>
  <si>
    <t>KRAYN-WKO-NDX-20110906-18</t>
  </si>
  <si>
    <t>KRAYN-WKO-NDX-20110906-19</t>
  </si>
  <si>
    <t>KRAYN-WKO-NDX-20110913-05</t>
  </si>
  <si>
    <t>KRAYN-WKO-NDX-20110922-03</t>
  </si>
  <si>
    <t>KRAYN-WKO-NDX-20110922-04</t>
  </si>
  <si>
    <t>KRAYN-WKO-NDX-20110922-05</t>
  </si>
  <si>
    <t>KRAYN-WKO-NDX-20110922-06</t>
  </si>
  <si>
    <t>KRAYN-WKO-NDX-20111103-08</t>
  </si>
  <si>
    <t>KRAYN-WKO-NDX-20111103-09</t>
  </si>
  <si>
    <t>KRAYN-WKO-NDX-20111109-14</t>
  </si>
  <si>
    <t>KRAYN-WKO-NDX-20111208-22</t>
  </si>
  <si>
    <t>KRAYN-WKO-NDX-20120527-03</t>
  </si>
  <si>
    <t>Could not get to turbine after it faulting do to a major lighting storm until early in the mornig.  Traveled to site and climbed tower.  Removed valve on hyd station and found a teflon back up ring misaligned.  Installed the ring properly and installed the valve.  Reset the turbine and yawed.  No other defects noted.  Climbed down tower and started the turbine.</t>
  </si>
  <si>
    <t>KRAYN-WKO-NDX-20120223-04</t>
  </si>
  <si>
    <t>Drove to turbine #25. Climbed turbine. Checked fuses and breakers in the interbus module. Found that the 143F4 was down. Turned breaker  back on. All faults cleared. Climbed back down turbine. Restarted turbine.</t>
  </si>
  <si>
    <t>KRAYN-WKO-NDX-20120112-01</t>
  </si>
  <si>
    <t>Approached down turbine, trouble shoot IBS Fault, Replace HUR</t>
  </si>
  <si>
    <t>KRAYN-WKO-NDX-20120319-05</t>
  </si>
  <si>
    <t>Apprached turbine and found it to be I a running state. OPC fault, Reset and run subserver.</t>
  </si>
  <si>
    <t>KRAYN-WKO-NDX-20120501-06</t>
  </si>
  <si>
    <t>FM1211  / MI GridDiscon DespiteReleaseForOp.</t>
  </si>
  <si>
    <t>Drove to turbine #25 on the way to turbine #1. Found door pryed open with cable broken. There was a rock wedged in the bottom of the door. Found the key on the SEG cabinet turned to service. Reset key to auto. Found odd program ( MS notebook) open on monitor. Closed program. Opened NCII. Restarted turbine. Notified supervision of possible vandalism. Continued to turbine #1.</t>
  </si>
  <si>
    <t>KRAYN-WKO-NDX-20120522-06</t>
  </si>
  <si>
    <t>Installed grounding wire from FAA light to frame of the naccelle per Sean Illig request for static discharge during a lightning storm.</t>
  </si>
  <si>
    <t>KRAYN-WKO-NDX-20120522-07</t>
  </si>
  <si>
    <t>Maintenance type 3 stage 3 Function test and gear box inspection.</t>
  </si>
  <si>
    <t>KRAYN-WKO-NDX-20120522-08</t>
  </si>
  <si>
    <t>Installed 75 % torque yaw parameters as per engineering request for all old yaw stacks</t>
  </si>
  <si>
    <t>KRAYN-WKO-NDX-20120531-04</t>
  </si>
  <si>
    <t>Exchanged Fire Extinguishers.</t>
  </si>
  <si>
    <t>KRAYN-WKO-NDX-20120531-05</t>
  </si>
  <si>
    <t>Nordex technician changed the top box cooler, right hand side of cabinet.  A/C not in SAP inventory.</t>
  </si>
  <si>
    <t>KRAYN-WKO-NDX-20120621-05</t>
  </si>
  <si>
    <t>Performed the function run up tes of the type 3 Maint.</t>
  </si>
  <si>
    <t>KRAYN-WKO-NDX-20120724-03</t>
  </si>
  <si>
    <t>Stopped turbine from WTG 01 while troubleshooting same fault. Approached down turbine and started to troubleshoot Gen ALU. Checked all grease tubes, flow, grease junction box, and grease flow out the ends of the tubes to the bearing, and function of the ALU itself. All seemed in order so continued to check NC2 parameters and called Sean Illig for assistance because the bearing on WTG01 was heating up again. Changed parameters for gen Alu to run constance and started turbine. Once the turbine was running monitored temp of both bearings. Within 15 min the temp rose 10 degrees and the ALU was running. While turbine was running we heard and felt vibrations coming from the drive end of the Gen. Consulted Jennings and Sean we felt it was best to leave the turbine down till the morning for further troubleshooting.</t>
  </si>
  <si>
    <t>KRAYN-WKO-NDX-20120725-07</t>
  </si>
  <si>
    <t>Approached down turbine with Sean Illig to troubleshoot bearing temp. Force gen alu high and monitored gen bearings for grease to extrude from bearing to tell it was full. During that time we did run up the turbine to check bearing temp. Also we did a gen alignment and found it to be within tolerance. Once the bearing would not cool off we decided to send Jennings to Roth Rock for Kluberplex grease. Decended tower to help with WTG 18. Once we had the kluberpex Travis and I Ascended tower to grease drive end of the gen Per Sean iIlligs instructions. We greased the bearing until extruded from bearing and started turbine. Monitored bearing temp for 1/2 hr and documented results. Cleaned bearings and descended tower. Reset and started turbine. Monitored turbine bearing temp.</t>
  </si>
  <si>
    <t>KRAYN-WKO-NDX-20120622-01</t>
  </si>
  <si>
    <t xml:space="preserve">Nordex techs drove to site to replace the downtower fire extinguishers.  No turbines were shut down.  </t>
  </si>
  <si>
    <t>KRAYN-WKO-NDX-20120619-01</t>
  </si>
  <si>
    <t>Approached each turbine and opened louvers for summer fresh air and removed all 25 fire extinguishers.</t>
  </si>
  <si>
    <t>KRAYN-WKO-NDX-20111006-06</t>
  </si>
  <si>
    <t>KRAYN-WKO-NDX-20111006-07</t>
  </si>
  <si>
    <t>KRAYN-WKO-NDX-20111010-04</t>
  </si>
  <si>
    <t>KRAYN-WKO-NDX-20111010-05</t>
  </si>
  <si>
    <t>KRAYN-WKO-NDX-20111011-04</t>
  </si>
  <si>
    <t>KRAYN-WKO-NDX-20111011-05</t>
  </si>
  <si>
    <t>KRAYN-WKO-NDX-20111005-03</t>
  </si>
  <si>
    <t>KRAYN-WKO-NDX-20111005-04</t>
  </si>
  <si>
    <t>KRAYN-WKO-NDX-20111005-05</t>
  </si>
  <si>
    <t>KRAYN-WKO-NDX-20111005-06</t>
  </si>
  <si>
    <t>KRAYN-WKO-NDX-20111012-02</t>
  </si>
  <si>
    <t>KRAYN-WKO-NDX-20110929-02</t>
  </si>
  <si>
    <t>KRAYN-WKO-NDX-20120322-07</t>
  </si>
  <si>
    <t>Arrived at turbine in response to FM 307 warning. After disengaging the LV Switch and ascending the turbine, all gen brushes were checked and found to be adequatly long. Troubleshooting (in order to find the faulty switch) revealed a loose wire (Sp 16) in the generator box (173 S1). This did not fix the fault. Further troubleshooting revealed that the switch in question was the hindge side on the high speed shaft. Because there is no brush at this point the switch was removed from the circuit and a jumper was installed (at 173 S1) in its place. The turbine was cleared of all faults via NC2 and started up without incident after climbing down and reengaging the LV switch.</t>
  </si>
  <si>
    <t>KRAYN-WKO-NDX-20120319-06</t>
  </si>
  <si>
    <t>Ascended tower to pull yaw triggers and perform checks according to engineering</t>
  </si>
  <si>
    <t>KRAYN-WKO-NDX-20120319-07</t>
  </si>
  <si>
    <t>Ascended tower to pull yaw triggers and perform checks according to engineering. Mission was aborted when no communication could be established with the yaw drive.</t>
  </si>
  <si>
    <t>KRAYN-WKO-NDX-20120322-08</t>
  </si>
  <si>
    <t>Arrived at turbine in response to a No Comm. Fault. The NC2 Subserver was reset and the fault cleared and remained clear for the durration of our stay. Turbine was not shut down.</t>
  </si>
  <si>
    <t>KRAYN-WKO-NDX-20120324-01</t>
  </si>
  <si>
    <t>FM1156  / Pitchangle 1 Diff.Act-RedAct</t>
  </si>
  <si>
    <t>Arrived at turbine in response to FM 1156. Upon hub entry a broken blade bolt (see Q-Notice) was discovered that had bumped the Red. Encoder on pitch 1. The encoder was adjusted from 86.8 to 87.2 degrees and all faults cleared. The turbine started up without incident.</t>
  </si>
  <si>
    <t>KRAYN-WKO-NDX-20110622-11</t>
  </si>
  <si>
    <t>KRAYN-WKO-NDX-20110613-02</t>
  </si>
  <si>
    <t>Type III maintenance on hub</t>
  </si>
  <si>
    <t>KRAYN-WKO-NDX-20110602-01</t>
  </si>
  <si>
    <t>clean gear oil from tower</t>
  </si>
  <si>
    <t>KRAYN-WKO-NDX-20110614-05</t>
  </si>
  <si>
    <t>yaw stack replacement-pulled ID #s from stack - took pictures of serial numbers of old stacks</t>
  </si>
  <si>
    <t>KRAYN-WKO-NDX-20110615-06</t>
  </si>
  <si>
    <t>KRAYN-NDX-PRT-0350,KRAYN-NDX-PRT-0004,KRAYN-NDX-PRT-0017,KRAYN-NDX-PRT-0356,KRAYN-NDX-PRT-0981,KRAYN-NDX-PRT-0587,KRAYN-NDX-PRT-0351,KRAYN-NDX-PRT-0046,KRAYN-NDX-PRT-0062</t>
  </si>
  <si>
    <t>,,,,,,,,</t>
  </si>
  <si>
    <t>Type III maintenance section 2/nacelle maintenance</t>
  </si>
  <si>
    <t>KRAYN-WKO-NDX-20110615-07</t>
  </si>
  <si>
    <t>Yaw drive replacement</t>
  </si>
  <si>
    <t>KRAYN-WKO-NDX-20110614-06</t>
  </si>
  <si>
    <t>Punchlist items</t>
  </si>
  <si>
    <t>KRAYN-WKO-NDX-20110530-01</t>
  </si>
  <si>
    <t>Pinned out hub for rope access</t>
  </si>
  <si>
    <t>KRAYN-WKO-NDX-20110530-02</t>
  </si>
  <si>
    <t>Scuffed yaw disc</t>
  </si>
  <si>
    <t>Type III Maintenance</t>
  </si>
  <si>
    <t>KRAYN-WKO-NDX-20110523-01</t>
  </si>
  <si>
    <t>Type III maintenance on basement, change oils and lube in nacelle</t>
  </si>
  <si>
    <t>KRAYN-WKO-NDX-20110524-01</t>
  </si>
  <si>
    <t>KRAYN-WGT07</t>
  </si>
  <si>
    <t>Torque and inspect nacelle cabin, torque and clean tower section, Type III maintenance on bottom box</t>
  </si>
  <si>
    <t>KRAYN-WKO-NDX-20110523-02</t>
  </si>
  <si>
    <t>Hub door latch fell off. Retrieved and checked for damage</t>
  </si>
  <si>
    <t>KRAYN-WKO-NDX-20110530-03</t>
  </si>
  <si>
    <t>Pinned out hub for LM rope access</t>
  </si>
  <si>
    <t>KRAYN-WKO-NDX-20110530-04</t>
  </si>
  <si>
    <t>Started Zargus loop retro</t>
  </si>
  <si>
    <t>KRAYN-WKO-NDX-20110605-01</t>
  </si>
  <si>
    <t>Type III hub maintenance</t>
  </si>
  <si>
    <t>KRAYN-WKO-NDX-20110604-01</t>
  </si>
  <si>
    <t>Allign generator, tower and basement maintenance</t>
  </si>
  <si>
    <t>KRAYN-WKO-NDX-20110526-01</t>
  </si>
  <si>
    <t>Replaced micro logic in Q10</t>
  </si>
  <si>
    <t>KRAYN-WKO-NDX-20110525-01</t>
  </si>
  <si>
    <t>Investigate hub noise (found broken bolt)</t>
  </si>
  <si>
    <t>Refill ALU, replace bolts on nacell roof</t>
  </si>
  <si>
    <t>KRAYN-WKO-NDX-20110524-02</t>
  </si>
  <si>
    <t>Change yaw brake pads</t>
  </si>
  <si>
    <t>KRAYN-WKO-NDX-20110524-03</t>
  </si>
  <si>
    <t>Change Yaw Brake Pads</t>
  </si>
  <si>
    <t>Change all yaw brake pads</t>
  </si>
  <si>
    <t>KRAYN-WKO-NDX-20110526-02</t>
  </si>
  <si>
    <t>KRAYN-WKO-NDX-20110526-03</t>
  </si>
  <si>
    <t>KRAYN-WKO-NDX-20110530-05</t>
  </si>
  <si>
    <t>Gen Rotor RPM</t>
  </si>
  <si>
    <t>Change high speed inductive sensors, inspect wires and connections, check connections on gen encoder</t>
  </si>
  <si>
    <t>Inductive sensor troubleshooting</t>
  </si>
  <si>
    <t>Control cabinet overtemp</t>
  </si>
  <si>
    <t>Adjusted yaw brake pressure</t>
  </si>
  <si>
    <t>FM1176</t>
  </si>
  <si>
    <t>Picth fault</t>
  </si>
  <si>
    <t>KRAYN-WKO-NDX-20110605-02</t>
  </si>
  <si>
    <t>Type III hub maintenance and cleaning</t>
  </si>
  <si>
    <t>KRAYN-WKO-NDX-20110602-02</t>
  </si>
  <si>
    <t>Replaced grounding brush on generator</t>
  </si>
  <si>
    <t>KRAYN-WKO-NDX-20111207-05</t>
  </si>
  <si>
    <t>KRAYN-WKO-NDX-20120228-02</t>
  </si>
  <si>
    <t>KRAYN-WKO-NDX-20100120-02</t>
  </si>
  <si>
    <t>KRAYN-WKO-NDX-20100513-02</t>
  </si>
  <si>
    <t>KRAYN-WKO-NDX-20110522-14</t>
  </si>
  <si>
    <t>KRAYN-WKO-NDX-20110531-08</t>
  </si>
  <si>
    <t>KRAYN-WKO-NDX-20110531-09</t>
  </si>
  <si>
    <t>KRAYN-WKO-NDX-20110531-10</t>
  </si>
  <si>
    <t>KRAYN-WKO-NDX-20110531-11</t>
  </si>
  <si>
    <t>KRAYN-WKO-NDX-20110603-06</t>
  </si>
  <si>
    <t>KRAYN-WKO-NDX-20110603-07</t>
  </si>
  <si>
    <t>KRAYN-WKO-NDX-20110601-06</t>
  </si>
  <si>
    <t>KRAYN-WKO-NDX-20110601-07</t>
  </si>
  <si>
    <t>KRAYN-WKO-NDX-20110518-05</t>
  </si>
  <si>
    <t>KRAYN-WKO-NDX-20110711-08</t>
  </si>
  <si>
    <t>KRAYN-WKO-NDX-20110726-01</t>
  </si>
  <si>
    <t>KRAYN-WKO-NDX-20110726-15</t>
  </si>
  <si>
    <t>Went up tower to change yaw convertor parameters with nordex engineer Charles Stauffer, also changed Yaw brake dragging pressure to 30 bar.</t>
  </si>
  <si>
    <t>KRAYN-WKO-NDX-20110907-09</t>
  </si>
  <si>
    <t>KRAYN-WKO-NDX-20110907-10</t>
  </si>
  <si>
    <t>KRAYN-WKO-NDX-20110907-11</t>
  </si>
  <si>
    <t>KRAYN-WKO-NDX-20110907-12</t>
  </si>
  <si>
    <t>KRAYN-WKO-NDX-20110907-013</t>
  </si>
  <si>
    <t>KRAYN-WKO-NDX-20111028-06</t>
  </si>
  <si>
    <t>KRAYN-WKO-NDX-20111101-16</t>
  </si>
  <si>
    <t>KRAYN-WKO-NDX-20111101-17</t>
  </si>
  <si>
    <t>KRAYN-WKO-NDX-20111010-02</t>
  </si>
  <si>
    <t>KRAYN-WKO-NDX-20120417-03</t>
  </si>
  <si>
    <t>KRAYN-WKO-NDX-20111201-04</t>
  </si>
  <si>
    <t>KRAYN-WKO-NDX-20100921-03</t>
  </si>
  <si>
    <t>KRAYN-WKO-NDX-20100120-03</t>
  </si>
  <si>
    <t>KRAYN-WKO-NDX-20111110-02</t>
  </si>
  <si>
    <t>KRAYN-WKO-NDX-20111114-02</t>
  </si>
  <si>
    <t>KRAYN-WKO-NDX-20100607-01</t>
  </si>
  <si>
    <t>KRAYN-WKO-NDX-20111129-18</t>
  </si>
  <si>
    <t>KRAYN-WKO-NDX-20111129-19</t>
  </si>
  <si>
    <t>KRAYN-WKO-NDX-20111129-20</t>
  </si>
  <si>
    <t>KRAYN-WKO-NDX-20111220-09</t>
  </si>
  <si>
    <t>KRAYN-WKO-NDX-20111220-10</t>
  </si>
  <si>
    <t>KRAYN-WKO-NDX-20111208-23</t>
  </si>
  <si>
    <t>KRAYN-WKO-NDX-20111208-24</t>
  </si>
  <si>
    <t>KRAYN-WKO-NDX-20111208-25</t>
  </si>
  <si>
    <t>KRAYN-WKO-NDX-20111208-26</t>
  </si>
  <si>
    <t>KRAYN-WKO-NDX-20111219-05</t>
  </si>
  <si>
    <t>KRAYN-WKO-NDX-20111219-06</t>
  </si>
  <si>
    <t>KRAYN-WKO-NDX-20111223-02</t>
  </si>
  <si>
    <t>KRAYN-WKO-NDX-20111207-06</t>
  </si>
  <si>
    <t>KRAYN-WKO-NDX-20111207-07</t>
  </si>
  <si>
    <t>KRAYN-WKO-NDX-20111207-08</t>
  </si>
  <si>
    <t>KRAYN-WKO-NDX-20111207-09</t>
  </si>
  <si>
    <t>KRAYN-WKO-NDX-20120301-04</t>
  </si>
  <si>
    <t>KRAYN-WKO-NDX-20100623-05</t>
  </si>
  <si>
    <t>KRAYN-WKO-NDX-20120530-03</t>
  </si>
  <si>
    <t>KRAYN-WKO-NDX-20100519-04</t>
  </si>
  <si>
    <t>KRAYN-WKO-NDX-20110830-08</t>
  </si>
  <si>
    <t>KRAYN-WKO-NDX-20101015-07</t>
  </si>
  <si>
    <t>KRAYN-WKO-NDX-20111011-06</t>
  </si>
  <si>
    <t>KRAYN-WKO-NDX-20111011-07</t>
  </si>
  <si>
    <t>KRAYN-WKO-NDX-20111011-08</t>
  </si>
  <si>
    <t xml:space="preserve"> 1-29-10 PitchMaster Firmware Update Complete, Confirmed 100W Slipring Installed, Confirmed Both Yaw Drives Operating Properly, Rerouting of Induction Sensor Cables Not Possible-Too Short, Installation of Upper &amp; Lower Cable Chaffing Guards Complete, Kelms Grips Secured, Confirmed-Heater Bolted Down, Confirmed-Nacelle Crane Secured, Confirmed-Correct Yaw Converter Parameters Installed, and Confirmed Rerouting of GB Cooling Fan Power Cable. 1-30-10 went up tower to troubleshoot yaw problems fixed tower and put it back into operation.</t>
  </si>
  <si>
    <t>KRAYN-WKO-NDX-20091023-02</t>
  </si>
  <si>
    <t>KRAYN-WKO-NDX-20101022-06</t>
  </si>
  <si>
    <t>Operation hrs:12246.76 
Nordex technicians performed type 2 maintenance which includes Gearbox inspection with foam report, Generator slip ring cleaning with filter change and measured the phase brushes and ground brushes, yaw motor inspection and adjusted motor number 2's micro switch, hydraulic station accumulator checks with filter replacement, Gearbox offline filter replacement and cleaned mainbearing drip pan. Installed new skylites with cauking, cleaned up gear oil leak and found that the inspection plate was leaking retightened and will investigate further. Added Grease to the mainbearing , generator, yaw auto lubrication units, added coolant to convertor and generator cooling pumps. 
Adam Mckenzie with wind turbine solutions helped with the maintenance.</t>
  </si>
  <si>
    <t>KRAYN-WKO-NDX-20100616-08</t>
  </si>
  <si>
    <t>KRAYN-WKO-NDX-20120227-04</t>
  </si>
  <si>
    <t>KRAYN-WKO-NDX-20120615-07</t>
  </si>
  <si>
    <t>KRAYN-WKO-NDX-20110725-02</t>
  </si>
  <si>
    <t>KRAYN-WKO-NDX-20100722-07</t>
  </si>
  <si>
    <t>KRAYN-WKO-NDX-20110718-22</t>
  </si>
  <si>
    <t>KRAYN-WKO-NDX-20101008-10</t>
  </si>
  <si>
    <t>KRAYN-WKO-NDX-20110824-04</t>
  </si>
  <si>
    <t>KRAYN-WKO-NDX-20111103-03</t>
  </si>
  <si>
    <t>KRAYN-WKO-NDX-20120516-03</t>
  </si>
  <si>
    <t>KRAYN-WKO-NDX-20100520-05</t>
  </si>
  <si>
    <t>KRAYN-WKO-NDX-20091109-06</t>
  </si>
  <si>
    <t>KRAYN-WKO-NDX-20110809-04</t>
  </si>
  <si>
    <t>Turbine 5 has been giving a Gen BrushWear Warn. Nordex techs went uptower to investigate a micro switch on the slipring,found one of the grounding micro switch not reading right. When switch is closed "1.9345 k ohms". On that reading we decided the switch is not working properly. Tech then took out the bad micro switch and put in the new one. Warning has been cleared and turbine will be monitored. 
12192.05 op hrs     
SAP# 27086 Micro switch for Gen slip ring</t>
  </si>
  <si>
    <t>KRAYN-WKO-NDX-20110829-08</t>
  </si>
  <si>
    <t>KRAYN-WKO-NDX-20110829-09</t>
  </si>
  <si>
    <t>KRAYN-WKO-NDX-20100202-02</t>
  </si>
  <si>
    <t>KRAYN-WKO-NDX-20111206-07</t>
  </si>
  <si>
    <t>KRAYN-WKO-NDX-20111206-08</t>
  </si>
  <si>
    <t>KRAYN-WKO-NDX-20111206-09</t>
  </si>
  <si>
    <t>KRAYN-WKO-NDX-20120521-07</t>
  </si>
  <si>
    <t>KRAYN-WKO-NDX-20111015-05</t>
  </si>
  <si>
    <t>KRAYN-WKO-NDX-20100928-03</t>
  </si>
  <si>
    <t>KRAYN-WKO-NDX-20100930-08</t>
  </si>
  <si>
    <t>KRAYN-WKO-NDX-20090113-05</t>
  </si>
  <si>
    <t>KRAYN-WKO-NDX-20111102-14</t>
  </si>
  <si>
    <t>KRAYN-WKO-NDX-20100121-04</t>
  </si>
  <si>
    <t>KRAYN-WKO-NDX-20120228-03</t>
  </si>
  <si>
    <t>KRAYN-WKO-NDX-20120306-03</t>
  </si>
  <si>
    <t>KRAYN-WKO-NDX-20100203-02</t>
  </si>
  <si>
    <t>KRAYN-WKO-NDX-20120509-08</t>
  </si>
  <si>
    <t>KRAYN-WKO-NDX-20120509-09</t>
  </si>
  <si>
    <t>KRAYN-WKO-NDX-20120509-10</t>
  </si>
  <si>
    <t>KRAYN-WKO-NDX-20110820-06</t>
  </si>
  <si>
    <t>KRAYN-WKO-NDX-20100825-11</t>
  </si>
  <si>
    <t>KRAYN-WKO-NDX-20091015-04</t>
  </si>
  <si>
    <t>KRAYN-WKO-NDX-20100506-04</t>
  </si>
  <si>
    <t>KRAYN-WKO-NDX-20100310-10</t>
  </si>
  <si>
    <t>KRAYN-WKO-NDX-20120507-05</t>
  </si>
  <si>
    <t>KRAYN-WKO-NDX-20120507-06</t>
  </si>
  <si>
    <t>KRAYN-WKO-NDX-20120507-07</t>
  </si>
  <si>
    <t>KRAYN-WKO-NDX-20101011-11</t>
  </si>
  <si>
    <t>KRAYN-WKO-NDX-20100331-11</t>
  </si>
  <si>
    <t>KRAYN-WKO-NDX-20100414-03</t>
  </si>
  <si>
    <t>KRAYN-WKO-NDX-20100414-04</t>
  </si>
  <si>
    <t>KRAYN-WKO-NDX-20101023-02</t>
  </si>
  <si>
    <t>KRAYN-WKO-NDX-20110526-04</t>
  </si>
  <si>
    <t>KRAYN-WKO-NDX-20110526-05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</si>
</sst>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rgb="FFFF0066"/>
        <bgColor indexed="64"/>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47">
    <xf numFmtId="0" fontId="0" fillId="0" borderId="0" xfId="0"/>
    <xf numFmtId="0" fontId="2" fillId="0" borderId="0" xfId="0" applyFont="1" applyAlignment="1">
      <alignment horizontal="center" wrapText="1"/>
    </xf>
    <xf numFmtId="14" fontId="0" fillId="0" borderId="0" xfId="0" applyNumberFormat="1"/>
    <xf numFmtId="0" fontId="2" fillId="2" borderId="0" xfId="0" applyFont="1" applyFill="1" applyAlignment="1">
      <alignment horizontal="center" wrapText="1"/>
    </xf>
    <xf numFmtId="0" fontId="0" fillId="2" borderId="0" xfId="0" applyFill="1"/>
    <xf numFmtId="49" fontId="0" fillId="0" borderId="0" xfId="0" applyNumberFormat="1"/>
    <xf numFmtId="0" fontId="0" fillId="0" borderId="0" xfId="0" applyAlignment="1"/>
    <xf numFmtId="14" fontId="0" fillId="0" borderId="0" xfId="0" applyNumberFormat="1" applyAlignment="1"/>
    <xf numFmtId="49" fontId="0" fillId="0" borderId="0" xfId="0" applyNumberFormat="1" applyAlignment="1"/>
    <xf numFmtId="0" fontId="0" fillId="2" borderId="0" xfId="0" applyFill="1" applyAlignment="1"/>
    <xf numFmtId="0" fontId="0" fillId="3" borderId="0" xfId="0" applyFill="1"/>
    <xf numFmtId="14" fontId="0" fillId="3" borderId="0" xfId="0" applyNumberFormat="1" applyFill="1"/>
    <xf numFmtId="49" fontId="0" fillId="3" borderId="0" xfId="0" applyNumberFormat="1" applyFill="1"/>
    <xf numFmtId="0" fontId="0" fillId="4" borderId="0" xfId="0" applyFill="1"/>
    <xf numFmtId="14" fontId="0" fillId="4" borderId="0" xfId="0" applyNumberFormat="1" applyFill="1"/>
    <xf numFmtId="49" fontId="0" fillId="4" borderId="0" xfId="0" applyNumberFormat="1" applyFill="1"/>
    <xf numFmtId="0" fontId="0" fillId="5" borderId="0" xfId="0" applyFill="1"/>
    <xf numFmtId="14" fontId="0" fillId="5" borderId="0" xfId="0" applyNumberFormat="1" applyFill="1"/>
    <xf numFmtId="49" fontId="0" fillId="5" borderId="0" xfId="0" applyNumberFormat="1" applyFill="1"/>
    <xf numFmtId="0" fontId="0" fillId="6" borderId="0" xfId="0" applyFill="1"/>
    <xf numFmtId="14" fontId="0" fillId="6" borderId="0" xfId="0" applyNumberFormat="1" applyFill="1"/>
    <xf numFmtId="49" fontId="0" fillId="6" borderId="0" xfId="0" applyNumberFormat="1" applyFill="1"/>
    <xf numFmtId="0" fontId="0" fillId="7" borderId="0" xfId="0" applyFill="1"/>
    <xf numFmtId="14" fontId="0" fillId="7" borderId="0" xfId="0" applyNumberFormat="1" applyFill="1"/>
    <xf numFmtId="49" fontId="0" fillId="7" borderId="0" xfId="0" applyNumberFormat="1" applyFill="1"/>
    <xf numFmtId="0" fontId="0" fillId="8" borderId="0" xfId="0" applyFill="1"/>
    <xf numFmtId="14" fontId="0" fillId="8" borderId="0" xfId="0" applyNumberFormat="1" applyFill="1"/>
    <xf numFmtId="49" fontId="0" fillId="8" borderId="0" xfId="0" applyNumberFormat="1" applyFill="1"/>
    <xf numFmtId="0" fontId="0" fillId="9" borderId="0" xfId="0" applyFill="1"/>
    <xf numFmtId="14" fontId="0" fillId="9" borderId="0" xfId="0" applyNumberFormat="1" applyFill="1"/>
    <xf numFmtId="49" fontId="0" fillId="9" borderId="0" xfId="0" applyNumberFormat="1" applyFill="1"/>
    <xf numFmtId="0" fontId="0" fillId="10" borderId="0" xfId="0" applyFill="1"/>
    <xf numFmtId="14" fontId="0" fillId="10" borderId="0" xfId="0" applyNumberFormat="1" applyFill="1"/>
    <xf numFmtId="49" fontId="0" fillId="10" borderId="0" xfId="0" applyNumberFormat="1" applyFill="1"/>
    <xf numFmtId="0" fontId="0" fillId="11" borderId="0" xfId="0" applyFill="1"/>
    <xf numFmtId="14" fontId="0" fillId="11" borderId="0" xfId="0" applyNumberFormat="1" applyFill="1"/>
    <xf numFmtId="49" fontId="0" fillId="11" borderId="0" xfId="0" applyNumberFormat="1" applyFill="1"/>
    <xf numFmtId="0" fontId="0" fillId="12" borderId="0" xfId="0" applyFill="1"/>
    <xf numFmtId="0" fontId="0" fillId="13" borderId="0" xfId="0" applyFill="1"/>
    <xf numFmtId="14" fontId="0" fillId="13" borderId="0" xfId="0" applyNumberFormat="1" applyFill="1"/>
    <xf numFmtId="49" fontId="0" fillId="13" borderId="0" xfId="0" applyNumberFormat="1" applyFill="1"/>
    <xf numFmtId="0" fontId="0" fillId="14" borderId="0" xfId="0" applyFill="1"/>
    <xf numFmtId="14" fontId="0" fillId="14" borderId="0" xfId="0" applyNumberFormat="1" applyFill="1"/>
    <xf numFmtId="49" fontId="0" fillId="14" borderId="0" xfId="0" applyNumberFormat="1" applyFill="1"/>
    <xf numFmtId="0" fontId="0" fillId="0" borderId="0" xfId="0" applyFill="1"/>
    <xf numFmtId="14" fontId="0" fillId="0" borderId="0" xfId="0" applyNumberFormat="1" applyFill="1"/>
    <xf numFmtId="49" fontId="0" fillId="0" borderId="0" xfId="0" applyNumberFormat="1" applyFill="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12002"/>
  <sheetViews>
    <sheetView tabSelected="1"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9" customWidth="1"/>
    <col min="2" max="2" width="56.5703125" bestFit="1" customWidth="1"/>
    <col min="3" max="4" width="10.7109375" customWidth="1"/>
    <col min="5" max="5" width="14" bestFit="1" customWidth="1"/>
    <col min="6" max="6" width="23.140625" bestFit="1" customWidth="1"/>
    <col min="7" max="7" width="21" bestFit="1" customWidth="1"/>
    <col min="8" max="8" width="9.42578125" customWidth="1"/>
    <col min="9" max="9" width="12.140625" bestFit="1" customWidth="1"/>
    <col min="10" max="10" width="26.28515625" customWidth="1"/>
    <col min="11" max="11" width="10.42578125" bestFit="1" customWidth="1"/>
    <col min="12" max="12" width="12" bestFit="1" customWidth="1"/>
    <col min="13" max="13" width="12" customWidth="1"/>
    <col min="14" max="14" width="72.85546875" customWidth="1"/>
    <col min="15" max="15" width="4.7109375" customWidth="1"/>
    <col min="16" max="16" width="29.28515625" customWidth="1"/>
  </cols>
  <sheetData>
    <row r="1" spans="1:22" ht="30" x14ac:dyDescent="0.25">
      <c r="A1" s="1" t="s">
        <v>0</v>
      </c>
      <c r="B1" s="1" t="s">
        <v>1</v>
      </c>
      <c r="C1" s="1" t="s">
        <v>2</v>
      </c>
      <c r="D1" s="1" t="s">
        <v>3</v>
      </c>
      <c r="E1" s="1" t="s">
        <v>4</v>
      </c>
      <c r="F1" s="1" t="s">
        <v>5</v>
      </c>
      <c r="G1" s="1" t="s">
        <v>6</v>
      </c>
      <c r="H1" s="1" t="s">
        <v>7</v>
      </c>
      <c r="I1" s="1" t="s">
        <v>133</v>
      </c>
      <c r="J1" s="1" t="s">
        <v>8</v>
      </c>
      <c r="K1" s="1" t="s">
        <v>135</v>
      </c>
      <c r="L1" s="1" t="s">
        <v>9</v>
      </c>
      <c r="M1" s="1" t="s">
        <v>134</v>
      </c>
      <c r="N1" s="1" t="s">
        <v>10</v>
      </c>
      <c r="O1" s="1"/>
      <c r="P1" s="3" t="s">
        <v>132</v>
      </c>
      <c r="Q1" s="1"/>
      <c r="R1" s="1"/>
      <c r="S1" s="1"/>
      <c r="T1" s="1"/>
      <c r="U1" s="1"/>
      <c r="V1" s="1"/>
    </row>
    <row r="2" spans="1:22" x14ac:dyDescent="0.25">
      <c r="A2" s="44" t="s">
        <v>1949</v>
      </c>
      <c r="B2" s="44" t="s">
        <v>1950</v>
      </c>
      <c r="C2" s="45">
        <v>39824</v>
      </c>
      <c r="D2" s="45">
        <v>39824</v>
      </c>
      <c r="E2" s="44" t="s">
        <v>15</v>
      </c>
      <c r="F2" s="44" t="s">
        <v>140</v>
      </c>
      <c r="G2" s="44" t="s">
        <v>141</v>
      </c>
      <c r="H2" s="44">
        <v>4</v>
      </c>
      <c r="I2" s="44" t="s">
        <v>142</v>
      </c>
      <c r="J2" s="44"/>
      <c r="K2" s="46" t="s">
        <v>143</v>
      </c>
      <c r="L2" s="44">
        <v>1.3333333730697632</v>
      </c>
      <c r="M2" s="44" t="s">
        <v>144</v>
      </c>
      <c r="N2" s="44" t="s">
        <v>1951</v>
      </c>
      <c r="O2" s="44"/>
      <c r="P2" s="4" t="str">
        <f>LEFT($A2,22)</f>
        <v>KRAYN-WKO-NDX-20090111</v>
      </c>
      <c r="Q2">
        <f>COUNTIF($A$2:$A$2708,$A2)</f>
        <v>1</v>
      </c>
    </row>
    <row r="3" spans="1:22" x14ac:dyDescent="0.25">
      <c r="A3" s="44" t="s">
        <v>2423</v>
      </c>
      <c r="B3" s="44" t="s">
        <v>1950</v>
      </c>
      <c r="C3" s="45">
        <v>39824</v>
      </c>
      <c r="D3" s="45">
        <v>39824</v>
      </c>
      <c r="E3" s="44" t="s">
        <v>18</v>
      </c>
      <c r="F3" s="44" t="s">
        <v>161</v>
      </c>
      <c r="G3" s="44" t="s">
        <v>141</v>
      </c>
      <c r="H3" s="44">
        <v>4</v>
      </c>
      <c r="I3" s="44" t="s">
        <v>142</v>
      </c>
      <c r="J3" s="44"/>
      <c r="K3" s="46" t="s">
        <v>143</v>
      </c>
      <c r="L3" s="44">
        <v>1.3333333730697632</v>
      </c>
      <c r="M3" s="44" t="s">
        <v>144</v>
      </c>
      <c r="N3" s="44" t="s">
        <v>2424</v>
      </c>
      <c r="O3" s="44"/>
      <c r="P3" s="4" t="str">
        <f>LEFT($A3,22)</f>
        <v>KRAYN-WKO-NDX-20090111</v>
      </c>
      <c r="Q3">
        <f t="shared" ref="Q3:Q66" si="0">COUNTIF($A$2:$A$2708,$A3)</f>
        <v>1</v>
      </c>
    </row>
    <row r="4" spans="1:22" x14ac:dyDescent="0.25">
      <c r="A4" t="s">
        <v>3768</v>
      </c>
      <c r="B4" t="s">
        <v>1241</v>
      </c>
      <c r="C4" s="2">
        <v>39824</v>
      </c>
      <c r="D4" s="2">
        <v>39824</v>
      </c>
      <c r="E4" t="s">
        <v>26</v>
      </c>
      <c r="F4" t="s">
        <v>140</v>
      </c>
      <c r="G4" t="s">
        <v>141</v>
      </c>
      <c r="H4">
        <v>2.6666667461395264</v>
      </c>
      <c r="I4" t="s">
        <v>142</v>
      </c>
      <c r="K4" s="5" t="s">
        <v>143</v>
      </c>
      <c r="L4">
        <v>0.49916666746139526</v>
      </c>
      <c r="M4" t="s">
        <v>144</v>
      </c>
      <c r="N4" t="s">
        <v>3769</v>
      </c>
      <c r="P4" s="4" t="str">
        <f t="shared" ref="P4:P66" si="1">LEFT($A4,22)</f>
        <v>KRAYN-WKO-NDX-20090111</v>
      </c>
      <c r="Q4">
        <f t="shared" si="0"/>
        <v>1</v>
      </c>
    </row>
    <row r="5" spans="1:22" x14ac:dyDescent="0.25">
      <c r="A5" t="s">
        <v>3915</v>
      </c>
      <c r="B5" t="s">
        <v>3916</v>
      </c>
      <c r="C5" s="2">
        <v>39824</v>
      </c>
      <c r="D5" s="2">
        <v>39824</v>
      </c>
      <c r="E5" t="s">
        <v>27</v>
      </c>
      <c r="F5" t="s">
        <v>140</v>
      </c>
      <c r="G5" t="s">
        <v>141</v>
      </c>
      <c r="H5">
        <v>2.6666667461395264</v>
      </c>
      <c r="I5" t="s">
        <v>142</v>
      </c>
      <c r="K5" s="5" t="s">
        <v>143</v>
      </c>
      <c r="L5">
        <v>4.8766665458679199</v>
      </c>
      <c r="M5" t="s">
        <v>144</v>
      </c>
      <c r="N5" t="s">
        <v>3917</v>
      </c>
      <c r="P5" s="4" t="str">
        <f t="shared" si="1"/>
        <v>KRAYN-WKO-NDX-20090111</v>
      </c>
      <c r="Q5">
        <f t="shared" si="0"/>
        <v>1</v>
      </c>
    </row>
    <row r="6" spans="1:22" x14ac:dyDescent="0.25">
      <c r="A6" t="s">
        <v>1510</v>
      </c>
      <c r="B6" t="s">
        <v>1241</v>
      </c>
      <c r="C6" s="2">
        <v>39826</v>
      </c>
      <c r="D6" s="2">
        <v>39826</v>
      </c>
      <c r="E6" t="s">
        <v>12</v>
      </c>
      <c r="F6" t="s">
        <v>140</v>
      </c>
      <c r="G6" t="s">
        <v>141</v>
      </c>
      <c r="H6">
        <v>2.5</v>
      </c>
      <c r="I6" t="s">
        <v>142</v>
      </c>
      <c r="K6" s="5" t="s">
        <v>143</v>
      </c>
      <c r="L6">
        <v>2.9997222423553467</v>
      </c>
      <c r="M6" t="s">
        <v>144</v>
      </c>
      <c r="N6" t="s">
        <v>1511</v>
      </c>
      <c r="P6" s="4" t="str">
        <f t="shared" si="1"/>
        <v>KRAYN-WKO-NDX-20090113</v>
      </c>
      <c r="Q6">
        <f t="shared" si="0"/>
        <v>1</v>
      </c>
    </row>
    <row r="7" spans="1:22" x14ac:dyDescent="0.25">
      <c r="A7" s="37" t="s">
        <v>1663</v>
      </c>
      <c r="B7" t="s">
        <v>1241</v>
      </c>
      <c r="C7" s="2">
        <v>39826</v>
      </c>
      <c r="D7" s="2">
        <v>39826</v>
      </c>
      <c r="E7" t="s">
        <v>13</v>
      </c>
      <c r="F7" t="s">
        <v>161</v>
      </c>
      <c r="G7" t="s">
        <v>141</v>
      </c>
      <c r="H7">
        <v>2</v>
      </c>
      <c r="I7" t="s">
        <v>142</v>
      </c>
      <c r="K7" s="5" t="s">
        <v>143</v>
      </c>
      <c r="L7">
        <v>1.3361110687255859</v>
      </c>
      <c r="M7" t="s">
        <v>144</v>
      </c>
      <c r="N7" t="s">
        <v>1511</v>
      </c>
      <c r="P7" s="4" t="str">
        <f t="shared" si="1"/>
        <v>KRAYN-WKO-NDX-20090113</v>
      </c>
      <c r="Q7">
        <f t="shared" si="0"/>
        <v>1</v>
      </c>
    </row>
    <row r="8" spans="1:22" x14ac:dyDescent="0.25">
      <c r="A8" t="s">
        <v>4865</v>
      </c>
      <c r="B8" t="s">
        <v>1621</v>
      </c>
      <c r="C8" s="2">
        <v>39826</v>
      </c>
      <c r="D8" s="2">
        <v>39826</v>
      </c>
      <c r="E8" t="s">
        <v>34</v>
      </c>
      <c r="F8" t="s">
        <v>161</v>
      </c>
      <c r="G8" t="s">
        <v>141</v>
      </c>
      <c r="H8">
        <v>25.666666030883789</v>
      </c>
      <c r="I8" t="s">
        <v>142</v>
      </c>
      <c r="K8" s="5" t="s">
        <v>143</v>
      </c>
      <c r="L8">
        <v>10.981666564941406</v>
      </c>
      <c r="M8" t="s">
        <v>144</v>
      </c>
      <c r="N8" t="s">
        <v>4866</v>
      </c>
      <c r="P8" s="4" t="str">
        <f t="shared" si="1"/>
        <v>KRAYN-WKO-NDX-20090113</v>
      </c>
      <c r="Q8">
        <f t="shared" si="0"/>
        <v>1</v>
      </c>
    </row>
    <row r="9" spans="1:22" x14ac:dyDescent="0.25">
      <c r="A9" t="s">
        <v>5057</v>
      </c>
      <c r="B9" t="s">
        <v>1621</v>
      </c>
      <c r="C9" s="2">
        <v>39826</v>
      </c>
      <c r="D9" s="2">
        <v>39827</v>
      </c>
      <c r="E9" t="s">
        <v>35</v>
      </c>
      <c r="F9" t="s">
        <v>140</v>
      </c>
      <c r="G9" t="s">
        <v>141</v>
      </c>
      <c r="H9">
        <v>2</v>
      </c>
      <c r="I9" t="s">
        <v>142</v>
      </c>
      <c r="K9" s="5" t="s">
        <v>143</v>
      </c>
      <c r="L9">
        <v>27.662221908569336</v>
      </c>
      <c r="M9" t="s">
        <v>144</v>
      </c>
      <c r="N9" t="s">
        <v>5058</v>
      </c>
      <c r="P9" s="4" t="str">
        <f t="shared" si="1"/>
        <v>KRAYN-WKO-NDX-20090113</v>
      </c>
      <c r="Q9">
        <f t="shared" si="0"/>
        <v>1</v>
      </c>
    </row>
    <row r="10" spans="1:22" x14ac:dyDescent="0.25">
      <c r="A10" t="s">
        <v>5345</v>
      </c>
      <c r="B10" t="s">
        <v>1241</v>
      </c>
      <c r="C10" s="2">
        <v>39826</v>
      </c>
      <c r="D10" s="2">
        <v>39826</v>
      </c>
      <c r="E10" t="s">
        <v>11</v>
      </c>
      <c r="F10" t="s">
        <v>1216</v>
      </c>
      <c r="G10" t="s">
        <v>141</v>
      </c>
      <c r="H10">
        <v>4.5</v>
      </c>
      <c r="I10" t="s">
        <v>142</v>
      </c>
      <c r="K10" s="5" t="s">
        <v>143</v>
      </c>
      <c r="L10">
        <v>1.7005555629730225</v>
      </c>
      <c r="M10" t="s">
        <v>144</v>
      </c>
      <c r="N10" t="s">
        <v>1511</v>
      </c>
      <c r="P10" s="4" t="str">
        <f t="shared" si="1"/>
        <v>KRAYN-WKO-NDX-20090113</v>
      </c>
      <c r="Q10">
        <f t="shared" si="0"/>
        <v>1</v>
      </c>
    </row>
    <row r="11" spans="1:22" x14ac:dyDescent="0.25">
      <c r="A11" t="s">
        <v>2581</v>
      </c>
      <c r="B11" t="s">
        <v>1241</v>
      </c>
      <c r="C11" s="2">
        <v>39827</v>
      </c>
      <c r="D11" s="2">
        <v>39827</v>
      </c>
      <c r="E11" t="s">
        <v>19</v>
      </c>
      <c r="F11" t="s">
        <v>140</v>
      </c>
      <c r="G11" t="s">
        <v>141</v>
      </c>
      <c r="H11">
        <v>2</v>
      </c>
      <c r="I11" t="s">
        <v>142</v>
      </c>
      <c r="K11" s="5" t="s">
        <v>143</v>
      </c>
      <c r="L11">
        <v>1.6222221851348877</v>
      </c>
      <c r="M11" t="s">
        <v>144</v>
      </c>
      <c r="N11" t="s">
        <v>2582</v>
      </c>
      <c r="P11" s="4" t="str">
        <f t="shared" si="1"/>
        <v>KRAYN-WKO-NDX-20090114</v>
      </c>
      <c r="Q11">
        <f t="shared" si="0"/>
        <v>1</v>
      </c>
    </row>
    <row r="12" spans="1:22" x14ac:dyDescent="0.25">
      <c r="A12" t="s">
        <v>2583</v>
      </c>
      <c r="B12" t="s">
        <v>1241</v>
      </c>
      <c r="C12" s="2">
        <v>39827</v>
      </c>
      <c r="D12" s="2">
        <v>39827</v>
      </c>
      <c r="E12" t="s">
        <v>19</v>
      </c>
      <c r="F12" t="s">
        <v>140</v>
      </c>
      <c r="G12" t="s">
        <v>141</v>
      </c>
      <c r="H12">
        <v>2</v>
      </c>
      <c r="I12" t="s">
        <v>142</v>
      </c>
      <c r="K12" s="5" t="s">
        <v>143</v>
      </c>
      <c r="L12">
        <v>1.6222221851348877</v>
      </c>
      <c r="M12" t="s">
        <v>144</v>
      </c>
      <c r="N12" t="s">
        <v>2582</v>
      </c>
      <c r="P12" s="4" t="str">
        <f t="shared" si="1"/>
        <v>KRAYN-WKO-NDX-20090114</v>
      </c>
      <c r="Q12">
        <f t="shared" si="0"/>
        <v>1</v>
      </c>
    </row>
    <row r="13" spans="1:22" x14ac:dyDescent="0.25">
      <c r="A13" t="s">
        <v>2726</v>
      </c>
      <c r="B13" t="s">
        <v>1241</v>
      </c>
      <c r="C13" s="2">
        <v>39827</v>
      </c>
      <c r="D13" s="2">
        <v>39827</v>
      </c>
      <c r="E13" t="s">
        <v>19</v>
      </c>
      <c r="F13" t="s">
        <v>140</v>
      </c>
      <c r="G13" t="s">
        <v>141</v>
      </c>
      <c r="H13">
        <v>2</v>
      </c>
      <c r="I13" t="s">
        <v>142</v>
      </c>
      <c r="K13" s="5" t="s">
        <v>143</v>
      </c>
      <c r="L13">
        <v>1.6222221851348877</v>
      </c>
      <c r="M13" t="s">
        <v>144</v>
      </c>
      <c r="N13" t="s">
        <v>2582</v>
      </c>
      <c r="P13" s="4" t="str">
        <f t="shared" si="1"/>
        <v>KRAYN-WKO-NDX-20090114</v>
      </c>
      <c r="Q13">
        <f t="shared" si="0"/>
        <v>1</v>
      </c>
    </row>
    <row r="14" spans="1:22" x14ac:dyDescent="0.25">
      <c r="A14" t="s">
        <v>2727</v>
      </c>
      <c r="B14" t="s">
        <v>1241</v>
      </c>
      <c r="C14" s="2">
        <v>39827</v>
      </c>
      <c r="D14" s="2">
        <v>39827</v>
      </c>
      <c r="E14" t="s">
        <v>19</v>
      </c>
      <c r="F14" t="s">
        <v>140</v>
      </c>
      <c r="G14" t="s">
        <v>141</v>
      </c>
      <c r="H14">
        <v>2</v>
      </c>
      <c r="I14" t="s">
        <v>142</v>
      </c>
      <c r="K14" s="5" t="s">
        <v>143</v>
      </c>
      <c r="L14">
        <v>1.6222221851348877</v>
      </c>
      <c r="M14" t="s">
        <v>144</v>
      </c>
      <c r="N14" t="s">
        <v>2582</v>
      </c>
      <c r="P14" s="4" t="str">
        <f t="shared" si="1"/>
        <v>KRAYN-WKO-NDX-20090114</v>
      </c>
      <c r="Q14">
        <f t="shared" si="0"/>
        <v>1</v>
      </c>
    </row>
    <row r="15" spans="1:22" x14ac:dyDescent="0.25">
      <c r="A15" t="s">
        <v>2845</v>
      </c>
      <c r="B15" t="s">
        <v>1241</v>
      </c>
      <c r="C15" s="2">
        <v>39827</v>
      </c>
      <c r="D15" s="2">
        <v>39827</v>
      </c>
      <c r="E15" t="s">
        <v>20</v>
      </c>
      <c r="F15" t="s">
        <v>161</v>
      </c>
      <c r="G15" t="s">
        <v>141</v>
      </c>
      <c r="H15">
        <v>2</v>
      </c>
      <c r="I15" t="s">
        <v>142</v>
      </c>
      <c r="K15" s="5" t="s">
        <v>143</v>
      </c>
      <c r="L15">
        <v>1.3091666698455811</v>
      </c>
      <c r="M15" t="s">
        <v>144</v>
      </c>
      <c r="N15" t="s">
        <v>2582</v>
      </c>
      <c r="P15" s="4" t="str">
        <f t="shared" si="1"/>
        <v>KRAYN-WKO-NDX-20090114</v>
      </c>
      <c r="Q15">
        <f t="shared" si="0"/>
        <v>1</v>
      </c>
    </row>
    <row r="16" spans="1:22" x14ac:dyDescent="0.25">
      <c r="A16" t="s">
        <v>3568</v>
      </c>
      <c r="B16" t="s">
        <v>1241</v>
      </c>
      <c r="C16" s="2">
        <v>39827</v>
      </c>
      <c r="D16" s="2">
        <v>39827</v>
      </c>
      <c r="E16" t="s">
        <v>25</v>
      </c>
      <c r="F16" t="s">
        <v>140</v>
      </c>
      <c r="G16" t="s">
        <v>141</v>
      </c>
      <c r="H16">
        <v>5</v>
      </c>
      <c r="I16" t="s">
        <v>142</v>
      </c>
      <c r="K16" s="5" t="s">
        <v>143</v>
      </c>
      <c r="L16">
        <v>3.9077777862548828</v>
      </c>
      <c r="M16" t="s">
        <v>144</v>
      </c>
      <c r="N16" t="s">
        <v>3569</v>
      </c>
      <c r="P16" s="4" t="str">
        <f t="shared" si="1"/>
        <v>KRAYN-WKO-NDX-20090114</v>
      </c>
      <c r="Q16">
        <f t="shared" si="0"/>
        <v>1</v>
      </c>
    </row>
    <row r="17" spans="1:17" x14ac:dyDescent="0.25">
      <c r="A17" t="s">
        <v>3770</v>
      </c>
      <c r="B17" t="s">
        <v>1241</v>
      </c>
      <c r="C17" s="2">
        <v>39827</v>
      </c>
      <c r="D17" s="2">
        <v>39827</v>
      </c>
      <c r="E17" t="s">
        <v>26</v>
      </c>
      <c r="F17" t="s">
        <v>140</v>
      </c>
      <c r="G17" t="s">
        <v>141</v>
      </c>
      <c r="H17">
        <v>2</v>
      </c>
      <c r="I17" t="s">
        <v>142</v>
      </c>
      <c r="K17" s="5" t="s">
        <v>143</v>
      </c>
      <c r="L17">
        <v>0.98277777433395386</v>
      </c>
      <c r="M17" t="s">
        <v>144</v>
      </c>
      <c r="N17" t="s">
        <v>3771</v>
      </c>
      <c r="P17" s="4" t="str">
        <f t="shared" si="1"/>
        <v>KRAYN-WKO-NDX-20090114</v>
      </c>
      <c r="Q17">
        <f t="shared" si="0"/>
        <v>1</v>
      </c>
    </row>
    <row r="18" spans="1:17" x14ac:dyDescent="0.25">
      <c r="A18" t="s">
        <v>3918</v>
      </c>
      <c r="B18" t="s">
        <v>1241</v>
      </c>
      <c r="C18" s="2">
        <v>39827</v>
      </c>
      <c r="D18" s="2">
        <v>39827</v>
      </c>
      <c r="E18" t="s">
        <v>27</v>
      </c>
      <c r="F18" t="s">
        <v>140</v>
      </c>
      <c r="G18" t="s">
        <v>141</v>
      </c>
      <c r="H18">
        <v>2</v>
      </c>
      <c r="I18" t="s">
        <v>142</v>
      </c>
      <c r="K18" s="5" t="s">
        <v>143</v>
      </c>
      <c r="L18">
        <v>2.0377776622772217</v>
      </c>
      <c r="M18" t="s">
        <v>144</v>
      </c>
      <c r="N18" t="s">
        <v>3771</v>
      </c>
      <c r="P18" s="4" t="str">
        <f t="shared" si="1"/>
        <v>KRAYN-WKO-NDX-20090114</v>
      </c>
      <c r="Q18">
        <f t="shared" si="0"/>
        <v>1</v>
      </c>
    </row>
    <row r="19" spans="1:17" x14ac:dyDescent="0.25">
      <c r="A19" t="s">
        <v>4279</v>
      </c>
      <c r="B19" t="s">
        <v>1241</v>
      </c>
      <c r="C19" s="2">
        <v>39827</v>
      </c>
      <c r="D19" s="2">
        <v>39827</v>
      </c>
      <c r="E19" t="s">
        <v>30</v>
      </c>
      <c r="F19" t="s">
        <v>161</v>
      </c>
      <c r="G19" t="s">
        <v>141</v>
      </c>
      <c r="H19">
        <v>8.1666669845581055</v>
      </c>
      <c r="I19" t="s">
        <v>142</v>
      </c>
      <c r="K19" s="5" t="s">
        <v>143</v>
      </c>
      <c r="L19">
        <v>3.6791665554046631</v>
      </c>
      <c r="M19" t="s">
        <v>144</v>
      </c>
      <c r="N19" t="s">
        <v>4280</v>
      </c>
      <c r="P19" s="4" t="str">
        <f t="shared" si="1"/>
        <v>KRAYN-WKO-NDX-20090114</v>
      </c>
      <c r="Q19">
        <f t="shared" si="0"/>
        <v>1</v>
      </c>
    </row>
    <row r="20" spans="1:17" x14ac:dyDescent="0.25">
      <c r="A20" t="s">
        <v>4281</v>
      </c>
      <c r="B20" t="s">
        <v>1241</v>
      </c>
      <c r="C20" s="2">
        <v>39827</v>
      </c>
      <c r="D20" s="2">
        <v>39827</v>
      </c>
      <c r="E20" t="s">
        <v>30</v>
      </c>
      <c r="F20" t="s">
        <v>161</v>
      </c>
      <c r="G20" t="s">
        <v>141</v>
      </c>
      <c r="H20">
        <v>8.1666669845581055</v>
      </c>
      <c r="I20" t="s">
        <v>142</v>
      </c>
      <c r="K20" s="5" t="s">
        <v>143</v>
      </c>
      <c r="L20">
        <v>3.6791665554046631</v>
      </c>
      <c r="M20" t="s">
        <v>144</v>
      </c>
      <c r="N20" t="s">
        <v>4280</v>
      </c>
      <c r="P20" s="4" t="str">
        <f t="shared" si="1"/>
        <v>KRAYN-WKO-NDX-20090114</v>
      </c>
      <c r="Q20">
        <f t="shared" si="0"/>
        <v>1</v>
      </c>
    </row>
    <row r="21" spans="1:17" x14ac:dyDescent="0.25">
      <c r="A21" t="s">
        <v>4455</v>
      </c>
      <c r="B21" t="s">
        <v>1241</v>
      </c>
      <c r="C21" s="2">
        <v>39827</v>
      </c>
      <c r="D21" s="2">
        <v>39827</v>
      </c>
      <c r="E21" t="s">
        <v>31</v>
      </c>
      <c r="F21" t="s">
        <v>161</v>
      </c>
      <c r="G21" t="s">
        <v>141</v>
      </c>
      <c r="H21">
        <v>2.2000000476837158</v>
      </c>
      <c r="I21" t="s">
        <v>142</v>
      </c>
      <c r="K21" s="5" t="s">
        <v>143</v>
      </c>
      <c r="L21">
        <v>0.99000000953674316</v>
      </c>
      <c r="M21" t="s">
        <v>144</v>
      </c>
      <c r="N21" t="s">
        <v>2582</v>
      </c>
      <c r="P21" s="4" t="str">
        <f t="shared" si="1"/>
        <v>KRAYN-WKO-NDX-20090114</v>
      </c>
      <c r="Q21">
        <f t="shared" si="0"/>
        <v>1</v>
      </c>
    </row>
    <row r="22" spans="1:17" x14ac:dyDescent="0.25">
      <c r="A22" t="s">
        <v>4456</v>
      </c>
      <c r="B22" t="s">
        <v>1241</v>
      </c>
      <c r="C22" s="2">
        <v>39827</v>
      </c>
      <c r="D22" s="2">
        <v>39827</v>
      </c>
      <c r="E22" t="s">
        <v>31</v>
      </c>
      <c r="F22" t="s">
        <v>161</v>
      </c>
      <c r="G22" t="s">
        <v>141</v>
      </c>
      <c r="H22">
        <v>2.2000000476837158</v>
      </c>
      <c r="I22" t="s">
        <v>142</v>
      </c>
      <c r="K22" s="5" t="s">
        <v>143</v>
      </c>
      <c r="L22">
        <v>0.99000000953674316</v>
      </c>
      <c r="M22" t="s">
        <v>144</v>
      </c>
      <c r="N22" t="s">
        <v>2582</v>
      </c>
      <c r="P22" s="4" t="str">
        <f t="shared" si="1"/>
        <v>KRAYN-WKO-NDX-20090114</v>
      </c>
      <c r="Q22">
        <f t="shared" si="0"/>
        <v>1</v>
      </c>
    </row>
    <row r="23" spans="1:17" x14ac:dyDescent="0.25">
      <c r="A23" t="s">
        <v>3570</v>
      </c>
      <c r="B23" t="s">
        <v>1219</v>
      </c>
      <c r="C23" s="2">
        <v>39944</v>
      </c>
      <c r="E23" t="s">
        <v>25</v>
      </c>
      <c r="F23" t="s">
        <v>140</v>
      </c>
      <c r="G23" t="s">
        <v>141</v>
      </c>
      <c r="H23">
        <v>5</v>
      </c>
      <c r="I23" t="s">
        <v>142</v>
      </c>
      <c r="K23" s="5" t="s">
        <v>143</v>
      </c>
      <c r="L23">
        <v>3.9077777862548828</v>
      </c>
      <c r="M23" t="s">
        <v>144</v>
      </c>
      <c r="N23" t="s">
        <v>3571</v>
      </c>
      <c r="P23" s="4" t="str">
        <f t="shared" si="1"/>
        <v>KRAYN-WKO-NDX-20090511</v>
      </c>
      <c r="Q23">
        <f t="shared" si="0"/>
        <v>1</v>
      </c>
    </row>
    <row r="24" spans="1:17" x14ac:dyDescent="0.25">
      <c r="A24" t="s">
        <v>2112</v>
      </c>
      <c r="B24" t="s">
        <v>2113</v>
      </c>
      <c r="C24" s="2">
        <v>39954</v>
      </c>
      <c r="D24" s="2">
        <v>39954</v>
      </c>
      <c r="E24" t="s">
        <v>16</v>
      </c>
      <c r="F24" t="s">
        <v>161</v>
      </c>
      <c r="G24" t="s">
        <v>141</v>
      </c>
      <c r="H24">
        <v>11.949999809265137</v>
      </c>
      <c r="I24" t="s">
        <v>142</v>
      </c>
      <c r="K24" s="5" t="s">
        <v>143</v>
      </c>
      <c r="L24">
        <v>0.18333333730697632</v>
      </c>
      <c r="M24" t="s">
        <v>144</v>
      </c>
      <c r="N24" t="s">
        <v>2114</v>
      </c>
      <c r="P24" s="4" t="str">
        <f t="shared" si="1"/>
        <v>KRAYN-WKO-NDX-20090521</v>
      </c>
      <c r="Q24">
        <f t="shared" si="0"/>
        <v>1</v>
      </c>
    </row>
    <row r="25" spans="1:17" x14ac:dyDescent="0.25">
      <c r="A25" t="s">
        <v>2398</v>
      </c>
      <c r="B25" t="s">
        <v>2399</v>
      </c>
      <c r="C25" s="2">
        <v>39954</v>
      </c>
      <c r="D25" s="2">
        <v>39954</v>
      </c>
      <c r="E25" t="s">
        <v>18</v>
      </c>
      <c r="F25" t="s">
        <v>161</v>
      </c>
      <c r="G25" t="s">
        <v>141</v>
      </c>
      <c r="H25">
        <v>7.3000001907348633</v>
      </c>
      <c r="I25" t="s">
        <v>142</v>
      </c>
      <c r="K25" s="5" t="s">
        <v>143</v>
      </c>
      <c r="L25">
        <v>3.9166667461395264</v>
      </c>
      <c r="M25" t="s">
        <v>144</v>
      </c>
      <c r="N25" t="s">
        <v>2400</v>
      </c>
      <c r="P25" s="4" t="str">
        <f t="shared" si="1"/>
        <v>KRAYN-WKO-NDX-20090521</v>
      </c>
      <c r="Q25">
        <f t="shared" si="0"/>
        <v>1</v>
      </c>
    </row>
    <row r="26" spans="1:17" x14ac:dyDescent="0.25">
      <c r="A26" t="s">
        <v>2401</v>
      </c>
      <c r="B26" t="s">
        <v>2399</v>
      </c>
      <c r="C26" s="2">
        <v>39954</v>
      </c>
      <c r="D26" s="2">
        <v>39954</v>
      </c>
      <c r="E26" t="s">
        <v>18</v>
      </c>
      <c r="F26" t="s">
        <v>161</v>
      </c>
      <c r="G26" t="s">
        <v>141</v>
      </c>
      <c r="H26">
        <v>7.3000001907348633</v>
      </c>
      <c r="I26" t="s">
        <v>142</v>
      </c>
      <c r="K26" s="5" t="s">
        <v>143</v>
      </c>
      <c r="L26">
        <v>3.9166667461395264</v>
      </c>
      <c r="M26" t="s">
        <v>144</v>
      </c>
      <c r="N26" t="s">
        <v>2400</v>
      </c>
      <c r="P26" s="4" t="str">
        <f t="shared" si="1"/>
        <v>KRAYN-WKO-NDX-20090521</v>
      </c>
      <c r="Q26">
        <f t="shared" si="0"/>
        <v>1</v>
      </c>
    </row>
    <row r="27" spans="1:17" x14ac:dyDescent="0.25">
      <c r="A27" t="s">
        <v>2115</v>
      </c>
      <c r="B27" t="s">
        <v>1344</v>
      </c>
      <c r="C27" s="2">
        <v>39960</v>
      </c>
      <c r="D27" s="2">
        <v>39960</v>
      </c>
      <c r="E27" t="s">
        <v>16</v>
      </c>
      <c r="F27" t="s">
        <v>161</v>
      </c>
      <c r="G27" t="s">
        <v>141</v>
      </c>
      <c r="H27">
        <v>4</v>
      </c>
      <c r="I27" t="s">
        <v>142</v>
      </c>
      <c r="K27" s="5" t="s">
        <v>143</v>
      </c>
      <c r="L27">
        <v>1.5</v>
      </c>
      <c r="M27" t="s">
        <v>144</v>
      </c>
      <c r="N27" t="s">
        <v>2116</v>
      </c>
      <c r="P27" s="4" t="str">
        <f t="shared" si="1"/>
        <v>KRAYN-WKO-NDX-20090527</v>
      </c>
      <c r="Q27">
        <f t="shared" si="0"/>
        <v>1</v>
      </c>
    </row>
    <row r="28" spans="1:17" x14ac:dyDescent="0.25">
      <c r="A28" t="s">
        <v>2402</v>
      </c>
      <c r="B28" t="s">
        <v>2403</v>
      </c>
      <c r="C28" s="2">
        <v>39962</v>
      </c>
      <c r="D28" s="2">
        <v>39962</v>
      </c>
      <c r="E28" t="s">
        <v>18</v>
      </c>
      <c r="F28" t="s">
        <v>161</v>
      </c>
      <c r="G28" t="s">
        <v>141</v>
      </c>
      <c r="H28">
        <v>6.5500001907348633</v>
      </c>
      <c r="I28" t="s">
        <v>142</v>
      </c>
      <c r="K28" s="5" t="s">
        <v>143</v>
      </c>
      <c r="L28">
        <v>5.8333334922790527</v>
      </c>
      <c r="M28" t="s">
        <v>144</v>
      </c>
      <c r="N28" t="s">
        <v>2404</v>
      </c>
      <c r="P28" s="4" t="str">
        <f t="shared" si="1"/>
        <v>KRAYN-WKO-NDX-20090529</v>
      </c>
      <c r="Q28">
        <f t="shared" si="0"/>
        <v>1</v>
      </c>
    </row>
    <row r="29" spans="1:17" x14ac:dyDescent="0.25">
      <c r="A29" t="s">
        <v>2584</v>
      </c>
      <c r="B29" t="s">
        <v>2585</v>
      </c>
      <c r="C29" s="2">
        <v>39962</v>
      </c>
      <c r="D29" s="2">
        <v>39962</v>
      </c>
      <c r="E29" t="s">
        <v>19</v>
      </c>
      <c r="F29" t="s">
        <v>140</v>
      </c>
      <c r="G29" t="s">
        <v>141</v>
      </c>
      <c r="H29">
        <v>3.5</v>
      </c>
      <c r="I29" t="s">
        <v>142</v>
      </c>
      <c r="K29" s="5" t="s">
        <v>143</v>
      </c>
      <c r="L29">
        <v>6.0999999046325684</v>
      </c>
      <c r="M29" t="s">
        <v>144</v>
      </c>
      <c r="N29" t="s">
        <v>2586</v>
      </c>
      <c r="P29" s="4" t="str">
        <f t="shared" si="1"/>
        <v>KRAYN-WKO-NDX-20090529</v>
      </c>
      <c r="Q29">
        <f t="shared" si="0"/>
        <v>1</v>
      </c>
    </row>
    <row r="30" spans="1:17" x14ac:dyDescent="0.25">
      <c r="A30" t="s">
        <v>2728</v>
      </c>
      <c r="B30" t="s">
        <v>2585</v>
      </c>
      <c r="C30" s="2">
        <v>39962</v>
      </c>
      <c r="D30" s="2">
        <v>39962</v>
      </c>
      <c r="E30" t="s">
        <v>19</v>
      </c>
      <c r="F30" t="s">
        <v>140</v>
      </c>
      <c r="G30" t="s">
        <v>141</v>
      </c>
      <c r="H30">
        <v>3.5</v>
      </c>
      <c r="I30" t="s">
        <v>142</v>
      </c>
      <c r="K30" s="5" t="s">
        <v>143</v>
      </c>
      <c r="L30">
        <v>6.0999999046325684</v>
      </c>
      <c r="M30" t="s">
        <v>144</v>
      </c>
      <c r="N30" t="s">
        <v>2586</v>
      </c>
      <c r="P30" s="4" t="str">
        <f t="shared" si="1"/>
        <v>KRAYN-WKO-NDX-20090529</v>
      </c>
      <c r="Q30">
        <f t="shared" si="0"/>
        <v>1</v>
      </c>
    </row>
    <row r="31" spans="1:17" x14ac:dyDescent="0.25">
      <c r="A31" t="s">
        <v>2254</v>
      </c>
      <c r="B31" t="s">
        <v>1344</v>
      </c>
      <c r="C31" s="2">
        <v>39965</v>
      </c>
      <c r="D31" s="2">
        <v>39965</v>
      </c>
      <c r="E31" t="s">
        <v>17</v>
      </c>
      <c r="F31" t="s">
        <v>161</v>
      </c>
      <c r="G31" t="s">
        <v>141</v>
      </c>
      <c r="H31">
        <v>12</v>
      </c>
      <c r="I31" t="s">
        <v>142</v>
      </c>
      <c r="J31" t="s">
        <v>84</v>
      </c>
      <c r="K31" s="5" t="s">
        <v>168</v>
      </c>
      <c r="L31">
        <v>14.550000190734863</v>
      </c>
      <c r="M31" t="s">
        <v>144</v>
      </c>
      <c r="N31" t="s">
        <v>2255</v>
      </c>
      <c r="P31" s="4" t="str">
        <f t="shared" si="1"/>
        <v>KRAYN-WKO-NDX-20090601</v>
      </c>
      <c r="Q31">
        <f t="shared" si="0"/>
        <v>1</v>
      </c>
    </row>
    <row r="32" spans="1:17" x14ac:dyDescent="0.25">
      <c r="A32" t="s">
        <v>3464</v>
      </c>
      <c r="B32" t="s">
        <v>1760</v>
      </c>
      <c r="C32" s="2">
        <v>39965</v>
      </c>
      <c r="E32" t="s">
        <v>24</v>
      </c>
      <c r="F32" t="s">
        <v>161</v>
      </c>
      <c r="G32" t="s">
        <v>141</v>
      </c>
      <c r="H32">
        <v>1</v>
      </c>
      <c r="I32" t="s">
        <v>142</v>
      </c>
      <c r="J32" t="s">
        <v>97</v>
      </c>
      <c r="K32" s="5" t="s">
        <v>168</v>
      </c>
      <c r="L32">
        <v>4.0666666030883789</v>
      </c>
      <c r="M32" t="s">
        <v>144</v>
      </c>
      <c r="N32" t="s">
        <v>3465</v>
      </c>
      <c r="P32" s="4" t="str">
        <f t="shared" si="1"/>
        <v>KRAYN-WKO-NDX-20090601</v>
      </c>
      <c r="Q32">
        <f t="shared" si="0"/>
        <v>1</v>
      </c>
    </row>
    <row r="33" spans="1:17" x14ac:dyDescent="0.25">
      <c r="A33" t="s">
        <v>4867</v>
      </c>
      <c r="B33" t="s">
        <v>1760</v>
      </c>
      <c r="C33" s="2">
        <v>39965</v>
      </c>
      <c r="D33" s="2">
        <v>39965</v>
      </c>
      <c r="E33" t="s">
        <v>34</v>
      </c>
      <c r="F33" t="s">
        <v>161</v>
      </c>
      <c r="G33" t="s">
        <v>141</v>
      </c>
      <c r="H33">
        <v>2</v>
      </c>
      <c r="I33" t="s">
        <v>142</v>
      </c>
      <c r="K33" s="5" t="s">
        <v>143</v>
      </c>
      <c r="L33">
        <v>0.46666666865348816</v>
      </c>
      <c r="M33" t="s">
        <v>144</v>
      </c>
      <c r="N33" t="s">
        <v>4868</v>
      </c>
      <c r="P33" s="4" t="str">
        <f t="shared" si="1"/>
        <v>KRAYN-WKO-NDX-20090601</v>
      </c>
      <c r="Q33">
        <f t="shared" si="0"/>
        <v>1</v>
      </c>
    </row>
    <row r="34" spans="1:17" x14ac:dyDescent="0.25">
      <c r="A34" t="s">
        <v>3745</v>
      </c>
      <c r="B34" t="s">
        <v>3746</v>
      </c>
      <c r="C34" s="2">
        <v>39967</v>
      </c>
      <c r="D34" s="2">
        <v>39967</v>
      </c>
      <c r="E34" t="s">
        <v>26</v>
      </c>
      <c r="F34" t="s">
        <v>140</v>
      </c>
      <c r="G34" t="s">
        <v>141</v>
      </c>
      <c r="H34">
        <v>8</v>
      </c>
      <c r="I34" t="s">
        <v>142</v>
      </c>
      <c r="J34" t="s">
        <v>93</v>
      </c>
      <c r="K34" s="5" t="s">
        <v>168</v>
      </c>
      <c r="L34">
        <v>15.800000190734863</v>
      </c>
      <c r="M34" t="s">
        <v>144</v>
      </c>
      <c r="N34" t="s">
        <v>3747</v>
      </c>
      <c r="P34" s="4" t="str">
        <f t="shared" si="1"/>
        <v>KRAYN-WKO-NDX-20090603</v>
      </c>
      <c r="Q34">
        <f t="shared" si="0"/>
        <v>1</v>
      </c>
    </row>
    <row r="35" spans="1:17" x14ac:dyDescent="0.25">
      <c r="A35" t="s">
        <v>4164</v>
      </c>
      <c r="B35" t="s">
        <v>4165</v>
      </c>
      <c r="C35" s="2">
        <v>39968</v>
      </c>
      <c r="D35" s="2">
        <v>39970</v>
      </c>
      <c r="E35" t="s">
        <v>29</v>
      </c>
      <c r="F35" t="s">
        <v>161</v>
      </c>
      <c r="G35" t="s">
        <v>141</v>
      </c>
      <c r="H35">
        <v>54</v>
      </c>
      <c r="I35" t="s">
        <v>142</v>
      </c>
      <c r="J35" t="s">
        <v>4166</v>
      </c>
      <c r="K35" s="5" t="s">
        <v>940</v>
      </c>
      <c r="L35">
        <v>64.833335876464844</v>
      </c>
      <c r="M35" t="s">
        <v>144</v>
      </c>
      <c r="N35" t="s">
        <v>4167</v>
      </c>
      <c r="P35" s="4" t="str">
        <f t="shared" si="1"/>
        <v>KRAYN-WKO-NDX-20090604</v>
      </c>
      <c r="Q35">
        <f t="shared" si="0"/>
        <v>1</v>
      </c>
    </row>
    <row r="36" spans="1:17" x14ac:dyDescent="0.25">
      <c r="A36" t="s">
        <v>4168</v>
      </c>
      <c r="B36" t="s">
        <v>4165</v>
      </c>
      <c r="C36" s="2">
        <v>39968</v>
      </c>
      <c r="D36" s="2">
        <v>39970</v>
      </c>
      <c r="E36" t="s">
        <v>29</v>
      </c>
      <c r="F36" t="s">
        <v>161</v>
      </c>
      <c r="G36" t="s">
        <v>141</v>
      </c>
      <c r="H36">
        <v>54</v>
      </c>
      <c r="I36" t="s">
        <v>142</v>
      </c>
      <c r="J36" t="s">
        <v>4166</v>
      </c>
      <c r="K36" s="5" t="s">
        <v>940</v>
      </c>
      <c r="L36">
        <v>64.833335876464844</v>
      </c>
      <c r="M36" t="s">
        <v>144</v>
      </c>
      <c r="N36" t="s">
        <v>4167</v>
      </c>
      <c r="P36" s="4" t="str">
        <f t="shared" si="1"/>
        <v>KRAYN-WKO-NDX-20090604</v>
      </c>
      <c r="Q36">
        <f t="shared" si="0"/>
        <v>1</v>
      </c>
    </row>
    <row r="37" spans="1:17" x14ac:dyDescent="0.25">
      <c r="A37" t="s">
        <v>4554</v>
      </c>
      <c r="B37" t="s">
        <v>4555</v>
      </c>
      <c r="C37" s="2">
        <v>39972</v>
      </c>
      <c r="D37" s="2">
        <v>39972</v>
      </c>
      <c r="E37" t="s">
        <v>32</v>
      </c>
      <c r="F37" t="s">
        <v>140</v>
      </c>
      <c r="G37" t="s">
        <v>141</v>
      </c>
      <c r="H37">
        <v>12</v>
      </c>
      <c r="I37" t="s">
        <v>142</v>
      </c>
      <c r="J37" t="s">
        <v>90</v>
      </c>
      <c r="K37" s="5" t="s">
        <v>168</v>
      </c>
      <c r="L37">
        <v>2.3863887786865234</v>
      </c>
      <c r="M37" t="s">
        <v>144</v>
      </c>
      <c r="N37" t="s">
        <v>4556</v>
      </c>
      <c r="P37" s="4" t="str">
        <f t="shared" si="1"/>
        <v>KRAYN-WKO-NDX-20090608</v>
      </c>
      <c r="Q37">
        <f t="shared" si="0"/>
        <v>1</v>
      </c>
    </row>
    <row r="38" spans="1:17" x14ac:dyDescent="0.25">
      <c r="A38" t="s">
        <v>4869</v>
      </c>
      <c r="B38" t="s">
        <v>4870</v>
      </c>
      <c r="C38" s="2">
        <v>39972</v>
      </c>
      <c r="D38" s="2">
        <v>39972</v>
      </c>
      <c r="E38" t="s">
        <v>34</v>
      </c>
      <c r="F38" t="s">
        <v>161</v>
      </c>
      <c r="G38" t="s">
        <v>141</v>
      </c>
      <c r="H38">
        <v>28</v>
      </c>
      <c r="I38" t="s">
        <v>142</v>
      </c>
      <c r="J38" t="s">
        <v>4871</v>
      </c>
      <c r="K38" s="5" t="s">
        <v>201</v>
      </c>
      <c r="L38">
        <v>43</v>
      </c>
      <c r="M38" t="s">
        <v>144</v>
      </c>
      <c r="N38" t="s">
        <v>4872</v>
      </c>
      <c r="P38" s="4" t="str">
        <f t="shared" si="1"/>
        <v>KRAYN-WKO-NDX-20090608</v>
      </c>
      <c r="Q38">
        <f t="shared" si="0"/>
        <v>1</v>
      </c>
    </row>
    <row r="39" spans="1:17" x14ac:dyDescent="0.25">
      <c r="A39" t="s">
        <v>4873</v>
      </c>
      <c r="B39" t="s">
        <v>4870</v>
      </c>
      <c r="C39" s="2">
        <v>39972</v>
      </c>
      <c r="D39" s="2">
        <v>39972</v>
      </c>
      <c r="E39" t="s">
        <v>34</v>
      </c>
      <c r="F39" t="s">
        <v>161</v>
      </c>
      <c r="G39" t="s">
        <v>141</v>
      </c>
      <c r="H39">
        <v>28</v>
      </c>
      <c r="I39" t="s">
        <v>142</v>
      </c>
      <c r="J39" t="s">
        <v>4871</v>
      </c>
      <c r="K39" s="5" t="s">
        <v>201</v>
      </c>
      <c r="L39">
        <v>43</v>
      </c>
      <c r="M39" t="s">
        <v>144</v>
      </c>
      <c r="N39" t="s">
        <v>4872</v>
      </c>
      <c r="P39" s="4" t="str">
        <f t="shared" si="1"/>
        <v>KRAYN-WKO-NDX-20090608</v>
      </c>
      <c r="Q39">
        <f t="shared" si="0"/>
        <v>1</v>
      </c>
    </row>
    <row r="40" spans="1:17" x14ac:dyDescent="0.25">
      <c r="A40" t="s">
        <v>4894</v>
      </c>
      <c r="B40" t="s">
        <v>1429</v>
      </c>
      <c r="C40" s="2">
        <v>39975</v>
      </c>
      <c r="D40" s="2">
        <v>40123</v>
      </c>
      <c r="E40" t="s">
        <v>34</v>
      </c>
      <c r="F40" t="s">
        <v>161</v>
      </c>
      <c r="G40" t="s">
        <v>141</v>
      </c>
      <c r="H40">
        <v>15</v>
      </c>
      <c r="I40" t="s">
        <v>142</v>
      </c>
      <c r="J40" t="s">
        <v>124</v>
      </c>
      <c r="K40" s="5" t="s">
        <v>168</v>
      </c>
      <c r="L40">
        <v>6.0333333015441895</v>
      </c>
      <c r="M40" t="s">
        <v>144</v>
      </c>
      <c r="N40" t="s">
        <v>4895</v>
      </c>
      <c r="P40" s="4" t="str">
        <f t="shared" si="1"/>
        <v>KRAYN-WKO-NDX-20090611</v>
      </c>
      <c r="Q40">
        <f t="shared" si="0"/>
        <v>1</v>
      </c>
    </row>
    <row r="41" spans="1:17" x14ac:dyDescent="0.25">
      <c r="A41" t="s">
        <v>5039</v>
      </c>
      <c r="B41" t="s">
        <v>1219</v>
      </c>
      <c r="C41" s="2">
        <v>39975</v>
      </c>
      <c r="D41" s="2">
        <v>39975</v>
      </c>
      <c r="E41" t="s">
        <v>35</v>
      </c>
      <c r="F41" t="s">
        <v>140</v>
      </c>
      <c r="G41" t="s">
        <v>141</v>
      </c>
      <c r="H41">
        <v>2.5</v>
      </c>
      <c r="I41" t="s">
        <v>142</v>
      </c>
      <c r="K41" s="5" t="s">
        <v>143</v>
      </c>
      <c r="L41">
        <v>0.75</v>
      </c>
      <c r="M41" t="s">
        <v>144</v>
      </c>
      <c r="N41" t="s">
        <v>5040</v>
      </c>
      <c r="P41" s="4" t="str">
        <f t="shared" si="1"/>
        <v>KRAYN-WKO-NDX-20090611</v>
      </c>
      <c r="Q41">
        <f t="shared" si="0"/>
        <v>1</v>
      </c>
    </row>
    <row r="42" spans="1:17" x14ac:dyDescent="0.25">
      <c r="A42" t="s">
        <v>2256</v>
      </c>
      <c r="B42" t="s">
        <v>1219</v>
      </c>
      <c r="C42" s="2">
        <v>39976</v>
      </c>
      <c r="D42" s="2">
        <v>39976</v>
      </c>
      <c r="E42" t="s">
        <v>17</v>
      </c>
      <c r="F42" t="s">
        <v>161</v>
      </c>
      <c r="G42" t="s">
        <v>141</v>
      </c>
      <c r="H42">
        <v>2</v>
      </c>
      <c r="I42" t="s">
        <v>142</v>
      </c>
      <c r="K42" s="5" t="s">
        <v>143</v>
      </c>
      <c r="L42">
        <v>0.66666668653488159</v>
      </c>
      <c r="M42" t="s">
        <v>144</v>
      </c>
      <c r="N42" t="s">
        <v>2257</v>
      </c>
      <c r="P42" s="4" t="str">
        <f t="shared" si="1"/>
        <v>KRAYN-WKO-NDX-20090612</v>
      </c>
      <c r="Q42">
        <f t="shared" si="0"/>
        <v>1</v>
      </c>
    </row>
    <row r="43" spans="1:17" x14ac:dyDescent="0.25">
      <c r="A43" t="s">
        <v>2828</v>
      </c>
      <c r="B43" t="s">
        <v>2829</v>
      </c>
      <c r="C43" s="2">
        <v>39976</v>
      </c>
      <c r="D43" s="2">
        <v>39976</v>
      </c>
      <c r="E43" t="s">
        <v>20</v>
      </c>
      <c r="F43" t="s">
        <v>161</v>
      </c>
      <c r="G43" t="s">
        <v>141</v>
      </c>
      <c r="H43">
        <v>12.5</v>
      </c>
      <c r="I43" t="s">
        <v>142</v>
      </c>
      <c r="K43" s="5" t="s">
        <v>143</v>
      </c>
      <c r="L43">
        <v>2.6500000953674316</v>
      </c>
      <c r="M43" t="s">
        <v>144</v>
      </c>
      <c r="N43" t="s">
        <v>2830</v>
      </c>
      <c r="P43" s="4" t="str">
        <f t="shared" si="1"/>
        <v>KRAYN-WKO-NDX-20090612</v>
      </c>
      <c r="Q43">
        <f t="shared" si="0"/>
        <v>1</v>
      </c>
    </row>
    <row r="44" spans="1:17" x14ac:dyDescent="0.25">
      <c r="A44" t="s">
        <v>2831</v>
      </c>
      <c r="B44" t="s">
        <v>2829</v>
      </c>
      <c r="C44" s="2">
        <v>39976</v>
      </c>
      <c r="D44" s="2">
        <v>39976</v>
      </c>
      <c r="E44" t="s">
        <v>20</v>
      </c>
      <c r="F44" t="s">
        <v>161</v>
      </c>
      <c r="G44" t="s">
        <v>141</v>
      </c>
      <c r="H44">
        <v>12.5</v>
      </c>
      <c r="I44" t="s">
        <v>142</v>
      </c>
      <c r="K44" s="5" t="s">
        <v>143</v>
      </c>
      <c r="L44">
        <v>2.6500000953674316</v>
      </c>
      <c r="M44" t="s">
        <v>144</v>
      </c>
      <c r="N44" t="s">
        <v>2830</v>
      </c>
      <c r="P44" s="4" t="str">
        <f t="shared" si="1"/>
        <v>KRAYN-WKO-NDX-20090612</v>
      </c>
      <c r="Q44">
        <f t="shared" si="0"/>
        <v>1</v>
      </c>
    </row>
    <row r="45" spans="1:17" x14ac:dyDescent="0.25">
      <c r="A45" t="s">
        <v>3280</v>
      </c>
      <c r="B45" t="s">
        <v>3281</v>
      </c>
      <c r="C45" s="2">
        <v>39977</v>
      </c>
      <c r="D45" s="2">
        <v>39977</v>
      </c>
      <c r="E45" t="s">
        <v>23</v>
      </c>
      <c r="F45" t="s">
        <v>161</v>
      </c>
      <c r="G45" t="s">
        <v>141</v>
      </c>
      <c r="H45">
        <v>12</v>
      </c>
      <c r="I45" t="s">
        <v>142</v>
      </c>
      <c r="K45" s="5" t="s">
        <v>143</v>
      </c>
      <c r="L45">
        <v>3</v>
      </c>
      <c r="M45" t="s">
        <v>144</v>
      </c>
      <c r="N45" t="s">
        <v>3282</v>
      </c>
      <c r="P45" s="4" t="str">
        <f t="shared" si="1"/>
        <v>KRAYN-WKO-NDX-20090613</v>
      </c>
      <c r="Q45">
        <f t="shared" si="0"/>
        <v>1</v>
      </c>
    </row>
    <row r="46" spans="1:17" x14ac:dyDescent="0.25">
      <c r="A46" t="s">
        <v>3144</v>
      </c>
      <c r="B46" t="s">
        <v>3145</v>
      </c>
      <c r="C46" s="2">
        <v>39979</v>
      </c>
      <c r="D46" s="2">
        <v>39979</v>
      </c>
      <c r="E46" t="s">
        <v>22</v>
      </c>
      <c r="F46" t="s">
        <v>161</v>
      </c>
      <c r="G46" t="s">
        <v>141</v>
      </c>
      <c r="H46">
        <v>25.5</v>
      </c>
      <c r="I46" t="s">
        <v>142</v>
      </c>
      <c r="K46" s="5" t="s">
        <v>143</v>
      </c>
      <c r="L46">
        <v>29.016666412353516</v>
      </c>
      <c r="M46" t="s">
        <v>144</v>
      </c>
      <c r="N46" t="s">
        <v>3146</v>
      </c>
      <c r="P46" s="4" t="str">
        <f t="shared" si="1"/>
        <v>KRAYN-WKO-NDX-20090615</v>
      </c>
      <c r="Q46">
        <f t="shared" si="0"/>
        <v>1</v>
      </c>
    </row>
    <row r="47" spans="1:17" x14ac:dyDescent="0.25">
      <c r="A47" t="s">
        <v>4874</v>
      </c>
      <c r="B47" t="s">
        <v>1241</v>
      </c>
      <c r="C47" s="2">
        <v>39980</v>
      </c>
      <c r="D47" s="2">
        <v>39980</v>
      </c>
      <c r="E47" t="s">
        <v>34</v>
      </c>
      <c r="F47" t="s">
        <v>161</v>
      </c>
      <c r="G47" t="s">
        <v>141</v>
      </c>
      <c r="H47">
        <v>12</v>
      </c>
      <c r="I47" t="s">
        <v>142</v>
      </c>
      <c r="K47" s="5" t="s">
        <v>143</v>
      </c>
      <c r="L47">
        <v>2.1166665554046631</v>
      </c>
      <c r="M47" t="s">
        <v>144</v>
      </c>
      <c r="N47" t="s">
        <v>4875</v>
      </c>
      <c r="P47" s="4" t="str">
        <f t="shared" si="1"/>
        <v>KRAYN-WKO-NDX-20090616</v>
      </c>
      <c r="Q47">
        <f t="shared" si="0"/>
        <v>1</v>
      </c>
    </row>
    <row r="48" spans="1:17" x14ac:dyDescent="0.25">
      <c r="A48" t="s">
        <v>4876</v>
      </c>
      <c r="B48" t="s">
        <v>1241</v>
      </c>
      <c r="C48" s="2">
        <v>39980</v>
      </c>
      <c r="D48" s="2">
        <v>39980</v>
      </c>
      <c r="E48" t="s">
        <v>34</v>
      </c>
      <c r="F48" t="s">
        <v>161</v>
      </c>
      <c r="G48" t="s">
        <v>141</v>
      </c>
      <c r="H48">
        <v>12</v>
      </c>
      <c r="I48" t="s">
        <v>142</v>
      </c>
      <c r="K48" s="5" t="s">
        <v>143</v>
      </c>
      <c r="L48">
        <v>2.1166665554046631</v>
      </c>
      <c r="M48" t="s">
        <v>144</v>
      </c>
      <c r="N48" t="s">
        <v>4875</v>
      </c>
      <c r="P48" s="4" t="str">
        <f t="shared" si="1"/>
        <v>KRAYN-WKO-NDX-20090616</v>
      </c>
      <c r="Q48">
        <f t="shared" si="0"/>
        <v>1</v>
      </c>
    </row>
    <row r="49" spans="1:17" x14ac:dyDescent="0.25">
      <c r="A49" t="s">
        <v>1952</v>
      </c>
      <c r="B49" t="s">
        <v>1953</v>
      </c>
      <c r="C49" s="2">
        <v>39982</v>
      </c>
      <c r="D49" s="2">
        <v>39982</v>
      </c>
      <c r="E49" t="s">
        <v>15</v>
      </c>
      <c r="F49" t="s">
        <v>140</v>
      </c>
      <c r="G49" t="s">
        <v>141</v>
      </c>
      <c r="H49">
        <v>5</v>
      </c>
      <c r="I49" t="s">
        <v>142</v>
      </c>
      <c r="K49" s="5" t="s">
        <v>143</v>
      </c>
      <c r="L49">
        <v>1</v>
      </c>
      <c r="M49" t="s">
        <v>144</v>
      </c>
      <c r="N49" t="s">
        <v>1954</v>
      </c>
      <c r="P49" s="4" t="str">
        <f t="shared" si="1"/>
        <v>KRAYN-WKO-NDX-20090618</v>
      </c>
      <c r="Q49">
        <f t="shared" si="0"/>
        <v>1</v>
      </c>
    </row>
    <row r="50" spans="1:17" x14ac:dyDescent="0.25">
      <c r="A50" t="s">
        <v>2117</v>
      </c>
      <c r="B50" t="s">
        <v>2118</v>
      </c>
      <c r="C50" s="2">
        <v>39982</v>
      </c>
      <c r="D50" s="2">
        <v>39982</v>
      </c>
      <c r="E50" t="s">
        <v>16</v>
      </c>
      <c r="F50" t="s">
        <v>161</v>
      </c>
      <c r="G50" t="s">
        <v>141</v>
      </c>
      <c r="H50">
        <v>6</v>
      </c>
      <c r="I50" t="s">
        <v>142</v>
      </c>
      <c r="K50" s="5" t="s">
        <v>143</v>
      </c>
      <c r="L50">
        <v>3</v>
      </c>
      <c r="M50" t="s">
        <v>144</v>
      </c>
      <c r="N50" t="s">
        <v>2119</v>
      </c>
      <c r="P50" s="4" t="str">
        <f t="shared" si="1"/>
        <v>KRAYN-WKO-NDX-20090618</v>
      </c>
      <c r="Q50">
        <f t="shared" si="0"/>
        <v>1</v>
      </c>
    </row>
    <row r="51" spans="1:17" x14ac:dyDescent="0.25">
      <c r="A51" t="s">
        <v>3466</v>
      </c>
      <c r="B51" t="s">
        <v>1241</v>
      </c>
      <c r="C51" s="2">
        <v>39983</v>
      </c>
      <c r="D51" s="2">
        <v>39983</v>
      </c>
      <c r="E51" t="s">
        <v>24</v>
      </c>
      <c r="F51" t="s">
        <v>161</v>
      </c>
      <c r="G51" t="s">
        <v>141</v>
      </c>
      <c r="H51">
        <v>3</v>
      </c>
      <c r="I51" t="s">
        <v>142</v>
      </c>
      <c r="J51" t="s">
        <v>36</v>
      </c>
      <c r="K51" s="5" t="s">
        <v>333</v>
      </c>
      <c r="L51">
        <v>1.0333333015441895</v>
      </c>
      <c r="M51" t="s">
        <v>144</v>
      </c>
      <c r="N51" t="s">
        <v>3467</v>
      </c>
      <c r="P51" s="4" t="str">
        <f t="shared" si="1"/>
        <v>KRAYN-WKO-NDX-20090619</v>
      </c>
      <c r="Q51">
        <f t="shared" si="0"/>
        <v>1</v>
      </c>
    </row>
    <row r="52" spans="1:17" x14ac:dyDescent="0.25">
      <c r="A52" t="s">
        <v>3748</v>
      </c>
      <c r="B52" t="s">
        <v>1241</v>
      </c>
      <c r="C52" s="2">
        <v>39983</v>
      </c>
      <c r="D52" s="2">
        <v>39983</v>
      </c>
      <c r="E52" t="s">
        <v>26</v>
      </c>
      <c r="F52" t="s">
        <v>140</v>
      </c>
      <c r="G52" t="s">
        <v>141</v>
      </c>
      <c r="H52">
        <v>3</v>
      </c>
      <c r="I52" t="s">
        <v>142</v>
      </c>
      <c r="J52" t="s">
        <v>36</v>
      </c>
      <c r="K52" s="5" t="s">
        <v>333</v>
      </c>
      <c r="L52">
        <v>1.5</v>
      </c>
      <c r="M52" t="s">
        <v>144</v>
      </c>
      <c r="N52" t="s">
        <v>3749</v>
      </c>
      <c r="P52" s="4" t="str">
        <f t="shared" si="1"/>
        <v>KRAYN-WKO-NDX-20090619</v>
      </c>
      <c r="Q52">
        <f t="shared" si="0"/>
        <v>1</v>
      </c>
    </row>
    <row r="53" spans="1:17" x14ac:dyDescent="0.25">
      <c r="A53" t="s">
        <v>3750</v>
      </c>
      <c r="B53" t="s">
        <v>3751</v>
      </c>
      <c r="C53" s="2">
        <v>39986</v>
      </c>
      <c r="D53" s="2">
        <v>39986</v>
      </c>
      <c r="E53" t="s">
        <v>26</v>
      </c>
      <c r="F53" t="s">
        <v>140</v>
      </c>
      <c r="G53" t="s">
        <v>141</v>
      </c>
      <c r="H53">
        <v>9</v>
      </c>
      <c r="I53" t="s">
        <v>142</v>
      </c>
      <c r="J53" t="s">
        <v>93</v>
      </c>
      <c r="K53" s="5" t="s">
        <v>168</v>
      </c>
      <c r="L53">
        <v>4.5</v>
      </c>
      <c r="M53" t="s">
        <v>144</v>
      </c>
      <c r="N53" t="s">
        <v>3752</v>
      </c>
      <c r="P53" s="4" t="str">
        <f t="shared" si="1"/>
        <v>KRAYN-WKO-NDX-20090622</v>
      </c>
      <c r="Q53">
        <f t="shared" si="0"/>
        <v>1</v>
      </c>
    </row>
    <row r="54" spans="1:17" x14ac:dyDescent="0.25">
      <c r="A54" t="s">
        <v>3283</v>
      </c>
      <c r="B54" t="s">
        <v>1219</v>
      </c>
      <c r="C54" s="2">
        <v>39987</v>
      </c>
      <c r="D54" s="2">
        <v>39987</v>
      </c>
      <c r="E54" t="s">
        <v>23</v>
      </c>
      <c r="F54" t="s">
        <v>161</v>
      </c>
      <c r="G54" t="s">
        <v>141</v>
      </c>
      <c r="H54">
        <v>8</v>
      </c>
      <c r="I54" t="s">
        <v>142</v>
      </c>
      <c r="J54" t="s">
        <v>43</v>
      </c>
      <c r="K54" s="5" t="s">
        <v>168</v>
      </c>
      <c r="L54">
        <v>4</v>
      </c>
      <c r="M54" t="s">
        <v>144</v>
      </c>
      <c r="N54" t="s">
        <v>3284</v>
      </c>
      <c r="P54" s="4" t="str">
        <f t="shared" si="1"/>
        <v>KRAYN-WKO-NDX-20090623</v>
      </c>
      <c r="Q54">
        <f t="shared" si="0"/>
        <v>1</v>
      </c>
    </row>
    <row r="55" spans="1:17" x14ac:dyDescent="0.25">
      <c r="A55" t="s">
        <v>3788</v>
      </c>
      <c r="B55" t="s">
        <v>3789</v>
      </c>
      <c r="C55" s="2">
        <v>39987</v>
      </c>
      <c r="D55" s="2">
        <v>39990</v>
      </c>
      <c r="E55" t="s">
        <v>26</v>
      </c>
      <c r="F55" t="s">
        <v>140</v>
      </c>
      <c r="G55" t="s">
        <v>141</v>
      </c>
      <c r="H55">
        <v>5</v>
      </c>
      <c r="I55" t="s">
        <v>142</v>
      </c>
      <c r="K55" s="5" t="s">
        <v>143</v>
      </c>
      <c r="L55">
        <v>112.09999847412109</v>
      </c>
      <c r="M55" t="s">
        <v>144</v>
      </c>
      <c r="N55" t="s">
        <v>3790</v>
      </c>
      <c r="P55" s="4" t="str">
        <f t="shared" si="1"/>
        <v>KRAYN-WKO-NDX-20090623</v>
      </c>
      <c r="Q55">
        <f t="shared" si="0"/>
        <v>1</v>
      </c>
    </row>
    <row r="56" spans="1:17" x14ac:dyDescent="0.25">
      <c r="A56" t="s">
        <v>2587</v>
      </c>
      <c r="B56" t="s">
        <v>2588</v>
      </c>
      <c r="C56" s="2">
        <v>39989</v>
      </c>
      <c r="D56" s="2">
        <v>39989</v>
      </c>
      <c r="E56" t="s">
        <v>19</v>
      </c>
      <c r="F56" t="s">
        <v>140</v>
      </c>
      <c r="G56" t="s">
        <v>141</v>
      </c>
      <c r="H56">
        <v>16</v>
      </c>
      <c r="I56" t="s">
        <v>142</v>
      </c>
      <c r="J56" t="s">
        <v>130</v>
      </c>
      <c r="K56" s="5" t="s">
        <v>168</v>
      </c>
      <c r="L56">
        <v>24.700000762939453</v>
      </c>
      <c r="M56" t="s">
        <v>144</v>
      </c>
      <c r="N56" t="s">
        <v>2589</v>
      </c>
      <c r="P56" s="4" t="str">
        <f t="shared" si="1"/>
        <v>KRAYN-WKO-NDX-20090625</v>
      </c>
      <c r="Q56">
        <f t="shared" si="0"/>
        <v>1</v>
      </c>
    </row>
    <row r="57" spans="1:17" x14ac:dyDescent="0.25">
      <c r="A57" t="s">
        <v>2729</v>
      </c>
      <c r="B57" t="s">
        <v>2588</v>
      </c>
      <c r="C57" s="2">
        <v>39989</v>
      </c>
      <c r="D57" s="2">
        <v>39989</v>
      </c>
      <c r="E57" t="s">
        <v>19</v>
      </c>
      <c r="F57" t="s">
        <v>140</v>
      </c>
      <c r="G57" t="s">
        <v>141</v>
      </c>
      <c r="H57">
        <v>16</v>
      </c>
      <c r="I57" t="s">
        <v>142</v>
      </c>
      <c r="J57" t="s">
        <v>130</v>
      </c>
      <c r="K57" s="5" t="s">
        <v>168</v>
      </c>
      <c r="L57">
        <v>24.700000762939453</v>
      </c>
      <c r="M57" t="s">
        <v>144</v>
      </c>
      <c r="N57" t="s">
        <v>2589</v>
      </c>
      <c r="P57" s="4" t="str">
        <f t="shared" si="1"/>
        <v>KRAYN-WKO-NDX-20090625</v>
      </c>
      <c r="Q57">
        <f t="shared" si="0"/>
        <v>1</v>
      </c>
    </row>
    <row r="58" spans="1:17" x14ac:dyDescent="0.25">
      <c r="A58" t="s">
        <v>1212</v>
      </c>
      <c r="B58" t="s">
        <v>1213</v>
      </c>
      <c r="C58" s="2">
        <v>39991</v>
      </c>
      <c r="D58" s="2">
        <v>39991</v>
      </c>
      <c r="E58" t="s">
        <v>11</v>
      </c>
      <c r="F58" t="s">
        <v>161</v>
      </c>
      <c r="G58" t="s">
        <v>141</v>
      </c>
      <c r="H58">
        <v>19</v>
      </c>
      <c r="I58" t="s">
        <v>142</v>
      </c>
      <c r="K58" s="5" t="s">
        <v>143</v>
      </c>
      <c r="L58">
        <v>49</v>
      </c>
      <c r="M58" t="s">
        <v>144</v>
      </c>
      <c r="N58" t="s">
        <v>1214</v>
      </c>
      <c r="P58" s="4" t="str">
        <f t="shared" si="1"/>
        <v>KRAYN-WKO-NDX-20090627</v>
      </c>
      <c r="Q58">
        <f t="shared" si="0"/>
        <v>1</v>
      </c>
    </row>
    <row r="59" spans="1:17" x14ac:dyDescent="0.25">
      <c r="A59" t="s">
        <v>1955</v>
      </c>
      <c r="B59" t="s">
        <v>1956</v>
      </c>
      <c r="C59" s="2">
        <v>39993</v>
      </c>
      <c r="D59" s="2">
        <v>39993</v>
      </c>
      <c r="E59" t="s">
        <v>15</v>
      </c>
      <c r="F59" t="s">
        <v>140</v>
      </c>
      <c r="G59" t="s">
        <v>141</v>
      </c>
      <c r="H59">
        <v>1</v>
      </c>
      <c r="I59" t="s">
        <v>142</v>
      </c>
      <c r="J59" t="s">
        <v>1941</v>
      </c>
      <c r="K59" s="5" t="s">
        <v>168</v>
      </c>
      <c r="L59">
        <v>3.7999999523162842</v>
      </c>
      <c r="M59" t="s">
        <v>144</v>
      </c>
      <c r="N59" t="s">
        <v>1957</v>
      </c>
      <c r="P59" s="4" t="str">
        <f t="shared" si="1"/>
        <v>KRAYN-WKO-NDX-20090629</v>
      </c>
      <c r="Q59">
        <f t="shared" si="0"/>
        <v>1</v>
      </c>
    </row>
    <row r="60" spans="1:17" x14ac:dyDescent="0.25">
      <c r="A60" t="s">
        <v>3285</v>
      </c>
      <c r="B60" t="s">
        <v>1956</v>
      </c>
      <c r="C60" s="2">
        <v>39994</v>
      </c>
      <c r="D60" s="2">
        <v>39994</v>
      </c>
      <c r="E60" t="s">
        <v>23</v>
      </c>
      <c r="F60" t="s">
        <v>161</v>
      </c>
      <c r="G60" t="s">
        <v>141</v>
      </c>
      <c r="H60">
        <v>1.5</v>
      </c>
      <c r="I60" t="s">
        <v>142</v>
      </c>
      <c r="J60" t="s">
        <v>1941</v>
      </c>
      <c r="K60" s="5" t="s">
        <v>168</v>
      </c>
      <c r="L60">
        <v>1.3500000238418579</v>
      </c>
      <c r="M60" t="s">
        <v>144</v>
      </c>
      <c r="N60" t="s">
        <v>1957</v>
      </c>
      <c r="P60" s="4" t="str">
        <f t="shared" si="1"/>
        <v>KRAYN-WKO-NDX-20090630</v>
      </c>
      <c r="Q60">
        <f t="shared" si="0"/>
        <v>1</v>
      </c>
    </row>
    <row r="61" spans="1:17" x14ac:dyDescent="0.25">
      <c r="A61" t="s">
        <v>5041</v>
      </c>
      <c r="B61" t="s">
        <v>5042</v>
      </c>
      <c r="C61" s="2">
        <v>39996</v>
      </c>
      <c r="D61" s="2">
        <v>40011</v>
      </c>
      <c r="E61" t="s">
        <v>35</v>
      </c>
      <c r="F61" t="s">
        <v>140</v>
      </c>
      <c r="G61" t="s">
        <v>141</v>
      </c>
      <c r="H61">
        <v>4</v>
      </c>
      <c r="I61" t="s">
        <v>142</v>
      </c>
      <c r="K61" s="5" t="s">
        <v>143</v>
      </c>
      <c r="L61">
        <v>354</v>
      </c>
      <c r="M61" t="s">
        <v>144</v>
      </c>
      <c r="N61" t="s">
        <v>5043</v>
      </c>
      <c r="P61" s="4" t="str">
        <f t="shared" si="1"/>
        <v>KRAYN-WKO-NDX-20090702</v>
      </c>
      <c r="Q61">
        <f t="shared" si="0"/>
        <v>1</v>
      </c>
    </row>
    <row r="62" spans="1:17" x14ac:dyDescent="0.25">
      <c r="A62" t="s">
        <v>4282</v>
      </c>
      <c r="B62" t="s">
        <v>4283</v>
      </c>
      <c r="C62" s="2">
        <v>40000</v>
      </c>
      <c r="E62" t="s">
        <v>30</v>
      </c>
      <c r="F62" t="s">
        <v>161</v>
      </c>
      <c r="G62" t="s">
        <v>141</v>
      </c>
      <c r="H62">
        <v>14</v>
      </c>
      <c r="I62" t="s">
        <v>142</v>
      </c>
      <c r="J62" t="s">
        <v>85</v>
      </c>
      <c r="K62" s="5" t="s">
        <v>168</v>
      </c>
      <c r="L62">
        <v>3.6791665554046631</v>
      </c>
      <c r="M62" t="s">
        <v>144</v>
      </c>
      <c r="N62" t="s">
        <v>4284</v>
      </c>
      <c r="P62" s="4" t="str">
        <f t="shared" si="1"/>
        <v>KRAYN-WKO-NDX-20090706</v>
      </c>
      <c r="Q62">
        <f t="shared" si="0"/>
        <v>1</v>
      </c>
    </row>
    <row r="63" spans="1:17" x14ac:dyDescent="0.25">
      <c r="A63" t="s">
        <v>4877</v>
      </c>
      <c r="B63" t="s">
        <v>4878</v>
      </c>
      <c r="C63" s="2">
        <v>40000</v>
      </c>
      <c r="D63" s="2">
        <v>40000</v>
      </c>
      <c r="E63" t="s">
        <v>34</v>
      </c>
      <c r="F63" t="s">
        <v>161</v>
      </c>
      <c r="G63" t="s">
        <v>141</v>
      </c>
      <c r="H63">
        <v>6</v>
      </c>
      <c r="I63" t="s">
        <v>142</v>
      </c>
      <c r="K63" s="5" t="s">
        <v>143</v>
      </c>
      <c r="L63">
        <v>4.7333331108093262</v>
      </c>
      <c r="M63" t="s">
        <v>144</v>
      </c>
      <c r="N63" t="s">
        <v>4879</v>
      </c>
      <c r="P63" s="4" t="str">
        <f t="shared" si="1"/>
        <v>KRAYN-WKO-NDX-20090706</v>
      </c>
      <c r="Q63">
        <f t="shared" si="0"/>
        <v>1</v>
      </c>
    </row>
    <row r="64" spans="1:17" x14ac:dyDescent="0.25">
      <c r="A64" t="s">
        <v>4557</v>
      </c>
      <c r="B64" t="s">
        <v>1241</v>
      </c>
      <c r="C64" s="2">
        <v>40001</v>
      </c>
      <c r="D64" s="2">
        <v>40001</v>
      </c>
      <c r="E64" t="s">
        <v>32</v>
      </c>
      <c r="F64" t="s">
        <v>140</v>
      </c>
      <c r="G64" t="s">
        <v>141</v>
      </c>
      <c r="H64">
        <v>11</v>
      </c>
      <c r="I64" t="s">
        <v>142</v>
      </c>
      <c r="K64" s="5" t="s">
        <v>143</v>
      </c>
      <c r="L64">
        <v>1</v>
      </c>
      <c r="M64" t="s">
        <v>144</v>
      </c>
      <c r="N64" t="s">
        <v>4558</v>
      </c>
      <c r="P64" s="4" t="str">
        <f t="shared" si="1"/>
        <v>KRAYN-WKO-NDX-20090707</v>
      </c>
      <c r="Q64">
        <f t="shared" si="0"/>
        <v>1</v>
      </c>
    </row>
    <row r="65" spans="1:17" x14ac:dyDescent="0.25">
      <c r="A65" t="s">
        <v>1958</v>
      </c>
      <c r="B65" t="s">
        <v>1959</v>
      </c>
      <c r="C65" s="2">
        <v>40003</v>
      </c>
      <c r="D65" s="2">
        <v>40003</v>
      </c>
      <c r="E65" t="s">
        <v>15</v>
      </c>
      <c r="F65" t="s">
        <v>140</v>
      </c>
      <c r="G65" t="s">
        <v>141</v>
      </c>
      <c r="H65">
        <v>3</v>
      </c>
      <c r="I65" t="s">
        <v>142</v>
      </c>
      <c r="K65" s="5" t="s">
        <v>143</v>
      </c>
      <c r="L65">
        <v>1.3666666746139526</v>
      </c>
      <c r="M65" t="s">
        <v>144</v>
      </c>
      <c r="N65" t="s">
        <v>1960</v>
      </c>
      <c r="P65" s="4" t="str">
        <f t="shared" si="1"/>
        <v>KRAYN-WKO-NDX-20090709</v>
      </c>
      <c r="Q65">
        <f t="shared" si="0"/>
        <v>1</v>
      </c>
    </row>
    <row r="66" spans="1:17" x14ac:dyDescent="0.25">
      <c r="A66" t="s">
        <v>2590</v>
      </c>
      <c r="B66" t="s">
        <v>2591</v>
      </c>
      <c r="C66" s="2">
        <v>40003</v>
      </c>
      <c r="E66" t="s">
        <v>19</v>
      </c>
      <c r="F66" t="s">
        <v>140</v>
      </c>
      <c r="G66" t="s">
        <v>141</v>
      </c>
      <c r="H66">
        <v>5</v>
      </c>
      <c r="I66" t="s">
        <v>142</v>
      </c>
      <c r="K66" s="5" t="s">
        <v>143</v>
      </c>
      <c r="L66">
        <v>24.700000762939453</v>
      </c>
      <c r="M66" t="s">
        <v>144</v>
      </c>
      <c r="N66" t="s">
        <v>2592</v>
      </c>
      <c r="P66" s="4" t="str">
        <f t="shared" si="1"/>
        <v>KRAYN-WKO-NDX-20090709</v>
      </c>
      <c r="Q66">
        <f t="shared" si="0"/>
        <v>1</v>
      </c>
    </row>
    <row r="67" spans="1:17" x14ac:dyDescent="0.25">
      <c r="A67" t="s">
        <v>2593</v>
      </c>
      <c r="B67" t="s">
        <v>2591</v>
      </c>
      <c r="C67" s="2">
        <v>40003</v>
      </c>
      <c r="E67" t="s">
        <v>19</v>
      </c>
      <c r="F67" t="s">
        <v>140</v>
      </c>
      <c r="G67" t="s">
        <v>141</v>
      </c>
      <c r="H67">
        <v>5</v>
      </c>
      <c r="I67" t="s">
        <v>142</v>
      </c>
      <c r="K67" s="5" t="s">
        <v>143</v>
      </c>
      <c r="L67">
        <v>24.700000762939453</v>
      </c>
      <c r="M67" t="s">
        <v>144</v>
      </c>
      <c r="N67" t="s">
        <v>2592</v>
      </c>
      <c r="P67" s="4" t="str">
        <f t="shared" ref="P67:P130" si="2">LEFT($A67,22)</f>
        <v>KRAYN-WKO-NDX-20090709</v>
      </c>
      <c r="Q67">
        <f t="shared" ref="Q67:Q130" si="3">COUNTIF($A$2:$A$2708,$A67)</f>
        <v>1</v>
      </c>
    </row>
    <row r="68" spans="1:17" x14ac:dyDescent="0.25">
      <c r="A68" t="s">
        <v>2594</v>
      </c>
      <c r="B68" t="s">
        <v>2591</v>
      </c>
      <c r="C68" s="2">
        <v>40003</v>
      </c>
      <c r="D68" s="2">
        <v>40031</v>
      </c>
      <c r="E68" t="s">
        <v>19</v>
      </c>
      <c r="F68" t="s">
        <v>140</v>
      </c>
      <c r="G68" t="s">
        <v>141</v>
      </c>
      <c r="H68">
        <v>9</v>
      </c>
      <c r="I68" t="s">
        <v>142</v>
      </c>
      <c r="J68" t="s">
        <v>2595</v>
      </c>
      <c r="K68" s="5" t="s">
        <v>201</v>
      </c>
      <c r="L68">
        <v>24.700000762939453</v>
      </c>
      <c r="M68" t="s">
        <v>144</v>
      </c>
      <c r="N68" t="s">
        <v>2596</v>
      </c>
      <c r="P68" s="4" t="str">
        <f t="shared" si="2"/>
        <v>KRAYN-WKO-NDX-20090709</v>
      </c>
      <c r="Q68">
        <f t="shared" si="3"/>
        <v>1</v>
      </c>
    </row>
    <row r="69" spans="1:17" x14ac:dyDescent="0.25">
      <c r="A69" t="s">
        <v>2597</v>
      </c>
      <c r="B69" t="s">
        <v>2591</v>
      </c>
      <c r="C69" s="2">
        <v>40003</v>
      </c>
      <c r="E69" t="s">
        <v>19</v>
      </c>
      <c r="F69" t="s">
        <v>140</v>
      </c>
      <c r="G69" t="s">
        <v>141</v>
      </c>
      <c r="H69">
        <v>61</v>
      </c>
      <c r="I69" t="s">
        <v>142</v>
      </c>
      <c r="J69" t="s">
        <v>2595</v>
      </c>
      <c r="K69" s="5" t="s">
        <v>201</v>
      </c>
      <c r="L69">
        <v>24.700000762939453</v>
      </c>
      <c r="M69" t="s">
        <v>144</v>
      </c>
      <c r="N69" t="s">
        <v>2598</v>
      </c>
      <c r="P69" s="4" t="str">
        <f t="shared" si="2"/>
        <v>KRAYN-WKO-NDX-20090709</v>
      </c>
      <c r="Q69">
        <f t="shared" si="3"/>
        <v>1</v>
      </c>
    </row>
    <row r="70" spans="1:17" x14ac:dyDescent="0.25">
      <c r="A70" t="s">
        <v>2599</v>
      </c>
      <c r="B70" t="s">
        <v>2591</v>
      </c>
      <c r="C70" s="2">
        <v>40003</v>
      </c>
      <c r="E70" t="s">
        <v>19</v>
      </c>
      <c r="F70" t="s">
        <v>140</v>
      </c>
      <c r="G70" t="s">
        <v>141</v>
      </c>
      <c r="H70">
        <v>61</v>
      </c>
      <c r="I70" t="s">
        <v>142</v>
      </c>
      <c r="J70" t="s">
        <v>2595</v>
      </c>
      <c r="K70" s="5" t="s">
        <v>201</v>
      </c>
      <c r="L70">
        <v>24.700000762939453</v>
      </c>
      <c r="M70" t="s">
        <v>144</v>
      </c>
      <c r="N70" t="s">
        <v>2598</v>
      </c>
      <c r="P70" s="4" t="str">
        <f t="shared" si="2"/>
        <v>KRAYN-WKO-NDX-20090709</v>
      </c>
      <c r="Q70">
        <f t="shared" si="3"/>
        <v>1</v>
      </c>
    </row>
    <row r="71" spans="1:17" x14ac:dyDescent="0.25">
      <c r="A71" t="s">
        <v>2730</v>
      </c>
      <c r="B71" t="s">
        <v>2591</v>
      </c>
      <c r="C71" s="2">
        <v>40003</v>
      </c>
      <c r="E71" t="s">
        <v>19</v>
      </c>
      <c r="F71" t="s">
        <v>140</v>
      </c>
      <c r="G71" t="s">
        <v>141</v>
      </c>
      <c r="H71">
        <v>5</v>
      </c>
      <c r="I71" t="s">
        <v>142</v>
      </c>
      <c r="K71" s="5" t="s">
        <v>143</v>
      </c>
      <c r="L71">
        <v>24.700000762939453</v>
      </c>
      <c r="M71" t="s">
        <v>144</v>
      </c>
      <c r="N71" t="s">
        <v>2592</v>
      </c>
      <c r="P71" s="4" t="str">
        <f t="shared" si="2"/>
        <v>KRAYN-WKO-NDX-20090709</v>
      </c>
      <c r="Q71">
        <f t="shared" si="3"/>
        <v>1</v>
      </c>
    </row>
    <row r="72" spans="1:17" x14ac:dyDescent="0.25">
      <c r="A72" t="s">
        <v>2731</v>
      </c>
      <c r="B72" t="s">
        <v>2591</v>
      </c>
      <c r="C72" s="2">
        <v>40003</v>
      </c>
      <c r="E72" t="s">
        <v>19</v>
      </c>
      <c r="F72" t="s">
        <v>140</v>
      </c>
      <c r="G72" t="s">
        <v>141</v>
      </c>
      <c r="H72">
        <v>5</v>
      </c>
      <c r="I72" t="s">
        <v>142</v>
      </c>
      <c r="K72" s="5" t="s">
        <v>143</v>
      </c>
      <c r="L72">
        <v>24.700000762939453</v>
      </c>
      <c r="M72" t="s">
        <v>144</v>
      </c>
      <c r="N72" t="s">
        <v>2592</v>
      </c>
      <c r="P72" s="4" t="str">
        <f t="shared" si="2"/>
        <v>KRAYN-WKO-NDX-20090709</v>
      </c>
      <c r="Q72">
        <f t="shared" si="3"/>
        <v>1</v>
      </c>
    </row>
    <row r="73" spans="1:17" x14ac:dyDescent="0.25">
      <c r="A73" t="s">
        <v>2732</v>
      </c>
      <c r="B73" t="s">
        <v>2591</v>
      </c>
      <c r="C73" s="2">
        <v>40003</v>
      </c>
      <c r="D73" s="2">
        <v>40031</v>
      </c>
      <c r="E73" t="s">
        <v>19</v>
      </c>
      <c r="F73" t="s">
        <v>140</v>
      </c>
      <c r="G73" t="s">
        <v>141</v>
      </c>
      <c r="H73">
        <v>9</v>
      </c>
      <c r="I73" t="s">
        <v>142</v>
      </c>
      <c r="J73" t="s">
        <v>2733</v>
      </c>
      <c r="K73" s="5" t="s">
        <v>201</v>
      </c>
      <c r="L73">
        <v>24.700000762939453</v>
      </c>
      <c r="M73" t="s">
        <v>144</v>
      </c>
      <c r="N73" t="s">
        <v>2596</v>
      </c>
      <c r="P73" s="4" t="str">
        <f t="shared" si="2"/>
        <v>KRAYN-WKO-NDX-20090709</v>
      </c>
      <c r="Q73">
        <f t="shared" si="3"/>
        <v>1</v>
      </c>
    </row>
    <row r="74" spans="1:17" x14ac:dyDescent="0.25">
      <c r="A74" t="s">
        <v>2734</v>
      </c>
      <c r="B74" t="s">
        <v>2591</v>
      </c>
      <c r="C74" s="2">
        <v>40003</v>
      </c>
      <c r="E74" t="s">
        <v>19</v>
      </c>
      <c r="F74" t="s">
        <v>140</v>
      </c>
      <c r="G74" t="s">
        <v>141</v>
      </c>
      <c r="H74">
        <v>61</v>
      </c>
      <c r="I74" t="s">
        <v>142</v>
      </c>
      <c r="J74" t="s">
        <v>2733</v>
      </c>
      <c r="K74" s="5" t="s">
        <v>201</v>
      </c>
      <c r="L74">
        <v>24.700000762939453</v>
      </c>
      <c r="M74" t="s">
        <v>144</v>
      </c>
      <c r="N74" t="s">
        <v>2598</v>
      </c>
      <c r="P74" s="4" t="str">
        <f t="shared" si="2"/>
        <v>KRAYN-WKO-NDX-20090709</v>
      </c>
      <c r="Q74">
        <f t="shared" si="3"/>
        <v>1</v>
      </c>
    </row>
    <row r="75" spans="1:17" x14ac:dyDescent="0.25">
      <c r="A75" t="s">
        <v>2735</v>
      </c>
      <c r="B75" t="s">
        <v>2591</v>
      </c>
      <c r="C75" s="2">
        <v>40003</v>
      </c>
      <c r="E75" t="s">
        <v>19</v>
      </c>
      <c r="F75" t="s">
        <v>140</v>
      </c>
      <c r="G75" t="s">
        <v>141</v>
      </c>
      <c r="H75">
        <v>61</v>
      </c>
      <c r="I75" t="s">
        <v>142</v>
      </c>
      <c r="J75" t="s">
        <v>2733</v>
      </c>
      <c r="K75" s="5" t="s">
        <v>201</v>
      </c>
      <c r="L75">
        <v>24.700000762939453</v>
      </c>
      <c r="M75" t="s">
        <v>144</v>
      </c>
      <c r="N75" t="s">
        <v>2598</v>
      </c>
      <c r="P75" s="4" t="str">
        <f t="shared" si="2"/>
        <v>KRAYN-WKO-NDX-20090709</v>
      </c>
      <c r="Q75">
        <f t="shared" si="3"/>
        <v>1</v>
      </c>
    </row>
    <row r="76" spans="1:17" x14ac:dyDescent="0.25">
      <c r="A76" t="s">
        <v>3286</v>
      </c>
      <c r="B76" t="s">
        <v>3287</v>
      </c>
      <c r="C76" s="2">
        <v>40003</v>
      </c>
      <c r="D76" s="2">
        <v>40003</v>
      </c>
      <c r="E76" t="s">
        <v>23</v>
      </c>
      <c r="F76" t="s">
        <v>161</v>
      </c>
      <c r="G76" t="s">
        <v>141</v>
      </c>
      <c r="H76">
        <v>3</v>
      </c>
      <c r="I76" t="s">
        <v>142</v>
      </c>
      <c r="K76" s="5" t="s">
        <v>143</v>
      </c>
      <c r="L76">
        <v>0.69999998807907104</v>
      </c>
      <c r="M76" t="s">
        <v>144</v>
      </c>
      <c r="N76" t="s">
        <v>3288</v>
      </c>
      <c r="P76" s="4" t="str">
        <f t="shared" si="2"/>
        <v>KRAYN-WKO-NDX-20090709</v>
      </c>
      <c r="Q76">
        <f t="shared" si="3"/>
        <v>1</v>
      </c>
    </row>
    <row r="77" spans="1:17" x14ac:dyDescent="0.25">
      <c r="A77" t="s">
        <v>1497</v>
      </c>
      <c r="B77" t="s">
        <v>1498</v>
      </c>
      <c r="C77" s="2">
        <v>40007</v>
      </c>
      <c r="D77" s="2">
        <v>40007</v>
      </c>
      <c r="E77" t="s">
        <v>12</v>
      </c>
      <c r="F77" t="s">
        <v>140</v>
      </c>
      <c r="G77" t="s">
        <v>141</v>
      </c>
      <c r="H77">
        <v>5</v>
      </c>
      <c r="I77" t="s">
        <v>142</v>
      </c>
      <c r="K77" s="5" t="s">
        <v>143</v>
      </c>
      <c r="L77">
        <v>1.6666666269302368</v>
      </c>
      <c r="M77" t="s">
        <v>144</v>
      </c>
      <c r="N77" t="s">
        <v>1499</v>
      </c>
      <c r="P77" s="4" t="str">
        <f t="shared" si="2"/>
        <v>KRAYN-WKO-NDX-20090713</v>
      </c>
      <c r="Q77">
        <f t="shared" si="3"/>
        <v>1</v>
      </c>
    </row>
    <row r="78" spans="1:17" x14ac:dyDescent="0.25">
      <c r="A78" t="s">
        <v>1278</v>
      </c>
      <c r="B78" t="s">
        <v>1241</v>
      </c>
      <c r="C78" s="2">
        <v>40008</v>
      </c>
      <c r="D78" s="2">
        <v>40008</v>
      </c>
      <c r="E78" t="s">
        <v>11</v>
      </c>
      <c r="F78" t="s">
        <v>161</v>
      </c>
      <c r="G78" t="s">
        <v>141</v>
      </c>
      <c r="H78">
        <v>2</v>
      </c>
      <c r="I78" t="s">
        <v>142</v>
      </c>
      <c r="K78" s="5" t="s">
        <v>143</v>
      </c>
      <c r="L78">
        <v>1.6333333253860474</v>
      </c>
      <c r="M78" t="s">
        <v>144</v>
      </c>
      <c r="N78" t="s">
        <v>1279</v>
      </c>
      <c r="P78" s="4" t="str">
        <f t="shared" si="2"/>
        <v>KRAYN-WKO-NDX-20090714</v>
      </c>
      <c r="Q78">
        <f t="shared" si="3"/>
        <v>1</v>
      </c>
    </row>
    <row r="79" spans="1:17" x14ac:dyDescent="0.25">
      <c r="A79" t="s">
        <v>1787</v>
      </c>
      <c r="B79" t="s">
        <v>1788</v>
      </c>
      <c r="C79" s="2">
        <v>40009</v>
      </c>
      <c r="D79" s="2">
        <v>40010</v>
      </c>
      <c r="E79" t="s">
        <v>14</v>
      </c>
      <c r="F79" t="s">
        <v>161</v>
      </c>
      <c r="G79" t="s">
        <v>141</v>
      </c>
      <c r="H79">
        <v>10</v>
      </c>
      <c r="I79" t="s">
        <v>142</v>
      </c>
      <c r="J79" t="s">
        <v>94</v>
      </c>
      <c r="K79" s="5" t="s">
        <v>968</v>
      </c>
      <c r="L79">
        <v>248.28334045410156</v>
      </c>
      <c r="M79" t="s">
        <v>144</v>
      </c>
      <c r="N79" t="s">
        <v>1789</v>
      </c>
      <c r="P79" s="4" t="str">
        <f t="shared" si="2"/>
        <v>KRAYN-WKO-NDX-20090715</v>
      </c>
      <c r="Q79">
        <f t="shared" si="3"/>
        <v>1</v>
      </c>
    </row>
    <row r="80" spans="1:17" x14ac:dyDescent="0.25">
      <c r="A80" t="s">
        <v>2405</v>
      </c>
      <c r="B80" t="s">
        <v>1219</v>
      </c>
      <c r="C80" s="2">
        <v>40009</v>
      </c>
      <c r="E80" t="s">
        <v>18</v>
      </c>
      <c r="F80" t="s">
        <v>161</v>
      </c>
      <c r="G80" t="s">
        <v>141</v>
      </c>
      <c r="H80">
        <v>9</v>
      </c>
      <c r="I80" t="s">
        <v>142</v>
      </c>
      <c r="K80" s="5" t="s">
        <v>143</v>
      </c>
      <c r="L80">
        <v>5.8333334922790527</v>
      </c>
      <c r="M80" t="s">
        <v>144</v>
      </c>
      <c r="N80" t="s">
        <v>2406</v>
      </c>
      <c r="P80" s="4" t="str">
        <f t="shared" si="2"/>
        <v>KRAYN-WKO-NDX-20090715</v>
      </c>
      <c r="Q80">
        <f t="shared" si="3"/>
        <v>1</v>
      </c>
    </row>
    <row r="81" spans="1:17" x14ac:dyDescent="0.25">
      <c r="A81" t="s">
        <v>4285</v>
      </c>
      <c r="B81" t="s">
        <v>1351</v>
      </c>
      <c r="C81" s="2">
        <v>40009</v>
      </c>
      <c r="D81" s="2">
        <v>40009</v>
      </c>
      <c r="E81" t="s">
        <v>30</v>
      </c>
      <c r="F81" t="s">
        <v>161</v>
      </c>
      <c r="G81" t="s">
        <v>141</v>
      </c>
      <c r="H81">
        <v>3.5</v>
      </c>
      <c r="I81" t="s">
        <v>142</v>
      </c>
      <c r="K81" s="5" t="s">
        <v>143</v>
      </c>
      <c r="L81">
        <v>196.03334045410156</v>
      </c>
      <c r="M81" t="s">
        <v>144</v>
      </c>
      <c r="N81" t="s">
        <v>4286</v>
      </c>
      <c r="P81" s="4" t="str">
        <f t="shared" si="2"/>
        <v>KRAYN-WKO-NDX-20090715</v>
      </c>
      <c r="Q81">
        <f t="shared" si="3"/>
        <v>1</v>
      </c>
    </row>
    <row r="82" spans="1:17" x14ac:dyDescent="0.25">
      <c r="A82" t="s">
        <v>2407</v>
      </c>
      <c r="B82" t="s">
        <v>2408</v>
      </c>
      <c r="C82" s="2">
        <v>40010</v>
      </c>
      <c r="D82" s="2">
        <v>40010</v>
      </c>
      <c r="E82" t="s">
        <v>1299</v>
      </c>
      <c r="F82" t="s">
        <v>161</v>
      </c>
      <c r="G82" t="s">
        <v>141</v>
      </c>
      <c r="H82">
        <v>4.5</v>
      </c>
      <c r="I82" t="s">
        <v>142</v>
      </c>
      <c r="K82" s="5" t="s">
        <v>143</v>
      </c>
      <c r="L82">
        <v>499.61666870117187</v>
      </c>
      <c r="M82" t="s">
        <v>144</v>
      </c>
      <c r="N82" t="s">
        <v>2409</v>
      </c>
      <c r="P82" s="4" t="str">
        <f t="shared" si="2"/>
        <v>KRAYN-WKO-NDX-20090716</v>
      </c>
      <c r="Q82">
        <f t="shared" si="3"/>
        <v>1</v>
      </c>
    </row>
    <row r="83" spans="1:17" x14ac:dyDescent="0.25">
      <c r="A83" t="s">
        <v>2992</v>
      </c>
      <c r="B83" t="s">
        <v>2993</v>
      </c>
      <c r="C83" s="2">
        <v>40010</v>
      </c>
      <c r="D83" s="2">
        <v>40009</v>
      </c>
      <c r="E83" t="s">
        <v>21</v>
      </c>
      <c r="F83" t="s">
        <v>140</v>
      </c>
      <c r="G83" t="s">
        <v>141</v>
      </c>
      <c r="H83">
        <v>5</v>
      </c>
      <c r="I83" t="s">
        <v>142</v>
      </c>
      <c r="J83" t="s">
        <v>94</v>
      </c>
      <c r="K83" s="5" t="s">
        <v>968</v>
      </c>
      <c r="L83">
        <v>127.16666412353516</v>
      </c>
      <c r="M83" t="s">
        <v>144</v>
      </c>
      <c r="N83" t="s">
        <v>2994</v>
      </c>
      <c r="P83" s="4" t="str">
        <f t="shared" si="2"/>
        <v>KRAYN-WKO-NDX-20090716</v>
      </c>
      <c r="Q83">
        <f t="shared" si="3"/>
        <v>1</v>
      </c>
    </row>
    <row r="84" spans="1:17" x14ac:dyDescent="0.25">
      <c r="A84" t="s">
        <v>2995</v>
      </c>
      <c r="B84" t="s">
        <v>2993</v>
      </c>
      <c r="C84" s="2">
        <v>40010</v>
      </c>
      <c r="D84" s="2">
        <v>40009</v>
      </c>
      <c r="E84" t="s">
        <v>21</v>
      </c>
      <c r="F84" t="s">
        <v>140</v>
      </c>
      <c r="G84" t="s">
        <v>141</v>
      </c>
      <c r="H84">
        <v>5</v>
      </c>
      <c r="I84" t="s">
        <v>142</v>
      </c>
      <c r="J84" t="s">
        <v>94</v>
      </c>
      <c r="K84" s="5" t="s">
        <v>968</v>
      </c>
      <c r="L84">
        <v>127.16666412353516</v>
      </c>
      <c r="M84" t="s">
        <v>144</v>
      </c>
      <c r="N84" t="s">
        <v>2994</v>
      </c>
      <c r="P84" s="4" t="str">
        <f t="shared" si="2"/>
        <v>KRAYN-WKO-NDX-20090716</v>
      </c>
      <c r="Q84">
        <f t="shared" si="3"/>
        <v>1</v>
      </c>
    </row>
    <row r="85" spans="1:17" x14ac:dyDescent="0.25">
      <c r="A85" t="s">
        <v>5044</v>
      </c>
      <c r="B85" t="s">
        <v>5045</v>
      </c>
      <c r="C85" s="2">
        <v>40010</v>
      </c>
      <c r="D85" s="2">
        <v>40010</v>
      </c>
      <c r="E85" t="s">
        <v>35</v>
      </c>
      <c r="F85" t="s">
        <v>140</v>
      </c>
      <c r="G85" t="s">
        <v>141</v>
      </c>
      <c r="H85">
        <v>6</v>
      </c>
      <c r="I85" t="s">
        <v>142</v>
      </c>
      <c r="K85" s="5" t="s">
        <v>143</v>
      </c>
      <c r="L85">
        <v>346.63333129882812</v>
      </c>
      <c r="M85" t="s">
        <v>144</v>
      </c>
      <c r="N85" t="s">
        <v>5046</v>
      </c>
      <c r="P85" s="4" t="str">
        <f t="shared" si="2"/>
        <v>KRAYN-WKO-NDX-20090716</v>
      </c>
      <c r="Q85">
        <f t="shared" si="3"/>
        <v>1</v>
      </c>
    </row>
    <row r="86" spans="1:17" x14ac:dyDescent="0.25">
      <c r="A86" t="s">
        <v>1280</v>
      </c>
      <c r="B86" t="s">
        <v>1241</v>
      </c>
      <c r="C86" s="2">
        <v>40014</v>
      </c>
      <c r="D86" s="2">
        <v>40015</v>
      </c>
      <c r="E86" t="s">
        <v>11</v>
      </c>
      <c r="F86" t="s">
        <v>161</v>
      </c>
      <c r="G86" t="s">
        <v>141</v>
      </c>
      <c r="H86">
        <v>48</v>
      </c>
      <c r="I86" t="s">
        <v>142</v>
      </c>
      <c r="J86" t="s">
        <v>80</v>
      </c>
      <c r="K86" s="5" t="s">
        <v>1281</v>
      </c>
      <c r="L86">
        <v>31</v>
      </c>
      <c r="M86" t="s">
        <v>144</v>
      </c>
      <c r="N86" t="s">
        <v>1282</v>
      </c>
      <c r="P86" s="4" t="str">
        <f t="shared" si="2"/>
        <v>KRAYN-WKO-NDX-20090720</v>
      </c>
      <c r="Q86">
        <f t="shared" si="3"/>
        <v>1</v>
      </c>
    </row>
    <row r="87" spans="1:17" x14ac:dyDescent="0.25">
      <c r="A87" t="s">
        <v>1283</v>
      </c>
      <c r="B87" t="s">
        <v>1241</v>
      </c>
      <c r="C87" s="2">
        <v>40016</v>
      </c>
      <c r="D87" s="2">
        <v>40016</v>
      </c>
      <c r="E87" t="s">
        <v>11</v>
      </c>
      <c r="F87" t="s">
        <v>161</v>
      </c>
      <c r="G87" t="s">
        <v>141</v>
      </c>
      <c r="H87">
        <v>15</v>
      </c>
      <c r="I87" t="s">
        <v>142</v>
      </c>
      <c r="K87" s="5" t="s">
        <v>143</v>
      </c>
      <c r="L87">
        <v>6.3666667938232422</v>
      </c>
      <c r="M87" t="s">
        <v>144</v>
      </c>
      <c r="N87" t="s">
        <v>1284</v>
      </c>
      <c r="P87" s="4" t="str">
        <f t="shared" si="2"/>
        <v>KRAYN-WKO-NDX-20090722</v>
      </c>
      <c r="Q87">
        <f t="shared" si="3"/>
        <v>1</v>
      </c>
    </row>
    <row r="88" spans="1:17" x14ac:dyDescent="0.25">
      <c r="A88" t="s">
        <v>4014</v>
      </c>
      <c r="B88" t="s">
        <v>4015</v>
      </c>
      <c r="C88" s="2">
        <v>40022</v>
      </c>
      <c r="D88" s="2">
        <v>40022</v>
      </c>
      <c r="E88" t="s">
        <v>1299</v>
      </c>
      <c r="F88" t="s">
        <v>161</v>
      </c>
      <c r="G88" t="s">
        <v>141</v>
      </c>
      <c r="H88">
        <v>2.5</v>
      </c>
      <c r="I88" t="s">
        <v>142</v>
      </c>
      <c r="K88" s="5" t="s">
        <v>143</v>
      </c>
      <c r="L88">
        <v>6.9166665077209473</v>
      </c>
      <c r="M88" t="s">
        <v>144</v>
      </c>
      <c r="N88" t="s">
        <v>4016</v>
      </c>
      <c r="P88" s="4" t="str">
        <f t="shared" si="2"/>
        <v>KRAYN-WKO-NDX-20090728</v>
      </c>
      <c r="Q88">
        <f t="shared" si="3"/>
        <v>1</v>
      </c>
    </row>
    <row r="89" spans="1:17" x14ac:dyDescent="0.25">
      <c r="A89" t="s">
        <v>3468</v>
      </c>
      <c r="B89" t="s">
        <v>3469</v>
      </c>
      <c r="C89" s="2">
        <v>40024</v>
      </c>
      <c r="D89" s="2">
        <v>40024</v>
      </c>
      <c r="E89" t="s">
        <v>24</v>
      </c>
      <c r="F89" t="s">
        <v>161</v>
      </c>
      <c r="G89" t="s">
        <v>141</v>
      </c>
      <c r="H89">
        <v>2.5</v>
      </c>
      <c r="I89" t="s">
        <v>142</v>
      </c>
      <c r="J89" t="s">
        <v>63</v>
      </c>
      <c r="K89" s="5" t="s">
        <v>168</v>
      </c>
      <c r="L89">
        <v>0.69999998807907104</v>
      </c>
      <c r="M89" t="s">
        <v>144</v>
      </c>
      <c r="N89" t="s">
        <v>3470</v>
      </c>
      <c r="P89" s="4" t="str">
        <f t="shared" si="2"/>
        <v>KRAYN-WKO-NDX-20090730</v>
      </c>
      <c r="Q89">
        <f t="shared" si="3"/>
        <v>1</v>
      </c>
    </row>
    <row r="90" spans="1:17" x14ac:dyDescent="0.25">
      <c r="A90" t="s">
        <v>2832</v>
      </c>
      <c r="B90" t="s">
        <v>1344</v>
      </c>
      <c r="C90" s="2">
        <v>40033</v>
      </c>
      <c r="D90" s="2">
        <v>40034</v>
      </c>
      <c r="E90" t="s">
        <v>20</v>
      </c>
      <c r="F90" t="s">
        <v>161</v>
      </c>
      <c r="G90" t="s">
        <v>141</v>
      </c>
      <c r="H90">
        <v>5</v>
      </c>
      <c r="I90" t="s">
        <v>142</v>
      </c>
      <c r="K90" s="5" t="s">
        <v>143</v>
      </c>
      <c r="L90">
        <v>2.6500000953674316</v>
      </c>
      <c r="M90" t="s">
        <v>144</v>
      </c>
      <c r="N90" t="s">
        <v>2833</v>
      </c>
      <c r="P90" s="4" t="str">
        <f t="shared" si="2"/>
        <v>KRAYN-WKO-NDX-20090808</v>
      </c>
      <c r="Q90">
        <f t="shared" si="3"/>
        <v>1</v>
      </c>
    </row>
    <row r="91" spans="1:17" x14ac:dyDescent="0.25">
      <c r="A91" t="s">
        <v>3471</v>
      </c>
      <c r="B91" t="s">
        <v>3472</v>
      </c>
      <c r="C91" s="2">
        <v>40035</v>
      </c>
      <c r="D91" s="2">
        <v>40035</v>
      </c>
      <c r="E91" t="s">
        <v>24</v>
      </c>
      <c r="F91" t="s">
        <v>161</v>
      </c>
      <c r="G91" t="s">
        <v>141</v>
      </c>
      <c r="H91">
        <v>3.2000000476837158</v>
      </c>
      <c r="I91" t="s">
        <v>142</v>
      </c>
      <c r="J91" t="s">
        <v>74</v>
      </c>
      <c r="K91" s="5" t="s">
        <v>168</v>
      </c>
      <c r="L91">
        <v>1.0166666507720947</v>
      </c>
      <c r="M91" t="s">
        <v>144</v>
      </c>
      <c r="N91" t="s">
        <v>3473</v>
      </c>
      <c r="P91" s="4" t="str">
        <f t="shared" si="2"/>
        <v>KRAYN-WKO-NDX-20090810</v>
      </c>
      <c r="Q91">
        <f t="shared" si="3"/>
        <v>1</v>
      </c>
    </row>
    <row r="92" spans="1:17" x14ac:dyDescent="0.25">
      <c r="A92" t="s">
        <v>3474</v>
      </c>
      <c r="B92" t="s">
        <v>3472</v>
      </c>
      <c r="C92" s="2">
        <v>40035</v>
      </c>
      <c r="D92" s="2">
        <v>40035</v>
      </c>
      <c r="E92" t="s">
        <v>24</v>
      </c>
      <c r="F92" t="s">
        <v>161</v>
      </c>
      <c r="G92" t="s">
        <v>141</v>
      </c>
      <c r="H92">
        <v>3.2000000476837158</v>
      </c>
      <c r="I92" t="s">
        <v>142</v>
      </c>
      <c r="J92" t="s">
        <v>74</v>
      </c>
      <c r="K92" s="5" t="s">
        <v>168</v>
      </c>
      <c r="L92">
        <v>1.0166666507720947</v>
      </c>
      <c r="M92" t="s">
        <v>144</v>
      </c>
      <c r="N92" t="s">
        <v>3473</v>
      </c>
      <c r="P92" s="4" t="str">
        <f t="shared" si="2"/>
        <v>KRAYN-WKO-NDX-20090810</v>
      </c>
      <c r="Q92">
        <f t="shared" si="3"/>
        <v>1</v>
      </c>
    </row>
    <row r="93" spans="1:17" x14ac:dyDescent="0.25">
      <c r="A93" t="s">
        <v>4710</v>
      </c>
      <c r="B93" t="s">
        <v>1219</v>
      </c>
      <c r="C93" s="2">
        <v>40035</v>
      </c>
      <c r="D93" s="2">
        <v>40035</v>
      </c>
      <c r="E93" t="s">
        <v>33</v>
      </c>
      <c r="F93" t="s">
        <v>161</v>
      </c>
      <c r="G93" t="s">
        <v>141</v>
      </c>
      <c r="H93">
        <v>1.6000000238418579</v>
      </c>
      <c r="I93" t="s">
        <v>142</v>
      </c>
      <c r="K93" s="5" t="s">
        <v>143</v>
      </c>
      <c r="L93">
        <v>0.80000001192092896</v>
      </c>
      <c r="M93" t="s">
        <v>144</v>
      </c>
      <c r="N93" t="s">
        <v>4711</v>
      </c>
      <c r="P93" s="4" t="str">
        <f t="shared" si="2"/>
        <v>KRAYN-WKO-NDX-20090810</v>
      </c>
      <c r="Q93">
        <f t="shared" si="3"/>
        <v>1</v>
      </c>
    </row>
    <row r="94" spans="1:17" x14ac:dyDescent="0.25">
      <c r="A94" t="s">
        <v>1961</v>
      </c>
      <c r="B94" t="s">
        <v>1219</v>
      </c>
      <c r="C94" s="2">
        <v>40037</v>
      </c>
      <c r="D94" s="2">
        <v>40037</v>
      </c>
      <c r="E94" t="s">
        <v>15</v>
      </c>
      <c r="F94" t="s">
        <v>140</v>
      </c>
      <c r="G94" t="s">
        <v>141</v>
      </c>
      <c r="H94">
        <v>6.3666667938232422</v>
      </c>
      <c r="I94" t="s">
        <v>142</v>
      </c>
      <c r="J94" t="s">
        <v>44</v>
      </c>
      <c r="K94" s="5" t="s">
        <v>168</v>
      </c>
      <c r="L94">
        <v>3.1833333969116211</v>
      </c>
      <c r="M94" t="s">
        <v>144</v>
      </c>
      <c r="N94" t="s">
        <v>1962</v>
      </c>
      <c r="P94" s="4" t="str">
        <f t="shared" si="2"/>
        <v>KRAYN-WKO-NDX-20090812</v>
      </c>
      <c r="Q94">
        <f t="shared" si="3"/>
        <v>1</v>
      </c>
    </row>
    <row r="95" spans="1:17" x14ac:dyDescent="0.25">
      <c r="A95" t="s">
        <v>1963</v>
      </c>
      <c r="B95" t="s">
        <v>1219</v>
      </c>
      <c r="C95" s="2">
        <v>40037</v>
      </c>
      <c r="D95" s="2">
        <v>40037</v>
      </c>
      <c r="E95" t="s">
        <v>15</v>
      </c>
      <c r="F95" t="s">
        <v>140</v>
      </c>
      <c r="G95" t="s">
        <v>141</v>
      </c>
      <c r="H95">
        <v>6.3666667938232422</v>
      </c>
      <c r="I95" t="s">
        <v>142</v>
      </c>
      <c r="J95" t="s">
        <v>44</v>
      </c>
      <c r="K95" s="5" t="s">
        <v>168</v>
      </c>
      <c r="L95">
        <v>3.1833333969116211</v>
      </c>
      <c r="M95" t="s">
        <v>144</v>
      </c>
      <c r="N95" t="s">
        <v>1964</v>
      </c>
      <c r="P95" s="4" t="str">
        <f t="shared" si="2"/>
        <v>KRAYN-WKO-NDX-20090812</v>
      </c>
      <c r="Q95">
        <f t="shared" si="3"/>
        <v>1</v>
      </c>
    </row>
    <row r="96" spans="1:17" x14ac:dyDescent="0.25">
      <c r="A96" t="s">
        <v>4880</v>
      </c>
      <c r="B96" t="s">
        <v>4881</v>
      </c>
      <c r="C96" s="2">
        <v>40039</v>
      </c>
      <c r="D96" s="2">
        <v>40038</v>
      </c>
      <c r="E96" t="s">
        <v>34</v>
      </c>
      <c r="F96" t="s">
        <v>161</v>
      </c>
      <c r="G96" t="s">
        <v>141</v>
      </c>
      <c r="H96">
        <v>5.8666667938232422</v>
      </c>
      <c r="I96" t="s">
        <v>142</v>
      </c>
      <c r="K96" s="5" t="s">
        <v>143</v>
      </c>
      <c r="L96">
        <v>2.9333333969116211</v>
      </c>
      <c r="M96" t="s">
        <v>144</v>
      </c>
      <c r="N96" t="s">
        <v>4882</v>
      </c>
      <c r="P96" s="4" t="str">
        <f t="shared" si="2"/>
        <v>KRAYN-WKO-NDX-20090814</v>
      </c>
      <c r="Q96">
        <f t="shared" si="3"/>
        <v>1</v>
      </c>
    </row>
    <row r="97" spans="1:17" x14ac:dyDescent="0.25">
      <c r="A97" t="s">
        <v>3147</v>
      </c>
      <c r="B97" t="s">
        <v>3148</v>
      </c>
      <c r="C97" s="2">
        <v>40040</v>
      </c>
      <c r="E97" t="s">
        <v>22</v>
      </c>
      <c r="F97" t="s">
        <v>161</v>
      </c>
      <c r="G97" t="s">
        <v>141</v>
      </c>
      <c r="H97">
        <v>0</v>
      </c>
      <c r="I97" t="s">
        <v>142</v>
      </c>
      <c r="K97" s="5" t="s">
        <v>143</v>
      </c>
      <c r="L97">
        <v>29.016666412353516</v>
      </c>
      <c r="M97" t="s">
        <v>144</v>
      </c>
      <c r="N97" t="s">
        <v>3149</v>
      </c>
      <c r="P97" s="4" t="str">
        <f t="shared" si="2"/>
        <v>KRAYN-WKO-NDX-20090815</v>
      </c>
      <c r="Q97">
        <f t="shared" si="3"/>
        <v>1</v>
      </c>
    </row>
    <row r="98" spans="1:17" x14ac:dyDescent="0.25">
      <c r="A98" t="s">
        <v>3572</v>
      </c>
      <c r="B98" t="s">
        <v>3148</v>
      </c>
      <c r="C98" s="2">
        <v>40040</v>
      </c>
      <c r="D98" s="2">
        <v>40040</v>
      </c>
      <c r="E98" t="s">
        <v>25</v>
      </c>
      <c r="F98" t="s">
        <v>140</v>
      </c>
      <c r="G98" t="s">
        <v>141</v>
      </c>
      <c r="H98">
        <v>0.40000000596046448</v>
      </c>
      <c r="I98" t="s">
        <v>142</v>
      </c>
      <c r="K98" s="5" t="s">
        <v>143</v>
      </c>
      <c r="L98">
        <v>7</v>
      </c>
      <c r="M98" t="s">
        <v>144</v>
      </c>
      <c r="N98" t="s">
        <v>3573</v>
      </c>
      <c r="P98" s="4" t="str">
        <f t="shared" si="2"/>
        <v>KRAYN-WKO-NDX-20090815</v>
      </c>
      <c r="Q98">
        <f t="shared" si="3"/>
        <v>1</v>
      </c>
    </row>
    <row r="99" spans="1:17" x14ac:dyDescent="0.25">
      <c r="A99" t="s">
        <v>4883</v>
      </c>
      <c r="B99" t="s">
        <v>3148</v>
      </c>
      <c r="C99" s="2">
        <v>40040</v>
      </c>
      <c r="D99" s="2">
        <v>40040</v>
      </c>
      <c r="E99" t="s">
        <v>34</v>
      </c>
      <c r="F99" t="s">
        <v>161</v>
      </c>
      <c r="G99" t="s">
        <v>141</v>
      </c>
      <c r="H99">
        <v>1.1666666269302368</v>
      </c>
      <c r="I99" t="s">
        <v>142</v>
      </c>
      <c r="K99" s="5" t="s">
        <v>143</v>
      </c>
      <c r="L99">
        <v>5.9000000953674316</v>
      </c>
      <c r="M99" t="s">
        <v>144</v>
      </c>
      <c r="N99" t="s">
        <v>4884</v>
      </c>
      <c r="P99" s="4" t="str">
        <f t="shared" si="2"/>
        <v>KRAYN-WKO-NDX-20090815</v>
      </c>
      <c r="Q99">
        <f t="shared" si="3"/>
        <v>1</v>
      </c>
    </row>
    <row r="100" spans="1:17" x14ac:dyDescent="0.25">
      <c r="A100" t="s">
        <v>2834</v>
      </c>
      <c r="B100" t="s">
        <v>2835</v>
      </c>
      <c r="C100" s="2">
        <v>40042</v>
      </c>
      <c r="D100" s="2">
        <v>40042</v>
      </c>
      <c r="E100" t="s">
        <v>20</v>
      </c>
      <c r="F100" t="s">
        <v>161</v>
      </c>
      <c r="G100" t="s">
        <v>141</v>
      </c>
      <c r="H100">
        <v>12</v>
      </c>
      <c r="I100" t="s">
        <v>142</v>
      </c>
      <c r="J100" t="s">
        <v>108</v>
      </c>
      <c r="K100" s="5" t="s">
        <v>168</v>
      </c>
      <c r="L100">
        <v>31.316667556762695</v>
      </c>
      <c r="M100" t="s">
        <v>144</v>
      </c>
      <c r="N100" t="s">
        <v>2836</v>
      </c>
      <c r="P100" s="4" t="str">
        <f t="shared" si="2"/>
        <v>KRAYN-WKO-NDX-20090817</v>
      </c>
      <c r="Q100">
        <f t="shared" si="3"/>
        <v>1</v>
      </c>
    </row>
    <row r="101" spans="1:17" x14ac:dyDescent="0.25">
      <c r="A101" t="s">
        <v>3893</v>
      </c>
      <c r="B101" t="s">
        <v>3894</v>
      </c>
      <c r="C101" s="2">
        <v>40042</v>
      </c>
      <c r="D101" s="2">
        <v>40042</v>
      </c>
      <c r="E101" t="s">
        <v>27</v>
      </c>
      <c r="F101" t="s">
        <v>140</v>
      </c>
      <c r="G101" t="s">
        <v>141</v>
      </c>
      <c r="H101">
        <v>38.799999237060547</v>
      </c>
      <c r="I101" t="s">
        <v>142</v>
      </c>
      <c r="K101" s="5" t="s">
        <v>143</v>
      </c>
      <c r="L101">
        <v>18.133333206176758</v>
      </c>
      <c r="M101" t="s">
        <v>144</v>
      </c>
      <c r="N101" t="s">
        <v>3895</v>
      </c>
      <c r="P101" s="4" t="str">
        <f t="shared" si="2"/>
        <v>KRAYN-WKO-NDX-20090817</v>
      </c>
      <c r="Q101">
        <f t="shared" si="3"/>
        <v>1</v>
      </c>
    </row>
    <row r="102" spans="1:17" x14ac:dyDescent="0.25">
      <c r="A102" t="s">
        <v>3475</v>
      </c>
      <c r="B102" t="s">
        <v>3476</v>
      </c>
      <c r="C102" s="2">
        <v>40049</v>
      </c>
      <c r="D102" s="2">
        <v>40049</v>
      </c>
      <c r="E102" t="s">
        <v>24</v>
      </c>
      <c r="F102" t="s">
        <v>161</v>
      </c>
      <c r="G102" t="s">
        <v>141</v>
      </c>
      <c r="H102">
        <v>6</v>
      </c>
      <c r="I102" t="s">
        <v>142</v>
      </c>
      <c r="K102" s="5" t="s">
        <v>143</v>
      </c>
      <c r="L102">
        <v>4.4333333969116211</v>
      </c>
      <c r="M102" t="s">
        <v>144</v>
      </c>
      <c r="N102" t="s">
        <v>3477</v>
      </c>
      <c r="P102" s="4" t="str">
        <f t="shared" si="2"/>
        <v>KRAYN-WKO-NDX-20090824</v>
      </c>
      <c r="Q102">
        <f t="shared" si="3"/>
        <v>1</v>
      </c>
    </row>
    <row r="103" spans="1:17" x14ac:dyDescent="0.25">
      <c r="A103" t="s">
        <v>3478</v>
      </c>
      <c r="B103" t="s">
        <v>3476</v>
      </c>
      <c r="C103" s="2">
        <v>40049</v>
      </c>
      <c r="D103" s="2">
        <v>40049</v>
      </c>
      <c r="E103" t="s">
        <v>24</v>
      </c>
      <c r="F103" t="s">
        <v>161</v>
      </c>
      <c r="G103" t="s">
        <v>141</v>
      </c>
      <c r="H103">
        <v>6</v>
      </c>
      <c r="I103" t="s">
        <v>142</v>
      </c>
      <c r="K103" s="5" t="s">
        <v>143</v>
      </c>
      <c r="L103">
        <v>4.4333333969116211</v>
      </c>
      <c r="M103" t="s">
        <v>144</v>
      </c>
      <c r="N103" t="s">
        <v>3477</v>
      </c>
      <c r="P103" s="4" t="str">
        <f t="shared" si="2"/>
        <v>KRAYN-WKO-NDX-20090824</v>
      </c>
      <c r="Q103">
        <f t="shared" si="3"/>
        <v>1</v>
      </c>
    </row>
    <row r="104" spans="1:17" x14ac:dyDescent="0.25">
      <c r="A104" t="s">
        <v>3574</v>
      </c>
      <c r="B104" t="s">
        <v>1241</v>
      </c>
      <c r="C104" s="2">
        <v>40050</v>
      </c>
      <c r="D104" s="2">
        <v>40051</v>
      </c>
      <c r="E104" t="s">
        <v>25</v>
      </c>
      <c r="F104" t="s">
        <v>140</v>
      </c>
      <c r="G104" t="s">
        <v>141</v>
      </c>
      <c r="H104">
        <v>53.5</v>
      </c>
      <c r="I104" t="s">
        <v>142</v>
      </c>
      <c r="J104">
        <v>0</v>
      </c>
      <c r="K104" s="5" t="s">
        <v>3575</v>
      </c>
      <c r="L104">
        <v>26.283332824707031</v>
      </c>
      <c r="M104" t="s">
        <v>144</v>
      </c>
      <c r="N104" t="s">
        <v>3576</v>
      </c>
      <c r="P104" s="4" t="str">
        <f t="shared" si="2"/>
        <v>KRAYN-WKO-NDX-20090825</v>
      </c>
      <c r="Q104">
        <f t="shared" si="3"/>
        <v>1</v>
      </c>
    </row>
    <row r="105" spans="1:17" x14ac:dyDescent="0.25">
      <c r="A105" t="s">
        <v>3577</v>
      </c>
      <c r="B105" t="s">
        <v>1241</v>
      </c>
      <c r="C105" s="2">
        <v>40050</v>
      </c>
      <c r="D105" s="2">
        <v>40051</v>
      </c>
      <c r="E105" t="s">
        <v>25</v>
      </c>
      <c r="F105" t="s">
        <v>140</v>
      </c>
      <c r="G105" t="s">
        <v>141</v>
      </c>
      <c r="H105">
        <v>53.5</v>
      </c>
      <c r="I105" t="s">
        <v>142</v>
      </c>
      <c r="J105">
        <v>0</v>
      </c>
      <c r="K105" s="5" t="s">
        <v>3575</v>
      </c>
      <c r="L105">
        <v>26.283332824707031</v>
      </c>
      <c r="M105" t="s">
        <v>144</v>
      </c>
      <c r="N105" t="s">
        <v>3576</v>
      </c>
      <c r="P105" s="4" t="str">
        <f t="shared" si="2"/>
        <v>KRAYN-WKO-NDX-20090825</v>
      </c>
      <c r="Q105">
        <f t="shared" si="3"/>
        <v>1</v>
      </c>
    </row>
    <row r="106" spans="1:17" x14ac:dyDescent="0.25">
      <c r="A106" t="s">
        <v>1790</v>
      </c>
      <c r="B106" t="s">
        <v>1791</v>
      </c>
      <c r="C106" s="2">
        <v>40051</v>
      </c>
      <c r="D106" s="2">
        <v>40051</v>
      </c>
      <c r="E106" t="s">
        <v>14</v>
      </c>
      <c r="F106" t="s">
        <v>161</v>
      </c>
      <c r="G106" t="s">
        <v>141</v>
      </c>
      <c r="H106">
        <v>1.2666666507720947</v>
      </c>
      <c r="I106" t="s">
        <v>142</v>
      </c>
      <c r="J106" t="s">
        <v>72</v>
      </c>
      <c r="K106" s="5" t="s">
        <v>168</v>
      </c>
      <c r="L106">
        <v>0.63333332538604736</v>
      </c>
      <c r="M106" t="s">
        <v>144</v>
      </c>
      <c r="N106" t="s">
        <v>1792</v>
      </c>
      <c r="P106" s="4" t="str">
        <f t="shared" si="2"/>
        <v>KRAYN-WKO-NDX-20090826</v>
      </c>
      <c r="Q106">
        <f t="shared" si="3"/>
        <v>1</v>
      </c>
    </row>
    <row r="107" spans="1:17" x14ac:dyDescent="0.25">
      <c r="A107" t="s">
        <v>5047</v>
      </c>
      <c r="B107" t="s">
        <v>1241</v>
      </c>
      <c r="C107" s="2">
        <v>40054</v>
      </c>
      <c r="D107" s="2">
        <v>40054</v>
      </c>
      <c r="E107" t="s">
        <v>35</v>
      </c>
      <c r="F107" t="s">
        <v>140</v>
      </c>
      <c r="G107" t="s">
        <v>141</v>
      </c>
      <c r="H107">
        <v>1.1000000238418579</v>
      </c>
      <c r="I107" t="s">
        <v>142</v>
      </c>
      <c r="J107" t="s">
        <v>61</v>
      </c>
      <c r="K107" s="5" t="s">
        <v>168</v>
      </c>
      <c r="L107">
        <v>0.55000001192092896</v>
      </c>
      <c r="M107" t="s">
        <v>144</v>
      </c>
      <c r="N107" t="s">
        <v>5048</v>
      </c>
      <c r="P107" s="4" t="str">
        <f t="shared" si="2"/>
        <v>KRAYN-WKO-NDX-20090829</v>
      </c>
      <c r="Q107">
        <f t="shared" si="3"/>
        <v>1</v>
      </c>
    </row>
    <row r="108" spans="1:17" x14ac:dyDescent="0.25">
      <c r="A108" t="s">
        <v>4169</v>
      </c>
      <c r="B108" t="s">
        <v>4170</v>
      </c>
      <c r="C108" s="2">
        <v>40055</v>
      </c>
      <c r="D108" s="2">
        <v>40056</v>
      </c>
      <c r="E108" t="s">
        <v>29</v>
      </c>
      <c r="F108" t="s">
        <v>161</v>
      </c>
      <c r="G108" t="s">
        <v>141</v>
      </c>
      <c r="H108">
        <v>72</v>
      </c>
      <c r="I108" t="s">
        <v>142</v>
      </c>
      <c r="J108" t="s">
        <v>4171</v>
      </c>
      <c r="K108" s="5" t="s">
        <v>1486</v>
      </c>
      <c r="L108">
        <v>39.433334350585938</v>
      </c>
      <c r="M108" t="s">
        <v>144</v>
      </c>
      <c r="N108" t="s">
        <v>4172</v>
      </c>
      <c r="P108" s="4" t="str">
        <f t="shared" si="2"/>
        <v>KRAYN-WKO-NDX-20090830</v>
      </c>
      <c r="Q108">
        <f t="shared" si="3"/>
        <v>1</v>
      </c>
    </row>
    <row r="109" spans="1:17" x14ac:dyDescent="0.25">
      <c r="A109" t="s">
        <v>3289</v>
      </c>
      <c r="B109" t="s">
        <v>1344</v>
      </c>
      <c r="C109" s="2">
        <v>40058</v>
      </c>
      <c r="D109" s="2">
        <v>40058</v>
      </c>
      <c r="E109" t="s">
        <v>23</v>
      </c>
      <c r="F109" t="s">
        <v>161</v>
      </c>
      <c r="G109" t="s">
        <v>141</v>
      </c>
      <c r="H109">
        <v>11.399999618530273</v>
      </c>
      <c r="I109" t="s">
        <v>142</v>
      </c>
      <c r="K109" s="5" t="s">
        <v>143</v>
      </c>
      <c r="L109">
        <v>2</v>
      </c>
      <c r="M109" t="s">
        <v>144</v>
      </c>
      <c r="N109" t="s">
        <v>3290</v>
      </c>
      <c r="P109" s="4" t="str">
        <f t="shared" si="2"/>
        <v>KRAYN-WKO-NDX-20090902</v>
      </c>
      <c r="Q109">
        <f t="shared" si="3"/>
        <v>1</v>
      </c>
    </row>
    <row r="110" spans="1:17" x14ac:dyDescent="0.25">
      <c r="A110" t="s">
        <v>3291</v>
      </c>
      <c r="B110" t="s">
        <v>1344</v>
      </c>
      <c r="C110" s="2">
        <v>40058</v>
      </c>
      <c r="D110" s="2">
        <v>40058</v>
      </c>
      <c r="E110" t="s">
        <v>23</v>
      </c>
      <c r="F110" t="s">
        <v>161</v>
      </c>
      <c r="G110" t="s">
        <v>141</v>
      </c>
      <c r="H110">
        <v>11.399999618530273</v>
      </c>
      <c r="I110" t="s">
        <v>142</v>
      </c>
      <c r="K110" s="5" t="s">
        <v>143</v>
      </c>
      <c r="L110">
        <v>2</v>
      </c>
      <c r="M110" t="s">
        <v>144</v>
      </c>
      <c r="N110" t="s">
        <v>3290</v>
      </c>
      <c r="P110" s="4" t="str">
        <f t="shared" si="2"/>
        <v>KRAYN-WKO-NDX-20090902</v>
      </c>
      <c r="Q110">
        <f t="shared" si="3"/>
        <v>1</v>
      </c>
    </row>
    <row r="111" spans="1:17" x14ac:dyDescent="0.25">
      <c r="A111" t="s">
        <v>1500</v>
      </c>
      <c r="B111" t="s">
        <v>1241</v>
      </c>
      <c r="C111" s="2">
        <v>40060</v>
      </c>
      <c r="D111" s="2">
        <v>40060</v>
      </c>
      <c r="E111" t="s">
        <v>12</v>
      </c>
      <c r="F111" t="s">
        <v>140</v>
      </c>
      <c r="G111" t="s">
        <v>141</v>
      </c>
      <c r="H111">
        <v>9.2333335876464844</v>
      </c>
      <c r="I111" t="s">
        <v>142</v>
      </c>
      <c r="K111" s="5" t="s">
        <v>143</v>
      </c>
      <c r="L111">
        <v>4.6166667938232422</v>
      </c>
      <c r="M111" t="s">
        <v>144</v>
      </c>
      <c r="N111" t="s">
        <v>1501</v>
      </c>
      <c r="P111" s="4" t="str">
        <f t="shared" si="2"/>
        <v>KRAYN-WKO-NDX-20090904</v>
      </c>
      <c r="Q111">
        <f t="shared" si="3"/>
        <v>1</v>
      </c>
    </row>
    <row r="112" spans="1:17" x14ac:dyDescent="0.25">
      <c r="A112" t="s">
        <v>4559</v>
      </c>
      <c r="B112" t="s">
        <v>1241</v>
      </c>
      <c r="C112" s="2">
        <v>40064</v>
      </c>
      <c r="D112" s="2">
        <v>40064</v>
      </c>
      <c r="E112" t="s">
        <v>32</v>
      </c>
      <c r="F112" t="s">
        <v>140</v>
      </c>
      <c r="G112" t="s">
        <v>141</v>
      </c>
      <c r="H112">
        <v>4.2333331108093262</v>
      </c>
      <c r="I112" t="s">
        <v>142</v>
      </c>
      <c r="K112" s="5" t="s">
        <v>143</v>
      </c>
      <c r="L112">
        <v>2.1166665554046631</v>
      </c>
      <c r="M112" t="s">
        <v>144</v>
      </c>
      <c r="N112" t="s">
        <v>4560</v>
      </c>
      <c r="P112" s="4" t="str">
        <f t="shared" si="2"/>
        <v>KRAYN-WKO-NDX-20090908</v>
      </c>
      <c r="Q112">
        <f t="shared" si="3"/>
        <v>1</v>
      </c>
    </row>
    <row r="113" spans="1:17" x14ac:dyDescent="0.25">
      <c r="A113" t="s">
        <v>4561</v>
      </c>
      <c r="B113" t="s">
        <v>1241</v>
      </c>
      <c r="C113" s="2">
        <v>40064</v>
      </c>
      <c r="D113" s="2">
        <v>40064</v>
      </c>
      <c r="E113" t="s">
        <v>32</v>
      </c>
      <c r="F113" t="s">
        <v>140</v>
      </c>
      <c r="G113" t="s">
        <v>141</v>
      </c>
      <c r="H113">
        <v>4.2333331108093262</v>
      </c>
      <c r="I113" t="s">
        <v>142</v>
      </c>
      <c r="K113" s="5" t="s">
        <v>143</v>
      </c>
      <c r="L113">
        <v>2.1166665554046631</v>
      </c>
      <c r="M113" t="s">
        <v>144</v>
      </c>
      <c r="N113" t="s">
        <v>4560</v>
      </c>
      <c r="P113" s="4" t="str">
        <f t="shared" si="2"/>
        <v>KRAYN-WKO-NDX-20090908</v>
      </c>
      <c r="Q113">
        <f t="shared" si="3"/>
        <v>1</v>
      </c>
    </row>
    <row r="114" spans="1:17" x14ac:dyDescent="0.25">
      <c r="A114" t="s">
        <v>400</v>
      </c>
      <c r="B114" t="s">
        <v>401</v>
      </c>
      <c r="C114" s="2">
        <v>40067</v>
      </c>
      <c r="D114" s="2">
        <v>40067</v>
      </c>
      <c r="E114" t="s">
        <v>25</v>
      </c>
      <c r="F114" t="s">
        <v>140</v>
      </c>
      <c r="G114" t="s">
        <v>141</v>
      </c>
      <c r="H114">
        <v>9.7222223877906799E-2</v>
      </c>
      <c r="I114" t="s">
        <v>142</v>
      </c>
      <c r="K114" s="5" t="s">
        <v>143</v>
      </c>
      <c r="L114">
        <v>0.1041666641831398</v>
      </c>
      <c r="M114" t="s">
        <v>144</v>
      </c>
      <c r="N114" t="s">
        <v>402</v>
      </c>
      <c r="P114" s="4" t="str">
        <f t="shared" si="2"/>
        <v>KRAYN-WKO-NDX-20090911</v>
      </c>
      <c r="Q114">
        <f t="shared" si="3"/>
        <v>1</v>
      </c>
    </row>
    <row r="115" spans="1:17" x14ac:dyDescent="0.25">
      <c r="A115" t="s">
        <v>3896</v>
      </c>
      <c r="B115" t="s">
        <v>3897</v>
      </c>
      <c r="C115" s="2">
        <v>40067</v>
      </c>
      <c r="D115" s="2">
        <v>40067</v>
      </c>
      <c r="E115" t="s">
        <v>27</v>
      </c>
      <c r="F115" t="s">
        <v>140</v>
      </c>
      <c r="G115" t="s">
        <v>141</v>
      </c>
      <c r="H115">
        <v>0.1458333283662796</v>
      </c>
      <c r="I115" t="s">
        <v>142</v>
      </c>
      <c r="K115" s="5" t="s">
        <v>143</v>
      </c>
      <c r="L115">
        <v>4.86111119389534E-2</v>
      </c>
      <c r="M115" t="s">
        <v>144</v>
      </c>
      <c r="N115" t="s">
        <v>3898</v>
      </c>
      <c r="P115" s="4" t="str">
        <f t="shared" si="2"/>
        <v>KRAYN-WKO-NDX-20090911</v>
      </c>
      <c r="Q115">
        <f t="shared" si="3"/>
        <v>1</v>
      </c>
    </row>
    <row r="116" spans="1:17" x14ac:dyDescent="0.25">
      <c r="A116" t="s">
        <v>3578</v>
      </c>
      <c r="B116" t="s">
        <v>1241</v>
      </c>
      <c r="C116" s="2">
        <v>40068</v>
      </c>
      <c r="D116" s="2">
        <v>40068</v>
      </c>
      <c r="E116" t="s">
        <v>25</v>
      </c>
      <c r="F116" t="s">
        <v>140</v>
      </c>
      <c r="G116" t="s">
        <v>141</v>
      </c>
      <c r="H116">
        <v>2.3333332538604736</v>
      </c>
      <c r="I116" t="s">
        <v>142</v>
      </c>
      <c r="K116" s="5" t="s">
        <v>143</v>
      </c>
      <c r="L116">
        <v>1.1666666269302368</v>
      </c>
      <c r="M116" t="s">
        <v>144</v>
      </c>
      <c r="N116" t="s">
        <v>3579</v>
      </c>
      <c r="P116" s="4" t="str">
        <f t="shared" si="2"/>
        <v>KRAYN-WKO-NDX-20090912</v>
      </c>
      <c r="Q116">
        <f t="shared" si="3"/>
        <v>1</v>
      </c>
    </row>
    <row r="117" spans="1:17" x14ac:dyDescent="0.25">
      <c r="A117" t="s">
        <v>3580</v>
      </c>
      <c r="B117" t="s">
        <v>3581</v>
      </c>
      <c r="C117" s="2">
        <v>40068</v>
      </c>
      <c r="D117" s="2">
        <v>40072</v>
      </c>
      <c r="E117" t="s">
        <v>25</v>
      </c>
      <c r="F117" t="s">
        <v>140</v>
      </c>
      <c r="G117" t="s">
        <v>141</v>
      </c>
      <c r="H117">
        <v>2</v>
      </c>
      <c r="I117" t="s">
        <v>142</v>
      </c>
      <c r="K117" s="5" t="s">
        <v>143</v>
      </c>
      <c r="L117">
        <v>5.7333331108093262</v>
      </c>
      <c r="M117" t="s">
        <v>144</v>
      </c>
      <c r="N117" t="s">
        <v>3582</v>
      </c>
      <c r="P117" s="4" t="str">
        <f t="shared" si="2"/>
        <v>KRAYN-WKO-NDX-20090912</v>
      </c>
      <c r="Q117">
        <f t="shared" si="3"/>
        <v>1</v>
      </c>
    </row>
    <row r="118" spans="1:17" x14ac:dyDescent="0.25">
      <c r="A118" t="s">
        <v>3899</v>
      </c>
      <c r="B118" t="s">
        <v>1241</v>
      </c>
      <c r="C118" s="2">
        <v>40068</v>
      </c>
      <c r="D118" s="2">
        <v>40068</v>
      </c>
      <c r="E118" t="s">
        <v>27</v>
      </c>
      <c r="F118" t="s">
        <v>140</v>
      </c>
      <c r="G118" t="s">
        <v>141</v>
      </c>
      <c r="H118">
        <v>2.3666665554046631</v>
      </c>
      <c r="I118" t="s">
        <v>142</v>
      </c>
      <c r="K118" s="5" t="s">
        <v>143</v>
      </c>
      <c r="L118">
        <v>1.1833332777023315</v>
      </c>
      <c r="M118" t="s">
        <v>144</v>
      </c>
      <c r="N118" t="s">
        <v>3579</v>
      </c>
      <c r="P118" s="4" t="str">
        <f t="shared" si="2"/>
        <v>KRAYN-WKO-NDX-20090912</v>
      </c>
      <c r="Q118">
        <f t="shared" si="3"/>
        <v>1</v>
      </c>
    </row>
    <row r="119" spans="1:17" x14ac:dyDescent="0.25">
      <c r="A119" t="s">
        <v>996</v>
      </c>
      <c r="B119" t="s">
        <v>997</v>
      </c>
      <c r="C119" s="2">
        <v>40069</v>
      </c>
      <c r="D119" s="2">
        <v>40069</v>
      </c>
      <c r="E119" t="s">
        <v>12</v>
      </c>
      <c r="F119" t="s">
        <v>140</v>
      </c>
      <c r="G119" t="s">
        <v>141</v>
      </c>
      <c r="H119">
        <v>8.3333335816860199E-2</v>
      </c>
      <c r="I119" t="s">
        <v>142</v>
      </c>
      <c r="K119" s="5" t="s">
        <v>143</v>
      </c>
      <c r="L119">
        <v>2.083333395421505E-2</v>
      </c>
      <c r="M119" t="s">
        <v>144</v>
      </c>
      <c r="N119" t="s">
        <v>998</v>
      </c>
      <c r="P119" s="4" t="str">
        <f t="shared" si="2"/>
        <v>KRAYN-WKO-NDX-20090913</v>
      </c>
      <c r="Q119">
        <f t="shared" si="3"/>
        <v>1</v>
      </c>
    </row>
    <row r="120" spans="1:17" x14ac:dyDescent="0.25">
      <c r="A120" t="s">
        <v>1502</v>
      </c>
      <c r="B120" t="s">
        <v>1503</v>
      </c>
      <c r="C120" s="2">
        <v>40069</v>
      </c>
      <c r="D120" s="2">
        <v>40069</v>
      </c>
      <c r="E120" t="s">
        <v>12</v>
      </c>
      <c r="F120" t="s">
        <v>140</v>
      </c>
      <c r="G120" t="s">
        <v>141</v>
      </c>
      <c r="H120">
        <v>9.3000001907348633</v>
      </c>
      <c r="I120" t="s">
        <v>142</v>
      </c>
      <c r="K120" s="5" t="s">
        <v>143</v>
      </c>
      <c r="L120">
        <v>4.0999999046325684</v>
      </c>
      <c r="M120" t="s">
        <v>144</v>
      </c>
      <c r="N120" t="s">
        <v>1504</v>
      </c>
      <c r="P120" s="4" t="str">
        <f t="shared" si="2"/>
        <v>KRAYN-WKO-NDX-20090913</v>
      </c>
      <c r="Q120">
        <f t="shared" si="3"/>
        <v>1</v>
      </c>
    </row>
    <row r="121" spans="1:17" x14ac:dyDescent="0.25">
      <c r="A121" t="s">
        <v>4562</v>
      </c>
      <c r="B121" t="s">
        <v>1241</v>
      </c>
      <c r="C121" s="2">
        <v>40070</v>
      </c>
      <c r="D121" s="2">
        <v>40070</v>
      </c>
      <c r="E121" t="s">
        <v>32</v>
      </c>
      <c r="F121" t="s">
        <v>140</v>
      </c>
      <c r="G121" t="s">
        <v>141</v>
      </c>
      <c r="H121">
        <v>5.9666666984558105</v>
      </c>
      <c r="I121" t="s">
        <v>142</v>
      </c>
      <c r="K121" s="5" t="s">
        <v>143</v>
      </c>
      <c r="L121">
        <v>2.9833333492279053</v>
      </c>
      <c r="M121" t="s">
        <v>144</v>
      </c>
      <c r="N121" t="s">
        <v>4563</v>
      </c>
      <c r="P121" s="4" t="str">
        <f t="shared" si="2"/>
        <v>KRAYN-WKO-NDX-20090914</v>
      </c>
      <c r="Q121">
        <f t="shared" si="3"/>
        <v>1</v>
      </c>
    </row>
    <row r="122" spans="1:17" x14ac:dyDescent="0.25">
      <c r="A122" t="s">
        <v>3900</v>
      </c>
      <c r="B122" t="s">
        <v>3901</v>
      </c>
      <c r="C122" s="2">
        <v>40072</v>
      </c>
      <c r="D122" s="2">
        <v>40072</v>
      </c>
      <c r="E122" t="s">
        <v>27</v>
      </c>
      <c r="F122" t="s">
        <v>140</v>
      </c>
      <c r="G122" t="s">
        <v>141</v>
      </c>
      <c r="H122">
        <v>30</v>
      </c>
      <c r="I122" t="s">
        <v>142</v>
      </c>
      <c r="K122" s="5" t="s">
        <v>143</v>
      </c>
      <c r="L122">
        <v>26.016666412353516</v>
      </c>
      <c r="M122" t="s">
        <v>144</v>
      </c>
      <c r="N122" t="s">
        <v>3902</v>
      </c>
      <c r="P122" s="4" t="str">
        <f t="shared" si="2"/>
        <v>KRAYN-WKO-NDX-20090916</v>
      </c>
      <c r="Q122">
        <f t="shared" si="3"/>
        <v>1</v>
      </c>
    </row>
    <row r="123" spans="1:17" x14ac:dyDescent="0.25">
      <c r="A123" t="s">
        <v>3583</v>
      </c>
      <c r="B123" t="s">
        <v>3584</v>
      </c>
      <c r="C123" s="2">
        <v>40076</v>
      </c>
      <c r="D123" s="2">
        <v>40076</v>
      </c>
      <c r="E123" t="s">
        <v>25</v>
      </c>
      <c r="F123" t="s">
        <v>140</v>
      </c>
      <c r="G123" t="s">
        <v>141</v>
      </c>
      <c r="H123">
        <v>2.5</v>
      </c>
      <c r="I123" t="s">
        <v>142</v>
      </c>
      <c r="K123" s="5" t="s">
        <v>143</v>
      </c>
      <c r="L123">
        <v>8.3166666030883789</v>
      </c>
      <c r="M123" t="s">
        <v>144</v>
      </c>
      <c r="N123" t="s">
        <v>3585</v>
      </c>
      <c r="P123" s="4" t="str">
        <f t="shared" si="2"/>
        <v>KRAYN-WKO-NDX-20090920</v>
      </c>
      <c r="Q123">
        <f t="shared" si="3"/>
        <v>1</v>
      </c>
    </row>
    <row r="124" spans="1:17" x14ac:dyDescent="0.25">
      <c r="A124" t="s">
        <v>3586</v>
      </c>
      <c r="B124" t="s">
        <v>3587</v>
      </c>
      <c r="C124" s="2">
        <v>40076</v>
      </c>
      <c r="D124" s="2">
        <v>40076</v>
      </c>
      <c r="E124" t="s">
        <v>25</v>
      </c>
      <c r="F124" t="s">
        <v>140</v>
      </c>
      <c r="G124" t="s">
        <v>141</v>
      </c>
      <c r="H124">
        <v>4</v>
      </c>
      <c r="I124" t="s">
        <v>142</v>
      </c>
      <c r="K124" s="5" t="s">
        <v>143</v>
      </c>
      <c r="L124">
        <v>7.4333333969116211</v>
      </c>
      <c r="M124" t="s">
        <v>144</v>
      </c>
      <c r="N124" t="s">
        <v>3588</v>
      </c>
      <c r="P124" s="4" t="str">
        <f t="shared" si="2"/>
        <v>KRAYN-WKO-NDX-20090920</v>
      </c>
      <c r="Q124">
        <f t="shared" si="3"/>
        <v>1</v>
      </c>
    </row>
    <row r="125" spans="1:17" x14ac:dyDescent="0.25">
      <c r="A125" t="s">
        <v>593</v>
      </c>
      <c r="B125" t="s">
        <v>594</v>
      </c>
      <c r="C125" s="2">
        <v>40082</v>
      </c>
      <c r="D125" s="2">
        <v>40082</v>
      </c>
      <c r="E125" t="s">
        <v>29</v>
      </c>
      <c r="F125" t="s">
        <v>140</v>
      </c>
      <c r="G125" t="s">
        <v>141</v>
      </c>
      <c r="H125">
        <v>3.2569444179534912</v>
      </c>
      <c r="I125" t="s">
        <v>142</v>
      </c>
      <c r="K125" s="5" t="s">
        <v>143</v>
      </c>
      <c r="L125">
        <v>0</v>
      </c>
      <c r="M125" t="s">
        <v>144</v>
      </c>
      <c r="N125" t="s">
        <v>595</v>
      </c>
      <c r="P125" s="4" t="str">
        <f t="shared" si="2"/>
        <v>KRAYN-WKO-NDX-20090926</v>
      </c>
      <c r="Q125">
        <f t="shared" si="3"/>
        <v>1</v>
      </c>
    </row>
    <row r="126" spans="1:17" x14ac:dyDescent="0.25">
      <c r="A126" t="s">
        <v>4885</v>
      </c>
      <c r="B126" t="s">
        <v>4886</v>
      </c>
      <c r="C126" s="2">
        <v>40084</v>
      </c>
      <c r="D126" s="2">
        <v>40084</v>
      </c>
      <c r="E126" t="s">
        <v>34</v>
      </c>
      <c r="F126" t="s">
        <v>161</v>
      </c>
      <c r="G126" t="s">
        <v>141</v>
      </c>
      <c r="H126">
        <v>12.100000381469727</v>
      </c>
      <c r="I126" t="s">
        <v>142</v>
      </c>
      <c r="K126" s="5" t="s">
        <v>143</v>
      </c>
      <c r="L126">
        <v>7.1666665077209473</v>
      </c>
      <c r="M126" t="s">
        <v>144</v>
      </c>
      <c r="N126" t="s">
        <v>4887</v>
      </c>
      <c r="P126" s="4" t="str">
        <f t="shared" si="2"/>
        <v>KRAYN-WKO-NDX-20090928</v>
      </c>
      <c r="Q126">
        <f t="shared" si="3"/>
        <v>1</v>
      </c>
    </row>
    <row r="127" spans="1:17" x14ac:dyDescent="0.25">
      <c r="A127" t="s">
        <v>4888</v>
      </c>
      <c r="B127" t="s">
        <v>4889</v>
      </c>
      <c r="C127" s="2">
        <v>40085</v>
      </c>
      <c r="D127" s="2">
        <v>40085</v>
      </c>
      <c r="E127" t="s">
        <v>34</v>
      </c>
      <c r="F127" t="s">
        <v>161</v>
      </c>
      <c r="G127" t="s">
        <v>141</v>
      </c>
      <c r="H127">
        <v>4.0666666030883789</v>
      </c>
      <c r="I127" t="s">
        <v>142</v>
      </c>
      <c r="K127" s="5" t="s">
        <v>143</v>
      </c>
      <c r="L127">
        <v>0.89999997615814209</v>
      </c>
      <c r="M127" t="s">
        <v>144</v>
      </c>
      <c r="N127" t="s">
        <v>4890</v>
      </c>
      <c r="P127" s="4" t="str">
        <f t="shared" si="2"/>
        <v>KRAYN-WKO-NDX-20090929</v>
      </c>
      <c r="Q127">
        <f t="shared" si="3"/>
        <v>1</v>
      </c>
    </row>
    <row r="128" spans="1:17" x14ac:dyDescent="0.25">
      <c r="A128" t="s">
        <v>4173</v>
      </c>
      <c r="B128" t="s">
        <v>594</v>
      </c>
      <c r="C128" s="2">
        <v>40086</v>
      </c>
      <c r="D128" s="2">
        <v>40086</v>
      </c>
      <c r="E128" t="s">
        <v>29</v>
      </c>
      <c r="F128" t="s">
        <v>161</v>
      </c>
      <c r="G128" t="s">
        <v>141</v>
      </c>
      <c r="H128">
        <v>15.5</v>
      </c>
      <c r="I128" t="s">
        <v>142</v>
      </c>
      <c r="J128" t="s">
        <v>115</v>
      </c>
      <c r="K128" s="5" t="s">
        <v>168</v>
      </c>
      <c r="L128">
        <v>2.2666666507720947</v>
      </c>
      <c r="M128" t="s">
        <v>144</v>
      </c>
      <c r="N128" t="s">
        <v>4174</v>
      </c>
      <c r="P128" s="4" t="str">
        <f t="shared" si="2"/>
        <v>KRAYN-WKO-NDX-20090930</v>
      </c>
      <c r="Q128">
        <f t="shared" si="3"/>
        <v>1</v>
      </c>
    </row>
    <row r="129" spans="1:17" x14ac:dyDescent="0.25">
      <c r="A129" t="s">
        <v>4891</v>
      </c>
      <c r="B129" t="s">
        <v>4892</v>
      </c>
      <c r="C129" s="2">
        <v>40086</v>
      </c>
      <c r="D129" s="2">
        <v>40086</v>
      </c>
      <c r="E129" t="s">
        <v>34</v>
      </c>
      <c r="F129" t="s">
        <v>140</v>
      </c>
      <c r="G129" t="s">
        <v>141</v>
      </c>
      <c r="H129">
        <v>0.2152777761220932</v>
      </c>
      <c r="I129" t="s">
        <v>142</v>
      </c>
      <c r="K129" s="5" t="s">
        <v>143</v>
      </c>
      <c r="L129">
        <v>8.3333335816860199E-2</v>
      </c>
      <c r="M129" t="s">
        <v>144</v>
      </c>
      <c r="N129" t="s">
        <v>4893</v>
      </c>
      <c r="P129" s="4" t="str">
        <f t="shared" si="2"/>
        <v>KRAYN-WKO-NDX-20090930</v>
      </c>
      <c r="Q129">
        <f t="shared" si="3"/>
        <v>1</v>
      </c>
    </row>
    <row r="130" spans="1:17" x14ac:dyDescent="0.25">
      <c r="A130" t="s">
        <v>444</v>
      </c>
      <c r="B130" t="s">
        <v>445</v>
      </c>
      <c r="C130" s="2">
        <v>40087</v>
      </c>
      <c r="D130" s="2">
        <v>40087</v>
      </c>
      <c r="E130" t="s">
        <v>26</v>
      </c>
      <c r="F130" t="s">
        <v>140</v>
      </c>
      <c r="G130" t="s">
        <v>141</v>
      </c>
      <c r="H130">
        <v>0.4166666567325592</v>
      </c>
      <c r="I130" t="s">
        <v>142</v>
      </c>
      <c r="K130" s="5" t="s">
        <v>143</v>
      </c>
      <c r="L130">
        <v>0.2152777761220932</v>
      </c>
      <c r="M130" t="s">
        <v>144</v>
      </c>
      <c r="N130" t="s">
        <v>446</v>
      </c>
      <c r="P130" s="4" t="str">
        <f t="shared" si="2"/>
        <v>KRAYN-WKO-NDX-20091001</v>
      </c>
      <c r="Q130">
        <f t="shared" si="3"/>
        <v>1</v>
      </c>
    </row>
    <row r="131" spans="1:17" x14ac:dyDescent="0.25">
      <c r="A131" t="s">
        <v>3753</v>
      </c>
      <c r="B131" t="s">
        <v>3754</v>
      </c>
      <c r="C131" s="2">
        <v>40087</v>
      </c>
      <c r="D131" s="2">
        <v>40087</v>
      </c>
      <c r="E131" t="s">
        <v>26</v>
      </c>
      <c r="F131" t="s">
        <v>140</v>
      </c>
      <c r="G131" t="s">
        <v>141</v>
      </c>
      <c r="H131">
        <v>16</v>
      </c>
      <c r="I131" t="s">
        <v>142</v>
      </c>
      <c r="J131" t="s">
        <v>124</v>
      </c>
      <c r="K131" s="5" t="s">
        <v>168</v>
      </c>
      <c r="L131">
        <v>4.8333334922790527</v>
      </c>
      <c r="M131" t="s">
        <v>144</v>
      </c>
      <c r="N131" t="s">
        <v>3755</v>
      </c>
      <c r="P131" s="4" t="str">
        <f t="shared" ref="P131:P194" si="4">LEFT($A131,22)</f>
        <v>KRAYN-WKO-NDX-20091001</v>
      </c>
      <c r="Q131">
        <f t="shared" ref="Q131:Q194" si="5">COUNTIF($A$2:$A$2708,$A131)</f>
        <v>1</v>
      </c>
    </row>
    <row r="132" spans="1:17" x14ac:dyDescent="0.25">
      <c r="A132" t="s">
        <v>3756</v>
      </c>
      <c r="B132" t="s">
        <v>3754</v>
      </c>
      <c r="C132" s="2">
        <v>40087</v>
      </c>
      <c r="D132" s="2">
        <v>40087</v>
      </c>
      <c r="E132" t="s">
        <v>26</v>
      </c>
      <c r="F132" t="s">
        <v>140</v>
      </c>
      <c r="G132" t="s">
        <v>141</v>
      </c>
      <c r="H132">
        <v>16</v>
      </c>
      <c r="I132" t="s">
        <v>142</v>
      </c>
      <c r="J132" t="s">
        <v>124</v>
      </c>
      <c r="K132" s="5" t="s">
        <v>168</v>
      </c>
      <c r="L132">
        <v>4.8333334922790527</v>
      </c>
      <c r="M132" t="s">
        <v>144</v>
      </c>
      <c r="N132" t="s">
        <v>3755</v>
      </c>
      <c r="P132" s="4" t="str">
        <f t="shared" si="4"/>
        <v>KRAYN-WKO-NDX-20091001</v>
      </c>
      <c r="Q132">
        <f t="shared" si="5"/>
        <v>1</v>
      </c>
    </row>
    <row r="133" spans="1:17" x14ac:dyDescent="0.25">
      <c r="A133" t="s">
        <v>4287</v>
      </c>
      <c r="B133" t="s">
        <v>1811</v>
      </c>
      <c r="C133" s="2">
        <v>40087</v>
      </c>
      <c r="D133" s="2">
        <v>40087</v>
      </c>
      <c r="E133" t="s">
        <v>1299</v>
      </c>
      <c r="F133" t="s">
        <v>161</v>
      </c>
      <c r="G133" t="s">
        <v>141</v>
      </c>
      <c r="H133">
        <v>3.6666667461395264</v>
      </c>
      <c r="I133" t="s">
        <v>142</v>
      </c>
      <c r="K133" s="5" t="s">
        <v>143</v>
      </c>
      <c r="L133">
        <v>1.4500000476837158</v>
      </c>
      <c r="M133" t="s">
        <v>144</v>
      </c>
      <c r="N133" t="s">
        <v>4288</v>
      </c>
      <c r="P133" s="4" t="str">
        <f t="shared" si="4"/>
        <v>KRAYN-WKO-NDX-20091001</v>
      </c>
      <c r="Q133">
        <f t="shared" si="5"/>
        <v>1</v>
      </c>
    </row>
    <row r="134" spans="1:17" x14ac:dyDescent="0.25">
      <c r="A134" t="s">
        <v>4339</v>
      </c>
      <c r="B134" t="s">
        <v>1811</v>
      </c>
      <c r="C134" s="2">
        <v>40087</v>
      </c>
      <c r="D134" s="2">
        <v>40087</v>
      </c>
      <c r="E134" t="s">
        <v>30</v>
      </c>
      <c r="F134" t="s">
        <v>140</v>
      </c>
      <c r="G134" t="s">
        <v>141</v>
      </c>
      <c r="H134">
        <v>3.6666667461395264</v>
      </c>
      <c r="I134" t="s">
        <v>142</v>
      </c>
      <c r="K134" s="5" t="s">
        <v>143</v>
      </c>
      <c r="L134">
        <v>1.4500000476837158</v>
      </c>
      <c r="M134" t="s">
        <v>144</v>
      </c>
      <c r="N134" t="s">
        <v>4340</v>
      </c>
      <c r="P134" s="4" t="str">
        <f t="shared" si="4"/>
        <v>KRAYN-WKO-NDX-20091001</v>
      </c>
      <c r="Q134">
        <f t="shared" si="5"/>
        <v>1</v>
      </c>
    </row>
    <row r="135" spans="1:17" x14ac:dyDescent="0.25">
      <c r="A135" t="s">
        <v>4564</v>
      </c>
      <c r="B135" t="s">
        <v>4565</v>
      </c>
      <c r="C135" s="2">
        <v>40087</v>
      </c>
      <c r="D135" s="2">
        <v>40087</v>
      </c>
      <c r="E135" t="s">
        <v>32</v>
      </c>
      <c r="F135" t="s">
        <v>140</v>
      </c>
      <c r="G135" t="s">
        <v>141</v>
      </c>
      <c r="H135">
        <v>7.6666665077209473</v>
      </c>
      <c r="I135" t="s">
        <v>142</v>
      </c>
      <c r="K135" s="5" t="s">
        <v>143</v>
      </c>
      <c r="L135">
        <v>4.25</v>
      </c>
      <c r="M135" t="s">
        <v>144</v>
      </c>
      <c r="N135" t="s">
        <v>4566</v>
      </c>
      <c r="P135" s="4" t="str">
        <f t="shared" si="4"/>
        <v>KRAYN-WKO-NDX-20091001</v>
      </c>
      <c r="Q135">
        <f t="shared" si="5"/>
        <v>1</v>
      </c>
    </row>
    <row r="136" spans="1:17" x14ac:dyDescent="0.25">
      <c r="A136" t="s">
        <v>4567</v>
      </c>
      <c r="B136" t="s">
        <v>4565</v>
      </c>
      <c r="C136" s="2">
        <v>40087</v>
      </c>
      <c r="D136" s="2">
        <v>40087</v>
      </c>
      <c r="E136" t="s">
        <v>32</v>
      </c>
      <c r="F136" t="s">
        <v>140</v>
      </c>
      <c r="G136" t="s">
        <v>141</v>
      </c>
      <c r="H136">
        <v>7.6666665077209473</v>
      </c>
      <c r="I136" t="s">
        <v>142</v>
      </c>
      <c r="K136" s="5" t="s">
        <v>143</v>
      </c>
      <c r="L136">
        <v>4.25</v>
      </c>
      <c r="M136" t="s">
        <v>144</v>
      </c>
      <c r="N136" t="s">
        <v>4566</v>
      </c>
      <c r="P136" s="4" t="str">
        <f t="shared" si="4"/>
        <v>KRAYN-WKO-NDX-20091001</v>
      </c>
      <c r="Q136">
        <f t="shared" si="5"/>
        <v>1</v>
      </c>
    </row>
    <row r="137" spans="1:17" x14ac:dyDescent="0.25">
      <c r="A137" t="s">
        <v>3150</v>
      </c>
      <c r="B137" t="s">
        <v>3151</v>
      </c>
      <c r="C137" s="2">
        <v>40088</v>
      </c>
      <c r="D137" s="2">
        <v>40088</v>
      </c>
      <c r="E137" t="s">
        <v>22</v>
      </c>
      <c r="F137" t="s">
        <v>161</v>
      </c>
      <c r="G137" t="s">
        <v>141</v>
      </c>
      <c r="H137">
        <v>11</v>
      </c>
      <c r="I137" t="s">
        <v>142</v>
      </c>
      <c r="K137" s="5" t="s">
        <v>143</v>
      </c>
      <c r="L137">
        <v>12.783333778381348</v>
      </c>
      <c r="M137" t="s">
        <v>144</v>
      </c>
      <c r="N137" t="s">
        <v>3152</v>
      </c>
      <c r="P137" s="4" t="str">
        <f t="shared" si="4"/>
        <v>KRAYN-WKO-NDX-20091002</v>
      </c>
      <c r="Q137">
        <f t="shared" si="5"/>
        <v>1</v>
      </c>
    </row>
    <row r="138" spans="1:17" x14ac:dyDescent="0.25">
      <c r="A138" t="s">
        <v>2258</v>
      </c>
      <c r="B138" t="s">
        <v>2135</v>
      </c>
      <c r="C138" s="2">
        <v>40091</v>
      </c>
      <c r="D138" s="2">
        <v>40091</v>
      </c>
      <c r="E138" t="s">
        <v>17</v>
      </c>
      <c r="F138" t="s">
        <v>161</v>
      </c>
      <c r="G138" t="s">
        <v>141</v>
      </c>
      <c r="H138">
        <v>8</v>
      </c>
      <c r="I138" t="s">
        <v>142</v>
      </c>
      <c r="K138" s="5" t="s">
        <v>143</v>
      </c>
      <c r="L138">
        <v>8.6000003814697266</v>
      </c>
      <c r="M138" t="s">
        <v>144</v>
      </c>
      <c r="N138" t="s">
        <v>2259</v>
      </c>
      <c r="P138" s="4" t="str">
        <f t="shared" si="4"/>
        <v>KRAYN-WKO-NDX-20091005</v>
      </c>
      <c r="Q138">
        <f t="shared" si="5"/>
        <v>1</v>
      </c>
    </row>
    <row r="139" spans="1:17" x14ac:dyDescent="0.25">
      <c r="A139" t="s">
        <v>3757</v>
      </c>
      <c r="B139" t="s">
        <v>1241</v>
      </c>
      <c r="C139" s="2">
        <v>40091</v>
      </c>
      <c r="D139" s="2">
        <v>40091</v>
      </c>
      <c r="E139" t="s">
        <v>26</v>
      </c>
      <c r="F139" t="s">
        <v>140</v>
      </c>
      <c r="G139" t="s">
        <v>141</v>
      </c>
      <c r="H139">
        <v>15.866666793823242</v>
      </c>
      <c r="I139" t="s">
        <v>142</v>
      </c>
      <c r="K139" s="5" t="s">
        <v>143</v>
      </c>
      <c r="L139">
        <v>6.0166668891906738</v>
      </c>
      <c r="M139" t="s">
        <v>144</v>
      </c>
      <c r="N139" t="s">
        <v>3758</v>
      </c>
      <c r="P139" s="4" t="str">
        <f t="shared" si="4"/>
        <v>KRAYN-WKO-NDX-20091005</v>
      </c>
      <c r="Q139">
        <f t="shared" si="5"/>
        <v>1</v>
      </c>
    </row>
    <row r="140" spans="1:17" x14ac:dyDescent="0.25">
      <c r="A140" t="s">
        <v>3759</v>
      </c>
      <c r="B140" t="s">
        <v>1241</v>
      </c>
      <c r="C140" s="2">
        <v>40091</v>
      </c>
      <c r="D140" s="2">
        <v>40091</v>
      </c>
      <c r="E140" t="s">
        <v>26</v>
      </c>
      <c r="F140" t="s">
        <v>140</v>
      </c>
      <c r="G140" t="s">
        <v>141</v>
      </c>
      <c r="H140">
        <v>15.866666793823242</v>
      </c>
      <c r="I140" t="s">
        <v>142</v>
      </c>
      <c r="K140" s="5" t="s">
        <v>143</v>
      </c>
      <c r="L140">
        <v>6.0166668891906738</v>
      </c>
      <c r="M140" t="s">
        <v>144</v>
      </c>
      <c r="N140" t="s">
        <v>3758</v>
      </c>
      <c r="P140" s="4" t="str">
        <f t="shared" si="4"/>
        <v>KRAYN-WKO-NDX-20091005</v>
      </c>
      <c r="Q140">
        <f t="shared" si="5"/>
        <v>1</v>
      </c>
    </row>
    <row r="141" spans="1:17" x14ac:dyDescent="0.25">
      <c r="A141" t="s">
        <v>4017</v>
      </c>
      <c r="B141" t="s">
        <v>4018</v>
      </c>
      <c r="C141" s="2">
        <v>40091</v>
      </c>
      <c r="D141" s="2">
        <v>40091</v>
      </c>
      <c r="E141" t="s">
        <v>28</v>
      </c>
      <c r="F141" t="s">
        <v>161</v>
      </c>
      <c r="G141" t="s">
        <v>141</v>
      </c>
      <c r="H141">
        <v>4.5</v>
      </c>
      <c r="I141" t="s">
        <v>142</v>
      </c>
      <c r="K141" s="5" t="s">
        <v>143</v>
      </c>
      <c r="L141">
        <v>1.2166666984558105</v>
      </c>
      <c r="M141" t="s">
        <v>144</v>
      </c>
      <c r="N141" t="s">
        <v>4019</v>
      </c>
      <c r="P141" s="4" t="str">
        <f t="shared" si="4"/>
        <v>KRAYN-WKO-NDX-20091005</v>
      </c>
      <c r="Q141">
        <f t="shared" si="5"/>
        <v>1</v>
      </c>
    </row>
    <row r="142" spans="1:17" x14ac:dyDescent="0.25">
      <c r="A142" t="s">
        <v>2260</v>
      </c>
      <c r="B142" t="s">
        <v>2261</v>
      </c>
      <c r="C142" s="2">
        <v>40092</v>
      </c>
      <c r="D142" s="2">
        <v>40092</v>
      </c>
      <c r="E142" t="s">
        <v>17</v>
      </c>
      <c r="F142" t="s">
        <v>161</v>
      </c>
      <c r="G142" t="s">
        <v>141</v>
      </c>
      <c r="H142">
        <v>9.3000001907348633</v>
      </c>
      <c r="I142" t="s">
        <v>142</v>
      </c>
      <c r="J142" t="s">
        <v>124</v>
      </c>
      <c r="K142" s="5" t="s">
        <v>168</v>
      </c>
      <c r="L142">
        <v>8.2666664123535156</v>
      </c>
      <c r="M142" t="s">
        <v>144</v>
      </c>
      <c r="N142" t="s">
        <v>2262</v>
      </c>
      <c r="P142" s="4" t="str">
        <f t="shared" si="4"/>
        <v>KRAYN-WKO-NDX-20091006</v>
      </c>
      <c r="Q142">
        <f t="shared" si="5"/>
        <v>1</v>
      </c>
    </row>
    <row r="143" spans="1:17" x14ac:dyDescent="0.25">
      <c r="A143" t="s">
        <v>2263</v>
      </c>
      <c r="B143" t="s">
        <v>2261</v>
      </c>
      <c r="C143" s="2">
        <v>40092</v>
      </c>
      <c r="D143" s="2">
        <v>40092</v>
      </c>
      <c r="E143" t="s">
        <v>17</v>
      </c>
      <c r="F143" t="s">
        <v>161</v>
      </c>
      <c r="G143" t="s">
        <v>141</v>
      </c>
      <c r="H143">
        <v>9.3000001907348633</v>
      </c>
      <c r="I143" t="s">
        <v>142</v>
      </c>
      <c r="J143" t="s">
        <v>124</v>
      </c>
      <c r="K143" s="5" t="s">
        <v>168</v>
      </c>
      <c r="L143">
        <v>8.2666664123535156</v>
      </c>
      <c r="M143" t="s">
        <v>144</v>
      </c>
      <c r="N143" t="s">
        <v>2262</v>
      </c>
      <c r="P143" s="4" t="str">
        <f t="shared" si="4"/>
        <v>KRAYN-WKO-NDX-20091006</v>
      </c>
      <c r="Q143">
        <f t="shared" si="5"/>
        <v>1</v>
      </c>
    </row>
    <row r="144" spans="1:17" x14ac:dyDescent="0.25">
      <c r="A144" t="s">
        <v>3589</v>
      </c>
      <c r="B144" t="s">
        <v>3590</v>
      </c>
      <c r="C144" s="2">
        <v>40092</v>
      </c>
      <c r="D144" s="2">
        <v>40092</v>
      </c>
      <c r="E144" t="s">
        <v>25</v>
      </c>
      <c r="F144" t="s">
        <v>140</v>
      </c>
      <c r="G144" t="s">
        <v>141</v>
      </c>
      <c r="H144">
        <v>7.9499998092651367</v>
      </c>
      <c r="I144" t="s">
        <v>142</v>
      </c>
      <c r="K144" s="5" t="s">
        <v>143</v>
      </c>
      <c r="L144">
        <v>17.683332443237305</v>
      </c>
      <c r="M144" t="s">
        <v>144</v>
      </c>
      <c r="N144" t="s">
        <v>3591</v>
      </c>
      <c r="P144" s="4" t="str">
        <f t="shared" si="4"/>
        <v>KRAYN-WKO-NDX-20091006</v>
      </c>
      <c r="Q144">
        <f t="shared" si="5"/>
        <v>1</v>
      </c>
    </row>
    <row r="145" spans="1:17" x14ac:dyDescent="0.25">
      <c r="A145" t="s">
        <v>1793</v>
      </c>
      <c r="B145" t="s">
        <v>1794</v>
      </c>
      <c r="C145" s="2">
        <v>40093</v>
      </c>
      <c r="D145" s="2">
        <v>40093</v>
      </c>
      <c r="E145" t="s">
        <v>14</v>
      </c>
      <c r="F145" t="s">
        <v>161</v>
      </c>
      <c r="G145" t="s">
        <v>141</v>
      </c>
      <c r="H145">
        <v>1.9333332777023315</v>
      </c>
      <c r="I145" t="s">
        <v>142</v>
      </c>
      <c r="K145" s="5" t="s">
        <v>143</v>
      </c>
      <c r="L145">
        <v>5.3499999046325684</v>
      </c>
      <c r="M145" t="s">
        <v>144</v>
      </c>
      <c r="N145" t="s">
        <v>1795</v>
      </c>
      <c r="P145" s="4" t="str">
        <f t="shared" si="4"/>
        <v>KRAYN-WKO-NDX-20091007</v>
      </c>
      <c r="Q145">
        <f t="shared" si="5"/>
        <v>1</v>
      </c>
    </row>
    <row r="146" spans="1:17" x14ac:dyDescent="0.25">
      <c r="A146" t="s">
        <v>3760</v>
      </c>
      <c r="B146" t="s">
        <v>3761</v>
      </c>
      <c r="C146" s="2">
        <v>40093</v>
      </c>
      <c r="D146" s="2">
        <v>40093</v>
      </c>
      <c r="E146" t="s">
        <v>26</v>
      </c>
      <c r="F146" t="s">
        <v>140</v>
      </c>
      <c r="G146" t="s">
        <v>141</v>
      </c>
      <c r="H146">
        <v>5</v>
      </c>
      <c r="I146" t="s">
        <v>142</v>
      </c>
      <c r="K146" s="5" t="s">
        <v>143</v>
      </c>
      <c r="L146">
        <v>2.5499999523162842</v>
      </c>
      <c r="M146" t="s">
        <v>144</v>
      </c>
      <c r="N146" t="s">
        <v>3762</v>
      </c>
      <c r="P146" s="4" t="str">
        <f t="shared" si="4"/>
        <v>KRAYN-WKO-NDX-20091007</v>
      </c>
      <c r="Q146">
        <f t="shared" si="5"/>
        <v>1</v>
      </c>
    </row>
    <row r="147" spans="1:17" x14ac:dyDescent="0.25">
      <c r="A147" t="s">
        <v>4020</v>
      </c>
      <c r="B147" t="s">
        <v>4021</v>
      </c>
      <c r="C147" s="2">
        <v>40093</v>
      </c>
      <c r="E147" t="s">
        <v>28</v>
      </c>
      <c r="F147" t="s">
        <v>161</v>
      </c>
      <c r="G147" t="s">
        <v>141</v>
      </c>
      <c r="H147">
        <v>5.1666665077209473</v>
      </c>
      <c r="I147" t="s">
        <v>142</v>
      </c>
      <c r="K147" s="5" t="s">
        <v>143</v>
      </c>
      <c r="L147">
        <v>1.2166666984558105</v>
      </c>
      <c r="M147" t="s">
        <v>144</v>
      </c>
      <c r="N147" t="s">
        <v>4022</v>
      </c>
      <c r="P147" s="4" t="str">
        <f t="shared" si="4"/>
        <v>KRAYN-WKO-NDX-20091007</v>
      </c>
      <c r="Q147">
        <f t="shared" si="5"/>
        <v>1</v>
      </c>
    </row>
    <row r="148" spans="1:17" x14ac:dyDescent="0.25">
      <c r="A148" t="s">
        <v>2120</v>
      </c>
      <c r="B148" t="s">
        <v>2121</v>
      </c>
      <c r="C148" s="2">
        <v>40094</v>
      </c>
      <c r="D148" s="2">
        <v>40094</v>
      </c>
      <c r="E148" t="s">
        <v>16</v>
      </c>
      <c r="F148" t="s">
        <v>161</v>
      </c>
      <c r="G148" t="s">
        <v>141</v>
      </c>
      <c r="H148">
        <v>3.2000000476837158</v>
      </c>
      <c r="I148" t="s">
        <v>142</v>
      </c>
      <c r="K148" s="5" t="s">
        <v>143</v>
      </c>
      <c r="L148">
        <v>19.299999237060547</v>
      </c>
      <c r="M148" t="s">
        <v>144</v>
      </c>
      <c r="N148" t="s">
        <v>2122</v>
      </c>
      <c r="P148" s="4" t="str">
        <f t="shared" si="4"/>
        <v>KRAYN-WKO-NDX-20091008</v>
      </c>
      <c r="Q148">
        <f t="shared" si="5"/>
        <v>1</v>
      </c>
    </row>
    <row r="149" spans="1:17" x14ac:dyDescent="0.25">
      <c r="A149" t="s">
        <v>3292</v>
      </c>
      <c r="B149" t="s">
        <v>3293</v>
      </c>
      <c r="C149" s="2">
        <v>40094</v>
      </c>
      <c r="D149" s="2">
        <v>40094</v>
      </c>
      <c r="E149" t="s">
        <v>23</v>
      </c>
      <c r="F149" t="s">
        <v>161</v>
      </c>
      <c r="G149" t="s">
        <v>141</v>
      </c>
      <c r="H149">
        <v>10.800000190734863</v>
      </c>
      <c r="I149" t="s">
        <v>142</v>
      </c>
      <c r="K149" s="5" t="s">
        <v>143</v>
      </c>
      <c r="L149">
        <v>2.4333333969116211</v>
      </c>
      <c r="M149" t="s">
        <v>144</v>
      </c>
      <c r="N149" t="s">
        <v>3294</v>
      </c>
      <c r="P149" s="4" t="str">
        <f t="shared" si="4"/>
        <v>KRAYN-WKO-NDX-20091008</v>
      </c>
      <c r="Q149">
        <f t="shared" si="5"/>
        <v>1</v>
      </c>
    </row>
    <row r="150" spans="1:17" x14ac:dyDescent="0.25">
      <c r="A150" t="s">
        <v>1361</v>
      </c>
      <c r="B150" t="s">
        <v>1241</v>
      </c>
      <c r="C150" s="2">
        <v>40095</v>
      </c>
      <c r="D150" s="2">
        <v>40095</v>
      </c>
      <c r="E150" t="s">
        <v>11</v>
      </c>
      <c r="F150" t="s">
        <v>140</v>
      </c>
      <c r="G150" t="s">
        <v>141</v>
      </c>
      <c r="H150">
        <v>5.1333332061767578</v>
      </c>
      <c r="I150" t="s">
        <v>142</v>
      </c>
      <c r="K150" s="5" t="s">
        <v>143</v>
      </c>
      <c r="L150">
        <v>2.5666666030883789</v>
      </c>
      <c r="M150" t="s">
        <v>144</v>
      </c>
      <c r="N150" t="s">
        <v>1362</v>
      </c>
      <c r="P150" s="4" t="str">
        <f t="shared" si="4"/>
        <v>KRAYN-WKO-NDX-20091009</v>
      </c>
      <c r="Q150">
        <f t="shared" si="5"/>
        <v>1</v>
      </c>
    </row>
    <row r="151" spans="1:17" x14ac:dyDescent="0.25">
      <c r="A151" t="s">
        <v>3903</v>
      </c>
      <c r="B151" t="s">
        <v>3904</v>
      </c>
      <c r="C151" s="2">
        <v>40098</v>
      </c>
      <c r="D151" s="2">
        <v>40098</v>
      </c>
      <c r="E151" t="s">
        <v>27</v>
      </c>
      <c r="F151" t="s">
        <v>140</v>
      </c>
      <c r="G151" t="s">
        <v>141</v>
      </c>
      <c r="H151">
        <v>13</v>
      </c>
      <c r="I151" t="s">
        <v>142</v>
      </c>
      <c r="J151" t="s">
        <v>124</v>
      </c>
      <c r="K151" s="5" t="s">
        <v>168</v>
      </c>
      <c r="L151">
        <v>11.683333396911621</v>
      </c>
      <c r="M151" t="s">
        <v>144</v>
      </c>
      <c r="N151" t="s">
        <v>3905</v>
      </c>
      <c r="P151" s="4" t="str">
        <f t="shared" si="4"/>
        <v>KRAYN-WKO-NDX-20091012</v>
      </c>
      <c r="Q151">
        <f t="shared" si="5"/>
        <v>1</v>
      </c>
    </row>
    <row r="152" spans="1:17" x14ac:dyDescent="0.25">
      <c r="A152" t="s">
        <v>3906</v>
      </c>
      <c r="B152" t="s">
        <v>3904</v>
      </c>
      <c r="C152" s="2">
        <v>40098</v>
      </c>
      <c r="D152" s="2">
        <v>40098</v>
      </c>
      <c r="E152" t="s">
        <v>27</v>
      </c>
      <c r="F152" t="s">
        <v>140</v>
      </c>
      <c r="G152" t="s">
        <v>141</v>
      </c>
      <c r="H152">
        <v>13</v>
      </c>
      <c r="I152" t="s">
        <v>142</v>
      </c>
      <c r="J152" t="s">
        <v>124</v>
      </c>
      <c r="K152" s="5" t="s">
        <v>168</v>
      </c>
      <c r="L152">
        <v>11.683333396911621</v>
      </c>
      <c r="M152" t="s">
        <v>144</v>
      </c>
      <c r="N152" t="s">
        <v>3905</v>
      </c>
      <c r="P152" s="4" t="str">
        <f t="shared" si="4"/>
        <v>KRAYN-WKO-NDX-20091012</v>
      </c>
      <c r="Q152">
        <f t="shared" si="5"/>
        <v>1</v>
      </c>
    </row>
    <row r="153" spans="1:17" x14ac:dyDescent="0.25">
      <c r="A153" t="s">
        <v>4443</v>
      </c>
      <c r="B153" t="s">
        <v>4444</v>
      </c>
      <c r="C153" s="2">
        <v>40099</v>
      </c>
      <c r="D153" s="2">
        <v>40099</v>
      </c>
      <c r="E153" t="s">
        <v>31</v>
      </c>
      <c r="F153" t="s">
        <v>161</v>
      </c>
      <c r="G153" t="s">
        <v>141</v>
      </c>
      <c r="H153">
        <v>25.25</v>
      </c>
      <c r="I153" t="s">
        <v>142</v>
      </c>
      <c r="K153" s="5" t="s">
        <v>143</v>
      </c>
      <c r="L153">
        <v>8.3333330154418945</v>
      </c>
      <c r="M153" t="s">
        <v>144</v>
      </c>
      <c r="N153" t="s">
        <v>4445</v>
      </c>
      <c r="P153" s="4" t="str">
        <f t="shared" si="4"/>
        <v>KRAYN-WKO-NDX-20091013</v>
      </c>
      <c r="Q153">
        <f t="shared" si="5"/>
        <v>1</v>
      </c>
    </row>
    <row r="154" spans="1:17" x14ac:dyDescent="0.25">
      <c r="A154" s="37" t="s">
        <v>1652</v>
      </c>
      <c r="B154" t="s">
        <v>1653</v>
      </c>
      <c r="C154" s="2">
        <v>40101</v>
      </c>
      <c r="D154" s="2">
        <v>40102</v>
      </c>
      <c r="E154" t="s">
        <v>13</v>
      </c>
      <c r="F154" t="s">
        <v>161</v>
      </c>
      <c r="G154" t="s">
        <v>141</v>
      </c>
      <c r="H154">
        <v>3.7999999523162842</v>
      </c>
      <c r="I154" t="s">
        <v>142</v>
      </c>
      <c r="K154" s="5" t="s">
        <v>143</v>
      </c>
      <c r="L154">
        <v>23.916666030883789</v>
      </c>
      <c r="M154" t="s">
        <v>144</v>
      </c>
      <c r="N154" t="s">
        <v>1654</v>
      </c>
      <c r="P154" s="4" t="str">
        <f t="shared" si="4"/>
        <v>KRAYN-WKO-NDX-20091015</v>
      </c>
      <c r="Q154">
        <f t="shared" si="5"/>
        <v>1</v>
      </c>
    </row>
    <row r="155" spans="1:17" x14ac:dyDescent="0.25">
      <c r="A155" t="s">
        <v>3592</v>
      </c>
      <c r="B155" t="s">
        <v>2413</v>
      </c>
      <c r="C155" s="2">
        <v>40101</v>
      </c>
      <c r="D155" s="2">
        <v>40101</v>
      </c>
      <c r="E155" t="s">
        <v>20</v>
      </c>
      <c r="F155" t="s">
        <v>140</v>
      </c>
      <c r="G155" t="s">
        <v>141</v>
      </c>
      <c r="H155">
        <v>7.3333334922790527</v>
      </c>
      <c r="I155" t="s">
        <v>142</v>
      </c>
      <c r="J155" t="s">
        <v>660</v>
      </c>
      <c r="K155" s="5" t="s">
        <v>168</v>
      </c>
      <c r="L155">
        <v>3.6666667461395264</v>
      </c>
      <c r="M155" t="s">
        <v>144</v>
      </c>
      <c r="N155" t="s">
        <v>3593</v>
      </c>
      <c r="P155" s="4" t="str">
        <f t="shared" si="4"/>
        <v>KRAYN-WKO-NDX-20091015</v>
      </c>
      <c r="Q155">
        <f t="shared" si="5"/>
        <v>1</v>
      </c>
    </row>
    <row r="156" spans="1:17" x14ac:dyDescent="0.25">
      <c r="A156" t="s">
        <v>4712</v>
      </c>
      <c r="B156" t="s">
        <v>2121</v>
      </c>
      <c r="C156" s="2">
        <v>40101</v>
      </c>
      <c r="D156" s="2">
        <v>40104</v>
      </c>
      <c r="E156" t="s">
        <v>33</v>
      </c>
      <c r="F156" t="s">
        <v>161</v>
      </c>
      <c r="G156" t="s">
        <v>141</v>
      </c>
      <c r="H156">
        <v>17</v>
      </c>
      <c r="I156" t="s">
        <v>142</v>
      </c>
      <c r="J156" t="s">
        <v>93</v>
      </c>
      <c r="K156" s="5" t="s">
        <v>168</v>
      </c>
      <c r="L156">
        <v>90.050003051757813</v>
      </c>
      <c r="M156" t="s">
        <v>144</v>
      </c>
      <c r="N156" t="s">
        <v>4713</v>
      </c>
      <c r="P156" s="4" t="str">
        <f t="shared" si="4"/>
        <v>KRAYN-WKO-NDX-20091015</v>
      </c>
      <c r="Q156">
        <f t="shared" si="5"/>
        <v>1</v>
      </c>
    </row>
    <row r="157" spans="1:17" x14ac:dyDescent="0.25">
      <c r="A157" t="s">
        <v>5356</v>
      </c>
      <c r="B157" t="s">
        <v>2413</v>
      </c>
      <c r="C157" s="2">
        <v>40101</v>
      </c>
      <c r="D157" s="2">
        <v>40101</v>
      </c>
      <c r="E157" t="s">
        <v>20</v>
      </c>
      <c r="F157" t="s">
        <v>161</v>
      </c>
      <c r="G157" t="s">
        <v>141</v>
      </c>
      <c r="H157">
        <v>7.3333334922790527</v>
      </c>
      <c r="I157" t="s">
        <v>142</v>
      </c>
      <c r="J157" t="s">
        <v>660</v>
      </c>
      <c r="K157" s="5" t="s">
        <v>168</v>
      </c>
      <c r="L157">
        <v>3.6666667461395264</v>
      </c>
      <c r="M157" t="s">
        <v>144</v>
      </c>
      <c r="N157" t="s">
        <v>2837</v>
      </c>
      <c r="P157" s="4" t="str">
        <f t="shared" si="4"/>
        <v>KRAYN-WKO-NDX-20091015</v>
      </c>
      <c r="Q157">
        <f t="shared" si="5"/>
        <v>1</v>
      </c>
    </row>
    <row r="158" spans="1:17" x14ac:dyDescent="0.25">
      <c r="A158" t="s">
        <v>2264</v>
      </c>
      <c r="B158" t="s">
        <v>2265</v>
      </c>
      <c r="C158" s="2">
        <v>40105</v>
      </c>
      <c r="D158" s="2">
        <v>40105</v>
      </c>
      <c r="E158" t="s">
        <v>17</v>
      </c>
      <c r="F158" t="s">
        <v>161</v>
      </c>
      <c r="G158" t="s">
        <v>141</v>
      </c>
      <c r="H158">
        <v>18</v>
      </c>
      <c r="I158" t="s">
        <v>142</v>
      </c>
      <c r="K158" s="5" t="s">
        <v>143</v>
      </c>
      <c r="L158">
        <v>87.5</v>
      </c>
      <c r="M158" t="s">
        <v>144</v>
      </c>
      <c r="N158" t="s">
        <v>2266</v>
      </c>
      <c r="P158" s="4" t="str">
        <f t="shared" si="4"/>
        <v>KRAYN-WKO-NDX-20091019</v>
      </c>
      <c r="Q158">
        <f t="shared" si="5"/>
        <v>1</v>
      </c>
    </row>
    <row r="159" spans="1:17" x14ac:dyDescent="0.25">
      <c r="A159" t="s">
        <v>4568</v>
      </c>
      <c r="B159" t="s">
        <v>4565</v>
      </c>
      <c r="C159" s="2">
        <v>40105</v>
      </c>
      <c r="D159" s="2">
        <v>40105</v>
      </c>
      <c r="E159" t="s">
        <v>32</v>
      </c>
      <c r="F159" t="s">
        <v>140</v>
      </c>
      <c r="G159" t="s">
        <v>141</v>
      </c>
      <c r="H159">
        <v>29.516666412353516</v>
      </c>
      <c r="I159" t="s">
        <v>142</v>
      </c>
      <c r="K159" s="5" t="s">
        <v>143</v>
      </c>
      <c r="L159">
        <v>5.0333333015441895</v>
      </c>
      <c r="M159" t="s">
        <v>144</v>
      </c>
      <c r="N159" t="s">
        <v>4569</v>
      </c>
      <c r="P159" s="4" t="str">
        <f t="shared" si="4"/>
        <v>KRAYN-WKO-NDX-20091019</v>
      </c>
      <c r="Q159">
        <f t="shared" si="5"/>
        <v>1</v>
      </c>
    </row>
    <row r="160" spans="1:17" x14ac:dyDescent="0.25">
      <c r="A160" t="s">
        <v>1796</v>
      </c>
      <c r="B160" t="s">
        <v>1241</v>
      </c>
      <c r="C160" s="2">
        <v>40106</v>
      </c>
      <c r="D160" s="2">
        <v>40106</v>
      </c>
      <c r="E160" t="s">
        <v>14</v>
      </c>
      <c r="F160" t="s">
        <v>161</v>
      </c>
      <c r="G160" t="s">
        <v>141</v>
      </c>
      <c r="H160">
        <v>5.6999998092651367</v>
      </c>
      <c r="I160" t="s">
        <v>142</v>
      </c>
      <c r="K160" s="5" t="s">
        <v>143</v>
      </c>
      <c r="L160">
        <v>2.8499999046325684</v>
      </c>
      <c r="M160" t="s">
        <v>144</v>
      </c>
      <c r="N160" t="s">
        <v>1797</v>
      </c>
      <c r="P160" s="4" t="str">
        <f t="shared" si="4"/>
        <v>KRAYN-WKO-NDX-20091020</v>
      </c>
      <c r="Q160">
        <f t="shared" si="5"/>
        <v>1</v>
      </c>
    </row>
    <row r="161" spans="1:17" x14ac:dyDescent="0.25">
      <c r="A161" t="s">
        <v>2838</v>
      </c>
      <c r="B161" t="s">
        <v>1241</v>
      </c>
      <c r="C161" s="2">
        <v>40106</v>
      </c>
      <c r="D161" s="2">
        <v>40106</v>
      </c>
      <c r="E161" t="s">
        <v>20</v>
      </c>
      <c r="F161" t="s">
        <v>161</v>
      </c>
      <c r="G161" t="s">
        <v>141</v>
      </c>
      <c r="H161">
        <v>3.7333333492279053</v>
      </c>
      <c r="I161" t="s">
        <v>142</v>
      </c>
      <c r="K161" s="5" t="s">
        <v>143</v>
      </c>
      <c r="L161">
        <v>1.8666666746139526</v>
      </c>
      <c r="M161" t="s">
        <v>144</v>
      </c>
      <c r="N161" t="s">
        <v>1797</v>
      </c>
      <c r="P161" s="4" t="str">
        <f t="shared" si="4"/>
        <v>KRAYN-WKO-NDX-20091020</v>
      </c>
      <c r="Q161">
        <f t="shared" si="5"/>
        <v>1</v>
      </c>
    </row>
    <row r="162" spans="1:17" x14ac:dyDescent="0.25">
      <c r="A162" t="s">
        <v>3153</v>
      </c>
      <c r="B162" t="s">
        <v>1241</v>
      </c>
      <c r="C162" s="2">
        <v>40107</v>
      </c>
      <c r="D162" s="2">
        <v>40107</v>
      </c>
      <c r="E162" t="s">
        <v>22</v>
      </c>
      <c r="F162" t="s">
        <v>161</v>
      </c>
      <c r="G162" t="s">
        <v>141</v>
      </c>
      <c r="H162">
        <v>5.5</v>
      </c>
      <c r="I162" t="s">
        <v>142</v>
      </c>
      <c r="K162" s="5" t="s">
        <v>143</v>
      </c>
      <c r="L162">
        <v>2.75</v>
      </c>
      <c r="M162" t="s">
        <v>144</v>
      </c>
      <c r="N162" t="s">
        <v>1797</v>
      </c>
      <c r="P162" s="4" t="str">
        <f t="shared" si="4"/>
        <v>KRAYN-WKO-NDX-20091021</v>
      </c>
      <c r="Q162">
        <f t="shared" si="5"/>
        <v>1</v>
      </c>
    </row>
    <row r="163" spans="1:17" x14ac:dyDescent="0.25">
      <c r="A163" t="s">
        <v>3479</v>
      </c>
      <c r="B163" t="s">
        <v>1241</v>
      </c>
      <c r="C163" s="2">
        <v>40107</v>
      </c>
      <c r="D163" s="2">
        <v>40107</v>
      </c>
      <c r="E163" t="s">
        <v>24</v>
      </c>
      <c r="F163" t="s">
        <v>161</v>
      </c>
      <c r="G163" t="s">
        <v>141</v>
      </c>
      <c r="H163">
        <v>7.1666665077209473</v>
      </c>
      <c r="I163" t="s">
        <v>142</v>
      </c>
      <c r="K163" s="5" t="s">
        <v>143</v>
      </c>
      <c r="L163">
        <v>3.5833332538604736</v>
      </c>
      <c r="M163" t="s">
        <v>144</v>
      </c>
      <c r="N163" t="s">
        <v>1797</v>
      </c>
      <c r="P163" s="4" t="str">
        <f t="shared" si="4"/>
        <v>KRAYN-WKO-NDX-20091021</v>
      </c>
      <c r="Q163">
        <f t="shared" si="5"/>
        <v>1</v>
      </c>
    </row>
    <row r="164" spans="1:17" x14ac:dyDescent="0.25">
      <c r="A164" t="s">
        <v>3594</v>
      </c>
      <c r="B164" t="s">
        <v>1241</v>
      </c>
      <c r="C164" s="2">
        <v>40107</v>
      </c>
      <c r="D164" s="2">
        <v>40107</v>
      </c>
      <c r="E164" t="s">
        <v>25</v>
      </c>
      <c r="F164" t="s">
        <v>140</v>
      </c>
      <c r="G164" t="s">
        <v>141</v>
      </c>
      <c r="H164">
        <v>4.5999999046325684</v>
      </c>
      <c r="I164" t="s">
        <v>142</v>
      </c>
      <c r="K164" s="5" t="s">
        <v>143</v>
      </c>
      <c r="L164">
        <v>2.2999999523162842</v>
      </c>
      <c r="M164" t="s">
        <v>144</v>
      </c>
      <c r="N164" t="s">
        <v>1797</v>
      </c>
      <c r="P164" s="4" t="str">
        <f t="shared" si="4"/>
        <v>KRAYN-WKO-NDX-20091021</v>
      </c>
      <c r="Q164">
        <f t="shared" si="5"/>
        <v>1</v>
      </c>
    </row>
    <row r="165" spans="1:17" x14ac:dyDescent="0.25">
      <c r="A165" t="s">
        <v>4570</v>
      </c>
      <c r="B165" t="s">
        <v>1241</v>
      </c>
      <c r="C165" s="2">
        <v>40107</v>
      </c>
      <c r="D165" s="2">
        <v>40107</v>
      </c>
      <c r="E165" t="s">
        <v>32</v>
      </c>
      <c r="F165" t="s">
        <v>140</v>
      </c>
      <c r="G165" t="s">
        <v>141</v>
      </c>
      <c r="H165">
        <v>3.6333334445953369</v>
      </c>
      <c r="I165" t="s">
        <v>142</v>
      </c>
      <c r="K165" s="5" t="s">
        <v>143</v>
      </c>
      <c r="L165">
        <v>1.8166667222976685</v>
      </c>
      <c r="M165" t="s">
        <v>144</v>
      </c>
      <c r="N165" t="s">
        <v>4571</v>
      </c>
      <c r="P165" s="4" t="str">
        <f t="shared" si="4"/>
        <v>KRAYN-WKO-NDX-20091021</v>
      </c>
      <c r="Q165">
        <f t="shared" si="5"/>
        <v>1</v>
      </c>
    </row>
    <row r="166" spans="1:17" x14ac:dyDescent="0.25">
      <c r="A166" t="s">
        <v>4714</v>
      </c>
      <c r="B166" t="s">
        <v>1344</v>
      </c>
      <c r="C166" s="2">
        <v>40107</v>
      </c>
      <c r="D166" s="2">
        <v>40107</v>
      </c>
      <c r="E166" t="s">
        <v>33</v>
      </c>
      <c r="F166" t="s">
        <v>161</v>
      </c>
      <c r="G166" t="s">
        <v>141</v>
      </c>
      <c r="H166">
        <v>2.0999999046325684</v>
      </c>
      <c r="I166" t="s">
        <v>142</v>
      </c>
      <c r="J166" t="s">
        <v>95</v>
      </c>
      <c r="K166" s="5" t="s">
        <v>168</v>
      </c>
      <c r="L166">
        <v>1.0499999523162842</v>
      </c>
      <c r="M166" t="s">
        <v>144</v>
      </c>
      <c r="N166" t="s">
        <v>4715</v>
      </c>
      <c r="P166" s="4" t="str">
        <f t="shared" si="4"/>
        <v>KRAYN-WKO-NDX-20091021</v>
      </c>
      <c r="Q166">
        <f t="shared" si="5"/>
        <v>1</v>
      </c>
    </row>
    <row r="167" spans="1:17" x14ac:dyDescent="0.25">
      <c r="A167" t="s">
        <v>1505</v>
      </c>
      <c r="B167" t="s">
        <v>1219</v>
      </c>
      <c r="C167" s="2">
        <v>40108</v>
      </c>
      <c r="D167" s="2">
        <v>40108</v>
      </c>
      <c r="E167" t="s">
        <v>12</v>
      </c>
      <c r="F167" t="s">
        <v>1200</v>
      </c>
      <c r="G167" t="s">
        <v>141</v>
      </c>
      <c r="H167">
        <v>8</v>
      </c>
      <c r="I167" t="s">
        <v>162</v>
      </c>
      <c r="K167" s="5" t="s">
        <v>143</v>
      </c>
      <c r="L167">
        <v>2.520277738571167</v>
      </c>
      <c r="M167" t="s">
        <v>144</v>
      </c>
      <c r="N167" t="s">
        <v>1506</v>
      </c>
      <c r="P167" s="4" t="str">
        <f t="shared" si="4"/>
        <v>KRAYN-WKO-NDX-20091022</v>
      </c>
      <c r="Q167">
        <f t="shared" si="5"/>
        <v>1</v>
      </c>
    </row>
    <row r="168" spans="1:17" x14ac:dyDescent="0.25">
      <c r="A168" t="s">
        <v>1968</v>
      </c>
      <c r="B168" t="s">
        <v>1219</v>
      </c>
      <c r="C168" s="2">
        <v>40108</v>
      </c>
      <c r="D168" s="2">
        <v>40108</v>
      </c>
      <c r="E168" t="s">
        <v>15</v>
      </c>
      <c r="F168" t="s">
        <v>1200</v>
      </c>
      <c r="G168" t="s">
        <v>141</v>
      </c>
      <c r="H168">
        <v>4</v>
      </c>
      <c r="I168" t="s">
        <v>162</v>
      </c>
      <c r="K168" s="5" t="s">
        <v>143</v>
      </c>
      <c r="L168">
        <v>2.8880555629730225</v>
      </c>
      <c r="M168" t="s">
        <v>144</v>
      </c>
      <c r="N168" t="s">
        <v>1506</v>
      </c>
      <c r="P168" s="4" t="str">
        <f t="shared" si="4"/>
        <v>KRAYN-WKO-NDX-20091022</v>
      </c>
      <c r="Q168">
        <f t="shared" si="5"/>
        <v>1</v>
      </c>
    </row>
    <row r="169" spans="1:17" x14ac:dyDescent="0.25">
      <c r="A169" t="s">
        <v>2996</v>
      </c>
      <c r="B169" t="s">
        <v>1219</v>
      </c>
      <c r="C169" s="2">
        <v>40108</v>
      </c>
      <c r="D169" s="2">
        <v>40108</v>
      </c>
      <c r="E169" t="s">
        <v>21</v>
      </c>
      <c r="F169" t="s">
        <v>1200</v>
      </c>
      <c r="G169" t="s">
        <v>141</v>
      </c>
      <c r="H169">
        <v>7</v>
      </c>
      <c r="I169" t="s">
        <v>162</v>
      </c>
      <c r="K169" s="5" t="s">
        <v>143</v>
      </c>
      <c r="L169">
        <v>2.3375000953674316</v>
      </c>
      <c r="M169" t="s">
        <v>144</v>
      </c>
      <c r="N169" t="s">
        <v>1506</v>
      </c>
      <c r="P169" s="4" t="str">
        <f t="shared" si="4"/>
        <v>KRAYN-WKO-NDX-20091022</v>
      </c>
      <c r="Q169">
        <f t="shared" si="5"/>
        <v>1</v>
      </c>
    </row>
    <row r="170" spans="1:17" x14ac:dyDescent="0.25">
      <c r="A170" s="37" t="s">
        <v>1655</v>
      </c>
      <c r="B170" t="s">
        <v>1656</v>
      </c>
      <c r="C170" s="2">
        <v>40109</v>
      </c>
      <c r="D170" s="2">
        <v>40109</v>
      </c>
      <c r="E170" t="s">
        <v>13</v>
      </c>
      <c r="F170" t="s">
        <v>161</v>
      </c>
      <c r="G170" t="s">
        <v>141</v>
      </c>
      <c r="H170">
        <v>2.6666667461395264</v>
      </c>
      <c r="I170" t="s">
        <v>142</v>
      </c>
      <c r="J170" t="s">
        <v>124</v>
      </c>
      <c r="K170" s="5" t="s">
        <v>168</v>
      </c>
      <c r="L170">
        <v>8.0333337783813477</v>
      </c>
      <c r="M170" t="s">
        <v>144</v>
      </c>
      <c r="N170" t="s">
        <v>1657</v>
      </c>
      <c r="P170" s="4" t="str">
        <f t="shared" si="4"/>
        <v>KRAYN-WKO-NDX-20091023</v>
      </c>
      <c r="Q170">
        <f t="shared" si="5"/>
        <v>1</v>
      </c>
    </row>
    <row r="171" spans="1:17" x14ac:dyDescent="0.25">
      <c r="A171" t="s">
        <v>5318</v>
      </c>
      <c r="B171" t="s">
        <v>4896</v>
      </c>
      <c r="C171" s="2">
        <v>40109</v>
      </c>
      <c r="D171" s="2">
        <v>40108</v>
      </c>
      <c r="E171" t="s">
        <v>34</v>
      </c>
      <c r="F171" t="s">
        <v>161</v>
      </c>
      <c r="G171" t="s">
        <v>141</v>
      </c>
      <c r="H171">
        <v>16.5</v>
      </c>
      <c r="I171" t="s">
        <v>142</v>
      </c>
      <c r="K171" s="5" t="s">
        <v>143</v>
      </c>
      <c r="L171">
        <v>5.2333331108093262</v>
      </c>
      <c r="M171" t="s">
        <v>144</v>
      </c>
      <c r="N171" t="s">
        <v>4897</v>
      </c>
      <c r="P171" s="4" t="str">
        <f t="shared" si="4"/>
        <v>KRAYN-WKO-NDX-20091023</v>
      </c>
      <c r="Q171">
        <f t="shared" si="5"/>
        <v>1</v>
      </c>
    </row>
    <row r="172" spans="1:17" x14ac:dyDescent="0.25">
      <c r="A172" t="s">
        <v>1096</v>
      </c>
      <c r="B172" t="s">
        <v>1097</v>
      </c>
      <c r="C172" s="2">
        <v>40110</v>
      </c>
      <c r="D172" s="2">
        <v>40110</v>
      </c>
      <c r="E172" t="s">
        <v>15</v>
      </c>
      <c r="F172" t="s">
        <v>140</v>
      </c>
      <c r="G172" t="s">
        <v>141</v>
      </c>
      <c r="H172">
        <v>0.25</v>
      </c>
      <c r="I172" t="s">
        <v>142</v>
      </c>
      <c r="K172" s="5" t="s">
        <v>143</v>
      </c>
      <c r="L172">
        <v>0.1875</v>
      </c>
      <c r="M172" t="s">
        <v>144</v>
      </c>
      <c r="N172" t="s">
        <v>1098</v>
      </c>
      <c r="P172" s="4" t="str">
        <f t="shared" si="4"/>
        <v>KRAYN-WKO-NDX-20091024</v>
      </c>
      <c r="Q172">
        <f t="shared" si="5"/>
        <v>1</v>
      </c>
    </row>
    <row r="173" spans="1:17" x14ac:dyDescent="0.25">
      <c r="A173" t="s">
        <v>1969</v>
      </c>
      <c r="B173" t="s">
        <v>1970</v>
      </c>
      <c r="C173" s="2">
        <v>40110</v>
      </c>
      <c r="D173" s="2">
        <v>40110</v>
      </c>
      <c r="E173" t="s">
        <v>15</v>
      </c>
      <c r="F173" t="s">
        <v>140</v>
      </c>
      <c r="G173" t="s">
        <v>141</v>
      </c>
      <c r="H173">
        <v>8</v>
      </c>
      <c r="I173" t="s">
        <v>142</v>
      </c>
      <c r="J173" t="s">
        <v>1942</v>
      </c>
      <c r="K173" s="5" t="s">
        <v>168</v>
      </c>
      <c r="L173">
        <v>4.5166668891906738</v>
      </c>
      <c r="M173" t="s">
        <v>144</v>
      </c>
      <c r="N173" t="s">
        <v>1971</v>
      </c>
      <c r="P173" s="4" t="str">
        <f t="shared" si="4"/>
        <v>KRAYN-WKO-NDX-20091024</v>
      </c>
      <c r="Q173">
        <f t="shared" si="5"/>
        <v>1</v>
      </c>
    </row>
    <row r="174" spans="1:17" x14ac:dyDescent="0.25">
      <c r="A174" t="s">
        <v>3295</v>
      </c>
      <c r="B174" t="s">
        <v>1219</v>
      </c>
      <c r="C174" s="2">
        <v>40112</v>
      </c>
      <c r="D174" s="2">
        <v>40108</v>
      </c>
      <c r="E174" t="s">
        <v>23</v>
      </c>
      <c r="F174" t="s">
        <v>1200</v>
      </c>
      <c r="G174" t="s">
        <v>141</v>
      </c>
      <c r="H174">
        <v>8.0000009536743164</v>
      </c>
      <c r="I174" t="s">
        <v>162</v>
      </c>
      <c r="K174" s="5" t="s">
        <v>143</v>
      </c>
      <c r="L174">
        <v>3.8838889598846436</v>
      </c>
      <c r="M174" t="s">
        <v>144</v>
      </c>
      <c r="N174" t="s">
        <v>1506</v>
      </c>
      <c r="P174" s="4" t="str">
        <f t="shared" si="4"/>
        <v>KRAYN-WKO-NDX-20091026</v>
      </c>
      <c r="Q174">
        <f t="shared" si="5"/>
        <v>1</v>
      </c>
    </row>
    <row r="175" spans="1:17" x14ac:dyDescent="0.25">
      <c r="A175" t="s">
        <v>3907</v>
      </c>
      <c r="B175" t="s">
        <v>1219</v>
      </c>
      <c r="C175" s="2">
        <v>40112</v>
      </c>
      <c r="D175" s="2">
        <v>40112</v>
      </c>
      <c r="E175" t="s">
        <v>27</v>
      </c>
      <c r="F175" t="s">
        <v>140</v>
      </c>
      <c r="G175" t="s">
        <v>141</v>
      </c>
      <c r="H175">
        <v>5.0333333015441895</v>
      </c>
      <c r="I175" t="s">
        <v>142</v>
      </c>
      <c r="K175" s="5" t="s">
        <v>143</v>
      </c>
      <c r="L175">
        <v>2.5166666507720947</v>
      </c>
      <c r="M175" t="s">
        <v>144</v>
      </c>
      <c r="N175" t="s">
        <v>3908</v>
      </c>
      <c r="P175" s="4" t="str">
        <f t="shared" si="4"/>
        <v>KRAYN-WKO-NDX-20091026</v>
      </c>
      <c r="Q175">
        <f t="shared" si="5"/>
        <v>1</v>
      </c>
    </row>
    <row r="176" spans="1:17" x14ac:dyDescent="0.25">
      <c r="A176" t="s">
        <v>4175</v>
      </c>
      <c r="B176" t="s">
        <v>1219</v>
      </c>
      <c r="C176" s="2">
        <v>40112</v>
      </c>
      <c r="D176" s="2">
        <v>40112</v>
      </c>
      <c r="E176" t="s">
        <v>29</v>
      </c>
      <c r="F176" t="s">
        <v>161</v>
      </c>
      <c r="G176" t="s">
        <v>141</v>
      </c>
      <c r="H176">
        <v>5.2666668891906738</v>
      </c>
      <c r="I176" t="s">
        <v>142</v>
      </c>
      <c r="K176" s="5" t="s">
        <v>143</v>
      </c>
      <c r="L176">
        <v>2.6333334445953369</v>
      </c>
      <c r="M176" t="s">
        <v>144</v>
      </c>
      <c r="N176" t="s">
        <v>1506</v>
      </c>
      <c r="P176" s="4" t="str">
        <f t="shared" si="4"/>
        <v>KRAYN-WKO-NDX-20091026</v>
      </c>
      <c r="Q176">
        <f t="shared" si="5"/>
        <v>1</v>
      </c>
    </row>
    <row r="177" spans="1:17" x14ac:dyDescent="0.25">
      <c r="A177" t="s">
        <v>4572</v>
      </c>
      <c r="B177" t="s">
        <v>1219</v>
      </c>
      <c r="C177" s="2">
        <v>40113</v>
      </c>
      <c r="D177" s="2">
        <v>40112</v>
      </c>
      <c r="E177" t="s">
        <v>32</v>
      </c>
      <c r="F177" t="s">
        <v>140</v>
      </c>
      <c r="G177" t="s">
        <v>141</v>
      </c>
      <c r="H177">
        <v>7.2333331108093262</v>
      </c>
      <c r="I177" t="s">
        <v>142</v>
      </c>
      <c r="K177" s="5" t="s">
        <v>143</v>
      </c>
      <c r="L177">
        <v>3.6166665554046631</v>
      </c>
      <c r="M177" t="s">
        <v>144</v>
      </c>
      <c r="N177" t="s">
        <v>1506</v>
      </c>
      <c r="P177" s="4" t="str">
        <f t="shared" si="4"/>
        <v>KRAYN-WKO-NDX-20091027</v>
      </c>
      <c r="Q177">
        <f t="shared" si="5"/>
        <v>1</v>
      </c>
    </row>
    <row r="178" spans="1:17" x14ac:dyDescent="0.25">
      <c r="A178" t="s">
        <v>5049</v>
      </c>
      <c r="B178" t="s">
        <v>1219</v>
      </c>
      <c r="C178" s="2">
        <v>40113</v>
      </c>
      <c r="D178" s="2">
        <v>40113</v>
      </c>
      <c r="E178" t="s">
        <v>35</v>
      </c>
      <c r="F178" t="s">
        <v>140</v>
      </c>
      <c r="G178" t="s">
        <v>141</v>
      </c>
      <c r="H178">
        <v>10.333333015441895</v>
      </c>
      <c r="I178" t="s">
        <v>142</v>
      </c>
      <c r="K178" s="5" t="s">
        <v>143</v>
      </c>
      <c r="L178">
        <v>5.1666665077209473</v>
      </c>
      <c r="M178" t="s">
        <v>144</v>
      </c>
      <c r="N178" t="s">
        <v>1506</v>
      </c>
      <c r="P178" s="4" t="str">
        <f t="shared" si="4"/>
        <v>KRAYN-WKO-NDX-20091027</v>
      </c>
      <c r="Q178">
        <f t="shared" si="5"/>
        <v>1</v>
      </c>
    </row>
    <row r="179" spans="1:17" x14ac:dyDescent="0.25">
      <c r="A179" t="s">
        <v>2123</v>
      </c>
      <c r="B179" t="s">
        <v>1219</v>
      </c>
      <c r="C179" s="2">
        <v>40114</v>
      </c>
      <c r="D179" s="2">
        <v>40114</v>
      </c>
      <c r="E179" t="s">
        <v>16</v>
      </c>
      <c r="F179" t="s">
        <v>1200</v>
      </c>
      <c r="G179" t="s">
        <v>141</v>
      </c>
      <c r="H179">
        <v>7</v>
      </c>
      <c r="I179" t="s">
        <v>162</v>
      </c>
      <c r="K179" s="5" t="s">
        <v>143</v>
      </c>
      <c r="L179">
        <v>2.9666666984558105</v>
      </c>
      <c r="M179" t="s">
        <v>144</v>
      </c>
      <c r="N179" t="s">
        <v>2124</v>
      </c>
      <c r="P179" s="4" t="str">
        <f t="shared" si="4"/>
        <v>KRAYN-WKO-NDX-20091028</v>
      </c>
      <c r="Q179">
        <f t="shared" si="5"/>
        <v>1</v>
      </c>
    </row>
    <row r="180" spans="1:17" x14ac:dyDescent="0.25">
      <c r="A180" t="s">
        <v>2267</v>
      </c>
      <c r="B180" t="s">
        <v>1219</v>
      </c>
      <c r="C180" s="2">
        <v>40115</v>
      </c>
      <c r="D180" s="2">
        <v>40115</v>
      </c>
      <c r="E180" t="s">
        <v>17</v>
      </c>
      <c r="F180" t="s">
        <v>1200</v>
      </c>
      <c r="G180" t="s">
        <v>141</v>
      </c>
      <c r="H180">
        <v>6</v>
      </c>
      <c r="I180" t="s">
        <v>162</v>
      </c>
      <c r="K180" s="5" t="s">
        <v>143</v>
      </c>
      <c r="L180">
        <v>2.6500000953674316</v>
      </c>
      <c r="M180" t="s">
        <v>144</v>
      </c>
      <c r="N180" t="s">
        <v>2268</v>
      </c>
      <c r="P180" s="4" t="str">
        <f t="shared" si="4"/>
        <v>KRAYN-WKO-NDX-20091029</v>
      </c>
      <c r="Q180">
        <f t="shared" si="5"/>
        <v>1</v>
      </c>
    </row>
    <row r="181" spans="1:17" x14ac:dyDescent="0.25">
      <c r="A181" t="s">
        <v>2410</v>
      </c>
      <c r="B181" t="s">
        <v>1219</v>
      </c>
      <c r="C181" s="2">
        <v>40115</v>
      </c>
      <c r="D181" s="2">
        <v>40115</v>
      </c>
      <c r="E181" t="s">
        <v>18</v>
      </c>
      <c r="F181" t="s">
        <v>1200</v>
      </c>
      <c r="G181" t="s">
        <v>141</v>
      </c>
      <c r="H181">
        <v>5.5</v>
      </c>
      <c r="I181" t="s">
        <v>162</v>
      </c>
      <c r="K181" s="5" t="s">
        <v>143</v>
      </c>
      <c r="L181">
        <v>2.6500000953674316</v>
      </c>
      <c r="M181" t="s">
        <v>144</v>
      </c>
      <c r="N181" t="s">
        <v>2411</v>
      </c>
      <c r="P181" s="4" t="str">
        <f t="shared" si="4"/>
        <v>KRAYN-WKO-NDX-20091029</v>
      </c>
      <c r="Q181">
        <f t="shared" si="5"/>
        <v>1</v>
      </c>
    </row>
    <row r="182" spans="1:17" x14ac:dyDescent="0.25">
      <c r="A182" s="38" t="s">
        <v>2600</v>
      </c>
      <c r="B182" s="38" t="s">
        <v>1219</v>
      </c>
      <c r="C182" s="39">
        <v>40115</v>
      </c>
      <c r="D182" s="39">
        <v>40115</v>
      </c>
      <c r="E182" s="38" t="s">
        <v>19</v>
      </c>
      <c r="F182" s="38" t="s">
        <v>1200</v>
      </c>
      <c r="G182" s="38" t="s">
        <v>141</v>
      </c>
      <c r="H182" s="38">
        <v>5.5</v>
      </c>
      <c r="I182" s="38" t="s">
        <v>162</v>
      </c>
      <c r="J182" s="38"/>
      <c r="K182" s="40" t="s">
        <v>143</v>
      </c>
      <c r="L182" s="38">
        <v>2.5499999523162842</v>
      </c>
      <c r="M182" s="38" t="s">
        <v>144</v>
      </c>
      <c r="N182" s="38" t="s">
        <v>2601</v>
      </c>
      <c r="P182" s="4" t="str">
        <f t="shared" si="4"/>
        <v>KRAYN-WKO-NDX-20091029</v>
      </c>
      <c r="Q182">
        <f t="shared" si="5"/>
        <v>1</v>
      </c>
    </row>
    <row r="183" spans="1:17" x14ac:dyDescent="0.25">
      <c r="A183" s="38" t="s">
        <v>2736</v>
      </c>
      <c r="B183" s="38" t="s">
        <v>1219</v>
      </c>
      <c r="C183" s="39">
        <v>40115</v>
      </c>
      <c r="D183" s="39">
        <v>40115</v>
      </c>
      <c r="E183" s="38" t="s">
        <v>19</v>
      </c>
      <c r="F183" s="38" t="s">
        <v>1200</v>
      </c>
      <c r="G183" s="38" t="s">
        <v>141</v>
      </c>
      <c r="H183" s="38">
        <v>5.5</v>
      </c>
      <c r="I183" s="38" t="s">
        <v>162</v>
      </c>
      <c r="J183" s="38"/>
      <c r="K183" s="40" t="s">
        <v>143</v>
      </c>
      <c r="L183" s="38">
        <v>2.5499999523162842</v>
      </c>
      <c r="M183" s="38" t="s">
        <v>144</v>
      </c>
      <c r="N183" s="38" t="s">
        <v>2601</v>
      </c>
      <c r="P183" s="4" t="str">
        <f t="shared" si="4"/>
        <v>KRAYN-WKO-NDX-20091029</v>
      </c>
      <c r="Q183">
        <f t="shared" si="5"/>
        <v>1</v>
      </c>
    </row>
    <row r="184" spans="1:17" x14ac:dyDescent="0.25">
      <c r="A184" t="s">
        <v>1285</v>
      </c>
      <c r="B184" t="s">
        <v>1219</v>
      </c>
      <c r="C184" s="2">
        <v>40119</v>
      </c>
      <c r="D184" s="2">
        <v>40119</v>
      </c>
      <c r="E184" t="s">
        <v>11</v>
      </c>
      <c r="F184" t="s">
        <v>161</v>
      </c>
      <c r="G184" t="s">
        <v>141</v>
      </c>
      <c r="H184">
        <v>4</v>
      </c>
      <c r="I184" t="s">
        <v>142</v>
      </c>
      <c r="K184" s="5" t="s">
        <v>143</v>
      </c>
      <c r="L184">
        <v>1.4333332777023315</v>
      </c>
      <c r="M184" t="s">
        <v>144</v>
      </c>
      <c r="N184" t="s">
        <v>1286</v>
      </c>
      <c r="P184" s="4" t="str">
        <f t="shared" si="4"/>
        <v>KRAYN-WKO-NDX-20091102</v>
      </c>
      <c r="Q184">
        <f t="shared" si="5"/>
        <v>1</v>
      </c>
    </row>
    <row r="185" spans="1:17" x14ac:dyDescent="0.25">
      <c r="A185" t="s">
        <v>1798</v>
      </c>
      <c r="B185" t="s">
        <v>1219</v>
      </c>
      <c r="C185" s="2">
        <v>40119</v>
      </c>
      <c r="D185" s="2">
        <v>40119</v>
      </c>
      <c r="E185" t="s">
        <v>14</v>
      </c>
      <c r="F185" t="s">
        <v>161</v>
      </c>
      <c r="G185" t="s">
        <v>141</v>
      </c>
      <c r="H185">
        <v>3</v>
      </c>
      <c r="I185" t="s">
        <v>142</v>
      </c>
      <c r="K185" s="5" t="s">
        <v>143</v>
      </c>
      <c r="L185">
        <v>1.0499999523162842</v>
      </c>
      <c r="M185" t="s">
        <v>144</v>
      </c>
      <c r="N185" t="s">
        <v>1799</v>
      </c>
      <c r="P185" s="4" t="str">
        <f t="shared" si="4"/>
        <v>KRAYN-WKO-NDX-20091102</v>
      </c>
      <c r="Q185">
        <f t="shared" si="5"/>
        <v>1</v>
      </c>
    </row>
    <row r="186" spans="1:17" x14ac:dyDescent="0.25">
      <c r="A186" t="s">
        <v>1972</v>
      </c>
      <c r="B186" t="s">
        <v>1219</v>
      </c>
      <c r="C186" s="2">
        <v>40119</v>
      </c>
      <c r="D186" s="2">
        <v>40088</v>
      </c>
      <c r="E186" t="s">
        <v>15</v>
      </c>
      <c r="F186" t="s">
        <v>140</v>
      </c>
      <c r="G186" t="s">
        <v>141</v>
      </c>
      <c r="H186">
        <v>3</v>
      </c>
      <c r="I186" t="s">
        <v>142</v>
      </c>
      <c r="K186" s="5" t="s">
        <v>143</v>
      </c>
      <c r="L186">
        <v>1.1666666269302368</v>
      </c>
      <c r="M186" t="s">
        <v>144</v>
      </c>
      <c r="N186" t="s">
        <v>1286</v>
      </c>
      <c r="P186" s="4" t="str">
        <f t="shared" si="4"/>
        <v>KRAYN-WKO-NDX-20091102</v>
      </c>
      <c r="Q186">
        <f t="shared" si="5"/>
        <v>1</v>
      </c>
    </row>
    <row r="187" spans="1:17" x14ac:dyDescent="0.25">
      <c r="A187" t="s">
        <v>4446</v>
      </c>
      <c r="B187" t="s">
        <v>1219</v>
      </c>
      <c r="C187" s="2">
        <v>40119</v>
      </c>
      <c r="D187" s="2">
        <v>40119</v>
      </c>
      <c r="E187" t="s">
        <v>31</v>
      </c>
      <c r="F187" t="s">
        <v>161</v>
      </c>
      <c r="G187" t="s">
        <v>141</v>
      </c>
      <c r="H187">
        <v>3.5</v>
      </c>
      <c r="I187" t="s">
        <v>142</v>
      </c>
      <c r="K187" s="5" t="s">
        <v>143</v>
      </c>
      <c r="L187">
        <v>1.4333332777023315</v>
      </c>
      <c r="M187" t="s">
        <v>144</v>
      </c>
      <c r="N187" t="s">
        <v>1286</v>
      </c>
      <c r="P187" s="4" t="str">
        <f t="shared" si="4"/>
        <v>KRAYN-WKO-NDX-20091102</v>
      </c>
      <c r="Q187">
        <f t="shared" si="5"/>
        <v>1</v>
      </c>
    </row>
    <row r="188" spans="1:17" x14ac:dyDescent="0.25">
      <c r="A188" t="s">
        <v>4573</v>
      </c>
      <c r="B188" t="s">
        <v>1219</v>
      </c>
      <c r="C188" s="2">
        <v>40119</v>
      </c>
      <c r="D188" s="2">
        <v>40119</v>
      </c>
      <c r="E188" t="s">
        <v>31</v>
      </c>
      <c r="F188" t="s">
        <v>140</v>
      </c>
      <c r="G188" t="s">
        <v>141</v>
      </c>
      <c r="H188">
        <v>3.5</v>
      </c>
      <c r="I188" t="s">
        <v>142</v>
      </c>
      <c r="K188" s="5" t="s">
        <v>143</v>
      </c>
      <c r="L188">
        <v>1.4333332777023315</v>
      </c>
      <c r="M188" t="s">
        <v>144</v>
      </c>
      <c r="N188" t="s">
        <v>1286</v>
      </c>
      <c r="P188" s="4" t="str">
        <f t="shared" si="4"/>
        <v>KRAYN-WKO-NDX-20091102</v>
      </c>
      <c r="Q188">
        <f t="shared" si="5"/>
        <v>1</v>
      </c>
    </row>
    <row r="189" spans="1:17" x14ac:dyDescent="0.25">
      <c r="A189" t="s">
        <v>4447</v>
      </c>
      <c r="B189" t="s">
        <v>1219</v>
      </c>
      <c r="C189" s="2">
        <v>40120</v>
      </c>
      <c r="E189" t="s">
        <v>31</v>
      </c>
      <c r="F189" t="s">
        <v>161</v>
      </c>
      <c r="G189" t="s">
        <v>141</v>
      </c>
      <c r="H189">
        <v>18</v>
      </c>
      <c r="I189" t="s">
        <v>142</v>
      </c>
      <c r="K189" s="5" t="s">
        <v>143</v>
      </c>
      <c r="L189">
        <v>1.4333332777023315</v>
      </c>
      <c r="M189" t="s">
        <v>144</v>
      </c>
      <c r="N189" t="s">
        <v>4448</v>
      </c>
      <c r="P189" s="4" t="str">
        <f t="shared" si="4"/>
        <v>KRAYN-WKO-NDX-20091103</v>
      </c>
      <c r="Q189">
        <f t="shared" si="5"/>
        <v>1</v>
      </c>
    </row>
    <row r="190" spans="1:17" x14ac:dyDescent="0.25">
      <c r="A190" t="s">
        <v>2269</v>
      </c>
      <c r="B190" t="s">
        <v>1219</v>
      </c>
      <c r="C190" s="2">
        <v>40121</v>
      </c>
      <c r="D190" s="2">
        <v>40121</v>
      </c>
      <c r="E190" t="s">
        <v>17</v>
      </c>
      <c r="F190" t="s">
        <v>161</v>
      </c>
      <c r="G190" t="s">
        <v>141</v>
      </c>
      <c r="H190">
        <v>3.8333332538604736</v>
      </c>
      <c r="I190" t="s">
        <v>142</v>
      </c>
      <c r="K190" s="5" t="s">
        <v>143</v>
      </c>
      <c r="L190">
        <v>1.5499999523162842</v>
      </c>
      <c r="M190" t="s">
        <v>144</v>
      </c>
      <c r="N190" t="s">
        <v>2270</v>
      </c>
      <c r="P190" s="4" t="str">
        <f t="shared" si="4"/>
        <v>KRAYN-WKO-NDX-20091104</v>
      </c>
      <c r="Q190">
        <f t="shared" si="5"/>
        <v>1</v>
      </c>
    </row>
    <row r="191" spans="1:17" x14ac:dyDescent="0.25">
      <c r="A191" t="s">
        <v>4023</v>
      </c>
      <c r="B191" t="s">
        <v>1219</v>
      </c>
      <c r="C191" s="2">
        <v>40121</v>
      </c>
      <c r="D191" s="2">
        <v>40121</v>
      </c>
      <c r="E191" t="s">
        <v>28</v>
      </c>
      <c r="F191" t="s">
        <v>161</v>
      </c>
      <c r="G191" t="s">
        <v>141</v>
      </c>
      <c r="H191">
        <v>3.5</v>
      </c>
      <c r="I191" t="s">
        <v>142</v>
      </c>
      <c r="K191" s="5" t="s">
        <v>143</v>
      </c>
      <c r="L191">
        <v>1.5333333015441895</v>
      </c>
      <c r="M191" t="s">
        <v>144</v>
      </c>
      <c r="N191" t="s">
        <v>4024</v>
      </c>
      <c r="P191" s="4" t="str">
        <f t="shared" si="4"/>
        <v>KRAYN-WKO-NDX-20091104</v>
      </c>
      <c r="Q191">
        <f t="shared" si="5"/>
        <v>1</v>
      </c>
    </row>
    <row r="192" spans="1:17" x14ac:dyDescent="0.25">
      <c r="A192" t="s">
        <v>4289</v>
      </c>
      <c r="B192" t="s">
        <v>1219</v>
      </c>
      <c r="C192" s="2">
        <v>40121</v>
      </c>
      <c r="D192" s="2">
        <v>40121</v>
      </c>
      <c r="E192" t="s">
        <v>30</v>
      </c>
      <c r="F192" t="s">
        <v>161</v>
      </c>
      <c r="G192" t="s">
        <v>141</v>
      </c>
      <c r="H192">
        <v>2.1666667461395264</v>
      </c>
      <c r="I192" t="s">
        <v>142</v>
      </c>
      <c r="K192" s="5" t="s">
        <v>143</v>
      </c>
      <c r="L192">
        <v>0.75</v>
      </c>
      <c r="M192" t="s">
        <v>144</v>
      </c>
      <c r="N192" t="s">
        <v>4290</v>
      </c>
      <c r="P192" s="4" t="str">
        <f t="shared" si="4"/>
        <v>KRAYN-WKO-NDX-20091104</v>
      </c>
      <c r="Q192">
        <f t="shared" si="5"/>
        <v>1</v>
      </c>
    </row>
    <row r="193" spans="1:17" x14ac:dyDescent="0.25">
      <c r="A193" t="s">
        <v>1973</v>
      </c>
      <c r="B193" t="s">
        <v>1219</v>
      </c>
      <c r="C193" s="2">
        <v>40122</v>
      </c>
      <c r="D193" s="2">
        <v>40122</v>
      </c>
      <c r="E193" t="s">
        <v>15</v>
      </c>
      <c r="F193" t="s">
        <v>140</v>
      </c>
      <c r="G193" t="s">
        <v>141</v>
      </c>
      <c r="H193">
        <v>16.5</v>
      </c>
      <c r="I193" t="s">
        <v>142</v>
      </c>
      <c r="K193" s="5" t="s">
        <v>143</v>
      </c>
      <c r="L193">
        <v>8.0333337783813477</v>
      </c>
      <c r="M193" t="s">
        <v>144</v>
      </c>
      <c r="N193" t="s">
        <v>1974</v>
      </c>
      <c r="P193" s="4" t="str">
        <f t="shared" si="4"/>
        <v>KRAYN-WKO-NDX-20091105</v>
      </c>
      <c r="Q193">
        <f t="shared" si="5"/>
        <v>1</v>
      </c>
    </row>
    <row r="194" spans="1:17" x14ac:dyDescent="0.25">
      <c r="A194" t="s">
        <v>2301</v>
      </c>
      <c r="B194" t="s">
        <v>1219</v>
      </c>
      <c r="C194" s="2">
        <v>40122</v>
      </c>
      <c r="D194" s="2">
        <v>40122</v>
      </c>
      <c r="E194" t="s">
        <v>17</v>
      </c>
      <c r="F194" t="s">
        <v>161</v>
      </c>
      <c r="G194" t="s">
        <v>141</v>
      </c>
      <c r="H194">
        <v>2.3333332538604736</v>
      </c>
      <c r="I194" t="s">
        <v>142</v>
      </c>
      <c r="K194" s="5" t="s">
        <v>143</v>
      </c>
      <c r="L194">
        <v>0.94999998807907104</v>
      </c>
      <c r="M194" t="s">
        <v>144</v>
      </c>
      <c r="N194" t="s">
        <v>2302</v>
      </c>
      <c r="P194" s="4" t="str">
        <f t="shared" si="4"/>
        <v>KRAYN-WKO-NDX-20091105</v>
      </c>
      <c r="Q194">
        <f t="shared" si="5"/>
        <v>1</v>
      </c>
    </row>
    <row r="195" spans="1:17" x14ac:dyDescent="0.25">
      <c r="A195" t="s">
        <v>1975</v>
      </c>
      <c r="B195" t="s">
        <v>1976</v>
      </c>
      <c r="C195" s="2">
        <v>40123</v>
      </c>
      <c r="D195" s="2">
        <v>40123</v>
      </c>
      <c r="E195" t="s">
        <v>15</v>
      </c>
      <c r="F195" t="s">
        <v>140</v>
      </c>
      <c r="G195" t="s">
        <v>141</v>
      </c>
      <c r="H195">
        <v>12</v>
      </c>
      <c r="I195" t="s">
        <v>142</v>
      </c>
      <c r="K195" s="5" t="s">
        <v>143</v>
      </c>
      <c r="L195">
        <v>2.25</v>
      </c>
      <c r="M195" t="s">
        <v>144</v>
      </c>
      <c r="N195" t="s">
        <v>1977</v>
      </c>
      <c r="P195" s="4" t="str">
        <f t="shared" ref="P195:P258" si="6">LEFT($A195,22)</f>
        <v>KRAYN-WKO-NDX-20091106</v>
      </c>
      <c r="Q195">
        <f t="shared" ref="Q195:Q258" si="7">COUNTIF($A$2:$A$2708,$A195)</f>
        <v>1</v>
      </c>
    </row>
    <row r="196" spans="1:17" x14ac:dyDescent="0.25">
      <c r="A196" s="41" t="s">
        <v>2602</v>
      </c>
      <c r="B196" s="41" t="s">
        <v>1219</v>
      </c>
      <c r="C196" s="42">
        <v>40123</v>
      </c>
      <c r="D196" s="42">
        <v>40123</v>
      </c>
      <c r="E196" s="41" t="s">
        <v>19</v>
      </c>
      <c r="F196" s="41" t="s">
        <v>140</v>
      </c>
      <c r="G196" s="41" t="s">
        <v>141</v>
      </c>
      <c r="H196" s="41">
        <v>2.8333332538604736</v>
      </c>
      <c r="I196" s="41" t="s">
        <v>142</v>
      </c>
      <c r="J196" s="41"/>
      <c r="K196" s="43" t="s">
        <v>143</v>
      </c>
      <c r="L196" s="41">
        <v>1.2999999523162842</v>
      </c>
      <c r="M196" s="41" t="s">
        <v>144</v>
      </c>
      <c r="N196" s="41" t="s">
        <v>1979</v>
      </c>
      <c r="P196" s="4" t="str">
        <f t="shared" si="6"/>
        <v>KRAYN-WKO-NDX-20091106</v>
      </c>
      <c r="Q196">
        <f t="shared" si="7"/>
        <v>1</v>
      </c>
    </row>
    <row r="197" spans="1:17" x14ac:dyDescent="0.25">
      <c r="A197" s="41" t="s">
        <v>2737</v>
      </c>
      <c r="B197" s="41" t="s">
        <v>1219</v>
      </c>
      <c r="C197" s="42">
        <v>40123</v>
      </c>
      <c r="D197" s="42">
        <v>40123</v>
      </c>
      <c r="E197" s="41" t="s">
        <v>19</v>
      </c>
      <c r="F197" s="41" t="s">
        <v>140</v>
      </c>
      <c r="G197" s="41" t="s">
        <v>141</v>
      </c>
      <c r="H197" s="41">
        <v>2.8333332538604736</v>
      </c>
      <c r="I197" s="41" t="s">
        <v>142</v>
      </c>
      <c r="J197" s="41"/>
      <c r="K197" s="43" t="s">
        <v>143</v>
      </c>
      <c r="L197" s="41">
        <v>1.2999999523162842</v>
      </c>
      <c r="M197" s="41" t="s">
        <v>144</v>
      </c>
      <c r="N197" s="41" t="s">
        <v>1979</v>
      </c>
      <c r="P197" s="4" t="str">
        <f t="shared" si="6"/>
        <v>KRAYN-WKO-NDX-20091106</v>
      </c>
      <c r="Q197">
        <f t="shared" si="7"/>
        <v>1</v>
      </c>
    </row>
    <row r="198" spans="1:17" x14ac:dyDescent="0.25">
      <c r="A198" t="s">
        <v>2997</v>
      </c>
      <c r="B198" t="s">
        <v>1219</v>
      </c>
      <c r="C198" s="2">
        <v>40123</v>
      </c>
      <c r="D198" s="2">
        <v>40123</v>
      </c>
      <c r="E198" t="s">
        <v>21</v>
      </c>
      <c r="F198" t="s">
        <v>140</v>
      </c>
      <c r="G198" t="s">
        <v>141</v>
      </c>
      <c r="H198">
        <v>1.1666666269302368</v>
      </c>
      <c r="I198" t="s">
        <v>142</v>
      </c>
      <c r="K198" s="5" t="s">
        <v>143</v>
      </c>
      <c r="L198">
        <v>0.44999998807907104</v>
      </c>
      <c r="M198" t="s">
        <v>144</v>
      </c>
      <c r="N198" t="s">
        <v>2998</v>
      </c>
      <c r="P198" s="4" t="str">
        <f t="shared" si="6"/>
        <v>KRAYN-WKO-NDX-20091106</v>
      </c>
      <c r="Q198">
        <f t="shared" si="7"/>
        <v>1</v>
      </c>
    </row>
    <row r="199" spans="1:17" x14ac:dyDescent="0.25">
      <c r="A199" t="s">
        <v>3154</v>
      </c>
      <c r="B199" t="s">
        <v>1219</v>
      </c>
      <c r="C199" s="2">
        <v>40123</v>
      </c>
      <c r="D199" s="2">
        <v>40123</v>
      </c>
      <c r="E199" t="s">
        <v>22</v>
      </c>
      <c r="F199" t="s">
        <v>161</v>
      </c>
      <c r="G199" t="s">
        <v>141</v>
      </c>
      <c r="H199">
        <v>1.6666666269302368</v>
      </c>
      <c r="I199" t="s">
        <v>142</v>
      </c>
      <c r="K199" s="5" t="s">
        <v>143</v>
      </c>
      <c r="L199">
        <v>0.48333331942558289</v>
      </c>
      <c r="M199" t="s">
        <v>144</v>
      </c>
      <c r="N199" t="s">
        <v>3155</v>
      </c>
      <c r="P199" s="4" t="str">
        <f t="shared" si="6"/>
        <v>KRAYN-WKO-NDX-20091106</v>
      </c>
      <c r="Q199">
        <f t="shared" si="7"/>
        <v>1</v>
      </c>
    </row>
    <row r="200" spans="1:17" x14ac:dyDescent="0.25">
      <c r="A200" t="s">
        <v>3296</v>
      </c>
      <c r="B200" t="s">
        <v>1219</v>
      </c>
      <c r="C200" s="2">
        <v>40123</v>
      </c>
      <c r="D200" s="2">
        <v>40123</v>
      </c>
      <c r="E200" t="s">
        <v>23</v>
      </c>
      <c r="F200" t="s">
        <v>161</v>
      </c>
      <c r="G200" t="s">
        <v>141</v>
      </c>
      <c r="H200">
        <v>1</v>
      </c>
      <c r="I200" t="s">
        <v>142</v>
      </c>
      <c r="K200" s="5" t="s">
        <v>143</v>
      </c>
      <c r="L200">
        <v>0.46666666865348816</v>
      </c>
      <c r="M200" t="s">
        <v>144</v>
      </c>
      <c r="N200" t="s">
        <v>3297</v>
      </c>
      <c r="P200" s="4" t="str">
        <f t="shared" si="6"/>
        <v>KRAYN-WKO-NDX-20091106</v>
      </c>
      <c r="Q200">
        <f t="shared" si="7"/>
        <v>1</v>
      </c>
    </row>
    <row r="201" spans="1:17" x14ac:dyDescent="0.25">
      <c r="A201" t="s">
        <v>3480</v>
      </c>
      <c r="B201" t="s">
        <v>1219</v>
      </c>
      <c r="C201" s="2">
        <v>40123</v>
      </c>
      <c r="D201" s="2">
        <v>40123</v>
      </c>
      <c r="E201" t="s">
        <v>24</v>
      </c>
      <c r="F201" t="s">
        <v>161</v>
      </c>
      <c r="G201" t="s">
        <v>141</v>
      </c>
      <c r="H201">
        <v>1.1666666269302368</v>
      </c>
      <c r="I201" t="s">
        <v>142</v>
      </c>
      <c r="K201" s="5" t="s">
        <v>143</v>
      </c>
      <c r="L201">
        <v>0.48333331942558289</v>
      </c>
      <c r="M201" t="s">
        <v>144</v>
      </c>
      <c r="N201" t="s">
        <v>3481</v>
      </c>
      <c r="P201" s="4" t="str">
        <f t="shared" si="6"/>
        <v>KRAYN-WKO-NDX-20091106</v>
      </c>
      <c r="Q201">
        <f t="shared" si="7"/>
        <v>1</v>
      </c>
    </row>
    <row r="202" spans="1:17" x14ac:dyDescent="0.25">
      <c r="A202" t="s">
        <v>3595</v>
      </c>
      <c r="B202" t="s">
        <v>1219</v>
      </c>
      <c r="C202" s="2">
        <v>40123</v>
      </c>
      <c r="D202" s="2">
        <v>40123</v>
      </c>
      <c r="E202" t="s">
        <v>25</v>
      </c>
      <c r="F202" t="s">
        <v>140</v>
      </c>
      <c r="G202" t="s">
        <v>141</v>
      </c>
      <c r="H202">
        <v>1.5</v>
      </c>
      <c r="I202" t="s">
        <v>142</v>
      </c>
      <c r="K202" s="5" t="s">
        <v>143</v>
      </c>
      <c r="L202">
        <v>0.56666666269302368</v>
      </c>
      <c r="M202" t="s">
        <v>144</v>
      </c>
      <c r="N202" t="s">
        <v>3596</v>
      </c>
      <c r="P202" s="4" t="str">
        <f t="shared" si="6"/>
        <v>KRAYN-WKO-NDX-20091106</v>
      </c>
      <c r="Q202">
        <f t="shared" si="7"/>
        <v>1</v>
      </c>
    </row>
    <row r="203" spans="1:17" x14ac:dyDescent="0.25">
      <c r="A203" t="s">
        <v>3763</v>
      </c>
      <c r="B203" t="s">
        <v>1219</v>
      </c>
      <c r="C203" s="2">
        <v>40123</v>
      </c>
      <c r="D203" s="2">
        <v>40123</v>
      </c>
      <c r="E203" t="s">
        <v>26</v>
      </c>
      <c r="F203" t="s">
        <v>140</v>
      </c>
      <c r="G203" t="s">
        <v>141</v>
      </c>
      <c r="H203">
        <v>1.2000000476837158</v>
      </c>
      <c r="I203" t="s">
        <v>142</v>
      </c>
      <c r="K203" s="5" t="s">
        <v>143</v>
      </c>
      <c r="L203">
        <v>0.51666665077209473</v>
      </c>
      <c r="M203" t="s">
        <v>144</v>
      </c>
      <c r="N203" t="s">
        <v>3764</v>
      </c>
      <c r="P203" s="4" t="str">
        <f t="shared" si="6"/>
        <v>KRAYN-WKO-NDX-20091106</v>
      </c>
      <c r="Q203">
        <f t="shared" si="7"/>
        <v>1</v>
      </c>
    </row>
    <row r="204" spans="1:17" x14ac:dyDescent="0.25">
      <c r="A204" t="s">
        <v>3909</v>
      </c>
      <c r="B204" t="s">
        <v>1219</v>
      </c>
      <c r="C204" s="2">
        <v>40123</v>
      </c>
      <c r="D204" s="2">
        <v>40123</v>
      </c>
      <c r="E204" t="s">
        <v>27</v>
      </c>
      <c r="F204" t="s">
        <v>140</v>
      </c>
      <c r="G204" t="s">
        <v>141</v>
      </c>
      <c r="H204">
        <v>1</v>
      </c>
      <c r="I204" t="s">
        <v>142</v>
      </c>
      <c r="K204" s="5" t="s">
        <v>143</v>
      </c>
      <c r="L204">
        <v>0.44999998807907104</v>
      </c>
      <c r="M204" t="s">
        <v>144</v>
      </c>
      <c r="N204" t="s">
        <v>3910</v>
      </c>
      <c r="P204" s="4" t="str">
        <f t="shared" si="6"/>
        <v>KRAYN-WKO-NDX-20091106</v>
      </c>
      <c r="Q204">
        <f t="shared" si="7"/>
        <v>1</v>
      </c>
    </row>
    <row r="205" spans="1:17" x14ac:dyDescent="0.25">
      <c r="A205" t="s">
        <v>4025</v>
      </c>
      <c r="B205" t="s">
        <v>1219</v>
      </c>
      <c r="C205" s="2">
        <v>40123</v>
      </c>
      <c r="D205" s="2">
        <v>40123</v>
      </c>
      <c r="E205" t="s">
        <v>28</v>
      </c>
      <c r="F205" t="s">
        <v>161</v>
      </c>
      <c r="G205" t="s">
        <v>141</v>
      </c>
      <c r="H205">
        <v>1.5</v>
      </c>
      <c r="I205" t="s">
        <v>142</v>
      </c>
      <c r="K205" s="5" t="s">
        <v>143</v>
      </c>
      <c r="L205">
        <v>0.60000002384185791</v>
      </c>
      <c r="M205" t="s">
        <v>144</v>
      </c>
      <c r="N205" t="s">
        <v>4026</v>
      </c>
      <c r="P205" s="4" t="str">
        <f t="shared" si="6"/>
        <v>KRAYN-WKO-NDX-20091106</v>
      </c>
      <c r="Q205">
        <f t="shared" si="7"/>
        <v>1</v>
      </c>
    </row>
    <row r="206" spans="1:17" x14ac:dyDescent="0.25">
      <c r="A206" t="s">
        <v>4176</v>
      </c>
      <c r="B206" t="s">
        <v>1219</v>
      </c>
      <c r="C206" s="2">
        <v>40123</v>
      </c>
      <c r="D206" s="2">
        <v>40123</v>
      </c>
      <c r="E206" t="s">
        <v>29</v>
      </c>
      <c r="F206" t="s">
        <v>161</v>
      </c>
      <c r="G206" t="s">
        <v>141</v>
      </c>
      <c r="H206">
        <v>3</v>
      </c>
      <c r="I206" t="s">
        <v>142</v>
      </c>
      <c r="K206" s="5" t="s">
        <v>143</v>
      </c>
      <c r="L206">
        <v>1.3999999761581421</v>
      </c>
      <c r="M206" t="s">
        <v>144</v>
      </c>
      <c r="N206" t="s">
        <v>4026</v>
      </c>
      <c r="P206" s="4" t="str">
        <f t="shared" si="6"/>
        <v>KRAYN-WKO-NDX-20091106</v>
      </c>
      <c r="Q206">
        <f t="shared" si="7"/>
        <v>1</v>
      </c>
    </row>
    <row r="207" spans="1:17" x14ac:dyDescent="0.25">
      <c r="A207" t="s">
        <v>4291</v>
      </c>
      <c r="B207" t="s">
        <v>1219</v>
      </c>
      <c r="C207" s="2">
        <v>40123</v>
      </c>
      <c r="D207" s="2">
        <v>40123</v>
      </c>
      <c r="E207" t="s">
        <v>30</v>
      </c>
      <c r="F207" t="s">
        <v>161</v>
      </c>
      <c r="G207" t="s">
        <v>141</v>
      </c>
      <c r="H207">
        <v>1.1666666269302368</v>
      </c>
      <c r="I207" t="s">
        <v>142</v>
      </c>
      <c r="K207" s="5" t="s">
        <v>143</v>
      </c>
      <c r="L207">
        <v>0.60000002384185791</v>
      </c>
      <c r="M207" t="s">
        <v>144</v>
      </c>
      <c r="N207" t="s">
        <v>4292</v>
      </c>
      <c r="P207" s="4" t="str">
        <f t="shared" si="6"/>
        <v>KRAYN-WKO-NDX-20091106</v>
      </c>
      <c r="Q207">
        <f t="shared" si="7"/>
        <v>1</v>
      </c>
    </row>
    <row r="208" spans="1:17" x14ac:dyDescent="0.25">
      <c r="A208" t="s">
        <v>4574</v>
      </c>
      <c r="B208" t="s">
        <v>1219</v>
      </c>
      <c r="C208" s="2">
        <v>40123</v>
      </c>
      <c r="D208" s="2">
        <v>40123</v>
      </c>
      <c r="E208" t="s">
        <v>32</v>
      </c>
      <c r="F208" t="s">
        <v>140</v>
      </c>
      <c r="G208" t="s">
        <v>141</v>
      </c>
      <c r="H208">
        <v>1.3666666746139526</v>
      </c>
      <c r="I208" t="s">
        <v>142</v>
      </c>
      <c r="K208" s="5" t="s">
        <v>143</v>
      </c>
      <c r="L208">
        <v>0.63333332538604736</v>
      </c>
      <c r="M208" t="s">
        <v>144</v>
      </c>
      <c r="N208" t="s">
        <v>3764</v>
      </c>
      <c r="P208" s="4" t="str">
        <f t="shared" si="6"/>
        <v>KRAYN-WKO-NDX-20091106</v>
      </c>
      <c r="Q208">
        <f t="shared" si="7"/>
        <v>1</v>
      </c>
    </row>
    <row r="209" spans="1:17" x14ac:dyDescent="0.25">
      <c r="A209" t="s">
        <v>4716</v>
      </c>
      <c r="B209" t="s">
        <v>1219</v>
      </c>
      <c r="C209" s="2">
        <v>40123</v>
      </c>
      <c r="D209" s="2">
        <v>40123</v>
      </c>
      <c r="E209" t="s">
        <v>33</v>
      </c>
      <c r="F209" t="s">
        <v>161</v>
      </c>
      <c r="G209" t="s">
        <v>141</v>
      </c>
      <c r="H209">
        <v>2.1666667461395264</v>
      </c>
      <c r="I209" t="s">
        <v>142</v>
      </c>
      <c r="K209" s="5" t="s">
        <v>143</v>
      </c>
      <c r="L209">
        <v>1.0333333015441895</v>
      </c>
      <c r="M209" t="s">
        <v>144</v>
      </c>
      <c r="N209" t="s">
        <v>3910</v>
      </c>
      <c r="P209" s="4" t="str">
        <f t="shared" si="6"/>
        <v>KRAYN-WKO-NDX-20091106</v>
      </c>
      <c r="Q209">
        <f t="shared" si="7"/>
        <v>1</v>
      </c>
    </row>
    <row r="210" spans="1:17" x14ac:dyDescent="0.25">
      <c r="A210" t="s">
        <v>4898</v>
      </c>
      <c r="B210" t="s">
        <v>1429</v>
      </c>
      <c r="C210" s="2">
        <v>40123</v>
      </c>
      <c r="D210" s="2">
        <v>40123</v>
      </c>
      <c r="E210" t="s">
        <v>34</v>
      </c>
      <c r="F210" t="s">
        <v>161</v>
      </c>
      <c r="G210" t="s">
        <v>141</v>
      </c>
      <c r="H210">
        <v>15</v>
      </c>
      <c r="I210" t="s">
        <v>142</v>
      </c>
      <c r="J210" t="s">
        <v>124</v>
      </c>
      <c r="K210" s="5" t="s">
        <v>168</v>
      </c>
      <c r="L210">
        <v>6.0333333015441895</v>
      </c>
      <c r="M210" t="s">
        <v>144</v>
      </c>
      <c r="N210" t="s">
        <v>4895</v>
      </c>
      <c r="P210" s="4" t="str">
        <f t="shared" si="6"/>
        <v>KRAYN-WKO-NDX-20091106</v>
      </c>
      <c r="Q210">
        <f t="shared" si="7"/>
        <v>1</v>
      </c>
    </row>
    <row r="211" spans="1:17" x14ac:dyDescent="0.25">
      <c r="A211" t="s">
        <v>5050</v>
      </c>
      <c r="B211" t="s">
        <v>1219</v>
      </c>
      <c r="C211" s="2">
        <v>40123</v>
      </c>
      <c r="D211" s="2">
        <v>40123</v>
      </c>
      <c r="E211" t="s">
        <v>35</v>
      </c>
      <c r="F211" t="s">
        <v>140</v>
      </c>
      <c r="G211" t="s">
        <v>141</v>
      </c>
      <c r="H211">
        <v>1.6333333253860474</v>
      </c>
      <c r="I211" t="s">
        <v>142</v>
      </c>
      <c r="K211" s="5" t="s">
        <v>143</v>
      </c>
      <c r="L211">
        <v>0.71666663885116577</v>
      </c>
      <c r="M211" t="s">
        <v>144</v>
      </c>
      <c r="N211" t="s">
        <v>5051</v>
      </c>
      <c r="P211" s="4" t="str">
        <f t="shared" si="6"/>
        <v>KRAYN-WKO-NDX-20091106</v>
      </c>
      <c r="Q211">
        <f t="shared" si="7"/>
        <v>1</v>
      </c>
    </row>
    <row r="212" spans="1:17" x14ac:dyDescent="0.25">
      <c r="A212" t="s">
        <v>1287</v>
      </c>
      <c r="B212" t="s">
        <v>1219</v>
      </c>
      <c r="C212" s="2">
        <v>40124</v>
      </c>
      <c r="D212" s="2">
        <v>40124</v>
      </c>
      <c r="E212" t="s">
        <v>11</v>
      </c>
      <c r="F212" t="s">
        <v>161</v>
      </c>
      <c r="G212" t="s">
        <v>141</v>
      </c>
      <c r="H212">
        <v>1</v>
      </c>
      <c r="I212" t="s">
        <v>142</v>
      </c>
      <c r="K212" s="5" t="s">
        <v>143</v>
      </c>
      <c r="L212">
        <v>0.38333332538604736</v>
      </c>
      <c r="M212" t="s">
        <v>144</v>
      </c>
      <c r="N212" t="s">
        <v>1288</v>
      </c>
      <c r="P212" s="4" t="str">
        <f t="shared" si="6"/>
        <v>KRAYN-WKO-NDX-20091107</v>
      </c>
      <c r="Q212">
        <f t="shared" si="7"/>
        <v>1</v>
      </c>
    </row>
    <row r="213" spans="1:17" x14ac:dyDescent="0.25">
      <c r="A213" t="s">
        <v>1978</v>
      </c>
      <c r="B213" t="s">
        <v>1219</v>
      </c>
      <c r="C213" s="2">
        <v>40124</v>
      </c>
      <c r="D213" s="2">
        <v>40124</v>
      </c>
      <c r="E213" t="s">
        <v>15</v>
      </c>
      <c r="F213" t="s">
        <v>140</v>
      </c>
      <c r="G213" t="s">
        <v>141</v>
      </c>
      <c r="H213">
        <v>1.5</v>
      </c>
      <c r="I213" t="s">
        <v>142</v>
      </c>
      <c r="K213" s="5" t="s">
        <v>143</v>
      </c>
      <c r="L213">
        <v>0.55000001192092896</v>
      </c>
      <c r="M213" t="s">
        <v>144</v>
      </c>
      <c r="N213" t="s">
        <v>1979</v>
      </c>
      <c r="P213" s="4" t="str">
        <f t="shared" si="6"/>
        <v>KRAYN-WKO-NDX-20091107</v>
      </c>
      <c r="Q213">
        <f t="shared" si="7"/>
        <v>1</v>
      </c>
    </row>
    <row r="214" spans="1:17" x14ac:dyDescent="0.25">
      <c r="A214" t="s">
        <v>4449</v>
      </c>
      <c r="B214" t="s">
        <v>4450</v>
      </c>
      <c r="C214" s="2">
        <v>40124</v>
      </c>
      <c r="D214" s="2">
        <v>40124</v>
      </c>
      <c r="E214" t="s">
        <v>31</v>
      </c>
      <c r="F214" t="s">
        <v>161</v>
      </c>
      <c r="G214" t="s">
        <v>141</v>
      </c>
      <c r="H214">
        <v>3</v>
      </c>
      <c r="I214" t="s">
        <v>142</v>
      </c>
      <c r="K214" s="5" t="s">
        <v>143</v>
      </c>
      <c r="L214">
        <v>1</v>
      </c>
      <c r="M214" t="s">
        <v>144</v>
      </c>
      <c r="N214" t="s">
        <v>4451</v>
      </c>
      <c r="P214" s="4" t="str">
        <f t="shared" si="6"/>
        <v>KRAYN-WKO-NDX-20091107</v>
      </c>
      <c r="Q214">
        <f t="shared" si="7"/>
        <v>1</v>
      </c>
    </row>
    <row r="215" spans="1:17" x14ac:dyDescent="0.25">
      <c r="A215" t="s">
        <v>4899</v>
      </c>
      <c r="B215" t="s">
        <v>1219</v>
      </c>
      <c r="C215" s="2">
        <v>40124</v>
      </c>
      <c r="D215" s="2">
        <v>40124</v>
      </c>
      <c r="E215" t="s">
        <v>34</v>
      </c>
      <c r="F215" t="s">
        <v>161</v>
      </c>
      <c r="G215" t="s">
        <v>141</v>
      </c>
      <c r="H215">
        <v>2</v>
      </c>
      <c r="I215" t="s">
        <v>142</v>
      </c>
      <c r="K215" s="5" t="s">
        <v>143</v>
      </c>
      <c r="L215">
        <v>2</v>
      </c>
      <c r="M215" t="s">
        <v>144</v>
      </c>
      <c r="N215" t="s">
        <v>4900</v>
      </c>
      <c r="P215" s="4" t="str">
        <f t="shared" si="6"/>
        <v>KRAYN-WKO-NDX-20091107</v>
      </c>
      <c r="Q215">
        <f t="shared" si="7"/>
        <v>1</v>
      </c>
    </row>
    <row r="216" spans="1:17" x14ac:dyDescent="0.25">
      <c r="A216" t="s">
        <v>1507</v>
      </c>
      <c r="B216" t="s">
        <v>1508</v>
      </c>
      <c r="C216" s="2">
        <v>40126</v>
      </c>
      <c r="D216" s="2">
        <v>40126</v>
      </c>
      <c r="E216" t="s">
        <v>12</v>
      </c>
      <c r="F216" t="s">
        <v>1200</v>
      </c>
      <c r="G216" t="s">
        <v>141</v>
      </c>
      <c r="H216">
        <v>3.7666666507720947</v>
      </c>
      <c r="I216" t="s">
        <v>162</v>
      </c>
      <c r="K216" s="5" t="s">
        <v>143</v>
      </c>
      <c r="L216">
        <v>3.7666666507720947</v>
      </c>
      <c r="M216" t="s">
        <v>144</v>
      </c>
      <c r="N216" t="s">
        <v>1509</v>
      </c>
      <c r="P216" s="4" t="str">
        <f t="shared" si="6"/>
        <v>KRAYN-WKO-NDX-20091109</v>
      </c>
      <c r="Q216">
        <f t="shared" si="7"/>
        <v>1</v>
      </c>
    </row>
    <row r="217" spans="1:17" x14ac:dyDescent="0.25">
      <c r="A217" s="37" t="s">
        <v>1658</v>
      </c>
      <c r="B217" t="s">
        <v>1508</v>
      </c>
      <c r="C217" s="2">
        <v>40126</v>
      </c>
      <c r="D217" s="2">
        <v>40126</v>
      </c>
      <c r="E217" t="s">
        <v>13</v>
      </c>
      <c r="F217" t="s">
        <v>1200</v>
      </c>
      <c r="G217" t="s">
        <v>141</v>
      </c>
      <c r="H217">
        <v>2.6666667461395264</v>
      </c>
      <c r="I217" t="s">
        <v>162</v>
      </c>
      <c r="K217" s="5" t="s">
        <v>143</v>
      </c>
      <c r="L217">
        <v>2.6666667461395264</v>
      </c>
      <c r="M217" t="s">
        <v>144</v>
      </c>
      <c r="N217" t="s">
        <v>1659</v>
      </c>
      <c r="P217" s="4" t="str">
        <f t="shared" si="6"/>
        <v>KRAYN-WKO-NDX-20091109</v>
      </c>
      <c r="Q217">
        <f t="shared" si="7"/>
        <v>1</v>
      </c>
    </row>
    <row r="218" spans="1:17" x14ac:dyDescent="0.25">
      <c r="A218" t="s">
        <v>2271</v>
      </c>
      <c r="B218" t="s">
        <v>1976</v>
      </c>
      <c r="C218" s="2">
        <v>40126</v>
      </c>
      <c r="D218" s="2">
        <v>40126</v>
      </c>
      <c r="E218" t="s">
        <v>17</v>
      </c>
      <c r="F218" t="s">
        <v>161</v>
      </c>
      <c r="G218" t="s">
        <v>141</v>
      </c>
      <c r="H218">
        <v>8</v>
      </c>
      <c r="I218" t="s">
        <v>142</v>
      </c>
      <c r="K218" s="5" t="s">
        <v>143</v>
      </c>
      <c r="L218">
        <v>2.7833333015441895</v>
      </c>
      <c r="M218" t="s">
        <v>144</v>
      </c>
      <c r="N218" t="s">
        <v>2132</v>
      </c>
      <c r="P218" s="4" t="str">
        <f t="shared" si="6"/>
        <v>KRAYN-WKO-NDX-20091109</v>
      </c>
      <c r="Q218">
        <f t="shared" si="7"/>
        <v>1</v>
      </c>
    </row>
    <row r="219" spans="1:17" x14ac:dyDescent="0.25">
      <c r="A219" t="s">
        <v>2603</v>
      </c>
      <c r="B219" t="s">
        <v>1344</v>
      </c>
      <c r="C219" s="2">
        <v>40126</v>
      </c>
      <c r="D219" s="2">
        <v>40126</v>
      </c>
      <c r="E219" t="s">
        <v>19</v>
      </c>
      <c r="F219" t="s">
        <v>140</v>
      </c>
      <c r="G219" t="s">
        <v>141</v>
      </c>
      <c r="H219">
        <v>5.5999999046325684</v>
      </c>
      <c r="I219" t="s">
        <v>142</v>
      </c>
      <c r="K219" s="5" t="s">
        <v>143</v>
      </c>
      <c r="L219">
        <v>2.7999999523162842</v>
      </c>
      <c r="M219" t="s">
        <v>144</v>
      </c>
      <c r="N219" t="s">
        <v>2604</v>
      </c>
      <c r="P219" s="4" t="str">
        <f t="shared" si="6"/>
        <v>KRAYN-WKO-NDX-20091109</v>
      </c>
      <c r="Q219">
        <f t="shared" si="7"/>
        <v>1</v>
      </c>
    </row>
    <row r="220" spans="1:17" x14ac:dyDescent="0.25">
      <c r="A220" t="s">
        <v>2738</v>
      </c>
      <c r="B220" t="s">
        <v>1344</v>
      </c>
      <c r="C220" s="2">
        <v>40126</v>
      </c>
      <c r="D220" s="2">
        <v>40126</v>
      </c>
      <c r="E220" t="s">
        <v>19</v>
      </c>
      <c r="F220" t="s">
        <v>140</v>
      </c>
      <c r="G220" t="s">
        <v>141</v>
      </c>
      <c r="H220">
        <v>5.5999999046325684</v>
      </c>
      <c r="I220" t="s">
        <v>142</v>
      </c>
      <c r="K220" s="5" t="s">
        <v>143</v>
      </c>
      <c r="L220">
        <v>2.7999999523162842</v>
      </c>
      <c r="M220" t="s">
        <v>144</v>
      </c>
      <c r="N220" t="s">
        <v>2604</v>
      </c>
      <c r="P220" s="4" t="str">
        <f t="shared" si="6"/>
        <v>KRAYN-WKO-NDX-20091109</v>
      </c>
      <c r="Q220">
        <f t="shared" si="7"/>
        <v>1</v>
      </c>
    </row>
    <row r="221" spans="1:17" x14ac:dyDescent="0.25">
      <c r="A221" t="s">
        <v>5332</v>
      </c>
      <c r="B221" t="s">
        <v>1976</v>
      </c>
      <c r="C221" s="2">
        <v>40126</v>
      </c>
      <c r="D221" s="2">
        <v>40126</v>
      </c>
      <c r="E221" t="s">
        <v>16</v>
      </c>
      <c r="F221" t="s">
        <v>1216</v>
      </c>
      <c r="G221" t="s">
        <v>141</v>
      </c>
      <c r="H221">
        <v>6.6666665077209473</v>
      </c>
      <c r="I221" t="s">
        <v>142</v>
      </c>
      <c r="K221" s="5" t="s">
        <v>143</v>
      </c>
      <c r="L221">
        <v>2.5166666507720947</v>
      </c>
      <c r="M221" t="s">
        <v>144</v>
      </c>
      <c r="N221" t="s">
        <v>2132</v>
      </c>
      <c r="P221" s="4" t="str">
        <f t="shared" si="6"/>
        <v>KRAYN-WKO-NDX-20091109</v>
      </c>
      <c r="Q221">
        <f t="shared" si="7"/>
        <v>1</v>
      </c>
    </row>
    <row r="222" spans="1:17" x14ac:dyDescent="0.25">
      <c r="A222" t="s">
        <v>1800</v>
      </c>
      <c r="B222" t="s">
        <v>1508</v>
      </c>
      <c r="C222" s="2">
        <v>40127</v>
      </c>
      <c r="D222" s="2">
        <v>40127</v>
      </c>
      <c r="E222" t="s">
        <v>14</v>
      </c>
      <c r="F222" t="s">
        <v>1200</v>
      </c>
      <c r="G222" t="s">
        <v>141</v>
      </c>
      <c r="H222">
        <v>4.1666665077209473</v>
      </c>
      <c r="I222" t="s">
        <v>162</v>
      </c>
      <c r="K222" s="5" t="s">
        <v>143</v>
      </c>
      <c r="L222">
        <v>4.1666665077209473</v>
      </c>
      <c r="M222" t="s">
        <v>144</v>
      </c>
      <c r="N222" t="s">
        <v>1659</v>
      </c>
      <c r="P222" s="4" t="str">
        <f t="shared" si="6"/>
        <v>KRAYN-WKO-NDX-20091110</v>
      </c>
      <c r="Q222">
        <f t="shared" si="7"/>
        <v>1</v>
      </c>
    </row>
    <row r="223" spans="1:17" x14ac:dyDescent="0.25">
      <c r="A223" t="s">
        <v>2111</v>
      </c>
      <c r="B223" t="s">
        <v>1508</v>
      </c>
      <c r="C223" s="2">
        <v>40127</v>
      </c>
      <c r="D223" s="2">
        <v>40127</v>
      </c>
      <c r="E223" t="s">
        <v>16</v>
      </c>
      <c r="F223" t="s">
        <v>1200</v>
      </c>
      <c r="G223" t="s">
        <v>141</v>
      </c>
      <c r="H223">
        <v>2</v>
      </c>
      <c r="I223" t="s">
        <v>162</v>
      </c>
      <c r="K223" s="5" t="s">
        <v>143</v>
      </c>
      <c r="L223">
        <v>2</v>
      </c>
      <c r="M223" t="s">
        <v>144</v>
      </c>
      <c r="N223" t="s">
        <v>1659</v>
      </c>
      <c r="P223" s="4" t="str">
        <f t="shared" si="6"/>
        <v>KRAYN-WKO-NDX-20091110</v>
      </c>
      <c r="Q223">
        <f t="shared" si="7"/>
        <v>1</v>
      </c>
    </row>
    <row r="224" spans="1:17" x14ac:dyDescent="0.25">
      <c r="A224" t="s">
        <v>2272</v>
      </c>
      <c r="B224" t="s">
        <v>1219</v>
      </c>
      <c r="C224" s="2">
        <v>40127</v>
      </c>
      <c r="D224" s="2">
        <v>40127</v>
      </c>
      <c r="E224" t="s">
        <v>17</v>
      </c>
      <c r="F224" t="s">
        <v>161</v>
      </c>
      <c r="G224" t="s">
        <v>141</v>
      </c>
      <c r="H224">
        <v>3.5</v>
      </c>
      <c r="I224" t="s">
        <v>142</v>
      </c>
      <c r="K224" s="5" t="s">
        <v>143</v>
      </c>
      <c r="L224">
        <v>1.6333333253860474</v>
      </c>
      <c r="M224" t="s">
        <v>144</v>
      </c>
      <c r="N224" t="s">
        <v>2273</v>
      </c>
      <c r="P224" s="4" t="str">
        <f t="shared" si="6"/>
        <v>KRAYN-WKO-NDX-20091110</v>
      </c>
      <c r="Q224">
        <f t="shared" si="7"/>
        <v>1</v>
      </c>
    </row>
    <row r="225" spans="1:17" x14ac:dyDescent="0.25">
      <c r="A225" t="s">
        <v>2839</v>
      </c>
      <c r="B225" t="s">
        <v>2840</v>
      </c>
      <c r="C225" s="2">
        <v>40127</v>
      </c>
      <c r="D225" s="2">
        <v>40127</v>
      </c>
      <c r="E225" t="s">
        <v>20</v>
      </c>
      <c r="F225" t="s">
        <v>161</v>
      </c>
      <c r="G225" t="s">
        <v>141</v>
      </c>
      <c r="H225">
        <v>9.3333330154418945</v>
      </c>
      <c r="I225" t="s">
        <v>142</v>
      </c>
      <c r="K225" s="5" t="s">
        <v>143</v>
      </c>
      <c r="L225">
        <v>4.6666665077209473</v>
      </c>
      <c r="M225" t="s">
        <v>144</v>
      </c>
      <c r="N225" t="s">
        <v>2841</v>
      </c>
      <c r="P225" s="4" t="str">
        <f t="shared" si="6"/>
        <v>KRAYN-WKO-NDX-20091110</v>
      </c>
      <c r="Q225">
        <f t="shared" si="7"/>
        <v>1</v>
      </c>
    </row>
    <row r="226" spans="1:17" x14ac:dyDescent="0.25">
      <c r="A226" t="s">
        <v>2999</v>
      </c>
      <c r="B226" t="s">
        <v>1219</v>
      </c>
      <c r="C226" s="2">
        <v>40127</v>
      </c>
      <c r="D226" s="2">
        <v>40127</v>
      </c>
      <c r="E226" t="s">
        <v>21</v>
      </c>
      <c r="F226" t="s">
        <v>140</v>
      </c>
      <c r="G226" t="s">
        <v>141</v>
      </c>
      <c r="H226">
        <v>6.3333334922790527</v>
      </c>
      <c r="I226" t="s">
        <v>142</v>
      </c>
      <c r="K226" s="5" t="s">
        <v>143</v>
      </c>
      <c r="L226">
        <v>3.0833332538604736</v>
      </c>
      <c r="M226" t="s">
        <v>144</v>
      </c>
      <c r="N226" t="s">
        <v>3000</v>
      </c>
      <c r="P226" s="4" t="str">
        <f t="shared" si="6"/>
        <v>KRAYN-WKO-NDX-20091110</v>
      </c>
      <c r="Q226">
        <f t="shared" si="7"/>
        <v>1</v>
      </c>
    </row>
    <row r="227" spans="1:17" x14ac:dyDescent="0.25">
      <c r="A227" t="s">
        <v>3001</v>
      </c>
      <c r="B227" t="s">
        <v>1344</v>
      </c>
      <c r="C227" s="2">
        <v>40127</v>
      </c>
      <c r="D227" s="2">
        <v>40127</v>
      </c>
      <c r="E227" t="s">
        <v>21</v>
      </c>
      <c r="F227" t="s">
        <v>140</v>
      </c>
      <c r="G227" t="s">
        <v>141</v>
      </c>
      <c r="H227">
        <v>6.1666665077209473</v>
      </c>
      <c r="I227" t="s">
        <v>142</v>
      </c>
      <c r="K227" s="5" t="s">
        <v>143</v>
      </c>
      <c r="L227">
        <v>3.0833332538604736</v>
      </c>
      <c r="M227" t="s">
        <v>144</v>
      </c>
      <c r="N227" t="s">
        <v>2604</v>
      </c>
      <c r="P227" s="4" t="str">
        <f t="shared" si="6"/>
        <v>KRAYN-WKO-NDX-20091110</v>
      </c>
      <c r="Q227">
        <f t="shared" si="7"/>
        <v>1</v>
      </c>
    </row>
    <row r="228" spans="1:17" x14ac:dyDescent="0.25">
      <c r="A228" t="s">
        <v>3156</v>
      </c>
      <c r="B228" t="s">
        <v>1219</v>
      </c>
      <c r="C228" s="2">
        <v>40127</v>
      </c>
      <c r="D228" s="2">
        <v>40127</v>
      </c>
      <c r="E228" t="s">
        <v>22</v>
      </c>
      <c r="F228" t="s">
        <v>161</v>
      </c>
      <c r="G228" t="s">
        <v>141</v>
      </c>
      <c r="H228">
        <v>10.600000381469727</v>
      </c>
      <c r="I228" t="s">
        <v>142</v>
      </c>
      <c r="K228" s="5" t="s">
        <v>143</v>
      </c>
      <c r="L228">
        <v>5.1833333969116211</v>
      </c>
      <c r="M228" t="s">
        <v>144</v>
      </c>
      <c r="N228" t="s">
        <v>3157</v>
      </c>
      <c r="P228" s="4" t="str">
        <f t="shared" si="6"/>
        <v>KRAYN-WKO-NDX-20091110</v>
      </c>
      <c r="Q228">
        <f t="shared" si="7"/>
        <v>1</v>
      </c>
    </row>
    <row r="229" spans="1:17" x14ac:dyDescent="0.25">
      <c r="A229" t="s">
        <v>3310</v>
      </c>
      <c r="B229" t="s">
        <v>1344</v>
      </c>
      <c r="C229" s="2">
        <v>40127</v>
      </c>
      <c r="D229" s="2">
        <v>40127</v>
      </c>
      <c r="E229" t="s">
        <v>23</v>
      </c>
      <c r="F229" t="s">
        <v>161</v>
      </c>
      <c r="G229" t="s">
        <v>141</v>
      </c>
      <c r="H229">
        <v>5.1666665077209473</v>
      </c>
      <c r="I229" t="s">
        <v>142</v>
      </c>
      <c r="K229" s="5" t="s">
        <v>143</v>
      </c>
      <c r="L229">
        <v>2.5833332538604736</v>
      </c>
      <c r="M229" t="s">
        <v>144</v>
      </c>
      <c r="N229" t="s">
        <v>2604</v>
      </c>
      <c r="P229" s="4" t="str">
        <f t="shared" si="6"/>
        <v>KRAYN-WKO-NDX-20091110</v>
      </c>
      <c r="Q229">
        <f t="shared" si="7"/>
        <v>1</v>
      </c>
    </row>
    <row r="230" spans="1:17" x14ac:dyDescent="0.25">
      <c r="A230" t="s">
        <v>3765</v>
      </c>
      <c r="B230" t="s">
        <v>1976</v>
      </c>
      <c r="C230" s="2">
        <v>40127</v>
      </c>
      <c r="D230" s="2">
        <v>40127</v>
      </c>
      <c r="E230" t="s">
        <v>26</v>
      </c>
      <c r="F230" t="s">
        <v>140</v>
      </c>
      <c r="G230" t="s">
        <v>141</v>
      </c>
      <c r="H230">
        <v>11</v>
      </c>
      <c r="I230" t="s">
        <v>142</v>
      </c>
      <c r="K230" s="5" t="s">
        <v>143</v>
      </c>
      <c r="L230">
        <v>2.8166666030883789</v>
      </c>
      <c r="M230" t="s">
        <v>144</v>
      </c>
      <c r="N230" t="s">
        <v>3766</v>
      </c>
      <c r="P230" s="4" t="str">
        <f t="shared" si="6"/>
        <v>KRAYN-WKO-NDX-20091110</v>
      </c>
      <c r="Q230">
        <f t="shared" si="7"/>
        <v>1</v>
      </c>
    </row>
    <row r="231" spans="1:17" x14ac:dyDescent="0.25">
      <c r="A231" t="s">
        <v>3767</v>
      </c>
      <c r="B231" t="s">
        <v>1976</v>
      </c>
      <c r="C231" s="2">
        <v>40127</v>
      </c>
      <c r="D231" s="2">
        <v>40127</v>
      </c>
      <c r="E231" t="s">
        <v>26</v>
      </c>
      <c r="F231" t="s">
        <v>140</v>
      </c>
      <c r="G231" t="s">
        <v>141</v>
      </c>
      <c r="H231">
        <v>11</v>
      </c>
      <c r="I231" t="s">
        <v>142</v>
      </c>
      <c r="K231" s="5" t="s">
        <v>143</v>
      </c>
      <c r="L231">
        <v>2.8166666030883789</v>
      </c>
      <c r="M231" t="s">
        <v>144</v>
      </c>
      <c r="N231" t="s">
        <v>3766</v>
      </c>
      <c r="P231" s="4" t="str">
        <f t="shared" si="6"/>
        <v>KRAYN-WKO-NDX-20091110</v>
      </c>
      <c r="Q231">
        <f t="shared" si="7"/>
        <v>1</v>
      </c>
    </row>
    <row r="232" spans="1:17" x14ac:dyDescent="0.25">
      <c r="A232" t="s">
        <v>3911</v>
      </c>
      <c r="B232" t="s">
        <v>1508</v>
      </c>
      <c r="C232" s="2">
        <v>40127</v>
      </c>
      <c r="D232" s="2">
        <v>40127</v>
      </c>
      <c r="E232" t="s">
        <v>27</v>
      </c>
      <c r="F232" t="s">
        <v>1200</v>
      </c>
      <c r="G232" t="s">
        <v>141</v>
      </c>
      <c r="H232">
        <v>3.7666666507720947</v>
      </c>
      <c r="I232" t="s">
        <v>162</v>
      </c>
      <c r="K232" s="5" t="s">
        <v>143</v>
      </c>
      <c r="L232">
        <v>4.7666668891906738</v>
      </c>
      <c r="M232" t="s">
        <v>144</v>
      </c>
      <c r="N232" t="s">
        <v>1659</v>
      </c>
      <c r="P232" s="4" t="str">
        <f t="shared" si="6"/>
        <v>KRAYN-WKO-NDX-20091110</v>
      </c>
      <c r="Q232">
        <f t="shared" si="7"/>
        <v>1</v>
      </c>
    </row>
    <row r="233" spans="1:17" x14ac:dyDescent="0.25">
      <c r="A233" t="s">
        <v>3912</v>
      </c>
      <c r="B233" t="s">
        <v>1976</v>
      </c>
      <c r="C233" s="2">
        <v>40127</v>
      </c>
      <c r="D233" s="2">
        <v>40127</v>
      </c>
      <c r="E233" t="s">
        <v>27</v>
      </c>
      <c r="F233" t="s">
        <v>140</v>
      </c>
      <c r="G233" t="s">
        <v>141</v>
      </c>
      <c r="H233">
        <v>15.416666984558105</v>
      </c>
      <c r="I233" t="s">
        <v>142</v>
      </c>
      <c r="K233" s="5" t="s">
        <v>143</v>
      </c>
      <c r="L233">
        <v>5.6999998092651367</v>
      </c>
      <c r="M233" t="s">
        <v>144</v>
      </c>
      <c r="N233" t="s">
        <v>3913</v>
      </c>
      <c r="P233" s="4" t="str">
        <f t="shared" si="6"/>
        <v>KRAYN-WKO-NDX-20091110</v>
      </c>
      <c r="Q233">
        <f t="shared" si="7"/>
        <v>1</v>
      </c>
    </row>
    <row r="234" spans="1:17" x14ac:dyDescent="0.25">
      <c r="A234" t="s">
        <v>3914</v>
      </c>
      <c r="B234" t="s">
        <v>1976</v>
      </c>
      <c r="C234" s="2">
        <v>40127</v>
      </c>
      <c r="D234" s="2">
        <v>40127</v>
      </c>
      <c r="E234" t="s">
        <v>27</v>
      </c>
      <c r="F234" t="s">
        <v>140</v>
      </c>
      <c r="G234" t="s">
        <v>141</v>
      </c>
      <c r="H234">
        <v>15.416666984558105</v>
      </c>
      <c r="I234" t="s">
        <v>142</v>
      </c>
      <c r="K234" s="5" t="s">
        <v>143</v>
      </c>
      <c r="L234">
        <v>5.6999998092651367</v>
      </c>
      <c r="M234" t="s">
        <v>144</v>
      </c>
      <c r="N234" t="s">
        <v>3913</v>
      </c>
      <c r="P234" s="4" t="str">
        <f t="shared" si="6"/>
        <v>KRAYN-WKO-NDX-20091110</v>
      </c>
      <c r="Q234">
        <f t="shared" si="7"/>
        <v>1</v>
      </c>
    </row>
    <row r="235" spans="1:17" x14ac:dyDescent="0.25">
      <c r="A235" t="s">
        <v>4027</v>
      </c>
      <c r="B235" t="s">
        <v>4028</v>
      </c>
      <c r="C235" s="2">
        <v>40127</v>
      </c>
      <c r="D235" s="2">
        <v>40128</v>
      </c>
      <c r="E235" t="s">
        <v>28</v>
      </c>
      <c r="F235" t="s">
        <v>161</v>
      </c>
      <c r="G235" t="s">
        <v>141</v>
      </c>
      <c r="H235">
        <v>2.6666667461395264</v>
      </c>
      <c r="I235" t="s">
        <v>142</v>
      </c>
      <c r="J235" t="s">
        <v>70</v>
      </c>
      <c r="K235" s="5" t="s">
        <v>4029</v>
      </c>
      <c r="L235">
        <v>1.5</v>
      </c>
      <c r="M235" t="s">
        <v>144</v>
      </c>
      <c r="N235" t="s">
        <v>4030</v>
      </c>
      <c r="P235" s="4" t="str">
        <f t="shared" si="6"/>
        <v>KRAYN-WKO-NDX-20091110</v>
      </c>
      <c r="Q235">
        <f t="shared" si="7"/>
        <v>1</v>
      </c>
    </row>
    <row r="236" spans="1:17" x14ac:dyDescent="0.25">
      <c r="A236" t="s">
        <v>3482</v>
      </c>
      <c r="B236" t="s">
        <v>1344</v>
      </c>
      <c r="C236" s="2">
        <v>40128</v>
      </c>
      <c r="D236" s="2">
        <v>40128</v>
      </c>
      <c r="E236" t="s">
        <v>24</v>
      </c>
      <c r="F236" t="s">
        <v>161</v>
      </c>
      <c r="G236" t="s">
        <v>141</v>
      </c>
      <c r="H236">
        <v>7</v>
      </c>
      <c r="I236" t="s">
        <v>142</v>
      </c>
      <c r="K236" s="5" t="s">
        <v>143</v>
      </c>
      <c r="L236">
        <v>2.5</v>
      </c>
      <c r="M236" t="s">
        <v>144</v>
      </c>
      <c r="N236" t="s">
        <v>2604</v>
      </c>
      <c r="P236" s="4" t="str">
        <f t="shared" si="6"/>
        <v>KRAYN-WKO-NDX-20091111</v>
      </c>
      <c r="Q236">
        <f t="shared" si="7"/>
        <v>1</v>
      </c>
    </row>
    <row r="237" spans="1:17" x14ac:dyDescent="0.25">
      <c r="A237" t="s">
        <v>3597</v>
      </c>
      <c r="B237" t="s">
        <v>1344</v>
      </c>
      <c r="C237" s="2">
        <v>40128</v>
      </c>
      <c r="D237" s="2">
        <v>40128</v>
      </c>
      <c r="E237" t="s">
        <v>25</v>
      </c>
      <c r="F237" t="s">
        <v>140</v>
      </c>
      <c r="G237" t="s">
        <v>141</v>
      </c>
      <c r="H237">
        <v>7.8000001907348633</v>
      </c>
      <c r="I237" t="s">
        <v>142</v>
      </c>
      <c r="K237" s="5" t="s">
        <v>143</v>
      </c>
      <c r="L237">
        <v>3.9000000953674316</v>
      </c>
      <c r="M237" t="s">
        <v>144</v>
      </c>
      <c r="N237" t="s">
        <v>2604</v>
      </c>
      <c r="P237" s="4" t="str">
        <f t="shared" si="6"/>
        <v>KRAYN-WKO-NDX-20091111</v>
      </c>
      <c r="Q237">
        <f t="shared" si="7"/>
        <v>1</v>
      </c>
    </row>
    <row r="238" spans="1:17" x14ac:dyDescent="0.25">
      <c r="A238" t="s">
        <v>4293</v>
      </c>
      <c r="B238" t="s">
        <v>1976</v>
      </c>
      <c r="C238" s="2">
        <v>40128</v>
      </c>
      <c r="D238" s="2">
        <v>40128</v>
      </c>
      <c r="E238" t="s">
        <v>30</v>
      </c>
      <c r="F238" t="s">
        <v>161</v>
      </c>
      <c r="G238" t="s">
        <v>141</v>
      </c>
      <c r="H238">
        <v>4.1666665077209473</v>
      </c>
      <c r="I238" t="s">
        <v>142</v>
      </c>
      <c r="K238" s="5" t="s">
        <v>143</v>
      </c>
      <c r="L238">
        <v>1.6499999761581421</v>
      </c>
      <c r="M238" t="s">
        <v>144</v>
      </c>
      <c r="N238" t="s">
        <v>4294</v>
      </c>
      <c r="P238" s="4" t="str">
        <f t="shared" si="6"/>
        <v>KRAYN-WKO-NDX-20091111</v>
      </c>
      <c r="Q238">
        <f t="shared" si="7"/>
        <v>1</v>
      </c>
    </row>
    <row r="239" spans="1:17" x14ac:dyDescent="0.25">
      <c r="A239" t="s">
        <v>4452</v>
      </c>
      <c r="B239" t="s">
        <v>1976</v>
      </c>
      <c r="C239" s="2">
        <v>40128</v>
      </c>
      <c r="D239" s="2">
        <v>40128</v>
      </c>
      <c r="E239" t="s">
        <v>31</v>
      </c>
      <c r="F239" t="s">
        <v>161</v>
      </c>
      <c r="G239" t="s">
        <v>141</v>
      </c>
      <c r="H239">
        <v>3.8333332538604736</v>
      </c>
      <c r="I239" t="s">
        <v>142</v>
      </c>
      <c r="K239" s="5" t="s">
        <v>143</v>
      </c>
      <c r="L239">
        <v>0.91666668653488159</v>
      </c>
      <c r="M239" t="s">
        <v>144</v>
      </c>
      <c r="N239" t="s">
        <v>4294</v>
      </c>
      <c r="P239" s="4" t="str">
        <f t="shared" si="6"/>
        <v>KRAYN-WKO-NDX-20091111</v>
      </c>
      <c r="Q239">
        <f t="shared" si="7"/>
        <v>1</v>
      </c>
    </row>
    <row r="240" spans="1:17" x14ac:dyDescent="0.25">
      <c r="A240" t="s">
        <v>4717</v>
      </c>
      <c r="B240" t="s">
        <v>1508</v>
      </c>
      <c r="C240" s="2">
        <v>40128</v>
      </c>
      <c r="D240" s="2">
        <v>40128</v>
      </c>
      <c r="E240" t="s">
        <v>33</v>
      </c>
      <c r="F240" t="s">
        <v>1200</v>
      </c>
      <c r="G240" t="s">
        <v>141</v>
      </c>
      <c r="H240">
        <v>2.8166666030883789</v>
      </c>
      <c r="I240" t="s">
        <v>162</v>
      </c>
      <c r="K240" s="5" t="s">
        <v>143</v>
      </c>
      <c r="L240">
        <v>2.8166666030883789</v>
      </c>
      <c r="M240" t="s">
        <v>144</v>
      </c>
      <c r="N240" t="s">
        <v>1659</v>
      </c>
      <c r="P240" s="4" t="str">
        <f t="shared" si="6"/>
        <v>KRAYN-WKO-NDX-20091111</v>
      </c>
      <c r="Q240">
        <f t="shared" si="7"/>
        <v>1</v>
      </c>
    </row>
    <row r="241" spans="1:17" x14ac:dyDescent="0.25">
      <c r="A241" t="s">
        <v>4718</v>
      </c>
      <c r="B241" t="s">
        <v>4719</v>
      </c>
      <c r="C241" s="2">
        <v>40128</v>
      </c>
      <c r="D241" s="2">
        <v>40128</v>
      </c>
      <c r="E241" t="s">
        <v>33</v>
      </c>
      <c r="F241" t="s">
        <v>161</v>
      </c>
      <c r="G241" t="s">
        <v>141</v>
      </c>
      <c r="H241">
        <v>5</v>
      </c>
      <c r="I241" t="s">
        <v>142</v>
      </c>
      <c r="K241" s="5" t="s">
        <v>143</v>
      </c>
      <c r="L241">
        <v>1.4833333492279053</v>
      </c>
      <c r="M241" t="s">
        <v>144</v>
      </c>
      <c r="N241" t="s">
        <v>4720</v>
      </c>
      <c r="P241" s="4" t="str">
        <f t="shared" si="6"/>
        <v>KRAYN-WKO-NDX-20091111</v>
      </c>
      <c r="Q241">
        <f t="shared" si="7"/>
        <v>1</v>
      </c>
    </row>
    <row r="242" spans="1:17" x14ac:dyDescent="0.25">
      <c r="A242" t="s">
        <v>4901</v>
      </c>
      <c r="B242" t="s">
        <v>4902</v>
      </c>
      <c r="C242" s="2">
        <v>40128</v>
      </c>
      <c r="D242" s="2">
        <v>40128</v>
      </c>
      <c r="E242" t="s">
        <v>34</v>
      </c>
      <c r="F242" t="s">
        <v>161</v>
      </c>
      <c r="G242" t="s">
        <v>141</v>
      </c>
      <c r="H242">
        <v>1.7666666507720947</v>
      </c>
      <c r="I242" t="s">
        <v>142</v>
      </c>
      <c r="K242" s="5" t="s">
        <v>143</v>
      </c>
      <c r="L242">
        <v>0.64999997615814209</v>
      </c>
      <c r="M242" t="s">
        <v>144</v>
      </c>
      <c r="N242" t="s">
        <v>4903</v>
      </c>
      <c r="P242" s="4" t="str">
        <f t="shared" si="6"/>
        <v>KRAYN-WKO-NDX-20091111</v>
      </c>
      <c r="Q242">
        <f t="shared" si="7"/>
        <v>1</v>
      </c>
    </row>
    <row r="243" spans="1:17" x14ac:dyDescent="0.25">
      <c r="A243" t="s">
        <v>4031</v>
      </c>
      <c r="B243" t="s">
        <v>1219</v>
      </c>
      <c r="C243" s="2">
        <v>40133</v>
      </c>
      <c r="D243" s="2">
        <v>40133</v>
      </c>
      <c r="E243" t="s">
        <v>28</v>
      </c>
      <c r="F243" t="s">
        <v>161</v>
      </c>
      <c r="G243" t="s">
        <v>141</v>
      </c>
      <c r="H243">
        <v>44.833332061767578</v>
      </c>
      <c r="I243" t="s">
        <v>142</v>
      </c>
      <c r="J243" t="s">
        <v>4032</v>
      </c>
      <c r="K243" s="5" t="s">
        <v>1556</v>
      </c>
      <c r="L243">
        <v>8.3500003814697266</v>
      </c>
      <c r="M243" t="s">
        <v>144</v>
      </c>
      <c r="N243" t="s">
        <v>4033</v>
      </c>
      <c r="P243" s="4" t="str">
        <f t="shared" si="6"/>
        <v>KRAYN-WKO-NDX-20091116</v>
      </c>
      <c r="Q243">
        <f t="shared" si="7"/>
        <v>1</v>
      </c>
    </row>
    <row r="244" spans="1:17" x14ac:dyDescent="0.25">
      <c r="A244" t="s">
        <v>4034</v>
      </c>
      <c r="B244" t="s">
        <v>1219</v>
      </c>
      <c r="C244" s="2">
        <v>40133</v>
      </c>
      <c r="D244" s="2">
        <v>40133</v>
      </c>
      <c r="E244" t="s">
        <v>28</v>
      </c>
      <c r="F244" t="s">
        <v>161</v>
      </c>
      <c r="G244" t="s">
        <v>141</v>
      </c>
      <c r="H244">
        <v>44.833332061767578</v>
      </c>
      <c r="I244" t="s">
        <v>142</v>
      </c>
      <c r="J244" t="s">
        <v>4032</v>
      </c>
      <c r="K244" s="5" t="s">
        <v>1556</v>
      </c>
      <c r="L244">
        <v>8.3500003814697266</v>
      </c>
      <c r="M244" t="s">
        <v>144</v>
      </c>
      <c r="N244" t="s">
        <v>4033</v>
      </c>
      <c r="P244" s="4" t="str">
        <f t="shared" si="6"/>
        <v>KRAYN-WKO-NDX-20091116</v>
      </c>
      <c r="Q244">
        <f t="shared" si="7"/>
        <v>1</v>
      </c>
    </row>
    <row r="245" spans="1:17" x14ac:dyDescent="0.25">
      <c r="A245" t="s">
        <v>4035</v>
      </c>
      <c r="B245" t="s">
        <v>1219</v>
      </c>
      <c r="C245" s="2">
        <v>40134</v>
      </c>
      <c r="D245" s="2">
        <v>40134</v>
      </c>
      <c r="E245" t="s">
        <v>28</v>
      </c>
      <c r="F245" t="s">
        <v>161</v>
      </c>
      <c r="G245" t="s">
        <v>141</v>
      </c>
      <c r="H245">
        <v>0.73333334922790527</v>
      </c>
      <c r="I245" t="s">
        <v>142</v>
      </c>
      <c r="K245" s="5" t="s">
        <v>143</v>
      </c>
      <c r="L245">
        <v>0.3333333432674408</v>
      </c>
      <c r="M245" t="s">
        <v>144</v>
      </c>
      <c r="N245" t="s">
        <v>4036</v>
      </c>
      <c r="P245" s="4" t="str">
        <f t="shared" si="6"/>
        <v>KRAYN-WKO-NDX-20091117</v>
      </c>
      <c r="Q245">
        <f t="shared" si="7"/>
        <v>1</v>
      </c>
    </row>
    <row r="246" spans="1:17" x14ac:dyDescent="0.25">
      <c r="A246" t="s">
        <v>2412</v>
      </c>
      <c r="B246" t="s">
        <v>2413</v>
      </c>
      <c r="C246" s="2">
        <v>40137</v>
      </c>
      <c r="D246" s="2">
        <v>40137</v>
      </c>
      <c r="E246" t="s">
        <v>18</v>
      </c>
      <c r="F246" t="s">
        <v>161</v>
      </c>
      <c r="G246" t="s">
        <v>141</v>
      </c>
      <c r="H246">
        <v>7.0999999046325684</v>
      </c>
      <c r="I246" t="s">
        <v>142</v>
      </c>
      <c r="K246" s="5" t="s">
        <v>143</v>
      </c>
      <c r="L246">
        <v>2.3666665554046631</v>
      </c>
      <c r="M246" t="s">
        <v>144</v>
      </c>
      <c r="N246" t="s">
        <v>2414</v>
      </c>
      <c r="P246" s="4" t="str">
        <f t="shared" si="6"/>
        <v>KRAYN-WKO-NDX-20091120</v>
      </c>
      <c r="Q246">
        <f t="shared" si="7"/>
        <v>1</v>
      </c>
    </row>
    <row r="247" spans="1:17" x14ac:dyDescent="0.25">
      <c r="A247" t="s">
        <v>2274</v>
      </c>
      <c r="B247" t="s">
        <v>2275</v>
      </c>
      <c r="C247" s="2">
        <v>40141</v>
      </c>
      <c r="D247" s="2">
        <v>40141</v>
      </c>
      <c r="E247" t="s">
        <v>17</v>
      </c>
      <c r="F247" t="s">
        <v>161</v>
      </c>
      <c r="G247" t="s">
        <v>141</v>
      </c>
      <c r="H247">
        <v>2</v>
      </c>
      <c r="I247" t="s">
        <v>142</v>
      </c>
      <c r="J247" t="s">
        <v>2276</v>
      </c>
      <c r="K247" s="5" t="s">
        <v>2277</v>
      </c>
      <c r="L247">
        <v>1</v>
      </c>
      <c r="M247" t="s">
        <v>144</v>
      </c>
      <c r="N247" t="s">
        <v>2278</v>
      </c>
      <c r="P247" s="4" t="str">
        <f t="shared" si="6"/>
        <v>KRAYN-WKO-NDX-20091124</v>
      </c>
      <c r="Q247">
        <f t="shared" si="7"/>
        <v>1</v>
      </c>
    </row>
    <row r="248" spans="1:17" x14ac:dyDescent="0.25">
      <c r="A248" t="s">
        <v>2415</v>
      </c>
      <c r="B248" t="s">
        <v>2275</v>
      </c>
      <c r="C248" s="2">
        <v>40141</v>
      </c>
      <c r="D248" s="2">
        <v>40141</v>
      </c>
      <c r="E248" t="s">
        <v>18</v>
      </c>
      <c r="F248" t="s">
        <v>161</v>
      </c>
      <c r="G248" t="s">
        <v>141</v>
      </c>
      <c r="H248">
        <v>1.4666666984558105</v>
      </c>
      <c r="I248" t="s">
        <v>142</v>
      </c>
      <c r="J248" t="s">
        <v>2276</v>
      </c>
      <c r="K248" s="5" t="s">
        <v>2277</v>
      </c>
      <c r="L248">
        <v>0.66666668653488159</v>
      </c>
      <c r="M248" t="s">
        <v>144</v>
      </c>
      <c r="N248" t="s">
        <v>2416</v>
      </c>
      <c r="P248" s="4" t="str">
        <f t="shared" si="6"/>
        <v>KRAYN-WKO-NDX-20091124</v>
      </c>
      <c r="Q248">
        <f t="shared" si="7"/>
        <v>1</v>
      </c>
    </row>
    <row r="249" spans="1:17" x14ac:dyDescent="0.25">
      <c r="A249" t="s">
        <v>2605</v>
      </c>
      <c r="B249" t="s">
        <v>2275</v>
      </c>
      <c r="C249" s="2">
        <v>40141</v>
      </c>
      <c r="D249" s="2">
        <v>40141</v>
      </c>
      <c r="E249" t="s">
        <v>19</v>
      </c>
      <c r="F249" t="s">
        <v>140</v>
      </c>
      <c r="G249" t="s">
        <v>141</v>
      </c>
      <c r="H249">
        <v>1.2999999523162842</v>
      </c>
      <c r="I249" t="s">
        <v>142</v>
      </c>
      <c r="J249" t="s">
        <v>2276</v>
      </c>
      <c r="K249" s="5" t="s">
        <v>2277</v>
      </c>
      <c r="L249">
        <v>0.64999997615814209</v>
      </c>
      <c r="M249" t="s">
        <v>144</v>
      </c>
      <c r="N249" t="s">
        <v>2416</v>
      </c>
      <c r="P249" s="4" t="str">
        <f t="shared" si="6"/>
        <v>KRAYN-WKO-NDX-20091124</v>
      </c>
      <c r="Q249">
        <f t="shared" si="7"/>
        <v>1</v>
      </c>
    </row>
    <row r="250" spans="1:17" x14ac:dyDescent="0.25">
      <c r="A250" t="s">
        <v>2739</v>
      </c>
      <c r="B250" t="s">
        <v>2275</v>
      </c>
      <c r="C250" s="2">
        <v>40141</v>
      </c>
      <c r="D250" s="2">
        <v>40141</v>
      </c>
      <c r="E250" t="s">
        <v>19</v>
      </c>
      <c r="F250" t="s">
        <v>140</v>
      </c>
      <c r="G250" t="s">
        <v>141</v>
      </c>
      <c r="H250">
        <v>1.2999999523162842</v>
      </c>
      <c r="I250" t="s">
        <v>142</v>
      </c>
      <c r="J250" t="s">
        <v>2276</v>
      </c>
      <c r="K250" s="5" t="s">
        <v>2277</v>
      </c>
      <c r="L250">
        <v>0.64999997615814209</v>
      </c>
      <c r="M250" t="s">
        <v>144</v>
      </c>
      <c r="N250" t="s">
        <v>2416</v>
      </c>
      <c r="P250" s="4" t="str">
        <f t="shared" si="6"/>
        <v>KRAYN-WKO-NDX-20091124</v>
      </c>
      <c r="Q250">
        <f t="shared" si="7"/>
        <v>1</v>
      </c>
    </row>
    <row r="251" spans="1:17" x14ac:dyDescent="0.25">
      <c r="A251" t="s">
        <v>2842</v>
      </c>
      <c r="B251" t="s">
        <v>2275</v>
      </c>
      <c r="C251" s="2">
        <v>40141</v>
      </c>
      <c r="D251" s="2">
        <v>40141</v>
      </c>
      <c r="E251" t="s">
        <v>20</v>
      </c>
      <c r="F251" t="s">
        <v>161</v>
      </c>
      <c r="G251" t="s">
        <v>141</v>
      </c>
      <c r="H251">
        <v>1.0333333015441895</v>
      </c>
      <c r="I251" t="s">
        <v>142</v>
      </c>
      <c r="J251" t="s">
        <v>2843</v>
      </c>
      <c r="K251" s="5" t="s">
        <v>2277</v>
      </c>
      <c r="L251">
        <v>0.51666665077209473</v>
      </c>
      <c r="M251" t="s">
        <v>144</v>
      </c>
      <c r="N251" t="s">
        <v>2416</v>
      </c>
      <c r="P251" s="4" t="str">
        <f t="shared" si="6"/>
        <v>KRAYN-WKO-NDX-20091124</v>
      </c>
      <c r="Q251">
        <f t="shared" si="7"/>
        <v>1</v>
      </c>
    </row>
    <row r="252" spans="1:17" x14ac:dyDescent="0.25">
      <c r="A252" t="s">
        <v>2844</v>
      </c>
      <c r="B252" t="s">
        <v>2275</v>
      </c>
      <c r="C252" s="2">
        <v>40141</v>
      </c>
      <c r="D252" s="2">
        <v>40141</v>
      </c>
      <c r="E252" t="s">
        <v>20</v>
      </c>
      <c r="F252" t="s">
        <v>161</v>
      </c>
      <c r="G252" t="s">
        <v>141</v>
      </c>
      <c r="H252">
        <v>1.0333333015441895</v>
      </c>
      <c r="I252" t="s">
        <v>142</v>
      </c>
      <c r="J252" t="s">
        <v>2843</v>
      </c>
      <c r="K252" s="5" t="s">
        <v>2277</v>
      </c>
      <c r="L252">
        <v>0.51666665077209473</v>
      </c>
      <c r="M252" t="s">
        <v>144</v>
      </c>
      <c r="N252" t="s">
        <v>2416</v>
      </c>
      <c r="P252" s="4" t="str">
        <f t="shared" si="6"/>
        <v>KRAYN-WKO-NDX-20091124</v>
      </c>
      <c r="Q252">
        <f t="shared" si="7"/>
        <v>1</v>
      </c>
    </row>
    <row r="253" spans="1:17" x14ac:dyDescent="0.25">
      <c r="A253" t="s">
        <v>3158</v>
      </c>
      <c r="B253" t="s">
        <v>1811</v>
      </c>
      <c r="C253" s="2">
        <v>40141</v>
      </c>
      <c r="D253" s="2">
        <v>40141</v>
      </c>
      <c r="E253" t="s">
        <v>22</v>
      </c>
      <c r="F253" t="s">
        <v>161</v>
      </c>
      <c r="G253" t="s">
        <v>141</v>
      </c>
      <c r="H253">
        <v>1.2999999523162842</v>
      </c>
      <c r="I253" t="s">
        <v>142</v>
      </c>
      <c r="J253" t="s">
        <v>2276</v>
      </c>
      <c r="K253" s="5" t="s">
        <v>2277</v>
      </c>
      <c r="L253">
        <v>0.64999997615814209</v>
      </c>
      <c r="M253" t="s">
        <v>144</v>
      </c>
      <c r="N253" t="s">
        <v>2416</v>
      </c>
      <c r="P253" s="4" t="str">
        <f t="shared" si="6"/>
        <v>KRAYN-WKO-NDX-20091124</v>
      </c>
      <c r="Q253">
        <f t="shared" si="7"/>
        <v>1</v>
      </c>
    </row>
    <row r="254" spans="1:17" x14ac:dyDescent="0.25">
      <c r="A254" t="s">
        <v>3159</v>
      </c>
      <c r="B254" t="s">
        <v>1811</v>
      </c>
      <c r="C254" s="2">
        <v>40141</v>
      </c>
      <c r="D254" s="2">
        <v>40141</v>
      </c>
      <c r="E254" t="s">
        <v>22</v>
      </c>
      <c r="F254" t="s">
        <v>161</v>
      </c>
      <c r="G254" t="s">
        <v>141</v>
      </c>
      <c r="H254">
        <v>1.2999999523162842</v>
      </c>
      <c r="I254" t="s">
        <v>142</v>
      </c>
      <c r="J254" t="s">
        <v>2276</v>
      </c>
      <c r="K254" s="5" t="s">
        <v>2277</v>
      </c>
      <c r="L254">
        <v>0.64999997615814209</v>
      </c>
      <c r="M254" t="s">
        <v>144</v>
      </c>
      <c r="N254" t="s">
        <v>2416</v>
      </c>
      <c r="P254" s="4" t="str">
        <f t="shared" si="6"/>
        <v>KRAYN-WKO-NDX-20091124</v>
      </c>
      <c r="Q254">
        <f t="shared" si="7"/>
        <v>1</v>
      </c>
    </row>
    <row r="255" spans="1:17" x14ac:dyDescent="0.25">
      <c r="A255" t="s">
        <v>1289</v>
      </c>
      <c r="B255" t="s">
        <v>1290</v>
      </c>
      <c r="C255" s="2">
        <v>40147</v>
      </c>
      <c r="D255" s="2">
        <v>40147</v>
      </c>
      <c r="E255" t="s">
        <v>11</v>
      </c>
      <c r="F255" t="s">
        <v>161</v>
      </c>
      <c r="G255" t="s">
        <v>141</v>
      </c>
      <c r="H255">
        <v>0.98333334922790527</v>
      </c>
      <c r="I255" t="s">
        <v>142</v>
      </c>
      <c r="K255" s="5" t="s">
        <v>143</v>
      </c>
      <c r="L255">
        <v>7.4333333969116211</v>
      </c>
      <c r="M255" t="s">
        <v>144</v>
      </c>
      <c r="N255" t="s">
        <v>1291</v>
      </c>
      <c r="P255" s="4" t="str">
        <f t="shared" si="6"/>
        <v>KRAYN-WKO-NDX-20091130</v>
      </c>
      <c r="Q255">
        <f t="shared" si="7"/>
        <v>1</v>
      </c>
    </row>
    <row r="256" spans="1:17" x14ac:dyDescent="0.25">
      <c r="A256" t="s">
        <v>1980</v>
      </c>
      <c r="B256" t="s">
        <v>1290</v>
      </c>
      <c r="C256" s="2">
        <v>40147</v>
      </c>
      <c r="D256" s="2">
        <v>40147</v>
      </c>
      <c r="E256" t="s">
        <v>15</v>
      </c>
      <c r="F256" t="s">
        <v>140</v>
      </c>
      <c r="G256" t="s">
        <v>141</v>
      </c>
      <c r="H256">
        <v>0.96666663885116577</v>
      </c>
      <c r="I256" t="s">
        <v>142</v>
      </c>
      <c r="K256" s="5" t="s">
        <v>143</v>
      </c>
      <c r="L256">
        <v>4.4499998092651367</v>
      </c>
      <c r="M256" t="s">
        <v>144</v>
      </c>
      <c r="N256" t="s">
        <v>1291</v>
      </c>
      <c r="P256" s="4" t="str">
        <f t="shared" si="6"/>
        <v>KRAYN-WKO-NDX-20091130</v>
      </c>
      <c r="Q256">
        <f t="shared" si="7"/>
        <v>1</v>
      </c>
    </row>
    <row r="257" spans="1:17" x14ac:dyDescent="0.25">
      <c r="A257" t="s">
        <v>2133</v>
      </c>
      <c r="B257" t="s">
        <v>1290</v>
      </c>
      <c r="C257" s="2">
        <v>40147</v>
      </c>
      <c r="D257" s="2">
        <v>40147</v>
      </c>
      <c r="E257" t="s">
        <v>16</v>
      </c>
      <c r="F257" t="s">
        <v>1216</v>
      </c>
      <c r="G257" t="s">
        <v>141</v>
      </c>
      <c r="H257">
        <v>1.4500000476837158</v>
      </c>
      <c r="I257" t="s">
        <v>142</v>
      </c>
      <c r="K257" s="5" t="s">
        <v>143</v>
      </c>
      <c r="L257">
        <v>3.2166666984558105</v>
      </c>
      <c r="M257" t="s">
        <v>144</v>
      </c>
      <c r="N257" t="s">
        <v>1291</v>
      </c>
      <c r="P257" s="4" t="str">
        <f t="shared" si="6"/>
        <v>KRAYN-WKO-NDX-20091130</v>
      </c>
      <c r="Q257">
        <f t="shared" si="7"/>
        <v>1</v>
      </c>
    </row>
    <row r="258" spans="1:17" x14ac:dyDescent="0.25">
      <c r="A258" t="s">
        <v>2279</v>
      </c>
      <c r="B258" t="s">
        <v>1290</v>
      </c>
      <c r="C258" s="2">
        <v>40147</v>
      </c>
      <c r="D258" s="2">
        <v>40147</v>
      </c>
      <c r="E258" t="s">
        <v>17</v>
      </c>
      <c r="F258" t="s">
        <v>161</v>
      </c>
      <c r="G258" t="s">
        <v>141</v>
      </c>
      <c r="H258">
        <v>1.1499999761581421</v>
      </c>
      <c r="I258" t="s">
        <v>142</v>
      </c>
      <c r="K258" s="5" t="s">
        <v>143</v>
      </c>
      <c r="L258">
        <v>3.1333334445953369</v>
      </c>
      <c r="M258" t="s">
        <v>144</v>
      </c>
      <c r="N258" t="s">
        <v>1291</v>
      </c>
      <c r="P258" s="4" t="str">
        <f t="shared" si="6"/>
        <v>KRAYN-WKO-NDX-20091130</v>
      </c>
      <c r="Q258">
        <f t="shared" si="7"/>
        <v>1</v>
      </c>
    </row>
    <row r="259" spans="1:17" x14ac:dyDescent="0.25">
      <c r="A259" t="s">
        <v>3160</v>
      </c>
      <c r="B259" t="s">
        <v>1219</v>
      </c>
      <c r="C259" s="2">
        <v>40147</v>
      </c>
      <c r="D259" s="2">
        <v>40147</v>
      </c>
      <c r="E259" t="s">
        <v>22</v>
      </c>
      <c r="F259" t="s">
        <v>161</v>
      </c>
      <c r="G259" t="s">
        <v>141</v>
      </c>
      <c r="H259">
        <v>7.1333332061767578</v>
      </c>
      <c r="I259" t="s">
        <v>142</v>
      </c>
      <c r="K259" s="5" t="s">
        <v>143</v>
      </c>
      <c r="L259">
        <v>3.5666666030883789</v>
      </c>
      <c r="M259" t="s">
        <v>144</v>
      </c>
      <c r="N259" t="s">
        <v>3161</v>
      </c>
      <c r="P259" s="4" t="str">
        <f t="shared" ref="P259:P322" si="8">LEFT($A259,22)</f>
        <v>KRAYN-WKO-NDX-20091130</v>
      </c>
      <c r="Q259">
        <f t="shared" ref="Q259:Q322" si="9">COUNTIF($A$2:$A$2708,$A259)</f>
        <v>1</v>
      </c>
    </row>
    <row r="260" spans="1:17" x14ac:dyDescent="0.25">
      <c r="A260" t="s">
        <v>5052</v>
      </c>
      <c r="B260" t="s">
        <v>1290</v>
      </c>
      <c r="C260" s="2">
        <v>40147</v>
      </c>
      <c r="D260" s="2">
        <v>40147</v>
      </c>
      <c r="E260" t="s">
        <v>35</v>
      </c>
      <c r="F260" t="s">
        <v>140</v>
      </c>
      <c r="G260" t="s">
        <v>141</v>
      </c>
      <c r="H260">
        <v>0.64999997615814209</v>
      </c>
      <c r="I260" t="s">
        <v>142</v>
      </c>
      <c r="K260" s="5" t="s">
        <v>143</v>
      </c>
      <c r="L260">
        <v>5.4833331108093262</v>
      </c>
      <c r="M260" t="s">
        <v>144</v>
      </c>
      <c r="N260" t="s">
        <v>1291</v>
      </c>
      <c r="P260" s="4" t="str">
        <f t="shared" si="8"/>
        <v>KRAYN-WKO-NDX-20091130</v>
      </c>
      <c r="Q260">
        <f t="shared" si="9"/>
        <v>1</v>
      </c>
    </row>
    <row r="261" spans="1:17" x14ac:dyDescent="0.25">
      <c r="A261" t="s">
        <v>2280</v>
      </c>
      <c r="B261" t="s">
        <v>1429</v>
      </c>
      <c r="C261" s="2">
        <v>40148</v>
      </c>
      <c r="D261" s="2">
        <v>40148</v>
      </c>
      <c r="E261" t="s">
        <v>17</v>
      </c>
      <c r="F261" t="s">
        <v>161</v>
      </c>
      <c r="G261" t="s">
        <v>141</v>
      </c>
      <c r="H261">
        <v>2.4333333969116211</v>
      </c>
      <c r="I261" t="s">
        <v>142</v>
      </c>
      <c r="J261" t="s">
        <v>63</v>
      </c>
      <c r="K261" s="5" t="s">
        <v>168</v>
      </c>
      <c r="L261">
        <v>3.9333333969116211</v>
      </c>
      <c r="M261" t="s">
        <v>144</v>
      </c>
      <c r="N261" t="s">
        <v>2281</v>
      </c>
      <c r="P261" s="4" t="str">
        <f t="shared" si="8"/>
        <v>KRAYN-WKO-NDX-20091201</v>
      </c>
      <c r="Q261">
        <f t="shared" si="9"/>
        <v>1</v>
      </c>
    </row>
    <row r="262" spans="1:17" x14ac:dyDescent="0.25">
      <c r="A262" t="s">
        <v>4721</v>
      </c>
      <c r="B262" t="s">
        <v>4722</v>
      </c>
      <c r="C262" s="2">
        <v>40148</v>
      </c>
      <c r="D262" s="2">
        <v>40148</v>
      </c>
      <c r="E262" t="s">
        <v>33</v>
      </c>
      <c r="F262" t="s">
        <v>161</v>
      </c>
      <c r="G262" t="s">
        <v>141</v>
      </c>
      <c r="H262">
        <v>0.61666667461395264</v>
      </c>
      <c r="I262" t="s">
        <v>142</v>
      </c>
      <c r="K262" s="5" t="s">
        <v>143</v>
      </c>
      <c r="L262">
        <v>8.9333333969116211</v>
      </c>
      <c r="M262" t="s">
        <v>144</v>
      </c>
      <c r="N262" t="s">
        <v>4723</v>
      </c>
      <c r="P262" s="4" t="str">
        <f t="shared" si="8"/>
        <v>KRAYN-WKO-NDX-20091201</v>
      </c>
      <c r="Q262">
        <f t="shared" si="9"/>
        <v>1</v>
      </c>
    </row>
    <row r="263" spans="1:17" x14ac:dyDescent="0.25">
      <c r="A263" t="s">
        <v>4724</v>
      </c>
      <c r="B263" t="s">
        <v>4725</v>
      </c>
      <c r="C263" s="2">
        <v>40149</v>
      </c>
      <c r="D263" s="2">
        <v>40149</v>
      </c>
      <c r="E263" t="s">
        <v>33</v>
      </c>
      <c r="F263" t="s">
        <v>161</v>
      </c>
      <c r="G263" t="s">
        <v>141</v>
      </c>
      <c r="H263">
        <v>3.8666665554046631</v>
      </c>
      <c r="I263" t="s">
        <v>142</v>
      </c>
      <c r="K263" s="5" t="s">
        <v>143</v>
      </c>
      <c r="L263">
        <v>1.9333332777023315</v>
      </c>
      <c r="M263" t="s">
        <v>144</v>
      </c>
      <c r="N263" t="s">
        <v>4726</v>
      </c>
      <c r="P263" s="4" t="str">
        <f t="shared" si="8"/>
        <v>KRAYN-WKO-NDX-20091202</v>
      </c>
      <c r="Q263">
        <f t="shared" si="9"/>
        <v>1</v>
      </c>
    </row>
    <row r="264" spans="1:17" x14ac:dyDescent="0.25">
      <c r="A264" t="s">
        <v>4453</v>
      </c>
      <c r="B264" t="s">
        <v>1429</v>
      </c>
      <c r="C264" s="2">
        <v>40152</v>
      </c>
      <c r="D264" s="2">
        <v>40153</v>
      </c>
      <c r="E264" t="s">
        <v>31</v>
      </c>
      <c r="F264" t="s">
        <v>161</v>
      </c>
      <c r="G264" t="s">
        <v>141</v>
      </c>
      <c r="H264">
        <v>5</v>
      </c>
      <c r="I264" t="s">
        <v>142</v>
      </c>
      <c r="J264" t="s">
        <v>124</v>
      </c>
      <c r="K264" s="5" t="s">
        <v>168</v>
      </c>
      <c r="L264">
        <v>14.449999809265137</v>
      </c>
      <c r="M264" t="s">
        <v>144</v>
      </c>
      <c r="N264" t="s">
        <v>4454</v>
      </c>
      <c r="P264" s="4" t="str">
        <f t="shared" si="8"/>
        <v>KRAYN-WKO-NDX-20091205</v>
      </c>
      <c r="Q264">
        <f t="shared" si="9"/>
        <v>1</v>
      </c>
    </row>
    <row r="265" spans="1:17" x14ac:dyDescent="0.25">
      <c r="A265" t="s">
        <v>5053</v>
      </c>
      <c r="B265" t="s">
        <v>2135</v>
      </c>
      <c r="C265" s="2">
        <v>40152</v>
      </c>
      <c r="E265" t="s">
        <v>35</v>
      </c>
      <c r="F265" t="s">
        <v>140</v>
      </c>
      <c r="G265" t="s">
        <v>141</v>
      </c>
      <c r="H265">
        <v>16</v>
      </c>
      <c r="I265" t="s">
        <v>142</v>
      </c>
      <c r="J265" t="s">
        <v>124</v>
      </c>
      <c r="K265" s="5" t="s">
        <v>168</v>
      </c>
      <c r="L265">
        <v>5.4833331108093262</v>
      </c>
      <c r="M265" t="s">
        <v>144</v>
      </c>
      <c r="N265" t="s">
        <v>5054</v>
      </c>
      <c r="P265" s="4" t="str">
        <f t="shared" si="8"/>
        <v>KRAYN-WKO-NDX-20091205</v>
      </c>
      <c r="Q265">
        <f t="shared" si="9"/>
        <v>1</v>
      </c>
    </row>
    <row r="266" spans="1:17" x14ac:dyDescent="0.25">
      <c r="A266" t="s">
        <v>5055</v>
      </c>
      <c r="B266" t="s">
        <v>2135</v>
      </c>
      <c r="C266" s="2">
        <v>40152</v>
      </c>
      <c r="D266" s="2">
        <v>40155</v>
      </c>
      <c r="E266" t="s">
        <v>35</v>
      </c>
      <c r="F266" t="s">
        <v>140</v>
      </c>
      <c r="G266" t="s">
        <v>141</v>
      </c>
      <c r="H266">
        <v>36</v>
      </c>
      <c r="I266" t="s">
        <v>142</v>
      </c>
      <c r="J266" t="s">
        <v>124</v>
      </c>
      <c r="K266" s="5" t="s">
        <v>168</v>
      </c>
      <c r="L266">
        <v>77.349998474121094</v>
      </c>
      <c r="M266" t="s">
        <v>144</v>
      </c>
      <c r="N266" t="s">
        <v>5056</v>
      </c>
      <c r="P266" s="4" t="str">
        <f t="shared" si="8"/>
        <v>KRAYN-WKO-NDX-20091205</v>
      </c>
      <c r="Q266">
        <f t="shared" si="9"/>
        <v>1</v>
      </c>
    </row>
    <row r="267" spans="1:17" x14ac:dyDescent="0.25">
      <c r="A267" t="s">
        <v>1965</v>
      </c>
      <c r="B267" t="s">
        <v>1966</v>
      </c>
      <c r="C267" s="2">
        <v>40153</v>
      </c>
      <c r="E267" t="s">
        <v>15</v>
      </c>
      <c r="F267" t="s">
        <v>140</v>
      </c>
      <c r="G267" t="s">
        <v>141</v>
      </c>
      <c r="H267">
        <v>5.3333334922790527</v>
      </c>
      <c r="I267" t="s">
        <v>142</v>
      </c>
      <c r="K267" s="5" t="s">
        <v>143</v>
      </c>
      <c r="L267">
        <v>3.1833333969116211</v>
      </c>
      <c r="M267" t="s">
        <v>144</v>
      </c>
      <c r="N267" t="s">
        <v>1967</v>
      </c>
      <c r="P267" s="4" t="str">
        <f t="shared" si="8"/>
        <v>KRAYN-WKO-NDX-20091206</v>
      </c>
      <c r="Q267">
        <f t="shared" si="9"/>
        <v>1</v>
      </c>
    </row>
    <row r="268" spans="1:17" x14ac:dyDescent="0.25">
      <c r="A268" t="s">
        <v>2417</v>
      </c>
      <c r="B268" t="s">
        <v>2418</v>
      </c>
      <c r="C268" s="2">
        <v>40154</v>
      </c>
      <c r="D268" s="2">
        <v>40155</v>
      </c>
      <c r="E268" t="s">
        <v>18</v>
      </c>
      <c r="F268" t="s">
        <v>161</v>
      </c>
      <c r="G268" t="s">
        <v>141</v>
      </c>
      <c r="H268">
        <v>25</v>
      </c>
      <c r="I268" t="s">
        <v>142</v>
      </c>
      <c r="J268" t="s">
        <v>48</v>
      </c>
      <c r="K268" s="5" t="s">
        <v>168</v>
      </c>
      <c r="L268">
        <v>51.762500762939453</v>
      </c>
      <c r="M268" t="s">
        <v>144</v>
      </c>
      <c r="N268" t="s">
        <v>2419</v>
      </c>
      <c r="P268" s="4" t="str">
        <f t="shared" si="8"/>
        <v>KRAYN-WKO-NDX-20091207</v>
      </c>
      <c r="Q268">
        <f t="shared" si="9"/>
        <v>1</v>
      </c>
    </row>
    <row r="269" spans="1:17" x14ac:dyDescent="0.25">
      <c r="A269" t="s">
        <v>4037</v>
      </c>
      <c r="B269" t="s">
        <v>4038</v>
      </c>
      <c r="C269" s="2">
        <v>40155</v>
      </c>
      <c r="D269" s="2">
        <v>40154</v>
      </c>
      <c r="E269" t="s">
        <v>28</v>
      </c>
      <c r="F269" t="s">
        <v>161</v>
      </c>
      <c r="G269" t="s">
        <v>141</v>
      </c>
      <c r="H269">
        <v>15</v>
      </c>
      <c r="I269" t="s">
        <v>142</v>
      </c>
      <c r="K269" s="5" t="s">
        <v>143</v>
      </c>
      <c r="L269">
        <v>42</v>
      </c>
      <c r="M269" t="s">
        <v>144</v>
      </c>
      <c r="N269" t="s">
        <v>4039</v>
      </c>
      <c r="P269" s="4" t="str">
        <f t="shared" si="8"/>
        <v>KRAYN-WKO-NDX-20091208</v>
      </c>
      <c r="Q269">
        <f t="shared" si="9"/>
        <v>1</v>
      </c>
    </row>
    <row r="270" spans="1:17" x14ac:dyDescent="0.25">
      <c r="A270" t="s">
        <v>2303</v>
      </c>
      <c r="B270" t="s">
        <v>2304</v>
      </c>
      <c r="C270" s="2">
        <v>40160</v>
      </c>
      <c r="D270" s="2">
        <v>40160</v>
      </c>
      <c r="E270" t="s">
        <v>17</v>
      </c>
      <c r="F270" t="s">
        <v>161</v>
      </c>
      <c r="G270" t="s">
        <v>141</v>
      </c>
      <c r="H270">
        <v>3.6666667461395264</v>
      </c>
      <c r="I270" t="s">
        <v>142</v>
      </c>
      <c r="K270" s="5" t="s">
        <v>143</v>
      </c>
      <c r="L270">
        <v>100.80000305175781</v>
      </c>
      <c r="M270" t="s">
        <v>144</v>
      </c>
      <c r="N270" t="s">
        <v>2305</v>
      </c>
      <c r="P270" s="4" t="str">
        <f t="shared" si="8"/>
        <v>KRAYN-WKO-NDX-20091213</v>
      </c>
      <c r="Q270">
        <f t="shared" si="9"/>
        <v>1</v>
      </c>
    </row>
    <row r="271" spans="1:17" x14ac:dyDescent="0.25">
      <c r="A271" t="s">
        <v>1981</v>
      </c>
      <c r="B271" t="s">
        <v>1982</v>
      </c>
      <c r="C271" s="2">
        <v>40161</v>
      </c>
      <c r="D271" s="2">
        <v>40161</v>
      </c>
      <c r="E271" t="s">
        <v>15</v>
      </c>
      <c r="F271" t="s">
        <v>140</v>
      </c>
      <c r="G271" t="s">
        <v>141</v>
      </c>
      <c r="H271">
        <v>0.63333332538604736</v>
      </c>
      <c r="I271" t="s">
        <v>142</v>
      </c>
      <c r="K271" s="5" t="s">
        <v>143</v>
      </c>
      <c r="L271">
        <v>0.31666666269302368</v>
      </c>
      <c r="M271" t="s">
        <v>144</v>
      </c>
      <c r="N271" t="s">
        <v>1983</v>
      </c>
      <c r="P271" s="4" t="str">
        <f t="shared" si="8"/>
        <v>KRAYN-WKO-NDX-20091214</v>
      </c>
      <c r="Q271">
        <f t="shared" si="9"/>
        <v>1</v>
      </c>
    </row>
    <row r="272" spans="1:17" x14ac:dyDescent="0.25">
      <c r="A272" s="37" t="s">
        <v>1660</v>
      </c>
      <c r="B272" t="s">
        <v>1661</v>
      </c>
      <c r="C272" s="2">
        <v>40164</v>
      </c>
      <c r="D272" s="2">
        <v>40164</v>
      </c>
      <c r="E272" t="s">
        <v>13</v>
      </c>
      <c r="F272" t="s">
        <v>161</v>
      </c>
      <c r="G272" t="s">
        <v>141</v>
      </c>
      <c r="H272">
        <v>15.75</v>
      </c>
      <c r="I272" t="s">
        <v>142</v>
      </c>
      <c r="K272" s="5" t="s">
        <v>143</v>
      </c>
      <c r="L272">
        <v>4.75</v>
      </c>
      <c r="M272" t="s">
        <v>144</v>
      </c>
      <c r="N272" t="s">
        <v>1662</v>
      </c>
      <c r="P272" s="4" t="str">
        <f t="shared" si="8"/>
        <v>KRAYN-WKO-NDX-20091217</v>
      </c>
      <c r="Q272">
        <f t="shared" si="9"/>
        <v>1</v>
      </c>
    </row>
    <row r="273" spans="1:17" x14ac:dyDescent="0.25">
      <c r="A273" t="s">
        <v>1984</v>
      </c>
      <c r="B273" t="s">
        <v>1985</v>
      </c>
      <c r="C273" s="2">
        <v>40173</v>
      </c>
      <c r="D273" s="2">
        <v>40174</v>
      </c>
      <c r="E273" t="s">
        <v>15</v>
      </c>
      <c r="F273" t="s">
        <v>140</v>
      </c>
      <c r="G273" t="s">
        <v>141</v>
      </c>
      <c r="H273">
        <v>18.299999237060547</v>
      </c>
      <c r="I273" t="s">
        <v>142</v>
      </c>
      <c r="J273" t="s">
        <v>1943</v>
      </c>
      <c r="K273" s="5" t="s">
        <v>168</v>
      </c>
      <c r="L273">
        <v>33.833332061767578</v>
      </c>
      <c r="M273" t="s">
        <v>144</v>
      </c>
      <c r="N273" t="s">
        <v>1986</v>
      </c>
      <c r="P273" s="4" t="str">
        <f t="shared" si="8"/>
        <v>KRAYN-WKO-NDX-20091226</v>
      </c>
      <c r="Q273">
        <f t="shared" si="9"/>
        <v>1</v>
      </c>
    </row>
    <row r="274" spans="1:17" x14ac:dyDescent="0.25">
      <c r="A274" t="s">
        <v>4040</v>
      </c>
      <c r="B274" t="s">
        <v>4041</v>
      </c>
      <c r="C274" s="2">
        <v>40176</v>
      </c>
      <c r="D274" s="2">
        <v>40177</v>
      </c>
      <c r="E274" t="s">
        <v>1299</v>
      </c>
      <c r="F274" t="s">
        <v>161</v>
      </c>
      <c r="G274" t="s">
        <v>141</v>
      </c>
      <c r="H274">
        <v>30.600000381469727</v>
      </c>
      <c r="I274" t="s">
        <v>142</v>
      </c>
      <c r="K274" s="5" t="s">
        <v>143</v>
      </c>
      <c r="L274">
        <v>44.099998474121094</v>
      </c>
      <c r="M274" t="s">
        <v>144</v>
      </c>
      <c r="N274" t="s">
        <v>4042</v>
      </c>
      <c r="P274" s="4" t="str">
        <f t="shared" si="8"/>
        <v>KRAYN-WKO-NDX-20091229</v>
      </c>
      <c r="Q274">
        <f t="shared" si="9"/>
        <v>1</v>
      </c>
    </row>
    <row r="275" spans="1:17" x14ac:dyDescent="0.25">
      <c r="A275" t="s">
        <v>1801</v>
      </c>
      <c r="B275" t="s">
        <v>1802</v>
      </c>
      <c r="C275" s="2">
        <v>40183</v>
      </c>
      <c r="D275" s="2">
        <v>40183</v>
      </c>
      <c r="E275" t="s">
        <v>14</v>
      </c>
      <c r="F275" t="s">
        <v>161</v>
      </c>
      <c r="G275" t="s">
        <v>141</v>
      </c>
      <c r="H275">
        <v>12</v>
      </c>
      <c r="I275" t="s">
        <v>142</v>
      </c>
      <c r="J275" t="s">
        <v>121</v>
      </c>
      <c r="K275" s="5" t="s">
        <v>168</v>
      </c>
      <c r="L275">
        <v>68.483329772949219</v>
      </c>
      <c r="M275" t="s">
        <v>144</v>
      </c>
      <c r="N275" t="s">
        <v>1803</v>
      </c>
      <c r="P275" s="4" t="str">
        <f t="shared" si="8"/>
        <v>KRAYN-WKO-NDX-20100105</v>
      </c>
      <c r="Q275">
        <f t="shared" si="9"/>
        <v>1</v>
      </c>
    </row>
    <row r="276" spans="1:17" x14ac:dyDescent="0.25">
      <c r="A276" t="s">
        <v>2134</v>
      </c>
      <c r="B276" t="s">
        <v>2135</v>
      </c>
      <c r="C276" s="2">
        <v>40184</v>
      </c>
      <c r="D276" s="2">
        <v>40215</v>
      </c>
      <c r="E276" t="s">
        <v>16</v>
      </c>
      <c r="F276" t="s">
        <v>1216</v>
      </c>
      <c r="G276" t="s">
        <v>141</v>
      </c>
      <c r="H276">
        <v>4.1333332061767578</v>
      </c>
      <c r="I276" t="s">
        <v>142</v>
      </c>
      <c r="J276" t="s">
        <v>124</v>
      </c>
      <c r="K276" s="5" t="s">
        <v>168</v>
      </c>
      <c r="L276">
        <v>6.8499999046325684</v>
      </c>
      <c r="M276" t="s">
        <v>144</v>
      </c>
      <c r="N276" t="s">
        <v>2136</v>
      </c>
      <c r="P276" s="4" t="str">
        <f t="shared" si="8"/>
        <v>KRAYN-WKO-NDX-20100106</v>
      </c>
      <c r="Q276">
        <f t="shared" si="9"/>
        <v>1</v>
      </c>
    </row>
    <row r="277" spans="1:17" x14ac:dyDescent="0.25">
      <c r="A277" t="s">
        <v>1804</v>
      </c>
      <c r="B277" t="s">
        <v>1805</v>
      </c>
      <c r="C277" s="2">
        <v>40190</v>
      </c>
      <c r="D277" s="2">
        <v>40190</v>
      </c>
      <c r="E277" t="s">
        <v>14</v>
      </c>
      <c r="F277" t="s">
        <v>161</v>
      </c>
      <c r="G277" t="s">
        <v>141</v>
      </c>
      <c r="H277">
        <v>4.6333332061767578</v>
      </c>
      <c r="I277" t="s">
        <v>142</v>
      </c>
      <c r="J277" t="s">
        <v>124</v>
      </c>
      <c r="K277" s="5" t="s">
        <v>168</v>
      </c>
      <c r="L277">
        <v>54.150001525878906</v>
      </c>
      <c r="M277" t="s">
        <v>144</v>
      </c>
      <c r="N277" t="s">
        <v>1806</v>
      </c>
      <c r="P277" s="4" t="str">
        <f t="shared" si="8"/>
        <v>KRAYN-WKO-NDX-20100112</v>
      </c>
      <c r="Q277">
        <f t="shared" si="9"/>
        <v>1</v>
      </c>
    </row>
    <row r="278" spans="1:17" x14ac:dyDescent="0.25">
      <c r="A278" t="s">
        <v>1807</v>
      </c>
      <c r="B278" t="s">
        <v>1760</v>
      </c>
      <c r="C278" s="2">
        <v>40190</v>
      </c>
      <c r="D278" s="2">
        <v>40190</v>
      </c>
      <c r="E278" t="s">
        <v>14</v>
      </c>
      <c r="F278" t="s">
        <v>161</v>
      </c>
      <c r="G278" t="s">
        <v>141</v>
      </c>
      <c r="H278">
        <v>6.3499999046325684</v>
      </c>
      <c r="I278" t="s">
        <v>142</v>
      </c>
      <c r="J278" t="s">
        <v>1808</v>
      </c>
      <c r="K278" s="5" t="s">
        <v>201</v>
      </c>
      <c r="L278">
        <v>2.1166665554046631</v>
      </c>
      <c r="M278" t="s">
        <v>144</v>
      </c>
      <c r="N278" t="s">
        <v>1809</v>
      </c>
      <c r="P278" s="4" t="str">
        <f t="shared" si="8"/>
        <v>KRAYN-WKO-NDX-20100112</v>
      </c>
      <c r="Q278">
        <f t="shared" si="9"/>
        <v>1</v>
      </c>
    </row>
    <row r="279" spans="1:17" x14ac:dyDescent="0.25">
      <c r="A279" t="s">
        <v>1810</v>
      </c>
      <c r="B279" t="s">
        <v>1805</v>
      </c>
      <c r="C279" s="2">
        <v>40190</v>
      </c>
      <c r="D279" s="2">
        <v>40190</v>
      </c>
      <c r="E279" t="s">
        <v>14</v>
      </c>
      <c r="F279" t="s">
        <v>161</v>
      </c>
      <c r="G279" t="s">
        <v>141</v>
      </c>
      <c r="H279">
        <v>4.6333332061767578</v>
      </c>
      <c r="I279" t="s">
        <v>142</v>
      </c>
      <c r="J279" t="s">
        <v>124</v>
      </c>
      <c r="K279" s="5" t="s">
        <v>168</v>
      </c>
      <c r="L279">
        <v>54.150001525878906</v>
      </c>
      <c r="M279" t="s">
        <v>144</v>
      </c>
      <c r="N279" t="s">
        <v>1806</v>
      </c>
      <c r="P279" s="4" t="str">
        <f t="shared" si="8"/>
        <v>KRAYN-WKO-NDX-20100112</v>
      </c>
      <c r="Q279">
        <f t="shared" si="9"/>
        <v>1</v>
      </c>
    </row>
    <row r="280" spans="1:17" x14ac:dyDescent="0.25">
      <c r="A280" t="s">
        <v>3002</v>
      </c>
      <c r="B280" t="s">
        <v>3003</v>
      </c>
      <c r="C280" s="2">
        <v>40190</v>
      </c>
      <c r="D280" s="2">
        <v>40191</v>
      </c>
      <c r="E280" t="s">
        <v>21</v>
      </c>
      <c r="F280" t="s">
        <v>140</v>
      </c>
      <c r="G280" t="s">
        <v>141</v>
      </c>
      <c r="H280">
        <v>29</v>
      </c>
      <c r="I280" t="s">
        <v>142</v>
      </c>
      <c r="K280" s="5" t="s">
        <v>143</v>
      </c>
      <c r="L280">
        <v>60.391387939453125</v>
      </c>
      <c r="M280" t="s">
        <v>144</v>
      </c>
      <c r="N280" t="s">
        <v>3004</v>
      </c>
      <c r="P280" s="4" t="str">
        <f t="shared" si="8"/>
        <v>KRAYN-WKO-NDX-20100112</v>
      </c>
      <c r="Q280">
        <f t="shared" si="9"/>
        <v>1</v>
      </c>
    </row>
    <row r="281" spans="1:17" x14ac:dyDescent="0.25">
      <c r="A281" t="s">
        <v>3314</v>
      </c>
      <c r="B281" t="s">
        <v>1760</v>
      </c>
      <c r="C281" s="2">
        <v>40190</v>
      </c>
      <c r="D281" s="2">
        <v>40190</v>
      </c>
      <c r="E281" t="s">
        <v>23</v>
      </c>
      <c r="F281" t="s">
        <v>161</v>
      </c>
      <c r="G281" t="s">
        <v>141</v>
      </c>
      <c r="H281">
        <v>7.5</v>
      </c>
      <c r="I281" t="s">
        <v>142</v>
      </c>
      <c r="J281" t="s">
        <v>1808</v>
      </c>
      <c r="K281" s="5" t="s">
        <v>201</v>
      </c>
      <c r="L281">
        <v>2.5</v>
      </c>
      <c r="M281" t="s">
        <v>144</v>
      </c>
      <c r="N281" t="s">
        <v>1809</v>
      </c>
      <c r="P281" s="4" t="str">
        <f t="shared" si="8"/>
        <v>KRAYN-WKO-NDX-20100112</v>
      </c>
      <c r="Q281">
        <f t="shared" si="9"/>
        <v>1</v>
      </c>
    </row>
    <row r="282" spans="1:17" x14ac:dyDescent="0.25">
      <c r="A282" t="s">
        <v>3315</v>
      </c>
      <c r="B282" t="s">
        <v>1760</v>
      </c>
      <c r="C282" s="2">
        <v>40190</v>
      </c>
      <c r="D282" s="2">
        <v>40190</v>
      </c>
      <c r="E282" t="s">
        <v>23</v>
      </c>
      <c r="F282" t="s">
        <v>161</v>
      </c>
      <c r="G282" t="s">
        <v>141</v>
      </c>
      <c r="H282">
        <v>7.5</v>
      </c>
      <c r="I282" t="s">
        <v>142</v>
      </c>
      <c r="J282" t="s">
        <v>1808</v>
      </c>
      <c r="K282" s="5" t="s">
        <v>201</v>
      </c>
      <c r="L282">
        <v>2.5</v>
      </c>
      <c r="M282" t="s">
        <v>144</v>
      </c>
      <c r="N282" t="s">
        <v>1809</v>
      </c>
      <c r="P282" s="4" t="str">
        <f t="shared" si="8"/>
        <v>KRAYN-WKO-NDX-20100112</v>
      </c>
      <c r="Q282">
        <f t="shared" si="9"/>
        <v>1</v>
      </c>
    </row>
    <row r="283" spans="1:17" x14ac:dyDescent="0.25">
      <c r="A283" t="s">
        <v>3316</v>
      </c>
      <c r="B283" t="s">
        <v>3312</v>
      </c>
      <c r="C283" s="2">
        <v>40190</v>
      </c>
      <c r="D283" s="2">
        <v>40190</v>
      </c>
      <c r="E283" t="s">
        <v>23</v>
      </c>
      <c r="F283" t="s">
        <v>161</v>
      </c>
      <c r="G283" t="s">
        <v>141</v>
      </c>
      <c r="H283">
        <v>15</v>
      </c>
      <c r="I283" t="s">
        <v>142</v>
      </c>
      <c r="K283" s="5" t="s">
        <v>143</v>
      </c>
      <c r="L283">
        <v>10.996110916137695</v>
      </c>
      <c r="M283" t="s">
        <v>144</v>
      </c>
      <c r="N283" t="s">
        <v>3317</v>
      </c>
      <c r="P283" s="4" t="str">
        <f t="shared" si="8"/>
        <v>KRAYN-WKO-NDX-20100112</v>
      </c>
      <c r="Q283">
        <f t="shared" si="9"/>
        <v>1</v>
      </c>
    </row>
    <row r="284" spans="1:17" x14ac:dyDescent="0.25">
      <c r="A284" t="s">
        <v>4043</v>
      </c>
      <c r="B284" t="s">
        <v>1760</v>
      </c>
      <c r="C284" s="2">
        <v>40190</v>
      </c>
      <c r="D284" s="2">
        <v>40190</v>
      </c>
      <c r="E284" t="s">
        <v>28</v>
      </c>
      <c r="F284" t="s">
        <v>161</v>
      </c>
      <c r="G284" t="s">
        <v>141</v>
      </c>
      <c r="H284">
        <v>4</v>
      </c>
      <c r="I284" t="s">
        <v>142</v>
      </c>
      <c r="J284" t="s">
        <v>1808</v>
      </c>
      <c r="K284" s="5" t="s">
        <v>201</v>
      </c>
      <c r="L284">
        <v>1.2999999523162842</v>
      </c>
      <c r="M284" t="s">
        <v>144</v>
      </c>
      <c r="N284" t="s">
        <v>1809</v>
      </c>
      <c r="P284" s="4" t="str">
        <f t="shared" si="8"/>
        <v>KRAYN-WKO-NDX-20100112</v>
      </c>
      <c r="Q284">
        <f t="shared" si="9"/>
        <v>1</v>
      </c>
    </row>
    <row r="285" spans="1:17" x14ac:dyDescent="0.25">
      <c r="A285" t="s">
        <v>4044</v>
      </c>
      <c r="B285" t="s">
        <v>1760</v>
      </c>
      <c r="C285" s="2">
        <v>40190</v>
      </c>
      <c r="D285" s="2">
        <v>40190</v>
      </c>
      <c r="E285" t="s">
        <v>28</v>
      </c>
      <c r="F285" t="s">
        <v>161</v>
      </c>
      <c r="G285" t="s">
        <v>141</v>
      </c>
      <c r="H285">
        <v>4</v>
      </c>
      <c r="I285" t="s">
        <v>142</v>
      </c>
      <c r="J285" t="s">
        <v>1808</v>
      </c>
      <c r="K285" s="5" t="s">
        <v>201</v>
      </c>
      <c r="L285">
        <v>1.2999999523162842</v>
      </c>
      <c r="M285" t="s">
        <v>144</v>
      </c>
      <c r="N285" t="s">
        <v>1809</v>
      </c>
      <c r="P285" s="4" t="str">
        <f t="shared" si="8"/>
        <v>KRAYN-WKO-NDX-20100112</v>
      </c>
      <c r="Q285">
        <f t="shared" si="9"/>
        <v>1</v>
      </c>
    </row>
    <row r="286" spans="1:17" x14ac:dyDescent="0.25">
      <c r="A286" t="s">
        <v>2306</v>
      </c>
      <c r="B286" t="s">
        <v>2307</v>
      </c>
      <c r="C286" s="2">
        <v>40191</v>
      </c>
      <c r="D286" s="2">
        <v>40192</v>
      </c>
      <c r="E286" t="s">
        <v>17</v>
      </c>
      <c r="F286" t="s">
        <v>161</v>
      </c>
      <c r="G286" t="s">
        <v>141</v>
      </c>
      <c r="H286">
        <v>33</v>
      </c>
      <c r="I286" t="s">
        <v>142</v>
      </c>
      <c r="J286" t="s">
        <v>124</v>
      </c>
      <c r="K286" s="5" t="s">
        <v>168</v>
      </c>
      <c r="L286">
        <v>24.651111602783203</v>
      </c>
      <c r="M286" t="s">
        <v>144</v>
      </c>
      <c r="N286" t="s">
        <v>2308</v>
      </c>
      <c r="P286" s="4" t="str">
        <f t="shared" si="8"/>
        <v>KRAYN-WKO-NDX-20100113</v>
      </c>
      <c r="Q286">
        <f t="shared" si="9"/>
        <v>1</v>
      </c>
    </row>
    <row r="287" spans="1:17" x14ac:dyDescent="0.25">
      <c r="A287" t="s">
        <v>2309</v>
      </c>
      <c r="B287" t="s">
        <v>2307</v>
      </c>
      <c r="C287" s="2">
        <v>40191</v>
      </c>
      <c r="D287" s="2">
        <v>40192</v>
      </c>
      <c r="E287" t="s">
        <v>17</v>
      </c>
      <c r="F287" t="s">
        <v>161</v>
      </c>
      <c r="G287" t="s">
        <v>141</v>
      </c>
      <c r="H287">
        <v>33</v>
      </c>
      <c r="I287" t="s">
        <v>142</v>
      </c>
      <c r="J287" t="s">
        <v>124</v>
      </c>
      <c r="K287" s="5" t="s">
        <v>168</v>
      </c>
      <c r="L287">
        <v>24.651111602783203</v>
      </c>
      <c r="M287" t="s">
        <v>144</v>
      </c>
      <c r="N287" t="s">
        <v>2308</v>
      </c>
      <c r="P287" s="4" t="str">
        <f t="shared" si="8"/>
        <v>KRAYN-WKO-NDX-20100113</v>
      </c>
      <c r="Q287">
        <f t="shared" si="9"/>
        <v>1</v>
      </c>
    </row>
    <row r="288" spans="1:17" x14ac:dyDescent="0.25">
      <c r="A288" t="s">
        <v>2425</v>
      </c>
      <c r="B288" t="s">
        <v>2426</v>
      </c>
      <c r="C288" s="2">
        <v>40194</v>
      </c>
      <c r="D288" s="2">
        <v>40164</v>
      </c>
      <c r="E288" t="s">
        <v>18</v>
      </c>
      <c r="F288" t="s">
        <v>161</v>
      </c>
      <c r="G288" t="s">
        <v>141</v>
      </c>
      <c r="H288">
        <v>51.5</v>
      </c>
      <c r="I288" t="s">
        <v>142</v>
      </c>
      <c r="J288" t="s">
        <v>2427</v>
      </c>
      <c r="K288" s="5" t="s">
        <v>745</v>
      </c>
      <c r="L288">
        <v>71.566665649414063</v>
      </c>
      <c r="M288" t="s">
        <v>144</v>
      </c>
      <c r="N288" t="s">
        <v>2428</v>
      </c>
      <c r="P288" s="4" t="str">
        <f t="shared" si="8"/>
        <v>KRAYN-WKO-NDX-20100116</v>
      </c>
      <c r="Q288">
        <f t="shared" si="9"/>
        <v>1</v>
      </c>
    </row>
    <row r="289" spans="1:17" x14ac:dyDescent="0.25">
      <c r="A289" t="s">
        <v>2420</v>
      </c>
      <c r="B289" t="s">
        <v>2421</v>
      </c>
      <c r="C289" s="2">
        <v>40195</v>
      </c>
      <c r="D289" s="2">
        <v>40195</v>
      </c>
      <c r="E289" t="s">
        <v>18</v>
      </c>
      <c r="F289" t="s">
        <v>161</v>
      </c>
      <c r="G289" t="s">
        <v>141</v>
      </c>
      <c r="H289">
        <v>34.5</v>
      </c>
      <c r="I289" t="s">
        <v>142</v>
      </c>
      <c r="J289" t="s">
        <v>126</v>
      </c>
      <c r="K289" s="5" t="s">
        <v>333</v>
      </c>
      <c r="L289">
        <v>674.94970703125</v>
      </c>
      <c r="M289" t="s">
        <v>144</v>
      </c>
      <c r="N289" t="s">
        <v>2422</v>
      </c>
      <c r="P289" s="4" t="str">
        <f t="shared" si="8"/>
        <v>KRAYN-WKO-NDX-20100117</v>
      </c>
      <c r="Q289">
        <f t="shared" si="9"/>
        <v>1</v>
      </c>
    </row>
    <row r="290" spans="1:17" x14ac:dyDescent="0.25">
      <c r="A290" s="37" t="s">
        <v>1664</v>
      </c>
      <c r="B290" t="s">
        <v>1219</v>
      </c>
      <c r="C290" s="2">
        <v>40198</v>
      </c>
      <c r="D290" s="2">
        <v>40198</v>
      </c>
      <c r="E290" t="s">
        <v>13</v>
      </c>
      <c r="F290" t="s">
        <v>1200</v>
      </c>
      <c r="G290" t="s">
        <v>141</v>
      </c>
      <c r="H290">
        <v>18.75</v>
      </c>
      <c r="I290" t="s">
        <v>162</v>
      </c>
      <c r="K290" s="5" t="s">
        <v>143</v>
      </c>
      <c r="L290">
        <v>6.2166666984558105</v>
      </c>
      <c r="M290" t="s">
        <v>144</v>
      </c>
      <c r="N290" t="s">
        <v>1665</v>
      </c>
      <c r="P290" s="4" t="str">
        <f t="shared" si="8"/>
        <v>KRAYN-WKO-NDX-20100120</v>
      </c>
      <c r="Q290">
        <f t="shared" si="9"/>
        <v>1</v>
      </c>
    </row>
    <row r="291" spans="1:17" x14ac:dyDescent="0.25">
      <c r="A291" s="37" t="s">
        <v>5260</v>
      </c>
      <c r="B291" t="s">
        <v>1219</v>
      </c>
      <c r="C291" s="2">
        <v>40198</v>
      </c>
      <c r="D291" s="2">
        <v>40198</v>
      </c>
      <c r="E291" t="s">
        <v>13</v>
      </c>
      <c r="F291" t="s">
        <v>1200</v>
      </c>
      <c r="G291" t="s">
        <v>141</v>
      </c>
      <c r="H291">
        <v>18.75</v>
      </c>
      <c r="I291" t="s">
        <v>162</v>
      </c>
      <c r="K291" s="5" t="s">
        <v>143</v>
      </c>
      <c r="L291">
        <v>6.2166666984558105</v>
      </c>
      <c r="M291" t="s">
        <v>144</v>
      </c>
      <c r="N291" t="s">
        <v>1665</v>
      </c>
      <c r="P291" s="4" t="str">
        <f t="shared" si="8"/>
        <v>KRAYN-WKO-NDX-20100120</v>
      </c>
      <c r="Q291">
        <f t="shared" si="9"/>
        <v>1</v>
      </c>
    </row>
    <row r="292" spans="1:17" x14ac:dyDescent="0.25">
      <c r="A292" t="s">
        <v>5288</v>
      </c>
      <c r="B292" t="s">
        <v>2495</v>
      </c>
      <c r="C292" s="2">
        <v>40198</v>
      </c>
      <c r="E292" t="s">
        <v>18</v>
      </c>
      <c r="F292" t="s">
        <v>140</v>
      </c>
      <c r="G292" t="s">
        <v>141</v>
      </c>
      <c r="H292">
        <v>40</v>
      </c>
      <c r="I292" t="s">
        <v>142</v>
      </c>
      <c r="J292" t="s">
        <v>103</v>
      </c>
      <c r="K292" s="5" t="s">
        <v>168</v>
      </c>
      <c r="L292">
        <v>5.6166667938232422</v>
      </c>
      <c r="M292" t="s">
        <v>144</v>
      </c>
      <c r="N292" t="s">
        <v>2496</v>
      </c>
      <c r="P292" s="4" t="str">
        <f t="shared" si="8"/>
        <v>KRAYN-WKO-NDX-20100120</v>
      </c>
      <c r="Q292">
        <f t="shared" si="9"/>
        <v>1</v>
      </c>
    </row>
    <row r="293" spans="1:17" x14ac:dyDescent="0.25">
      <c r="A293" s="37" t="s">
        <v>1666</v>
      </c>
      <c r="B293" t="s">
        <v>1667</v>
      </c>
      <c r="C293" s="2">
        <v>40199</v>
      </c>
      <c r="D293" s="2">
        <v>40200</v>
      </c>
      <c r="E293" t="s">
        <v>13</v>
      </c>
      <c r="F293" t="s">
        <v>140</v>
      </c>
      <c r="G293" t="s">
        <v>141</v>
      </c>
      <c r="H293">
        <v>0.3333333432674408</v>
      </c>
      <c r="I293" t="s">
        <v>142</v>
      </c>
      <c r="K293" s="5" t="s">
        <v>143</v>
      </c>
      <c r="L293">
        <v>0.21319444477558136</v>
      </c>
      <c r="M293" t="s">
        <v>144</v>
      </c>
      <c r="N293" t="s">
        <v>1668</v>
      </c>
      <c r="P293" s="4" t="str">
        <f t="shared" si="8"/>
        <v>KRAYN-WKO-NDX-20100121</v>
      </c>
      <c r="Q293">
        <f t="shared" si="9"/>
        <v>1</v>
      </c>
    </row>
    <row r="294" spans="1:17" x14ac:dyDescent="0.25">
      <c r="A294" t="s">
        <v>3141</v>
      </c>
      <c r="B294" t="s">
        <v>3142</v>
      </c>
      <c r="C294" s="2">
        <v>40199</v>
      </c>
      <c r="D294" s="2">
        <v>40207</v>
      </c>
      <c r="E294" t="s">
        <v>22</v>
      </c>
      <c r="F294" t="s">
        <v>140</v>
      </c>
      <c r="G294" t="s">
        <v>141</v>
      </c>
      <c r="H294">
        <v>0.125</v>
      </c>
      <c r="I294" t="s">
        <v>142</v>
      </c>
      <c r="K294" s="5" t="s">
        <v>143</v>
      </c>
      <c r="L294">
        <v>0.125</v>
      </c>
      <c r="M294" t="s">
        <v>144</v>
      </c>
      <c r="N294" t="s">
        <v>3143</v>
      </c>
      <c r="P294" s="4" t="str">
        <f t="shared" si="8"/>
        <v>KRAYN-WKO-NDX-20100121</v>
      </c>
      <c r="Q294">
        <f t="shared" si="9"/>
        <v>1</v>
      </c>
    </row>
    <row r="295" spans="1:17" x14ac:dyDescent="0.25">
      <c r="A295" t="s">
        <v>3483</v>
      </c>
      <c r="B295" t="s">
        <v>3484</v>
      </c>
      <c r="C295" s="2">
        <v>40199</v>
      </c>
      <c r="D295" s="2">
        <v>40199</v>
      </c>
      <c r="E295" t="s">
        <v>24</v>
      </c>
      <c r="F295" t="s">
        <v>161</v>
      </c>
      <c r="G295" t="s">
        <v>141</v>
      </c>
      <c r="H295">
        <v>5</v>
      </c>
      <c r="I295" t="s">
        <v>142</v>
      </c>
      <c r="K295" s="5" t="s">
        <v>143</v>
      </c>
      <c r="L295">
        <v>2.5</v>
      </c>
      <c r="M295" t="s">
        <v>144</v>
      </c>
      <c r="N295" t="s">
        <v>3485</v>
      </c>
      <c r="P295" s="4" t="str">
        <f t="shared" si="8"/>
        <v>KRAYN-WKO-NDX-20100121</v>
      </c>
      <c r="Q295">
        <f t="shared" si="9"/>
        <v>1</v>
      </c>
    </row>
    <row r="296" spans="1:17" x14ac:dyDescent="0.25">
      <c r="A296" t="s">
        <v>5347</v>
      </c>
      <c r="B296" t="s">
        <v>1811</v>
      </c>
      <c r="C296" s="2">
        <v>40199</v>
      </c>
      <c r="D296" s="2">
        <v>40199</v>
      </c>
      <c r="E296" t="s">
        <v>14</v>
      </c>
      <c r="F296" t="s">
        <v>1200</v>
      </c>
      <c r="G296" t="s">
        <v>141</v>
      </c>
      <c r="H296">
        <v>26</v>
      </c>
      <c r="I296" t="s">
        <v>162</v>
      </c>
      <c r="K296" s="5" t="s">
        <v>143</v>
      </c>
      <c r="L296">
        <v>5.0166668891906738</v>
      </c>
      <c r="M296" t="s">
        <v>144</v>
      </c>
      <c r="N296" t="s">
        <v>1812</v>
      </c>
      <c r="P296" s="4" t="str">
        <f t="shared" si="8"/>
        <v>KRAYN-WKO-NDX-20100121</v>
      </c>
      <c r="Q296">
        <f t="shared" si="9"/>
        <v>1</v>
      </c>
    </row>
    <row r="297" spans="1:17" x14ac:dyDescent="0.25">
      <c r="A297" t="s">
        <v>1813</v>
      </c>
      <c r="B297" t="s">
        <v>1241</v>
      </c>
      <c r="C297" s="2">
        <v>40200</v>
      </c>
      <c r="D297" s="2">
        <v>40200</v>
      </c>
      <c r="E297" t="s">
        <v>14</v>
      </c>
      <c r="F297" t="s">
        <v>161</v>
      </c>
      <c r="G297" t="s">
        <v>141</v>
      </c>
      <c r="H297">
        <v>21</v>
      </c>
      <c r="I297" t="s">
        <v>142</v>
      </c>
      <c r="K297" s="5" t="s">
        <v>143</v>
      </c>
      <c r="L297">
        <v>5.0272221565246582</v>
      </c>
      <c r="M297" t="s">
        <v>144</v>
      </c>
      <c r="N297" t="s">
        <v>1814</v>
      </c>
      <c r="P297" s="4" t="str">
        <f t="shared" si="8"/>
        <v>KRAYN-WKO-NDX-20100122</v>
      </c>
      <c r="Q297">
        <f t="shared" si="9"/>
        <v>1</v>
      </c>
    </row>
    <row r="298" spans="1:17" x14ac:dyDescent="0.25">
      <c r="A298" t="s">
        <v>1294</v>
      </c>
      <c r="B298" t="s">
        <v>1295</v>
      </c>
      <c r="C298" s="2">
        <v>40203</v>
      </c>
      <c r="D298" s="2">
        <v>40203</v>
      </c>
      <c r="E298" t="s">
        <v>11</v>
      </c>
      <c r="F298" t="s">
        <v>161</v>
      </c>
      <c r="G298" t="s">
        <v>141</v>
      </c>
      <c r="H298">
        <v>10</v>
      </c>
      <c r="I298" t="s">
        <v>142</v>
      </c>
      <c r="K298" s="5" t="s">
        <v>143</v>
      </c>
      <c r="L298">
        <v>9.0333337783813477</v>
      </c>
      <c r="M298" t="s">
        <v>144</v>
      </c>
      <c r="N298" t="s">
        <v>1296</v>
      </c>
      <c r="P298" s="4" t="str">
        <f t="shared" si="8"/>
        <v>KRAYN-WKO-NDX-20100125</v>
      </c>
      <c r="Q298">
        <f t="shared" si="9"/>
        <v>1</v>
      </c>
    </row>
    <row r="299" spans="1:17" x14ac:dyDescent="0.25">
      <c r="A299" t="s">
        <v>1512</v>
      </c>
      <c r="B299" t="s">
        <v>1219</v>
      </c>
      <c r="C299" s="2">
        <v>40203</v>
      </c>
      <c r="D299" s="2">
        <v>40203</v>
      </c>
      <c r="E299" t="s">
        <v>12</v>
      </c>
      <c r="F299" t="s">
        <v>140</v>
      </c>
      <c r="G299" t="s">
        <v>141</v>
      </c>
      <c r="H299">
        <v>25.549999237060547</v>
      </c>
      <c r="I299" t="s">
        <v>142</v>
      </c>
      <c r="K299" s="5" t="s">
        <v>143</v>
      </c>
      <c r="L299">
        <v>8.5166664123535156</v>
      </c>
      <c r="M299" t="s">
        <v>144</v>
      </c>
      <c r="N299" t="s">
        <v>1513</v>
      </c>
      <c r="P299" s="4" t="str">
        <f t="shared" si="8"/>
        <v>KRAYN-WKO-NDX-20100125</v>
      </c>
      <c r="Q299">
        <f t="shared" si="9"/>
        <v>1</v>
      </c>
    </row>
    <row r="300" spans="1:17" x14ac:dyDescent="0.25">
      <c r="A300" s="6" t="s">
        <v>3598</v>
      </c>
      <c r="B300" s="6" t="s">
        <v>3599</v>
      </c>
      <c r="C300" s="7">
        <v>40204</v>
      </c>
      <c r="D300" s="7">
        <v>40204</v>
      </c>
      <c r="E300" s="6" t="s">
        <v>25</v>
      </c>
      <c r="F300" s="6" t="s">
        <v>140</v>
      </c>
      <c r="G300" s="6" t="s">
        <v>141</v>
      </c>
      <c r="H300" s="6">
        <v>24.25</v>
      </c>
      <c r="I300" s="6" t="s">
        <v>142</v>
      </c>
      <c r="J300" s="6" t="s">
        <v>78</v>
      </c>
      <c r="K300" s="8" t="s">
        <v>168</v>
      </c>
      <c r="L300" s="6">
        <v>7.0166668891906738</v>
      </c>
      <c r="M300" s="6" t="s">
        <v>144</v>
      </c>
      <c r="N300" s="6" t="s">
        <v>3600</v>
      </c>
      <c r="P300" s="4" t="str">
        <f t="shared" si="8"/>
        <v>KRAYN-WKO-NDX-20100126</v>
      </c>
      <c r="Q300">
        <f t="shared" si="9"/>
        <v>1</v>
      </c>
    </row>
    <row r="301" spans="1:17" x14ac:dyDescent="0.25">
      <c r="A301" t="s">
        <v>1297</v>
      </c>
      <c r="B301" t="s">
        <v>1298</v>
      </c>
      <c r="C301" s="2">
        <v>40205</v>
      </c>
      <c r="D301" s="2">
        <v>40205</v>
      </c>
      <c r="E301" t="s">
        <v>1299</v>
      </c>
      <c r="F301" t="s">
        <v>161</v>
      </c>
      <c r="G301" t="s">
        <v>141</v>
      </c>
      <c r="H301">
        <v>26</v>
      </c>
      <c r="I301" t="s">
        <v>142</v>
      </c>
      <c r="K301" s="5" t="s">
        <v>143</v>
      </c>
      <c r="L301">
        <v>6.1333332061767578</v>
      </c>
      <c r="M301" t="s">
        <v>144</v>
      </c>
      <c r="N301" t="s">
        <v>1300</v>
      </c>
      <c r="P301" s="4" t="str">
        <f t="shared" si="8"/>
        <v>KRAYN-WKO-NDX-20100127</v>
      </c>
      <c r="Q301">
        <f t="shared" si="9"/>
        <v>1</v>
      </c>
    </row>
    <row r="302" spans="1:17" x14ac:dyDescent="0.25">
      <c r="A302" s="37" t="s">
        <v>1669</v>
      </c>
      <c r="B302" t="s">
        <v>1219</v>
      </c>
      <c r="C302" s="2">
        <v>40205</v>
      </c>
      <c r="D302" s="2">
        <v>40205</v>
      </c>
      <c r="E302" t="s">
        <v>13</v>
      </c>
      <c r="F302" t="s">
        <v>161</v>
      </c>
      <c r="G302" t="s">
        <v>141</v>
      </c>
      <c r="H302">
        <v>4</v>
      </c>
      <c r="I302" t="s">
        <v>142</v>
      </c>
      <c r="J302" t="s">
        <v>78</v>
      </c>
      <c r="K302" s="5" t="s">
        <v>168</v>
      </c>
      <c r="L302">
        <v>1.25</v>
      </c>
      <c r="M302" t="s">
        <v>144</v>
      </c>
      <c r="N302" t="s">
        <v>1670</v>
      </c>
      <c r="P302" s="4" t="str">
        <f t="shared" si="8"/>
        <v>KRAYN-WKO-NDX-20100127</v>
      </c>
      <c r="Q302">
        <f t="shared" si="9"/>
        <v>1</v>
      </c>
    </row>
    <row r="303" spans="1:17" x14ac:dyDescent="0.25">
      <c r="A303" t="s">
        <v>1514</v>
      </c>
      <c r="B303" t="s">
        <v>1219</v>
      </c>
      <c r="C303" s="2">
        <v>40206</v>
      </c>
      <c r="D303" s="2">
        <v>40206</v>
      </c>
      <c r="E303" t="s">
        <v>12</v>
      </c>
      <c r="F303" t="s">
        <v>140</v>
      </c>
      <c r="G303" t="s">
        <v>141</v>
      </c>
      <c r="H303">
        <v>25.5</v>
      </c>
      <c r="I303" t="s">
        <v>142</v>
      </c>
      <c r="K303" s="5" t="s">
        <v>143</v>
      </c>
      <c r="L303">
        <v>6</v>
      </c>
      <c r="M303" t="s">
        <v>144</v>
      </c>
      <c r="N303" t="s">
        <v>1515</v>
      </c>
      <c r="P303" s="4" t="str">
        <f t="shared" si="8"/>
        <v>KRAYN-WKO-NDX-20100128</v>
      </c>
      <c r="Q303">
        <f t="shared" si="9"/>
        <v>1</v>
      </c>
    </row>
    <row r="304" spans="1:17" x14ac:dyDescent="0.25">
      <c r="A304" t="s">
        <v>1516</v>
      </c>
      <c r="B304" t="s">
        <v>1219</v>
      </c>
      <c r="C304" s="2">
        <v>40206</v>
      </c>
      <c r="D304" s="2">
        <v>40206</v>
      </c>
      <c r="E304" t="s">
        <v>12</v>
      </c>
      <c r="F304" t="s">
        <v>140</v>
      </c>
      <c r="G304" t="s">
        <v>141</v>
      </c>
      <c r="H304">
        <v>25.5</v>
      </c>
      <c r="I304" t="s">
        <v>142</v>
      </c>
      <c r="K304" s="5" t="s">
        <v>143</v>
      </c>
      <c r="L304">
        <v>6</v>
      </c>
      <c r="M304" t="s">
        <v>144</v>
      </c>
      <c r="N304" t="s">
        <v>1515</v>
      </c>
      <c r="P304" s="4" t="str">
        <f t="shared" si="8"/>
        <v>KRAYN-WKO-NDX-20100128</v>
      </c>
      <c r="Q304">
        <f t="shared" si="9"/>
        <v>1</v>
      </c>
    </row>
    <row r="305" spans="1:17" x14ac:dyDescent="0.25">
      <c r="A305" t="s">
        <v>4904</v>
      </c>
      <c r="B305" t="s">
        <v>4905</v>
      </c>
      <c r="C305" s="2">
        <v>40206</v>
      </c>
      <c r="D305" s="2">
        <v>40208</v>
      </c>
      <c r="E305" t="s">
        <v>34</v>
      </c>
      <c r="F305" t="s">
        <v>161</v>
      </c>
      <c r="G305" t="s">
        <v>141</v>
      </c>
      <c r="H305">
        <v>35</v>
      </c>
      <c r="I305" t="s">
        <v>142</v>
      </c>
      <c r="K305" s="5" t="s">
        <v>143</v>
      </c>
      <c r="L305">
        <v>42.916667938232422</v>
      </c>
      <c r="M305" t="s">
        <v>144</v>
      </c>
      <c r="N305" s="6" t="s">
        <v>5317</v>
      </c>
      <c r="P305" s="4" t="str">
        <f t="shared" si="8"/>
        <v>KRAYN-WKO-NDX-20100128</v>
      </c>
      <c r="Q305">
        <f t="shared" si="9"/>
        <v>1</v>
      </c>
    </row>
    <row r="306" spans="1:17" x14ac:dyDescent="0.25">
      <c r="A306" t="s">
        <v>1517</v>
      </c>
      <c r="B306" t="s">
        <v>1429</v>
      </c>
      <c r="C306" s="2">
        <v>40208</v>
      </c>
      <c r="D306" s="2">
        <v>40208</v>
      </c>
      <c r="E306" t="s">
        <v>12</v>
      </c>
      <c r="F306" t="s">
        <v>140</v>
      </c>
      <c r="G306" t="s">
        <v>141</v>
      </c>
      <c r="H306">
        <v>6.8666667938232422</v>
      </c>
      <c r="I306" t="s">
        <v>142</v>
      </c>
      <c r="J306" t="s">
        <v>124</v>
      </c>
      <c r="K306" s="5" t="s">
        <v>168</v>
      </c>
      <c r="L306">
        <v>10.050000190734863</v>
      </c>
      <c r="M306" t="s">
        <v>144</v>
      </c>
      <c r="N306" t="s">
        <v>1518</v>
      </c>
      <c r="P306" s="4" t="str">
        <f t="shared" si="8"/>
        <v>KRAYN-WKO-NDX-20100130</v>
      </c>
      <c r="Q306">
        <f t="shared" si="9"/>
        <v>1</v>
      </c>
    </row>
    <row r="307" spans="1:17" x14ac:dyDescent="0.25">
      <c r="A307" t="s">
        <v>1519</v>
      </c>
      <c r="B307" t="s">
        <v>1429</v>
      </c>
      <c r="C307" s="2">
        <v>40208</v>
      </c>
      <c r="D307" s="2">
        <v>40208</v>
      </c>
      <c r="E307" t="s">
        <v>12</v>
      </c>
      <c r="F307" t="s">
        <v>140</v>
      </c>
      <c r="G307" t="s">
        <v>141</v>
      </c>
      <c r="H307">
        <v>6.8666667938232422</v>
      </c>
      <c r="I307" t="s">
        <v>142</v>
      </c>
      <c r="J307" t="s">
        <v>124</v>
      </c>
      <c r="K307" s="5" t="s">
        <v>168</v>
      </c>
      <c r="L307">
        <v>10.050000190734863</v>
      </c>
      <c r="M307" t="s">
        <v>144</v>
      </c>
      <c r="N307" t="s">
        <v>1518</v>
      </c>
      <c r="P307" s="4" t="str">
        <f t="shared" si="8"/>
        <v>KRAYN-WKO-NDX-20100130</v>
      </c>
      <c r="Q307">
        <f t="shared" si="9"/>
        <v>1</v>
      </c>
    </row>
    <row r="308" spans="1:17" x14ac:dyDescent="0.25">
      <c r="A308" t="s">
        <v>1815</v>
      </c>
      <c r="B308" t="s">
        <v>1429</v>
      </c>
      <c r="C308" s="2">
        <v>40208</v>
      </c>
      <c r="D308" s="2">
        <v>40209</v>
      </c>
      <c r="E308" t="s">
        <v>14</v>
      </c>
      <c r="F308" t="s">
        <v>161</v>
      </c>
      <c r="G308" t="s">
        <v>141</v>
      </c>
      <c r="H308">
        <v>9.3000001907348633</v>
      </c>
      <c r="I308" t="s">
        <v>142</v>
      </c>
      <c r="J308" t="s">
        <v>124</v>
      </c>
      <c r="K308" s="5" t="s">
        <v>168</v>
      </c>
      <c r="L308">
        <v>34.25</v>
      </c>
      <c r="M308" t="s">
        <v>144</v>
      </c>
      <c r="N308" t="s">
        <v>1816</v>
      </c>
      <c r="P308" s="4" t="str">
        <f t="shared" si="8"/>
        <v>KRAYN-WKO-NDX-20100130</v>
      </c>
      <c r="Q308">
        <f t="shared" si="9"/>
        <v>1</v>
      </c>
    </row>
    <row r="309" spans="1:17" x14ac:dyDescent="0.25">
      <c r="A309" t="s">
        <v>4298</v>
      </c>
      <c r="B309" t="s">
        <v>1656</v>
      </c>
      <c r="C309" s="2">
        <v>40208</v>
      </c>
      <c r="D309" s="2">
        <v>40209</v>
      </c>
      <c r="E309" t="s">
        <v>30</v>
      </c>
      <c r="F309" t="s">
        <v>161</v>
      </c>
      <c r="G309" t="s">
        <v>141</v>
      </c>
      <c r="H309">
        <v>14</v>
      </c>
      <c r="I309" t="s">
        <v>142</v>
      </c>
      <c r="J309" t="s">
        <v>124</v>
      </c>
      <c r="K309" s="5" t="s">
        <v>168</v>
      </c>
      <c r="L309">
        <v>7.2594442367553711</v>
      </c>
      <c r="M309" t="s">
        <v>144</v>
      </c>
      <c r="N309" t="s">
        <v>4299</v>
      </c>
      <c r="P309" s="4" t="str">
        <f t="shared" si="8"/>
        <v>KRAYN-WKO-NDX-20100130</v>
      </c>
      <c r="Q309">
        <f t="shared" si="9"/>
        <v>1</v>
      </c>
    </row>
    <row r="310" spans="1:17" x14ac:dyDescent="0.25">
      <c r="A310" t="s">
        <v>4300</v>
      </c>
      <c r="B310" t="s">
        <v>1656</v>
      </c>
      <c r="C310" s="2">
        <v>40208</v>
      </c>
      <c r="D310" s="2">
        <v>40209</v>
      </c>
      <c r="E310" t="s">
        <v>30</v>
      </c>
      <c r="F310" t="s">
        <v>161</v>
      </c>
      <c r="G310" t="s">
        <v>141</v>
      </c>
      <c r="H310">
        <v>14</v>
      </c>
      <c r="I310" t="s">
        <v>142</v>
      </c>
      <c r="J310" t="s">
        <v>124</v>
      </c>
      <c r="K310" s="5" t="s">
        <v>168</v>
      </c>
      <c r="L310">
        <v>7.2594442367553711</v>
      </c>
      <c r="M310" t="s">
        <v>144</v>
      </c>
      <c r="N310" t="s">
        <v>4299</v>
      </c>
      <c r="P310" s="4" t="str">
        <f t="shared" si="8"/>
        <v>KRAYN-WKO-NDX-20100130</v>
      </c>
      <c r="Q310">
        <f t="shared" si="9"/>
        <v>1</v>
      </c>
    </row>
    <row r="311" spans="1:17" x14ac:dyDescent="0.25">
      <c r="A311" t="s">
        <v>4575</v>
      </c>
      <c r="B311" t="s">
        <v>4576</v>
      </c>
      <c r="C311" s="2">
        <v>40208</v>
      </c>
      <c r="D311" s="2">
        <v>40208</v>
      </c>
      <c r="E311" t="s">
        <v>32</v>
      </c>
      <c r="F311" t="s">
        <v>140</v>
      </c>
      <c r="G311" t="s">
        <v>141</v>
      </c>
      <c r="H311">
        <v>8</v>
      </c>
      <c r="I311" t="s">
        <v>142</v>
      </c>
      <c r="J311" t="s">
        <v>124</v>
      </c>
      <c r="K311" s="5" t="s">
        <v>168</v>
      </c>
      <c r="L311">
        <v>10.066666603088379</v>
      </c>
      <c r="M311" t="s">
        <v>144</v>
      </c>
      <c r="N311" t="s">
        <v>4577</v>
      </c>
      <c r="P311" s="4" t="str">
        <f t="shared" si="8"/>
        <v>KRAYN-WKO-NDX-20100130</v>
      </c>
      <c r="Q311">
        <f t="shared" si="9"/>
        <v>1</v>
      </c>
    </row>
    <row r="312" spans="1:17" x14ac:dyDescent="0.25">
      <c r="A312" t="s">
        <v>4578</v>
      </c>
      <c r="B312" t="s">
        <v>4576</v>
      </c>
      <c r="C312" s="2">
        <v>40208</v>
      </c>
      <c r="D312" s="2">
        <v>40208</v>
      </c>
      <c r="E312" t="s">
        <v>32</v>
      </c>
      <c r="F312" t="s">
        <v>140</v>
      </c>
      <c r="G312" t="s">
        <v>141</v>
      </c>
      <c r="H312">
        <v>8</v>
      </c>
      <c r="I312" t="s">
        <v>142</v>
      </c>
      <c r="J312" t="s">
        <v>124</v>
      </c>
      <c r="K312" s="5" t="s">
        <v>168</v>
      </c>
      <c r="L312">
        <v>10.066666603088379</v>
      </c>
      <c r="M312" t="s">
        <v>144</v>
      </c>
      <c r="N312" t="s">
        <v>4577</v>
      </c>
      <c r="P312" s="4" t="str">
        <f t="shared" si="8"/>
        <v>KRAYN-WKO-NDX-20100130</v>
      </c>
      <c r="Q312">
        <f t="shared" si="9"/>
        <v>1</v>
      </c>
    </row>
    <row r="313" spans="1:17" x14ac:dyDescent="0.25">
      <c r="A313" t="s">
        <v>3318</v>
      </c>
      <c r="B313" t="s">
        <v>3319</v>
      </c>
      <c r="C313" s="2">
        <v>40210</v>
      </c>
      <c r="D313" s="2">
        <v>40212</v>
      </c>
      <c r="E313" t="s">
        <v>23</v>
      </c>
      <c r="F313" t="s">
        <v>161</v>
      </c>
      <c r="G313" t="s">
        <v>141</v>
      </c>
      <c r="H313">
        <v>56.5</v>
      </c>
      <c r="I313" t="s">
        <v>142</v>
      </c>
      <c r="J313" t="s">
        <v>3320</v>
      </c>
      <c r="K313" s="5" t="s">
        <v>201</v>
      </c>
      <c r="L313">
        <v>31.27166748046875</v>
      </c>
      <c r="M313" t="s">
        <v>144</v>
      </c>
      <c r="N313" t="s">
        <v>3321</v>
      </c>
      <c r="P313" s="4" t="str">
        <f t="shared" si="8"/>
        <v>KRAYN-WKO-NDX-20100201</v>
      </c>
      <c r="Q313">
        <f t="shared" si="9"/>
        <v>1</v>
      </c>
    </row>
    <row r="314" spans="1:17" x14ac:dyDescent="0.25">
      <c r="A314" t="s">
        <v>3919</v>
      </c>
      <c r="B314" t="s">
        <v>3920</v>
      </c>
      <c r="C314" s="2">
        <v>40210</v>
      </c>
      <c r="D314" s="2">
        <v>40210</v>
      </c>
      <c r="E314" t="s">
        <v>27</v>
      </c>
      <c r="F314" t="s">
        <v>1200</v>
      </c>
      <c r="G314" t="s">
        <v>141</v>
      </c>
      <c r="H314">
        <v>16.799999237060547</v>
      </c>
      <c r="I314" t="s">
        <v>162</v>
      </c>
      <c r="J314" t="s">
        <v>124</v>
      </c>
      <c r="K314" s="5" t="s">
        <v>168</v>
      </c>
      <c r="L314">
        <v>4.1999998092651367</v>
      </c>
      <c r="M314" t="s">
        <v>144</v>
      </c>
      <c r="N314" t="s">
        <v>3921</v>
      </c>
      <c r="P314" s="4" t="str">
        <f t="shared" si="8"/>
        <v>KRAYN-WKO-NDX-20100201</v>
      </c>
      <c r="Q314">
        <f t="shared" si="9"/>
        <v>1</v>
      </c>
    </row>
    <row r="315" spans="1:17" x14ac:dyDescent="0.25">
      <c r="A315" t="s">
        <v>4906</v>
      </c>
      <c r="B315" t="s">
        <v>4907</v>
      </c>
      <c r="C315" s="2">
        <v>40210</v>
      </c>
      <c r="D315" s="2">
        <v>40210</v>
      </c>
      <c r="E315" t="s">
        <v>34</v>
      </c>
      <c r="F315" t="s">
        <v>161</v>
      </c>
      <c r="G315" t="s">
        <v>141</v>
      </c>
      <c r="H315">
        <v>6.8499999046325684</v>
      </c>
      <c r="I315" t="s">
        <v>142</v>
      </c>
      <c r="J315" t="s">
        <v>124</v>
      </c>
      <c r="K315" s="5" t="s">
        <v>168</v>
      </c>
      <c r="L315">
        <v>6.9166665077209473</v>
      </c>
      <c r="M315" t="s">
        <v>144</v>
      </c>
      <c r="N315" t="s">
        <v>4908</v>
      </c>
      <c r="P315" s="4" t="str">
        <f t="shared" si="8"/>
        <v>KRAYN-WKO-NDX-20100201</v>
      </c>
      <c r="Q315">
        <f t="shared" si="9"/>
        <v>1</v>
      </c>
    </row>
    <row r="316" spans="1:17" x14ac:dyDescent="0.25">
      <c r="A316" s="37" t="s">
        <v>1671</v>
      </c>
      <c r="B316" t="s">
        <v>1241</v>
      </c>
      <c r="C316" s="2">
        <v>40211</v>
      </c>
      <c r="D316" s="2">
        <v>40211</v>
      </c>
      <c r="E316" t="s">
        <v>13</v>
      </c>
      <c r="F316" t="s">
        <v>161</v>
      </c>
      <c r="G316" t="s">
        <v>141</v>
      </c>
      <c r="H316">
        <v>3.7999999523162842</v>
      </c>
      <c r="I316" t="s">
        <v>142</v>
      </c>
      <c r="J316" t="s">
        <v>124</v>
      </c>
      <c r="K316" s="5" t="s">
        <v>168</v>
      </c>
      <c r="L316">
        <v>1.8999999761581421</v>
      </c>
      <c r="M316" t="s">
        <v>144</v>
      </c>
      <c r="N316" t="s">
        <v>1672</v>
      </c>
      <c r="P316" s="4" t="str">
        <f t="shared" si="8"/>
        <v>KRAYN-WKO-NDX-20100202</v>
      </c>
      <c r="Q316">
        <f t="shared" si="9"/>
        <v>1</v>
      </c>
    </row>
    <row r="317" spans="1:17" x14ac:dyDescent="0.25">
      <c r="A317" t="s">
        <v>5337</v>
      </c>
      <c r="B317" t="s">
        <v>1219</v>
      </c>
      <c r="C317" s="2">
        <v>40211</v>
      </c>
      <c r="D317" s="2">
        <v>40211</v>
      </c>
      <c r="E317" t="s">
        <v>15</v>
      </c>
      <c r="F317" t="s">
        <v>140</v>
      </c>
      <c r="G317" t="s">
        <v>141</v>
      </c>
      <c r="H317">
        <v>30</v>
      </c>
      <c r="I317" t="s">
        <v>142</v>
      </c>
      <c r="J317" t="s">
        <v>124</v>
      </c>
      <c r="K317" s="5" t="s">
        <v>168</v>
      </c>
      <c r="L317">
        <v>6.5166668891906738</v>
      </c>
      <c r="M317" t="s">
        <v>144</v>
      </c>
      <c r="N317" t="s">
        <v>1987</v>
      </c>
      <c r="P317" s="4" t="str">
        <f t="shared" si="8"/>
        <v>KRAYN-WKO-NDX-20100202</v>
      </c>
      <c r="Q317">
        <f t="shared" si="9"/>
        <v>1</v>
      </c>
    </row>
    <row r="318" spans="1:17" x14ac:dyDescent="0.25">
      <c r="A318" s="37" t="s">
        <v>1645</v>
      </c>
      <c r="B318" t="s">
        <v>1646</v>
      </c>
      <c r="C318" s="2">
        <v>40212</v>
      </c>
      <c r="D318" s="2">
        <v>40212</v>
      </c>
      <c r="E318" t="s">
        <v>12</v>
      </c>
      <c r="F318" t="s">
        <v>161</v>
      </c>
      <c r="G318" t="s">
        <v>141</v>
      </c>
      <c r="H318">
        <v>19.899999618530273</v>
      </c>
      <c r="I318" t="s">
        <v>142</v>
      </c>
      <c r="J318" t="s">
        <v>124</v>
      </c>
      <c r="K318" s="5" t="s">
        <v>168</v>
      </c>
      <c r="L318">
        <v>8.6333332061767578</v>
      </c>
      <c r="M318" t="s">
        <v>144</v>
      </c>
      <c r="N318" t="s">
        <v>1647</v>
      </c>
      <c r="P318" s="4" t="str">
        <f t="shared" si="8"/>
        <v>KRAYN-WKO-NDX-20100203</v>
      </c>
      <c r="Q318">
        <f t="shared" si="9"/>
        <v>1</v>
      </c>
    </row>
    <row r="319" spans="1:17" x14ac:dyDescent="0.25">
      <c r="A319" t="s">
        <v>5350</v>
      </c>
      <c r="B319" t="s">
        <v>3005</v>
      </c>
      <c r="C319" s="2">
        <v>40212</v>
      </c>
      <c r="D319" s="2">
        <v>40212</v>
      </c>
      <c r="E319" t="s">
        <v>21</v>
      </c>
      <c r="F319" t="s">
        <v>140</v>
      </c>
      <c r="G319" t="s">
        <v>141</v>
      </c>
      <c r="H319">
        <v>10.5</v>
      </c>
      <c r="I319" t="s">
        <v>142</v>
      </c>
      <c r="J319" t="s">
        <v>78</v>
      </c>
      <c r="K319" s="5" t="s">
        <v>168</v>
      </c>
      <c r="L319">
        <v>3.6333334445953369</v>
      </c>
      <c r="M319" t="s">
        <v>144</v>
      </c>
      <c r="N319" t="s">
        <v>3006</v>
      </c>
      <c r="P319" s="4" t="str">
        <f t="shared" si="8"/>
        <v>KRAYN-WKO-NDX-20100203</v>
      </c>
      <c r="Q319">
        <f t="shared" si="9"/>
        <v>1</v>
      </c>
    </row>
    <row r="320" spans="1:17" x14ac:dyDescent="0.25">
      <c r="A320" t="s">
        <v>2846</v>
      </c>
      <c r="B320" t="s">
        <v>1219</v>
      </c>
      <c r="C320" s="2">
        <v>40213</v>
      </c>
      <c r="D320" s="2">
        <v>40213</v>
      </c>
      <c r="E320" t="s">
        <v>20</v>
      </c>
      <c r="F320" t="s">
        <v>161</v>
      </c>
      <c r="G320" t="s">
        <v>141</v>
      </c>
      <c r="H320">
        <v>20.200000762939453</v>
      </c>
      <c r="I320" t="s">
        <v>142</v>
      </c>
      <c r="J320" t="s">
        <v>124</v>
      </c>
      <c r="K320" s="5" t="s">
        <v>168</v>
      </c>
      <c r="L320">
        <v>5.1666665077209473</v>
      </c>
      <c r="M320" t="s">
        <v>144</v>
      </c>
      <c r="N320" t="s">
        <v>2847</v>
      </c>
      <c r="P320" s="4" t="str">
        <f t="shared" si="8"/>
        <v>KRAYN-WKO-NDX-20100204</v>
      </c>
      <c r="Q320">
        <f t="shared" si="9"/>
        <v>1</v>
      </c>
    </row>
    <row r="321" spans="1:17" x14ac:dyDescent="0.25">
      <c r="A321" t="s">
        <v>2848</v>
      </c>
      <c r="B321" t="s">
        <v>1219</v>
      </c>
      <c r="C321" s="2">
        <v>40213</v>
      </c>
      <c r="D321" s="2">
        <v>40213</v>
      </c>
      <c r="E321" t="s">
        <v>20</v>
      </c>
      <c r="F321" t="s">
        <v>161</v>
      </c>
      <c r="G321" t="s">
        <v>141</v>
      </c>
      <c r="H321">
        <v>20.200000762939453</v>
      </c>
      <c r="I321" t="s">
        <v>142</v>
      </c>
      <c r="J321" t="s">
        <v>124</v>
      </c>
      <c r="K321" s="5" t="s">
        <v>168</v>
      </c>
      <c r="L321">
        <v>5.1666665077209473</v>
      </c>
      <c r="M321" t="s">
        <v>144</v>
      </c>
      <c r="N321" t="s">
        <v>2847</v>
      </c>
      <c r="P321" s="4" t="str">
        <f t="shared" si="8"/>
        <v>KRAYN-WKO-NDX-20100204</v>
      </c>
      <c r="Q321">
        <f t="shared" si="9"/>
        <v>1</v>
      </c>
    </row>
    <row r="322" spans="1:17" x14ac:dyDescent="0.25">
      <c r="A322" t="s">
        <v>2849</v>
      </c>
      <c r="B322" t="s">
        <v>1219</v>
      </c>
      <c r="C322" s="2">
        <v>40213</v>
      </c>
      <c r="D322" s="2">
        <v>40213</v>
      </c>
      <c r="E322" t="s">
        <v>20</v>
      </c>
      <c r="F322" t="s">
        <v>161</v>
      </c>
      <c r="G322" t="s">
        <v>141</v>
      </c>
      <c r="H322">
        <v>20.200000762939453</v>
      </c>
      <c r="I322" t="s">
        <v>142</v>
      </c>
      <c r="J322" t="s">
        <v>124</v>
      </c>
      <c r="K322" s="5" t="s">
        <v>168</v>
      </c>
      <c r="L322">
        <v>5.1666665077209473</v>
      </c>
      <c r="M322" t="s">
        <v>144</v>
      </c>
      <c r="N322" t="s">
        <v>2847</v>
      </c>
      <c r="P322" s="4" t="str">
        <f t="shared" si="8"/>
        <v>KRAYN-WKO-NDX-20100204</v>
      </c>
      <c r="Q322">
        <f t="shared" si="9"/>
        <v>1</v>
      </c>
    </row>
    <row r="323" spans="1:17" x14ac:dyDescent="0.25">
      <c r="A323" t="s">
        <v>2862</v>
      </c>
      <c r="B323" t="s">
        <v>1219</v>
      </c>
      <c r="C323" s="2">
        <v>40213</v>
      </c>
      <c r="D323" s="2">
        <v>40213</v>
      </c>
      <c r="E323" t="s">
        <v>20</v>
      </c>
      <c r="F323" t="s">
        <v>161</v>
      </c>
      <c r="G323" t="s">
        <v>141</v>
      </c>
      <c r="H323">
        <v>20.200000762939453</v>
      </c>
      <c r="I323" t="s">
        <v>142</v>
      </c>
      <c r="J323" t="s">
        <v>124</v>
      </c>
      <c r="K323" s="5" t="s">
        <v>168</v>
      </c>
      <c r="L323">
        <v>5.1666665077209473</v>
      </c>
      <c r="M323" t="s">
        <v>144</v>
      </c>
      <c r="N323" t="s">
        <v>2847</v>
      </c>
      <c r="P323" s="4" t="str">
        <f t="shared" ref="P323:P386" si="10">LEFT($A323,22)</f>
        <v>KRAYN-WKO-NDX-20100204</v>
      </c>
      <c r="Q323">
        <f t="shared" ref="Q323:Q386" si="11">COUNTIF($A$2:$A$2708,$A323)</f>
        <v>1</v>
      </c>
    </row>
    <row r="324" spans="1:17" x14ac:dyDescent="0.25">
      <c r="A324" s="6" t="s">
        <v>4045</v>
      </c>
      <c r="B324" s="6" t="s">
        <v>4046</v>
      </c>
      <c r="C324" s="7">
        <v>40213</v>
      </c>
      <c r="D324" s="7">
        <v>40213</v>
      </c>
      <c r="E324" s="6" t="s">
        <v>28</v>
      </c>
      <c r="F324" s="6" t="s">
        <v>1200</v>
      </c>
      <c r="G324" s="6" t="s">
        <v>141</v>
      </c>
      <c r="H324" s="6">
        <v>11</v>
      </c>
      <c r="I324" s="6" t="s">
        <v>162</v>
      </c>
      <c r="J324" s="6"/>
      <c r="K324" s="8" t="s">
        <v>143</v>
      </c>
      <c r="L324" s="6">
        <v>3.4833333492279053</v>
      </c>
      <c r="M324" s="6" t="s">
        <v>144</v>
      </c>
      <c r="N324" s="6" t="s">
        <v>4047</v>
      </c>
      <c r="P324" s="4" t="str">
        <f t="shared" si="10"/>
        <v>KRAYN-WKO-NDX-20100204</v>
      </c>
      <c r="Q324">
        <f t="shared" si="11"/>
        <v>1</v>
      </c>
    </row>
    <row r="325" spans="1:17" x14ac:dyDescent="0.25">
      <c r="A325" s="6" t="s">
        <v>4048</v>
      </c>
      <c r="B325" s="6" t="s">
        <v>4046</v>
      </c>
      <c r="C325" s="7">
        <v>40213</v>
      </c>
      <c r="D325" s="7">
        <v>40213</v>
      </c>
      <c r="E325" s="6" t="s">
        <v>28</v>
      </c>
      <c r="F325" s="6" t="s">
        <v>1200</v>
      </c>
      <c r="G325" s="6" t="s">
        <v>141</v>
      </c>
      <c r="H325" s="6">
        <v>11</v>
      </c>
      <c r="I325" s="6" t="s">
        <v>162</v>
      </c>
      <c r="J325" s="6"/>
      <c r="K325" s="8" t="s">
        <v>143</v>
      </c>
      <c r="L325" s="6">
        <v>3.4833333492279053</v>
      </c>
      <c r="M325" s="6" t="s">
        <v>144</v>
      </c>
      <c r="N325" s="6" t="s">
        <v>4047</v>
      </c>
      <c r="P325" s="4" t="str">
        <f t="shared" si="10"/>
        <v>KRAYN-WKO-NDX-20100204</v>
      </c>
      <c r="Q325">
        <f t="shared" si="11"/>
        <v>1</v>
      </c>
    </row>
    <row r="326" spans="1:17" x14ac:dyDescent="0.25">
      <c r="A326" t="s">
        <v>4179</v>
      </c>
      <c r="B326" t="s">
        <v>4046</v>
      </c>
      <c r="C326" s="2">
        <v>40214</v>
      </c>
      <c r="D326" s="2">
        <v>40214</v>
      </c>
      <c r="E326" t="s">
        <v>29</v>
      </c>
      <c r="F326" t="s">
        <v>1200</v>
      </c>
      <c r="G326" t="s">
        <v>141</v>
      </c>
      <c r="H326">
        <v>16</v>
      </c>
      <c r="I326" t="s">
        <v>162</v>
      </c>
      <c r="J326" t="s">
        <v>124</v>
      </c>
      <c r="K326" s="5" t="s">
        <v>168</v>
      </c>
      <c r="L326">
        <v>3.7999999523162842</v>
      </c>
      <c r="M326" t="s">
        <v>144</v>
      </c>
      <c r="N326" t="s">
        <v>4180</v>
      </c>
      <c r="P326" s="4" t="str">
        <f t="shared" si="10"/>
        <v>KRAYN-WKO-NDX-20100205</v>
      </c>
      <c r="Q326">
        <f t="shared" si="11"/>
        <v>1</v>
      </c>
    </row>
    <row r="327" spans="1:17" x14ac:dyDescent="0.25">
      <c r="A327" t="s">
        <v>5061</v>
      </c>
      <c r="B327" t="s">
        <v>5062</v>
      </c>
      <c r="C327" s="2">
        <v>40219</v>
      </c>
      <c r="D327" s="2">
        <v>40222</v>
      </c>
      <c r="E327" t="s">
        <v>35</v>
      </c>
      <c r="F327" t="s">
        <v>140</v>
      </c>
      <c r="G327" t="s">
        <v>141</v>
      </c>
      <c r="H327">
        <v>72</v>
      </c>
      <c r="I327" t="s">
        <v>142</v>
      </c>
      <c r="J327" t="s">
        <v>124</v>
      </c>
      <c r="K327" s="5" t="s">
        <v>168</v>
      </c>
      <c r="L327">
        <v>90.616668701171875</v>
      </c>
      <c r="M327" t="s">
        <v>144</v>
      </c>
      <c r="N327" t="s">
        <v>5063</v>
      </c>
      <c r="P327" s="4" t="str">
        <f t="shared" si="10"/>
        <v>KRAYN-WKO-NDX-20100210</v>
      </c>
      <c r="Q327">
        <f t="shared" si="11"/>
        <v>1</v>
      </c>
    </row>
    <row r="328" spans="1:17" x14ac:dyDescent="0.25">
      <c r="A328" t="s">
        <v>2429</v>
      </c>
      <c r="B328" t="s">
        <v>2430</v>
      </c>
      <c r="C328" s="2">
        <v>40221</v>
      </c>
      <c r="D328" s="2">
        <v>40222</v>
      </c>
      <c r="E328" t="s">
        <v>18</v>
      </c>
      <c r="F328" t="s">
        <v>161</v>
      </c>
      <c r="G328" t="s">
        <v>141</v>
      </c>
      <c r="H328">
        <v>12.300000190734863</v>
      </c>
      <c r="I328" t="s">
        <v>142</v>
      </c>
      <c r="J328" t="s">
        <v>66</v>
      </c>
      <c r="K328" s="5" t="s">
        <v>168</v>
      </c>
      <c r="L328">
        <v>11.350000381469727</v>
      </c>
      <c r="M328" t="s">
        <v>144</v>
      </c>
      <c r="N328" t="s">
        <v>2431</v>
      </c>
      <c r="P328" s="4" t="str">
        <f t="shared" si="10"/>
        <v>KRAYN-WKO-NDX-20100212</v>
      </c>
      <c r="Q328">
        <f t="shared" si="11"/>
        <v>1</v>
      </c>
    </row>
    <row r="329" spans="1:17" x14ac:dyDescent="0.25">
      <c r="A329" t="s">
        <v>3007</v>
      </c>
      <c r="B329" t="s">
        <v>1587</v>
      </c>
      <c r="C329" s="2">
        <v>40231</v>
      </c>
      <c r="D329" s="2">
        <v>40231</v>
      </c>
      <c r="E329" t="s">
        <v>21</v>
      </c>
      <c r="F329" t="s">
        <v>140</v>
      </c>
      <c r="G329" t="s">
        <v>141</v>
      </c>
      <c r="H329">
        <v>0.80000001192092896</v>
      </c>
      <c r="I329" t="s">
        <v>142</v>
      </c>
      <c r="K329" s="5" t="s">
        <v>143</v>
      </c>
      <c r="L329">
        <v>0.40000000596046448</v>
      </c>
      <c r="M329" t="s">
        <v>144</v>
      </c>
      <c r="N329" t="s">
        <v>3008</v>
      </c>
      <c r="P329" s="4" t="str">
        <f t="shared" si="10"/>
        <v>KRAYN-WKO-NDX-20100222</v>
      </c>
      <c r="Q329">
        <f t="shared" si="11"/>
        <v>1</v>
      </c>
    </row>
    <row r="330" spans="1:17" x14ac:dyDescent="0.25">
      <c r="A330" t="s">
        <v>3162</v>
      </c>
      <c r="B330" t="s">
        <v>1587</v>
      </c>
      <c r="C330" s="2">
        <v>40231</v>
      </c>
      <c r="D330" s="2">
        <v>40231</v>
      </c>
      <c r="E330" t="s">
        <v>22</v>
      </c>
      <c r="F330" t="s">
        <v>161</v>
      </c>
      <c r="G330" t="s">
        <v>141</v>
      </c>
      <c r="H330">
        <v>13</v>
      </c>
      <c r="I330" t="s">
        <v>142</v>
      </c>
      <c r="K330" s="5" t="s">
        <v>143</v>
      </c>
      <c r="L330">
        <v>6.75</v>
      </c>
      <c r="M330" t="s">
        <v>144</v>
      </c>
      <c r="N330" t="s">
        <v>3163</v>
      </c>
      <c r="P330" s="4" t="str">
        <f t="shared" si="10"/>
        <v>KRAYN-WKO-NDX-20100222</v>
      </c>
      <c r="Q330">
        <f t="shared" si="11"/>
        <v>1</v>
      </c>
    </row>
    <row r="331" spans="1:17" x14ac:dyDescent="0.25">
      <c r="A331" t="s">
        <v>3322</v>
      </c>
      <c r="B331" t="s">
        <v>3323</v>
      </c>
      <c r="C331" s="2">
        <v>40231</v>
      </c>
      <c r="D331" s="2">
        <v>40231</v>
      </c>
      <c r="E331" t="s">
        <v>23</v>
      </c>
      <c r="F331" t="s">
        <v>161</v>
      </c>
      <c r="G331" t="s">
        <v>141</v>
      </c>
      <c r="H331">
        <v>1.8666666746139526</v>
      </c>
      <c r="I331" t="s">
        <v>142</v>
      </c>
      <c r="J331" t="s">
        <v>78</v>
      </c>
      <c r="K331" s="5" t="s">
        <v>168</v>
      </c>
      <c r="L331">
        <v>0.93333333730697632</v>
      </c>
      <c r="M331" t="s">
        <v>144</v>
      </c>
      <c r="N331" t="s">
        <v>3324</v>
      </c>
      <c r="P331" s="4" t="str">
        <f t="shared" si="10"/>
        <v>KRAYN-WKO-NDX-20100222</v>
      </c>
      <c r="Q331">
        <f t="shared" si="11"/>
        <v>1</v>
      </c>
    </row>
    <row r="332" spans="1:17" x14ac:dyDescent="0.25">
      <c r="A332" t="s">
        <v>3325</v>
      </c>
      <c r="B332" t="s">
        <v>3323</v>
      </c>
      <c r="C332" s="2">
        <v>40231</v>
      </c>
      <c r="D332" s="2">
        <v>40231</v>
      </c>
      <c r="E332" t="s">
        <v>23</v>
      </c>
      <c r="F332" t="s">
        <v>161</v>
      </c>
      <c r="G332" t="s">
        <v>141</v>
      </c>
      <c r="H332">
        <v>1.8666666746139526</v>
      </c>
      <c r="I332" t="s">
        <v>142</v>
      </c>
      <c r="J332" t="s">
        <v>78</v>
      </c>
      <c r="K332" s="5" t="s">
        <v>168</v>
      </c>
      <c r="L332">
        <v>0.93333333730697632</v>
      </c>
      <c r="M332" t="s">
        <v>144</v>
      </c>
      <c r="N332" t="s">
        <v>3324</v>
      </c>
      <c r="P332" s="4" t="str">
        <f t="shared" si="10"/>
        <v>KRAYN-WKO-NDX-20100222</v>
      </c>
      <c r="Q332">
        <f t="shared" si="11"/>
        <v>1</v>
      </c>
    </row>
    <row r="333" spans="1:17" x14ac:dyDescent="0.25">
      <c r="A333" t="s">
        <v>3326</v>
      </c>
      <c r="B333" t="s">
        <v>3327</v>
      </c>
      <c r="C333" s="2">
        <v>40231</v>
      </c>
      <c r="D333" s="2">
        <v>40231</v>
      </c>
      <c r="E333" t="s">
        <v>23</v>
      </c>
      <c r="F333" t="s">
        <v>161</v>
      </c>
      <c r="G333" t="s">
        <v>141</v>
      </c>
      <c r="H333">
        <v>1.8666666746139526</v>
      </c>
      <c r="I333" t="s">
        <v>142</v>
      </c>
      <c r="K333" s="5" t="s">
        <v>143</v>
      </c>
      <c r="L333">
        <v>0.93333333730697632</v>
      </c>
      <c r="M333" t="s">
        <v>144</v>
      </c>
      <c r="N333" t="s">
        <v>3328</v>
      </c>
      <c r="P333" s="4" t="str">
        <f t="shared" si="10"/>
        <v>KRAYN-WKO-NDX-20100222</v>
      </c>
      <c r="Q333">
        <f t="shared" si="11"/>
        <v>1</v>
      </c>
    </row>
    <row r="334" spans="1:17" x14ac:dyDescent="0.25">
      <c r="A334" t="s">
        <v>3486</v>
      </c>
      <c r="B334" t="s">
        <v>1587</v>
      </c>
      <c r="C334" s="2">
        <v>40231</v>
      </c>
      <c r="D334" s="2">
        <v>40231</v>
      </c>
      <c r="E334" t="s">
        <v>24</v>
      </c>
      <c r="F334" t="s">
        <v>161</v>
      </c>
      <c r="G334" t="s">
        <v>141</v>
      </c>
      <c r="H334">
        <v>1.6000000238418579</v>
      </c>
      <c r="I334" t="s">
        <v>142</v>
      </c>
      <c r="K334" s="5" t="s">
        <v>143</v>
      </c>
      <c r="L334">
        <v>0.80000001192092896</v>
      </c>
      <c r="M334" t="s">
        <v>144</v>
      </c>
      <c r="N334" t="s">
        <v>3487</v>
      </c>
      <c r="P334" s="4" t="str">
        <f t="shared" si="10"/>
        <v>KRAYN-WKO-NDX-20100222</v>
      </c>
      <c r="Q334">
        <f t="shared" si="11"/>
        <v>1</v>
      </c>
    </row>
    <row r="335" spans="1:17" x14ac:dyDescent="0.25">
      <c r="A335" t="s">
        <v>3655</v>
      </c>
      <c r="B335" t="s">
        <v>1587</v>
      </c>
      <c r="C335" s="2">
        <v>40231</v>
      </c>
      <c r="D335" s="2">
        <v>40231</v>
      </c>
      <c r="E335" t="s">
        <v>25</v>
      </c>
      <c r="F335" t="s">
        <v>140</v>
      </c>
      <c r="G335" t="s">
        <v>141</v>
      </c>
      <c r="H335">
        <v>0.76666665077209473</v>
      </c>
      <c r="I335" t="s">
        <v>142</v>
      </c>
      <c r="K335" s="5" t="s">
        <v>143</v>
      </c>
      <c r="L335">
        <v>0.38333332538604736</v>
      </c>
      <c r="M335" t="s">
        <v>144</v>
      </c>
      <c r="N335" t="s">
        <v>3656</v>
      </c>
      <c r="P335" s="4" t="str">
        <f t="shared" si="10"/>
        <v>KRAYN-WKO-NDX-20100222</v>
      </c>
      <c r="Q335">
        <f t="shared" si="11"/>
        <v>1</v>
      </c>
    </row>
    <row r="336" spans="1:17" x14ac:dyDescent="0.25">
      <c r="A336" t="s">
        <v>3772</v>
      </c>
      <c r="B336" t="s">
        <v>1587</v>
      </c>
      <c r="C336" s="2">
        <v>40231</v>
      </c>
      <c r="D336" s="2">
        <v>40231</v>
      </c>
      <c r="E336" t="s">
        <v>26</v>
      </c>
      <c r="F336" t="s">
        <v>140</v>
      </c>
      <c r="G336" t="s">
        <v>141</v>
      </c>
      <c r="H336">
        <v>0.66666668653488159</v>
      </c>
      <c r="I336" t="s">
        <v>142</v>
      </c>
      <c r="K336" s="5" t="s">
        <v>143</v>
      </c>
      <c r="L336">
        <v>0.3333333432674408</v>
      </c>
      <c r="M336" t="s">
        <v>144</v>
      </c>
      <c r="N336" t="s">
        <v>3773</v>
      </c>
      <c r="P336" s="4" t="str">
        <f t="shared" si="10"/>
        <v>KRAYN-WKO-NDX-20100222</v>
      </c>
      <c r="Q336">
        <f t="shared" si="11"/>
        <v>1</v>
      </c>
    </row>
    <row r="337" spans="1:17" x14ac:dyDescent="0.25">
      <c r="A337" t="s">
        <v>3922</v>
      </c>
      <c r="B337" t="s">
        <v>1587</v>
      </c>
      <c r="C337" s="2">
        <v>40231</v>
      </c>
      <c r="D337" s="2">
        <v>40231</v>
      </c>
      <c r="E337" t="s">
        <v>27</v>
      </c>
      <c r="F337" t="s">
        <v>140</v>
      </c>
      <c r="G337" t="s">
        <v>141</v>
      </c>
      <c r="H337">
        <v>0.80000001192092896</v>
      </c>
      <c r="I337" t="s">
        <v>142</v>
      </c>
      <c r="K337" s="5" t="s">
        <v>143</v>
      </c>
      <c r="L337">
        <v>0.40000000596046448</v>
      </c>
      <c r="M337" t="s">
        <v>144</v>
      </c>
      <c r="N337" t="s">
        <v>3923</v>
      </c>
      <c r="P337" s="4" t="str">
        <f t="shared" si="10"/>
        <v>KRAYN-WKO-NDX-20100222</v>
      </c>
      <c r="Q337">
        <f t="shared" si="11"/>
        <v>1</v>
      </c>
    </row>
    <row r="338" spans="1:17" x14ac:dyDescent="0.25">
      <c r="A338" t="s">
        <v>3601</v>
      </c>
      <c r="B338" t="s">
        <v>1587</v>
      </c>
      <c r="C338" s="2">
        <v>40232</v>
      </c>
      <c r="D338" s="2">
        <v>40232</v>
      </c>
      <c r="E338" t="s">
        <v>25</v>
      </c>
      <c r="F338" t="s">
        <v>140</v>
      </c>
      <c r="G338" t="s">
        <v>141</v>
      </c>
      <c r="H338">
        <v>10</v>
      </c>
      <c r="I338" t="s">
        <v>142</v>
      </c>
      <c r="J338" t="s">
        <v>81</v>
      </c>
      <c r="K338" s="5" t="s">
        <v>3602</v>
      </c>
      <c r="L338">
        <v>3.25</v>
      </c>
      <c r="M338" t="s">
        <v>144</v>
      </c>
      <c r="N338" t="s">
        <v>3603</v>
      </c>
      <c r="P338" s="4" t="str">
        <f t="shared" si="10"/>
        <v>KRAYN-WKO-NDX-20100223</v>
      </c>
      <c r="Q338">
        <f t="shared" si="11"/>
        <v>1</v>
      </c>
    </row>
    <row r="339" spans="1:17" x14ac:dyDescent="0.25">
      <c r="A339" t="s">
        <v>3657</v>
      </c>
      <c r="B339" t="s">
        <v>1587</v>
      </c>
      <c r="C339" s="2">
        <v>40232</v>
      </c>
      <c r="D339" s="2">
        <v>40232</v>
      </c>
      <c r="E339" t="s">
        <v>25</v>
      </c>
      <c r="F339" t="s">
        <v>140</v>
      </c>
      <c r="G339" t="s">
        <v>141</v>
      </c>
      <c r="H339">
        <v>10</v>
      </c>
      <c r="I339" t="s">
        <v>142</v>
      </c>
      <c r="J339" t="s">
        <v>81</v>
      </c>
      <c r="K339" s="5" t="s">
        <v>3602</v>
      </c>
      <c r="L339">
        <v>3.25</v>
      </c>
      <c r="M339" t="s">
        <v>144</v>
      </c>
      <c r="N339" t="s">
        <v>3603</v>
      </c>
      <c r="P339" s="4" t="str">
        <f t="shared" si="10"/>
        <v>KRAYN-WKO-NDX-20100223</v>
      </c>
      <c r="Q339">
        <f t="shared" si="11"/>
        <v>1</v>
      </c>
    </row>
    <row r="340" spans="1:17" x14ac:dyDescent="0.25">
      <c r="A340" t="s">
        <v>3009</v>
      </c>
      <c r="B340" t="s">
        <v>1241</v>
      </c>
      <c r="C340" s="2">
        <v>40233</v>
      </c>
      <c r="D340" s="2">
        <v>40233</v>
      </c>
      <c r="E340" t="s">
        <v>21</v>
      </c>
      <c r="F340" t="s">
        <v>140</v>
      </c>
      <c r="G340" t="s">
        <v>141</v>
      </c>
      <c r="H340">
        <v>2</v>
      </c>
      <c r="I340" t="s">
        <v>142</v>
      </c>
      <c r="K340" s="5" t="s">
        <v>143</v>
      </c>
      <c r="L340">
        <v>0.73333334922790527</v>
      </c>
      <c r="M340" t="s">
        <v>144</v>
      </c>
      <c r="N340" t="s">
        <v>3010</v>
      </c>
      <c r="P340" s="4" t="str">
        <f t="shared" si="10"/>
        <v>KRAYN-WKO-NDX-20100224</v>
      </c>
      <c r="Q340">
        <f t="shared" si="11"/>
        <v>1</v>
      </c>
    </row>
    <row r="341" spans="1:17" x14ac:dyDescent="0.25">
      <c r="A341" t="s">
        <v>4181</v>
      </c>
      <c r="B341" t="s">
        <v>1241</v>
      </c>
      <c r="C341" s="2">
        <v>40233</v>
      </c>
      <c r="D341" s="2">
        <v>40233</v>
      </c>
      <c r="E341" t="s">
        <v>29</v>
      </c>
      <c r="F341" t="s">
        <v>161</v>
      </c>
      <c r="G341" t="s">
        <v>141</v>
      </c>
      <c r="H341">
        <v>2</v>
      </c>
      <c r="I341" t="s">
        <v>142</v>
      </c>
      <c r="K341" s="5" t="s">
        <v>143</v>
      </c>
      <c r="L341">
        <v>0.86666667461395264</v>
      </c>
      <c r="M341" t="s">
        <v>144</v>
      </c>
      <c r="N341" t="s">
        <v>3010</v>
      </c>
      <c r="P341" s="4" t="str">
        <f t="shared" si="10"/>
        <v>KRAYN-WKO-NDX-20100224</v>
      </c>
      <c r="Q341">
        <f t="shared" si="11"/>
        <v>1</v>
      </c>
    </row>
    <row r="342" spans="1:17" x14ac:dyDescent="0.25">
      <c r="A342" t="s">
        <v>4182</v>
      </c>
      <c r="B342" t="s">
        <v>1241</v>
      </c>
      <c r="C342" s="2">
        <v>40233</v>
      </c>
      <c r="D342" s="2">
        <v>40233</v>
      </c>
      <c r="E342" t="s">
        <v>29</v>
      </c>
      <c r="F342" t="s">
        <v>161</v>
      </c>
      <c r="G342" t="s">
        <v>141</v>
      </c>
      <c r="H342">
        <v>2</v>
      </c>
      <c r="I342" t="s">
        <v>142</v>
      </c>
      <c r="K342" s="5" t="s">
        <v>143</v>
      </c>
      <c r="L342">
        <v>0.86666667461395264</v>
      </c>
      <c r="M342" t="s">
        <v>144</v>
      </c>
      <c r="N342" t="s">
        <v>3010</v>
      </c>
      <c r="P342" s="4" t="str">
        <f t="shared" si="10"/>
        <v>KRAYN-WKO-NDX-20100224</v>
      </c>
      <c r="Q342">
        <f t="shared" si="11"/>
        <v>1</v>
      </c>
    </row>
    <row r="343" spans="1:17" x14ac:dyDescent="0.25">
      <c r="A343" t="s">
        <v>4301</v>
      </c>
      <c r="B343" t="s">
        <v>1241</v>
      </c>
      <c r="C343" s="2">
        <v>40233</v>
      </c>
      <c r="D343" s="2">
        <v>40233</v>
      </c>
      <c r="E343" t="s">
        <v>30</v>
      </c>
      <c r="F343" t="s">
        <v>161</v>
      </c>
      <c r="G343" t="s">
        <v>141</v>
      </c>
      <c r="H343">
        <v>4</v>
      </c>
      <c r="I343" t="s">
        <v>142</v>
      </c>
      <c r="K343" s="5" t="s">
        <v>143</v>
      </c>
      <c r="L343">
        <v>5.9833331108093262</v>
      </c>
      <c r="M343" t="s">
        <v>144</v>
      </c>
      <c r="N343" t="s">
        <v>4302</v>
      </c>
      <c r="P343" s="4" t="str">
        <f t="shared" si="10"/>
        <v>KRAYN-WKO-NDX-20100224</v>
      </c>
      <c r="Q343">
        <f t="shared" si="11"/>
        <v>1</v>
      </c>
    </row>
    <row r="344" spans="1:17" x14ac:dyDescent="0.25">
      <c r="A344" t="s">
        <v>4303</v>
      </c>
      <c r="B344" t="s">
        <v>1241</v>
      </c>
      <c r="C344" s="2">
        <v>40233</v>
      </c>
      <c r="D344" s="2">
        <v>40233</v>
      </c>
      <c r="E344" t="s">
        <v>30</v>
      </c>
      <c r="F344" t="s">
        <v>161</v>
      </c>
      <c r="G344" t="s">
        <v>141</v>
      </c>
      <c r="H344">
        <v>4</v>
      </c>
      <c r="I344" t="s">
        <v>142</v>
      </c>
      <c r="K344" s="5" t="s">
        <v>143</v>
      </c>
      <c r="L344">
        <v>5.9833331108093262</v>
      </c>
      <c r="M344" t="s">
        <v>144</v>
      </c>
      <c r="N344" t="s">
        <v>4302</v>
      </c>
      <c r="P344" s="4" t="str">
        <f t="shared" si="10"/>
        <v>KRAYN-WKO-NDX-20100224</v>
      </c>
      <c r="Q344">
        <f t="shared" si="11"/>
        <v>1</v>
      </c>
    </row>
    <row r="345" spans="1:17" x14ac:dyDescent="0.25">
      <c r="A345" t="s">
        <v>4459</v>
      </c>
      <c r="B345" t="s">
        <v>1241</v>
      </c>
      <c r="C345" s="2">
        <v>40233</v>
      </c>
      <c r="D345" s="2">
        <v>40233</v>
      </c>
      <c r="E345" t="s">
        <v>31</v>
      </c>
      <c r="F345" t="s">
        <v>161</v>
      </c>
      <c r="G345" t="s">
        <v>141</v>
      </c>
      <c r="H345">
        <v>3.6666667461395264</v>
      </c>
      <c r="I345" t="s">
        <v>142</v>
      </c>
      <c r="K345" s="5" t="s">
        <v>143</v>
      </c>
      <c r="L345">
        <v>0.93333333730697632</v>
      </c>
      <c r="M345" t="s">
        <v>144</v>
      </c>
      <c r="N345" t="s">
        <v>4302</v>
      </c>
      <c r="P345" s="4" t="str">
        <f t="shared" si="10"/>
        <v>KRAYN-WKO-NDX-20100224</v>
      </c>
      <c r="Q345">
        <f t="shared" si="11"/>
        <v>1</v>
      </c>
    </row>
    <row r="346" spans="1:17" x14ac:dyDescent="0.25">
      <c r="A346" t="s">
        <v>4460</v>
      </c>
      <c r="B346" t="s">
        <v>1241</v>
      </c>
      <c r="C346" s="2">
        <v>40233</v>
      </c>
      <c r="D346" s="2">
        <v>40233</v>
      </c>
      <c r="E346" t="s">
        <v>31</v>
      </c>
      <c r="F346" t="s">
        <v>161</v>
      </c>
      <c r="G346" t="s">
        <v>141</v>
      </c>
      <c r="H346">
        <v>3.6666667461395264</v>
      </c>
      <c r="I346" t="s">
        <v>142</v>
      </c>
      <c r="K346" s="5" t="s">
        <v>143</v>
      </c>
      <c r="L346">
        <v>0.93333333730697632</v>
      </c>
      <c r="M346" t="s">
        <v>144</v>
      </c>
      <c r="N346" t="s">
        <v>4302</v>
      </c>
      <c r="P346" s="4" t="str">
        <f t="shared" si="10"/>
        <v>KRAYN-WKO-NDX-20100224</v>
      </c>
      <c r="Q346">
        <f t="shared" si="11"/>
        <v>1</v>
      </c>
    </row>
    <row r="347" spans="1:17" x14ac:dyDescent="0.25">
      <c r="A347" t="s">
        <v>4579</v>
      </c>
      <c r="B347" t="s">
        <v>1241</v>
      </c>
      <c r="C347" s="2">
        <v>40233</v>
      </c>
      <c r="D347" s="2">
        <v>40233</v>
      </c>
      <c r="E347" t="s">
        <v>32</v>
      </c>
      <c r="F347" t="s">
        <v>140</v>
      </c>
      <c r="G347" t="s">
        <v>141</v>
      </c>
      <c r="H347">
        <v>3.6666667461395264</v>
      </c>
      <c r="I347" t="s">
        <v>142</v>
      </c>
      <c r="K347" s="5" t="s">
        <v>143</v>
      </c>
      <c r="L347">
        <v>0.68333333730697632</v>
      </c>
      <c r="M347" t="s">
        <v>144</v>
      </c>
      <c r="N347" t="s">
        <v>4580</v>
      </c>
      <c r="P347" s="4" t="str">
        <f t="shared" si="10"/>
        <v>KRAYN-WKO-NDX-20100224</v>
      </c>
      <c r="Q347">
        <f t="shared" si="11"/>
        <v>1</v>
      </c>
    </row>
    <row r="348" spans="1:17" x14ac:dyDescent="0.25">
      <c r="A348" t="s">
        <v>4581</v>
      </c>
      <c r="B348" t="s">
        <v>1241</v>
      </c>
      <c r="C348" s="2">
        <v>40233</v>
      </c>
      <c r="D348" s="2">
        <v>40233</v>
      </c>
      <c r="E348" t="s">
        <v>32</v>
      </c>
      <c r="F348" t="s">
        <v>140</v>
      </c>
      <c r="G348" t="s">
        <v>141</v>
      </c>
      <c r="H348">
        <v>3.6666667461395264</v>
      </c>
      <c r="I348" t="s">
        <v>142</v>
      </c>
      <c r="K348" s="5" t="s">
        <v>143</v>
      </c>
      <c r="L348">
        <v>0.68333333730697632</v>
      </c>
      <c r="M348" t="s">
        <v>144</v>
      </c>
      <c r="N348" t="s">
        <v>4580</v>
      </c>
      <c r="P348" s="4" t="str">
        <f t="shared" si="10"/>
        <v>KRAYN-WKO-NDX-20100224</v>
      </c>
      <c r="Q348">
        <f t="shared" si="11"/>
        <v>1</v>
      </c>
    </row>
    <row r="349" spans="1:17" x14ac:dyDescent="0.25">
      <c r="A349" t="s">
        <v>4731</v>
      </c>
      <c r="B349" t="s">
        <v>1241</v>
      </c>
      <c r="C349" s="2">
        <v>40233</v>
      </c>
      <c r="D349" s="2">
        <v>40233</v>
      </c>
      <c r="E349" t="s">
        <v>33</v>
      </c>
      <c r="F349" t="s">
        <v>161</v>
      </c>
      <c r="G349" t="s">
        <v>141</v>
      </c>
      <c r="H349">
        <v>3</v>
      </c>
      <c r="I349" t="s">
        <v>142</v>
      </c>
      <c r="K349" s="5" t="s">
        <v>143</v>
      </c>
      <c r="L349">
        <v>1.4166666269302368</v>
      </c>
      <c r="M349" t="s">
        <v>144</v>
      </c>
      <c r="N349" t="s">
        <v>4732</v>
      </c>
      <c r="P349" s="4" t="str">
        <f t="shared" si="10"/>
        <v>KRAYN-WKO-NDX-20100224</v>
      </c>
      <c r="Q349">
        <f t="shared" si="11"/>
        <v>1</v>
      </c>
    </row>
    <row r="350" spans="1:17" x14ac:dyDescent="0.25">
      <c r="A350" t="s">
        <v>4733</v>
      </c>
      <c r="B350" t="s">
        <v>1241</v>
      </c>
      <c r="C350" s="2">
        <v>40233</v>
      </c>
      <c r="D350" s="2">
        <v>40233</v>
      </c>
      <c r="E350" t="s">
        <v>33</v>
      </c>
      <c r="F350" t="s">
        <v>161</v>
      </c>
      <c r="G350" t="s">
        <v>141</v>
      </c>
      <c r="H350">
        <v>3</v>
      </c>
      <c r="I350" t="s">
        <v>142</v>
      </c>
      <c r="K350" s="5" t="s">
        <v>143</v>
      </c>
      <c r="L350">
        <v>1.4166666269302368</v>
      </c>
      <c r="M350" t="s">
        <v>144</v>
      </c>
      <c r="N350" t="s">
        <v>4732</v>
      </c>
      <c r="P350" s="4" t="str">
        <f t="shared" si="10"/>
        <v>KRAYN-WKO-NDX-20100224</v>
      </c>
      <c r="Q350">
        <f t="shared" si="11"/>
        <v>1</v>
      </c>
    </row>
    <row r="351" spans="1:17" x14ac:dyDescent="0.25">
      <c r="A351" t="s">
        <v>4909</v>
      </c>
      <c r="B351" t="s">
        <v>1241</v>
      </c>
      <c r="C351" s="2">
        <v>40233</v>
      </c>
      <c r="D351" s="2">
        <v>40233</v>
      </c>
      <c r="E351" t="s">
        <v>34</v>
      </c>
      <c r="F351" t="s">
        <v>161</v>
      </c>
      <c r="G351" t="s">
        <v>141</v>
      </c>
      <c r="H351">
        <v>4.5</v>
      </c>
      <c r="I351" t="s">
        <v>142</v>
      </c>
      <c r="K351" s="5" t="s">
        <v>143</v>
      </c>
      <c r="L351">
        <v>2.0666666030883789</v>
      </c>
      <c r="M351" t="s">
        <v>144</v>
      </c>
      <c r="N351" t="s">
        <v>4732</v>
      </c>
      <c r="P351" s="4" t="str">
        <f t="shared" si="10"/>
        <v>KRAYN-WKO-NDX-20100224</v>
      </c>
      <c r="Q351">
        <f t="shared" si="11"/>
        <v>1</v>
      </c>
    </row>
    <row r="352" spans="1:17" x14ac:dyDescent="0.25">
      <c r="A352" t="s">
        <v>4910</v>
      </c>
      <c r="B352" t="s">
        <v>1241</v>
      </c>
      <c r="C352" s="2">
        <v>40233</v>
      </c>
      <c r="D352" s="2">
        <v>40233</v>
      </c>
      <c r="E352" t="s">
        <v>34</v>
      </c>
      <c r="F352" t="s">
        <v>161</v>
      </c>
      <c r="G352" t="s">
        <v>141</v>
      </c>
      <c r="H352">
        <v>4.5</v>
      </c>
      <c r="I352" t="s">
        <v>142</v>
      </c>
      <c r="K352" s="5" t="s">
        <v>143</v>
      </c>
      <c r="L352">
        <v>2.0666666030883789</v>
      </c>
      <c r="M352" t="s">
        <v>144</v>
      </c>
      <c r="N352" t="s">
        <v>4732</v>
      </c>
      <c r="P352" s="4" t="str">
        <f t="shared" si="10"/>
        <v>KRAYN-WKO-NDX-20100224</v>
      </c>
      <c r="Q352">
        <f t="shared" si="11"/>
        <v>1</v>
      </c>
    </row>
    <row r="353" spans="1:17" x14ac:dyDescent="0.25">
      <c r="A353" t="s">
        <v>5064</v>
      </c>
      <c r="B353" t="s">
        <v>1241</v>
      </c>
      <c r="C353" s="2">
        <v>40233</v>
      </c>
      <c r="D353" s="2">
        <v>40233</v>
      </c>
      <c r="E353" t="s">
        <v>35</v>
      </c>
      <c r="F353" t="s">
        <v>140</v>
      </c>
      <c r="G353" t="s">
        <v>141</v>
      </c>
      <c r="H353">
        <v>4</v>
      </c>
      <c r="I353" t="s">
        <v>142</v>
      </c>
      <c r="K353" s="5" t="s">
        <v>143</v>
      </c>
      <c r="L353">
        <v>2.5499999523162842</v>
      </c>
      <c r="M353" t="s">
        <v>144</v>
      </c>
      <c r="N353" t="s">
        <v>5065</v>
      </c>
      <c r="P353" s="4" t="str">
        <f t="shared" si="10"/>
        <v>KRAYN-WKO-NDX-20100224</v>
      </c>
      <c r="Q353">
        <f t="shared" si="11"/>
        <v>1</v>
      </c>
    </row>
    <row r="354" spans="1:17" x14ac:dyDescent="0.25">
      <c r="A354" t="s">
        <v>5066</v>
      </c>
      <c r="B354" t="s">
        <v>1241</v>
      </c>
      <c r="C354" s="2">
        <v>40233</v>
      </c>
      <c r="D354" s="2">
        <v>40233</v>
      </c>
      <c r="E354" t="s">
        <v>35</v>
      </c>
      <c r="F354" t="s">
        <v>140</v>
      </c>
      <c r="G354" t="s">
        <v>141</v>
      </c>
      <c r="H354">
        <v>4</v>
      </c>
      <c r="I354" t="s">
        <v>142</v>
      </c>
      <c r="K354" s="5" t="s">
        <v>143</v>
      </c>
      <c r="L354">
        <v>2.5499999523162842</v>
      </c>
      <c r="M354" t="s">
        <v>144</v>
      </c>
      <c r="N354" t="s">
        <v>5065</v>
      </c>
      <c r="P354" s="4" t="str">
        <f t="shared" si="10"/>
        <v>KRAYN-WKO-NDX-20100224</v>
      </c>
      <c r="Q354">
        <f t="shared" si="11"/>
        <v>1</v>
      </c>
    </row>
    <row r="355" spans="1:17" x14ac:dyDescent="0.25">
      <c r="A355" t="s">
        <v>1817</v>
      </c>
      <c r="B355" t="s">
        <v>1321</v>
      </c>
      <c r="C355" s="2">
        <v>40234</v>
      </c>
      <c r="D355" s="2">
        <v>40234</v>
      </c>
      <c r="E355" t="s">
        <v>14</v>
      </c>
      <c r="F355" t="s">
        <v>161</v>
      </c>
      <c r="G355" t="s">
        <v>141</v>
      </c>
      <c r="H355">
        <v>12.75</v>
      </c>
      <c r="I355" t="s">
        <v>142</v>
      </c>
      <c r="J355" t="s">
        <v>124</v>
      </c>
      <c r="K355" s="5" t="s">
        <v>168</v>
      </c>
      <c r="L355">
        <v>32.5</v>
      </c>
      <c r="M355" t="s">
        <v>144</v>
      </c>
      <c r="N355" t="s">
        <v>1818</v>
      </c>
      <c r="P355" s="4" t="str">
        <f t="shared" si="10"/>
        <v>KRAYN-WKO-NDX-20100225</v>
      </c>
      <c r="Q355">
        <f t="shared" si="11"/>
        <v>1</v>
      </c>
    </row>
    <row r="356" spans="1:17" x14ac:dyDescent="0.25">
      <c r="A356" t="s">
        <v>1819</v>
      </c>
      <c r="B356" t="s">
        <v>1321</v>
      </c>
      <c r="C356" s="2">
        <v>40234</v>
      </c>
      <c r="D356" s="2">
        <v>40234</v>
      </c>
      <c r="E356" t="s">
        <v>14</v>
      </c>
      <c r="F356" t="s">
        <v>161</v>
      </c>
      <c r="G356" t="s">
        <v>141</v>
      </c>
      <c r="H356">
        <v>12.75</v>
      </c>
      <c r="I356" t="s">
        <v>142</v>
      </c>
      <c r="J356" t="s">
        <v>124</v>
      </c>
      <c r="K356" s="5" t="s">
        <v>168</v>
      </c>
      <c r="L356">
        <v>32.5</v>
      </c>
      <c r="M356" t="s">
        <v>144</v>
      </c>
      <c r="N356" t="s">
        <v>1818</v>
      </c>
      <c r="P356" s="4" t="str">
        <f t="shared" si="10"/>
        <v>KRAYN-WKO-NDX-20100225</v>
      </c>
      <c r="Q356">
        <f t="shared" si="11"/>
        <v>1</v>
      </c>
    </row>
    <row r="357" spans="1:17" x14ac:dyDescent="0.25">
      <c r="A357" t="s">
        <v>1820</v>
      </c>
      <c r="B357" t="s">
        <v>1321</v>
      </c>
      <c r="C357" s="2">
        <v>40234</v>
      </c>
      <c r="D357" s="2">
        <v>40234</v>
      </c>
      <c r="E357" t="s">
        <v>14</v>
      </c>
      <c r="F357" t="s">
        <v>161</v>
      </c>
      <c r="G357" t="s">
        <v>141</v>
      </c>
      <c r="H357">
        <v>12.75</v>
      </c>
      <c r="I357" t="s">
        <v>142</v>
      </c>
      <c r="J357" t="s">
        <v>124</v>
      </c>
      <c r="K357" s="5" t="s">
        <v>168</v>
      </c>
      <c r="L357">
        <v>32.5</v>
      </c>
      <c r="M357" t="s">
        <v>144</v>
      </c>
      <c r="N357" t="s">
        <v>1818</v>
      </c>
      <c r="P357" s="4" t="str">
        <f t="shared" si="10"/>
        <v>KRAYN-WKO-NDX-20100225</v>
      </c>
      <c r="Q357">
        <f t="shared" si="11"/>
        <v>1</v>
      </c>
    </row>
    <row r="358" spans="1:17" x14ac:dyDescent="0.25">
      <c r="A358" t="s">
        <v>3164</v>
      </c>
      <c r="B358" t="s">
        <v>1760</v>
      </c>
      <c r="C358" s="2">
        <v>40234</v>
      </c>
      <c r="E358" t="s">
        <v>22</v>
      </c>
      <c r="F358" t="s">
        <v>161</v>
      </c>
      <c r="G358" t="s">
        <v>141</v>
      </c>
      <c r="H358">
        <v>2</v>
      </c>
      <c r="I358" t="s">
        <v>142</v>
      </c>
      <c r="K358" s="5" t="s">
        <v>143</v>
      </c>
      <c r="L358">
        <v>6.75</v>
      </c>
      <c r="M358" t="s">
        <v>144</v>
      </c>
      <c r="N358" t="s">
        <v>3165</v>
      </c>
      <c r="P358" s="4" t="str">
        <f t="shared" si="10"/>
        <v>KRAYN-WKO-NDX-20100225</v>
      </c>
      <c r="Q358">
        <f t="shared" si="11"/>
        <v>1</v>
      </c>
    </row>
    <row r="359" spans="1:17" x14ac:dyDescent="0.25">
      <c r="A359" t="s">
        <v>3774</v>
      </c>
      <c r="B359" t="s">
        <v>1321</v>
      </c>
      <c r="C359" s="2">
        <v>40234</v>
      </c>
      <c r="D359" s="2">
        <v>40234</v>
      </c>
      <c r="E359" t="s">
        <v>26</v>
      </c>
      <c r="F359" t="s">
        <v>140</v>
      </c>
      <c r="G359" t="s">
        <v>141</v>
      </c>
      <c r="H359">
        <v>12.75</v>
      </c>
      <c r="I359" t="s">
        <v>142</v>
      </c>
      <c r="J359" t="s">
        <v>124</v>
      </c>
      <c r="K359" s="5" t="s">
        <v>168</v>
      </c>
      <c r="L359">
        <v>32.5</v>
      </c>
      <c r="M359" t="s">
        <v>144</v>
      </c>
      <c r="N359" t="s">
        <v>3775</v>
      </c>
      <c r="P359" s="4" t="str">
        <f t="shared" si="10"/>
        <v>KRAYN-WKO-NDX-20100225</v>
      </c>
      <c r="Q359">
        <f t="shared" si="11"/>
        <v>1</v>
      </c>
    </row>
    <row r="360" spans="1:17" x14ac:dyDescent="0.25">
      <c r="A360" t="s">
        <v>4183</v>
      </c>
      <c r="B360" t="s">
        <v>1429</v>
      </c>
      <c r="C360" s="2">
        <v>40234</v>
      </c>
      <c r="D360" s="2">
        <v>40234</v>
      </c>
      <c r="E360" t="s">
        <v>29</v>
      </c>
      <c r="F360" t="s">
        <v>161</v>
      </c>
      <c r="G360" t="s">
        <v>141</v>
      </c>
      <c r="H360">
        <v>12</v>
      </c>
      <c r="I360" t="s">
        <v>142</v>
      </c>
      <c r="J360" t="s">
        <v>124</v>
      </c>
      <c r="K360" s="5" t="s">
        <v>168</v>
      </c>
      <c r="L360">
        <v>22.149999618530273</v>
      </c>
      <c r="M360" t="s">
        <v>144</v>
      </c>
      <c r="N360" t="s">
        <v>4184</v>
      </c>
      <c r="P360" s="4" t="str">
        <f t="shared" si="10"/>
        <v>KRAYN-WKO-NDX-20100225</v>
      </c>
      <c r="Q360">
        <f t="shared" si="11"/>
        <v>1</v>
      </c>
    </row>
    <row r="361" spans="1:17" x14ac:dyDescent="0.25">
      <c r="A361" t="s">
        <v>4185</v>
      </c>
      <c r="B361" t="s">
        <v>1429</v>
      </c>
      <c r="C361" s="2">
        <v>40234</v>
      </c>
      <c r="D361" s="2">
        <v>40234</v>
      </c>
      <c r="E361" t="s">
        <v>29</v>
      </c>
      <c r="F361" t="s">
        <v>161</v>
      </c>
      <c r="G361" t="s">
        <v>141</v>
      </c>
      <c r="H361">
        <v>12</v>
      </c>
      <c r="I361" t="s">
        <v>142</v>
      </c>
      <c r="J361" t="s">
        <v>124</v>
      </c>
      <c r="K361" s="5" t="s">
        <v>168</v>
      </c>
      <c r="L361">
        <v>22.149999618530273</v>
      </c>
      <c r="M361" t="s">
        <v>144</v>
      </c>
      <c r="N361" t="s">
        <v>4184</v>
      </c>
      <c r="P361" s="4" t="str">
        <f t="shared" si="10"/>
        <v>KRAYN-WKO-NDX-20100225</v>
      </c>
      <c r="Q361">
        <f t="shared" si="11"/>
        <v>1</v>
      </c>
    </row>
    <row r="362" spans="1:17" x14ac:dyDescent="0.25">
      <c r="A362" t="s">
        <v>1993</v>
      </c>
      <c r="B362" t="s">
        <v>1994</v>
      </c>
      <c r="C362" s="2">
        <v>40236</v>
      </c>
      <c r="D362" s="2">
        <v>40236</v>
      </c>
      <c r="E362" t="s">
        <v>15</v>
      </c>
      <c r="F362" t="s">
        <v>140</v>
      </c>
      <c r="G362" t="s">
        <v>141</v>
      </c>
      <c r="H362">
        <v>10.5</v>
      </c>
      <c r="I362" t="s">
        <v>142</v>
      </c>
      <c r="J362" t="s">
        <v>87</v>
      </c>
      <c r="K362" s="5" t="s">
        <v>168</v>
      </c>
      <c r="L362">
        <v>17.25</v>
      </c>
      <c r="M362" t="s">
        <v>144</v>
      </c>
      <c r="N362" t="s">
        <v>1995</v>
      </c>
      <c r="P362" s="4" t="str">
        <f t="shared" si="10"/>
        <v>KRAYN-WKO-NDX-20100227</v>
      </c>
      <c r="Q362">
        <f t="shared" si="11"/>
        <v>1</v>
      </c>
    </row>
    <row r="363" spans="1:17" x14ac:dyDescent="0.25">
      <c r="A363" t="s">
        <v>1996</v>
      </c>
      <c r="B363" t="s">
        <v>1991</v>
      </c>
      <c r="C363" s="2">
        <v>40237</v>
      </c>
      <c r="D363" s="2">
        <v>40238</v>
      </c>
      <c r="E363" t="s">
        <v>15</v>
      </c>
      <c r="F363" t="s">
        <v>140</v>
      </c>
      <c r="G363" t="s">
        <v>141</v>
      </c>
      <c r="H363">
        <v>31</v>
      </c>
      <c r="I363" t="s">
        <v>142</v>
      </c>
      <c r="J363" t="s">
        <v>1997</v>
      </c>
      <c r="K363" s="5" t="s">
        <v>1998</v>
      </c>
      <c r="L363">
        <v>22.566667556762695</v>
      </c>
      <c r="M363" t="s">
        <v>144</v>
      </c>
      <c r="N363" t="s">
        <v>1999</v>
      </c>
      <c r="P363" s="4" t="str">
        <f t="shared" si="10"/>
        <v>KRAYN-WKO-NDX-20100228</v>
      </c>
      <c r="Q363">
        <f t="shared" si="11"/>
        <v>1</v>
      </c>
    </row>
    <row r="364" spans="1:17" x14ac:dyDescent="0.25">
      <c r="A364" t="s">
        <v>1849</v>
      </c>
      <c r="B364" t="s">
        <v>1241</v>
      </c>
      <c r="C364" s="2">
        <v>40238</v>
      </c>
      <c r="D364" s="2">
        <v>40238</v>
      </c>
      <c r="E364" t="s">
        <v>14</v>
      </c>
      <c r="F364" t="s">
        <v>140</v>
      </c>
      <c r="G364" t="s">
        <v>141</v>
      </c>
      <c r="H364">
        <v>1.1333333253860474</v>
      </c>
      <c r="I364" t="s">
        <v>142</v>
      </c>
      <c r="J364" t="s">
        <v>1761</v>
      </c>
      <c r="K364" s="5" t="s">
        <v>1850</v>
      </c>
      <c r="L364">
        <v>0.56666666269302368</v>
      </c>
      <c r="M364" t="s">
        <v>144</v>
      </c>
      <c r="N364" t="s">
        <v>1851</v>
      </c>
      <c r="P364" s="4" t="str">
        <f t="shared" si="10"/>
        <v>KRAYN-WKO-NDX-20100301</v>
      </c>
      <c r="Q364">
        <f t="shared" si="11"/>
        <v>1</v>
      </c>
    </row>
    <row r="365" spans="1:17" x14ac:dyDescent="0.25">
      <c r="A365" t="s">
        <v>4295</v>
      </c>
      <c r="B365" t="s">
        <v>1241</v>
      </c>
      <c r="C365" s="2">
        <v>40238</v>
      </c>
      <c r="D365" s="2">
        <v>40238</v>
      </c>
      <c r="E365" t="s">
        <v>30</v>
      </c>
      <c r="F365" t="s">
        <v>161</v>
      </c>
      <c r="G365" t="s">
        <v>141</v>
      </c>
      <c r="H365">
        <v>2</v>
      </c>
      <c r="I365" t="s">
        <v>142</v>
      </c>
      <c r="J365" t="s">
        <v>110</v>
      </c>
      <c r="K365" s="5" t="s">
        <v>4296</v>
      </c>
      <c r="L365">
        <v>0.66666668653488159</v>
      </c>
      <c r="M365" t="s">
        <v>144</v>
      </c>
      <c r="N365" t="s">
        <v>4297</v>
      </c>
      <c r="P365" s="4" t="str">
        <f t="shared" si="10"/>
        <v>KRAYN-WKO-NDX-20100301</v>
      </c>
      <c r="Q365">
        <f t="shared" si="11"/>
        <v>1</v>
      </c>
    </row>
    <row r="366" spans="1:17" x14ac:dyDescent="0.25">
      <c r="A366" t="s">
        <v>4727</v>
      </c>
      <c r="B366" t="s">
        <v>1241</v>
      </c>
      <c r="C366" s="2">
        <v>40238</v>
      </c>
      <c r="D366" s="2">
        <v>40238</v>
      </c>
      <c r="E366" t="s">
        <v>33</v>
      </c>
      <c r="F366" t="s">
        <v>161</v>
      </c>
      <c r="G366" t="s">
        <v>141</v>
      </c>
      <c r="H366">
        <v>1</v>
      </c>
      <c r="I366" t="s">
        <v>142</v>
      </c>
      <c r="K366" s="5" t="s">
        <v>143</v>
      </c>
      <c r="L366">
        <v>0.36666667461395264</v>
      </c>
      <c r="M366" t="s">
        <v>144</v>
      </c>
      <c r="N366" t="s">
        <v>4728</v>
      </c>
      <c r="P366" s="4" t="str">
        <f t="shared" si="10"/>
        <v>KRAYN-WKO-NDX-20100301</v>
      </c>
      <c r="Q366">
        <f t="shared" si="11"/>
        <v>1</v>
      </c>
    </row>
    <row r="367" spans="1:17" x14ac:dyDescent="0.25">
      <c r="A367" t="s">
        <v>1988</v>
      </c>
      <c r="B367" t="s">
        <v>1241</v>
      </c>
      <c r="C367" s="2">
        <v>40239</v>
      </c>
      <c r="D367" s="2">
        <v>40240</v>
      </c>
      <c r="E367" t="s">
        <v>15</v>
      </c>
      <c r="F367" t="s">
        <v>140</v>
      </c>
      <c r="G367" t="s">
        <v>141</v>
      </c>
      <c r="H367">
        <v>4</v>
      </c>
      <c r="I367" t="s">
        <v>142</v>
      </c>
      <c r="J367" t="s">
        <v>78</v>
      </c>
      <c r="K367" s="5" t="s">
        <v>168</v>
      </c>
      <c r="L367">
        <v>8.1333332061767578</v>
      </c>
      <c r="M367" t="s">
        <v>144</v>
      </c>
      <c r="N367" t="s">
        <v>1989</v>
      </c>
      <c r="P367" s="4" t="str">
        <f t="shared" si="10"/>
        <v>KRAYN-WKO-NDX-20100302</v>
      </c>
      <c r="Q367">
        <f t="shared" si="11"/>
        <v>1</v>
      </c>
    </row>
    <row r="368" spans="1:17" x14ac:dyDescent="0.25">
      <c r="A368" t="s">
        <v>1990</v>
      </c>
      <c r="B368" t="s">
        <v>1991</v>
      </c>
      <c r="C368" s="2">
        <v>40239</v>
      </c>
      <c r="D368" s="2">
        <v>40239</v>
      </c>
      <c r="E368" t="s">
        <v>15</v>
      </c>
      <c r="F368" t="s">
        <v>140</v>
      </c>
      <c r="G368" t="s">
        <v>141</v>
      </c>
      <c r="H368">
        <v>6</v>
      </c>
      <c r="I368" t="s">
        <v>142</v>
      </c>
      <c r="J368" t="s">
        <v>124</v>
      </c>
      <c r="K368" s="5" t="s">
        <v>168</v>
      </c>
      <c r="L368">
        <v>3</v>
      </c>
      <c r="M368" t="s">
        <v>144</v>
      </c>
      <c r="N368" t="s">
        <v>1992</v>
      </c>
      <c r="P368" s="4" t="str">
        <f t="shared" si="10"/>
        <v>KRAYN-WKO-NDX-20100302</v>
      </c>
      <c r="Q368">
        <f t="shared" si="11"/>
        <v>1</v>
      </c>
    </row>
    <row r="369" spans="1:17" x14ac:dyDescent="0.25">
      <c r="A369" t="s">
        <v>2000</v>
      </c>
      <c r="B369" t="s">
        <v>1241</v>
      </c>
      <c r="C369" s="2">
        <v>40239</v>
      </c>
      <c r="D369" s="2">
        <v>40240</v>
      </c>
      <c r="E369" t="s">
        <v>15</v>
      </c>
      <c r="F369" t="s">
        <v>140</v>
      </c>
      <c r="G369" t="s">
        <v>141</v>
      </c>
      <c r="H369">
        <v>15</v>
      </c>
      <c r="I369" t="s">
        <v>142</v>
      </c>
      <c r="K369" s="5" t="s">
        <v>143</v>
      </c>
      <c r="L369">
        <v>8.1333332061767578</v>
      </c>
      <c r="M369" t="s">
        <v>144</v>
      </c>
      <c r="N369" t="s">
        <v>2001</v>
      </c>
      <c r="P369" s="4" t="str">
        <f t="shared" si="10"/>
        <v>KRAYN-WKO-NDX-20100302</v>
      </c>
      <c r="Q369">
        <f t="shared" si="11"/>
        <v>1</v>
      </c>
    </row>
    <row r="370" spans="1:17" x14ac:dyDescent="0.25">
      <c r="A370" t="s">
        <v>4457</v>
      </c>
      <c r="B370" t="s">
        <v>1241</v>
      </c>
      <c r="C370" s="2">
        <v>40239</v>
      </c>
      <c r="D370" s="2">
        <v>40239</v>
      </c>
      <c r="E370" t="s">
        <v>31</v>
      </c>
      <c r="F370" t="s">
        <v>161</v>
      </c>
      <c r="G370" t="s">
        <v>141</v>
      </c>
      <c r="H370">
        <v>4</v>
      </c>
      <c r="I370" t="s">
        <v>142</v>
      </c>
      <c r="J370" t="s">
        <v>62</v>
      </c>
      <c r="K370" s="5" t="s">
        <v>168</v>
      </c>
      <c r="L370">
        <v>2</v>
      </c>
      <c r="M370" t="s">
        <v>144</v>
      </c>
      <c r="N370" t="s">
        <v>4458</v>
      </c>
      <c r="P370" s="4" t="str">
        <f t="shared" si="10"/>
        <v>KRAYN-WKO-NDX-20100302</v>
      </c>
      <c r="Q370">
        <f t="shared" si="11"/>
        <v>1</v>
      </c>
    </row>
    <row r="371" spans="1:17" x14ac:dyDescent="0.25">
      <c r="A371" t="s">
        <v>2002</v>
      </c>
      <c r="B371" t="s">
        <v>1241</v>
      </c>
      <c r="C371" s="2">
        <v>40240</v>
      </c>
      <c r="D371" s="2">
        <v>40240</v>
      </c>
      <c r="E371" t="s">
        <v>15</v>
      </c>
      <c r="F371" t="s">
        <v>140</v>
      </c>
      <c r="G371" t="s">
        <v>141</v>
      </c>
      <c r="H371">
        <v>2.5</v>
      </c>
      <c r="I371" t="s">
        <v>142</v>
      </c>
      <c r="K371" s="5" t="s">
        <v>143</v>
      </c>
      <c r="L371">
        <v>3.1666667461395264</v>
      </c>
      <c r="M371" t="s">
        <v>144</v>
      </c>
      <c r="N371" t="s">
        <v>2003</v>
      </c>
      <c r="P371" s="4" t="str">
        <f t="shared" si="10"/>
        <v>KRAYN-WKO-NDX-20100303</v>
      </c>
      <c r="Q371">
        <f t="shared" si="11"/>
        <v>1</v>
      </c>
    </row>
    <row r="372" spans="1:17" x14ac:dyDescent="0.25">
      <c r="A372" t="s">
        <v>3329</v>
      </c>
      <c r="B372" t="s">
        <v>1241</v>
      </c>
      <c r="C372" s="2">
        <v>40240</v>
      </c>
      <c r="D372" s="2">
        <v>40240</v>
      </c>
      <c r="E372" t="s">
        <v>23</v>
      </c>
      <c r="F372" t="s">
        <v>161</v>
      </c>
      <c r="G372" t="s">
        <v>141</v>
      </c>
      <c r="H372">
        <v>3</v>
      </c>
      <c r="I372" t="s">
        <v>142</v>
      </c>
      <c r="K372" s="5" t="s">
        <v>143</v>
      </c>
      <c r="L372">
        <v>4.3833332061767578</v>
      </c>
      <c r="M372" t="s">
        <v>144</v>
      </c>
      <c r="N372" t="s">
        <v>3330</v>
      </c>
      <c r="P372" s="4" t="str">
        <f t="shared" si="10"/>
        <v>KRAYN-WKO-NDX-20100303</v>
      </c>
      <c r="Q372">
        <f t="shared" si="11"/>
        <v>1</v>
      </c>
    </row>
    <row r="373" spans="1:17" x14ac:dyDescent="0.25">
      <c r="A373" t="s">
        <v>4582</v>
      </c>
      <c r="B373" t="s">
        <v>1241</v>
      </c>
      <c r="C373" s="2">
        <v>40240</v>
      </c>
      <c r="D373" s="2">
        <v>40240</v>
      </c>
      <c r="E373" t="s">
        <v>32</v>
      </c>
      <c r="F373" t="s">
        <v>140</v>
      </c>
      <c r="G373" t="s">
        <v>141</v>
      </c>
      <c r="H373">
        <v>3</v>
      </c>
      <c r="I373" t="s">
        <v>142</v>
      </c>
      <c r="K373" s="5" t="s">
        <v>143</v>
      </c>
      <c r="L373">
        <v>1.2166666984558105</v>
      </c>
      <c r="M373" t="s">
        <v>144</v>
      </c>
      <c r="N373" t="s">
        <v>4583</v>
      </c>
      <c r="P373" s="4" t="str">
        <f t="shared" si="10"/>
        <v>KRAYN-WKO-NDX-20100303</v>
      </c>
      <c r="Q373">
        <f t="shared" si="11"/>
        <v>1</v>
      </c>
    </row>
    <row r="374" spans="1:17" x14ac:dyDescent="0.25">
      <c r="A374" t="s">
        <v>1857</v>
      </c>
      <c r="B374" t="s">
        <v>1241</v>
      </c>
      <c r="C374" s="2">
        <v>40241</v>
      </c>
      <c r="D374" s="2">
        <v>40241</v>
      </c>
      <c r="E374" t="s">
        <v>14</v>
      </c>
      <c r="F374" t="s">
        <v>140</v>
      </c>
      <c r="G374" t="s">
        <v>141</v>
      </c>
      <c r="H374">
        <v>2</v>
      </c>
      <c r="I374" t="s">
        <v>142</v>
      </c>
      <c r="J374" t="s">
        <v>78</v>
      </c>
      <c r="K374" s="5" t="s">
        <v>168</v>
      </c>
      <c r="L374">
        <v>1.1666666269302368</v>
      </c>
      <c r="M374" t="s">
        <v>144</v>
      </c>
      <c r="N374" t="s">
        <v>1858</v>
      </c>
      <c r="P374" s="4" t="str">
        <f t="shared" si="10"/>
        <v>KRAYN-WKO-NDX-20100304</v>
      </c>
      <c r="Q374">
        <f t="shared" si="11"/>
        <v>1</v>
      </c>
    </row>
    <row r="375" spans="1:17" x14ac:dyDescent="0.25">
      <c r="A375" t="s">
        <v>2004</v>
      </c>
      <c r="B375" t="s">
        <v>1241</v>
      </c>
      <c r="C375" s="2">
        <v>40241</v>
      </c>
      <c r="D375" s="2">
        <v>40241</v>
      </c>
      <c r="E375" t="s">
        <v>15</v>
      </c>
      <c r="F375" t="s">
        <v>140</v>
      </c>
      <c r="G375" t="s">
        <v>141</v>
      </c>
      <c r="H375">
        <v>6</v>
      </c>
      <c r="I375" t="s">
        <v>142</v>
      </c>
      <c r="J375" t="s">
        <v>114</v>
      </c>
      <c r="K375" s="5" t="s">
        <v>168</v>
      </c>
      <c r="L375">
        <v>6.5666666030883789</v>
      </c>
      <c r="M375" t="s">
        <v>144</v>
      </c>
      <c r="N375" t="s">
        <v>2005</v>
      </c>
      <c r="P375" s="4" t="str">
        <f t="shared" si="10"/>
        <v>KRAYN-WKO-NDX-20100304</v>
      </c>
      <c r="Q375">
        <f t="shared" si="11"/>
        <v>1</v>
      </c>
    </row>
    <row r="376" spans="1:17" x14ac:dyDescent="0.25">
      <c r="A376" t="s">
        <v>3341</v>
      </c>
      <c r="B376" t="s">
        <v>1970</v>
      </c>
      <c r="C376" s="2">
        <v>40241</v>
      </c>
      <c r="D376" s="2">
        <v>40241</v>
      </c>
      <c r="E376" t="s">
        <v>23</v>
      </c>
      <c r="F376" t="s">
        <v>161</v>
      </c>
      <c r="G376" t="s">
        <v>141</v>
      </c>
      <c r="H376">
        <v>2</v>
      </c>
      <c r="I376" t="s">
        <v>142</v>
      </c>
      <c r="K376" s="5" t="s">
        <v>143</v>
      </c>
      <c r="L376">
        <v>0.68333333730697632</v>
      </c>
      <c r="M376" t="s">
        <v>144</v>
      </c>
      <c r="N376" t="s">
        <v>3342</v>
      </c>
      <c r="P376" s="4" t="str">
        <f t="shared" si="10"/>
        <v>KRAYN-WKO-NDX-20100304</v>
      </c>
      <c r="Q376">
        <f t="shared" si="11"/>
        <v>1</v>
      </c>
    </row>
    <row r="377" spans="1:17" x14ac:dyDescent="0.25">
      <c r="A377" t="s">
        <v>4189</v>
      </c>
      <c r="B377" t="s">
        <v>1429</v>
      </c>
      <c r="C377" s="2">
        <v>40241</v>
      </c>
      <c r="D377" s="2">
        <v>40242</v>
      </c>
      <c r="E377" t="s">
        <v>29</v>
      </c>
      <c r="F377" t="s">
        <v>161</v>
      </c>
      <c r="G377" t="s">
        <v>141</v>
      </c>
      <c r="H377">
        <v>2.5</v>
      </c>
      <c r="I377" t="s">
        <v>142</v>
      </c>
      <c r="K377" s="5" t="s">
        <v>143</v>
      </c>
      <c r="L377">
        <v>10.066666603088379</v>
      </c>
      <c r="M377" t="s">
        <v>144</v>
      </c>
      <c r="N377" t="s">
        <v>4190</v>
      </c>
      <c r="P377" s="4" t="str">
        <f t="shared" si="10"/>
        <v>KRAYN-WKO-NDX-20100304</v>
      </c>
      <c r="Q377">
        <f t="shared" si="11"/>
        <v>1</v>
      </c>
    </row>
    <row r="378" spans="1:17" x14ac:dyDescent="0.25">
      <c r="A378" t="s">
        <v>3011</v>
      </c>
      <c r="B378" t="s">
        <v>1241</v>
      </c>
      <c r="C378" s="2">
        <v>40245</v>
      </c>
      <c r="D378" s="2">
        <v>40245</v>
      </c>
      <c r="E378" t="s">
        <v>21</v>
      </c>
      <c r="F378" t="s">
        <v>140</v>
      </c>
      <c r="G378" t="s">
        <v>141</v>
      </c>
      <c r="H378">
        <v>14</v>
      </c>
      <c r="I378" t="s">
        <v>142</v>
      </c>
      <c r="J378" t="s">
        <v>117</v>
      </c>
      <c r="K378" s="5" t="s">
        <v>168</v>
      </c>
      <c r="L378">
        <v>1.7000000476837158</v>
      </c>
      <c r="M378" t="s">
        <v>144</v>
      </c>
      <c r="N378" t="s">
        <v>3012</v>
      </c>
      <c r="P378" s="4" t="str">
        <f t="shared" si="10"/>
        <v>KRAYN-WKO-NDX-20100308</v>
      </c>
      <c r="Q378">
        <f t="shared" si="11"/>
        <v>1</v>
      </c>
    </row>
    <row r="379" spans="1:17" x14ac:dyDescent="0.25">
      <c r="A379" t="s">
        <v>4960</v>
      </c>
      <c r="B379" t="s">
        <v>4961</v>
      </c>
      <c r="C379" s="2">
        <v>40245</v>
      </c>
      <c r="D379" s="2">
        <v>40245</v>
      </c>
      <c r="E379" t="s">
        <v>34</v>
      </c>
      <c r="F379" t="s">
        <v>140</v>
      </c>
      <c r="G379" t="s">
        <v>141</v>
      </c>
      <c r="H379">
        <v>28.25</v>
      </c>
      <c r="I379" t="s">
        <v>142</v>
      </c>
      <c r="K379" s="5" t="s">
        <v>143</v>
      </c>
      <c r="L379">
        <v>19.350000381469727</v>
      </c>
      <c r="M379" t="s">
        <v>144</v>
      </c>
      <c r="N379" t="s">
        <v>4962</v>
      </c>
      <c r="P379" s="4" t="str">
        <f t="shared" si="10"/>
        <v>KRAYN-WKO-NDX-20100308</v>
      </c>
      <c r="Q379">
        <f t="shared" si="11"/>
        <v>1</v>
      </c>
    </row>
    <row r="380" spans="1:17" x14ac:dyDescent="0.25">
      <c r="A380" t="s">
        <v>5067</v>
      </c>
      <c r="B380" t="s">
        <v>1241</v>
      </c>
      <c r="C380" s="2">
        <v>40245</v>
      </c>
      <c r="D380" s="2">
        <v>40245</v>
      </c>
      <c r="E380" t="s">
        <v>35</v>
      </c>
      <c r="F380" t="s">
        <v>140</v>
      </c>
      <c r="G380" t="s">
        <v>141</v>
      </c>
      <c r="H380">
        <v>7</v>
      </c>
      <c r="I380" t="s">
        <v>142</v>
      </c>
      <c r="J380" t="s">
        <v>44</v>
      </c>
      <c r="K380" s="5" t="s">
        <v>168</v>
      </c>
      <c r="L380">
        <v>3.1500000953674316</v>
      </c>
      <c r="M380" t="s">
        <v>144</v>
      </c>
      <c r="N380" t="s">
        <v>5068</v>
      </c>
      <c r="P380" s="4" t="str">
        <f t="shared" si="10"/>
        <v>KRAYN-WKO-NDX-20100308</v>
      </c>
      <c r="Q380">
        <f t="shared" si="11"/>
        <v>1</v>
      </c>
    </row>
    <row r="381" spans="1:17" x14ac:dyDescent="0.25">
      <c r="A381" t="s">
        <v>4766</v>
      </c>
      <c r="B381" t="s">
        <v>4767</v>
      </c>
      <c r="C381" s="2">
        <v>40246</v>
      </c>
      <c r="D381" s="2">
        <v>40246</v>
      </c>
      <c r="E381" t="s">
        <v>33</v>
      </c>
      <c r="F381" t="s">
        <v>140</v>
      </c>
      <c r="G381" t="s">
        <v>141</v>
      </c>
      <c r="H381">
        <v>16.5</v>
      </c>
      <c r="I381" t="s">
        <v>142</v>
      </c>
      <c r="K381" s="5" t="s">
        <v>143</v>
      </c>
      <c r="L381">
        <v>15.283333778381348</v>
      </c>
      <c r="M381" t="s">
        <v>144</v>
      </c>
      <c r="N381" t="s">
        <v>4768</v>
      </c>
      <c r="P381" s="4" t="str">
        <f t="shared" si="10"/>
        <v>KRAYN-WKO-NDX-20100309</v>
      </c>
      <c r="Q381">
        <f t="shared" si="11"/>
        <v>1</v>
      </c>
    </row>
    <row r="382" spans="1:17" x14ac:dyDescent="0.25">
      <c r="A382" t="s">
        <v>1301</v>
      </c>
      <c r="B382" t="s">
        <v>1241</v>
      </c>
      <c r="C382" s="2">
        <v>40247</v>
      </c>
      <c r="D382" s="2">
        <v>40247</v>
      </c>
      <c r="E382" t="s">
        <v>11</v>
      </c>
      <c r="F382" t="s">
        <v>161</v>
      </c>
      <c r="G382" t="s">
        <v>141</v>
      </c>
      <c r="H382">
        <v>2</v>
      </c>
      <c r="I382" t="s">
        <v>142</v>
      </c>
      <c r="K382" s="5" t="s">
        <v>143</v>
      </c>
      <c r="L382">
        <v>0.21666666865348816</v>
      </c>
      <c r="M382" t="s">
        <v>144</v>
      </c>
      <c r="N382" t="s">
        <v>1302</v>
      </c>
      <c r="P382" s="4" t="str">
        <f t="shared" si="10"/>
        <v>KRAYN-WKO-NDX-20100310</v>
      </c>
      <c r="Q382">
        <f t="shared" si="11"/>
        <v>1</v>
      </c>
    </row>
    <row r="383" spans="1:17" x14ac:dyDescent="0.25">
      <c r="A383" t="s">
        <v>1520</v>
      </c>
      <c r="B383" t="s">
        <v>1241</v>
      </c>
      <c r="C383" s="2">
        <v>40247</v>
      </c>
      <c r="D383" s="2">
        <v>40247</v>
      </c>
      <c r="E383" t="s">
        <v>12</v>
      </c>
      <c r="F383" t="s">
        <v>140</v>
      </c>
      <c r="G383" t="s">
        <v>141</v>
      </c>
      <c r="H383">
        <v>2</v>
      </c>
      <c r="I383" t="s">
        <v>142</v>
      </c>
      <c r="K383" s="5" t="s">
        <v>143</v>
      </c>
      <c r="L383">
        <v>0.21666666865348816</v>
      </c>
      <c r="M383" t="s">
        <v>144</v>
      </c>
      <c r="N383" t="s">
        <v>1521</v>
      </c>
      <c r="P383" s="4" t="str">
        <f t="shared" si="10"/>
        <v>KRAYN-WKO-NDX-20100310</v>
      </c>
      <c r="Q383">
        <f t="shared" si="11"/>
        <v>1</v>
      </c>
    </row>
    <row r="384" spans="1:17" x14ac:dyDescent="0.25">
      <c r="A384" s="37" t="s">
        <v>1673</v>
      </c>
      <c r="B384" t="s">
        <v>1241</v>
      </c>
      <c r="C384" s="2">
        <v>40247</v>
      </c>
      <c r="D384" s="2">
        <v>40247</v>
      </c>
      <c r="E384" t="s">
        <v>13</v>
      </c>
      <c r="F384" t="s">
        <v>161</v>
      </c>
      <c r="G384" t="s">
        <v>141</v>
      </c>
      <c r="H384">
        <v>2</v>
      </c>
      <c r="I384" t="s">
        <v>142</v>
      </c>
      <c r="K384" s="5" t="s">
        <v>143</v>
      </c>
      <c r="L384">
        <v>0.1666666716337204</v>
      </c>
      <c r="M384" t="s">
        <v>144</v>
      </c>
      <c r="N384" t="s">
        <v>1674</v>
      </c>
      <c r="P384" s="4" t="str">
        <f t="shared" si="10"/>
        <v>KRAYN-WKO-NDX-20100310</v>
      </c>
      <c r="Q384">
        <f t="shared" si="11"/>
        <v>1</v>
      </c>
    </row>
    <row r="385" spans="1:17" x14ac:dyDescent="0.25">
      <c r="A385" t="s">
        <v>2006</v>
      </c>
      <c r="B385" t="s">
        <v>1241</v>
      </c>
      <c r="C385" s="2">
        <v>40247</v>
      </c>
      <c r="D385" s="2">
        <v>40247</v>
      </c>
      <c r="E385" t="s">
        <v>15</v>
      </c>
      <c r="F385" t="s">
        <v>140</v>
      </c>
      <c r="G385" t="s">
        <v>141</v>
      </c>
      <c r="H385">
        <v>2</v>
      </c>
      <c r="I385" t="s">
        <v>142</v>
      </c>
      <c r="K385" s="5" t="s">
        <v>143</v>
      </c>
      <c r="L385">
        <v>0.13333334028720856</v>
      </c>
      <c r="M385" t="s">
        <v>144</v>
      </c>
      <c r="N385" t="s">
        <v>2007</v>
      </c>
      <c r="P385" s="4" t="str">
        <f t="shared" si="10"/>
        <v>KRAYN-WKO-NDX-20100310</v>
      </c>
      <c r="Q385">
        <f t="shared" si="11"/>
        <v>1</v>
      </c>
    </row>
    <row r="386" spans="1:17" x14ac:dyDescent="0.25">
      <c r="A386" t="s">
        <v>2853</v>
      </c>
      <c r="B386" t="s">
        <v>1241</v>
      </c>
      <c r="C386" s="2">
        <v>40247</v>
      </c>
      <c r="D386" s="2">
        <v>40247</v>
      </c>
      <c r="E386" t="s">
        <v>20</v>
      </c>
      <c r="F386" t="s">
        <v>161</v>
      </c>
      <c r="G386" t="s">
        <v>141</v>
      </c>
      <c r="H386">
        <v>1</v>
      </c>
      <c r="I386" t="s">
        <v>142</v>
      </c>
      <c r="K386" s="5" t="s">
        <v>143</v>
      </c>
      <c r="L386">
        <v>0.18333333730697632</v>
      </c>
      <c r="M386" t="s">
        <v>144</v>
      </c>
      <c r="N386" t="s">
        <v>2854</v>
      </c>
      <c r="P386" s="4" t="str">
        <f t="shared" si="10"/>
        <v>KRAYN-WKO-NDX-20100310</v>
      </c>
      <c r="Q386">
        <f t="shared" si="11"/>
        <v>1</v>
      </c>
    </row>
    <row r="387" spans="1:17" x14ac:dyDescent="0.25">
      <c r="A387" t="s">
        <v>3166</v>
      </c>
      <c r="B387" t="s">
        <v>1241</v>
      </c>
      <c r="C387" s="2">
        <v>40247</v>
      </c>
      <c r="D387" s="2">
        <v>40247</v>
      </c>
      <c r="E387" t="s">
        <v>22</v>
      </c>
      <c r="F387" t="s">
        <v>161</v>
      </c>
      <c r="G387" t="s">
        <v>141</v>
      </c>
      <c r="H387">
        <v>1</v>
      </c>
      <c r="I387" t="s">
        <v>142</v>
      </c>
      <c r="K387" s="5" t="s">
        <v>143</v>
      </c>
      <c r="L387">
        <v>0.1666666716337204</v>
      </c>
      <c r="M387" t="s">
        <v>144</v>
      </c>
      <c r="N387" t="s">
        <v>3167</v>
      </c>
      <c r="P387" s="4" t="str">
        <f t="shared" ref="P387:P450" si="12">LEFT($A387,22)</f>
        <v>KRAYN-WKO-NDX-20100310</v>
      </c>
      <c r="Q387">
        <f t="shared" ref="Q387:Q450" si="13">COUNTIF($A$2:$A$2708,$A387)</f>
        <v>1</v>
      </c>
    </row>
    <row r="388" spans="1:17" x14ac:dyDescent="0.25">
      <c r="A388" t="s">
        <v>3331</v>
      </c>
      <c r="B388" t="s">
        <v>1241</v>
      </c>
      <c r="C388" s="2">
        <v>40247</v>
      </c>
      <c r="D388" s="2">
        <v>40247</v>
      </c>
      <c r="E388" t="s">
        <v>23</v>
      </c>
      <c r="F388" t="s">
        <v>161</v>
      </c>
      <c r="G388" t="s">
        <v>141</v>
      </c>
      <c r="H388">
        <v>1</v>
      </c>
      <c r="I388" t="s">
        <v>142</v>
      </c>
      <c r="K388" s="5" t="s">
        <v>143</v>
      </c>
      <c r="L388">
        <v>0.15000000596046448</v>
      </c>
      <c r="M388" t="s">
        <v>144</v>
      </c>
      <c r="N388" t="s">
        <v>3332</v>
      </c>
      <c r="P388" s="4" t="str">
        <f t="shared" si="12"/>
        <v>KRAYN-WKO-NDX-20100310</v>
      </c>
      <c r="Q388">
        <f t="shared" si="13"/>
        <v>1</v>
      </c>
    </row>
    <row r="389" spans="1:17" x14ac:dyDescent="0.25">
      <c r="A389" t="s">
        <v>3488</v>
      </c>
      <c r="B389" t="s">
        <v>1241</v>
      </c>
      <c r="C389" s="2">
        <v>40247</v>
      </c>
      <c r="D389" s="2">
        <v>40247</v>
      </c>
      <c r="E389" t="s">
        <v>24</v>
      </c>
      <c r="F389" t="s">
        <v>161</v>
      </c>
      <c r="G389" t="s">
        <v>141</v>
      </c>
      <c r="H389">
        <v>1</v>
      </c>
      <c r="I389" t="s">
        <v>142</v>
      </c>
      <c r="K389" s="5" t="s">
        <v>143</v>
      </c>
      <c r="L389">
        <v>0.18333333730697632</v>
      </c>
      <c r="M389" t="s">
        <v>144</v>
      </c>
      <c r="N389" t="s">
        <v>3489</v>
      </c>
      <c r="P389" s="4" t="str">
        <f t="shared" si="12"/>
        <v>KRAYN-WKO-NDX-20100310</v>
      </c>
      <c r="Q389">
        <f t="shared" si="13"/>
        <v>1</v>
      </c>
    </row>
    <row r="390" spans="1:17" x14ac:dyDescent="0.25">
      <c r="A390" t="s">
        <v>3604</v>
      </c>
      <c r="B390" t="s">
        <v>1241</v>
      </c>
      <c r="C390" s="2">
        <v>40247</v>
      </c>
      <c r="D390" s="2">
        <v>40247</v>
      </c>
      <c r="E390" t="s">
        <v>25</v>
      </c>
      <c r="F390" t="s">
        <v>140</v>
      </c>
      <c r="G390" t="s">
        <v>141</v>
      </c>
      <c r="H390">
        <v>1</v>
      </c>
      <c r="I390" t="s">
        <v>142</v>
      </c>
      <c r="K390" s="5" t="s">
        <v>143</v>
      </c>
      <c r="L390">
        <v>0.13333334028720856</v>
      </c>
      <c r="M390" t="s">
        <v>144</v>
      </c>
      <c r="N390" t="s">
        <v>3605</v>
      </c>
      <c r="P390" s="4" t="str">
        <f t="shared" si="12"/>
        <v>KRAYN-WKO-NDX-20100310</v>
      </c>
      <c r="Q390">
        <f t="shared" si="13"/>
        <v>1</v>
      </c>
    </row>
    <row r="391" spans="1:17" x14ac:dyDescent="0.25">
      <c r="A391" t="s">
        <v>5358</v>
      </c>
      <c r="B391" t="s">
        <v>1241</v>
      </c>
      <c r="C391" s="2">
        <v>40247</v>
      </c>
      <c r="D391" s="2">
        <v>40247</v>
      </c>
      <c r="E391" t="s">
        <v>14</v>
      </c>
      <c r="F391" t="s">
        <v>161</v>
      </c>
      <c r="G391" t="s">
        <v>141</v>
      </c>
      <c r="H391">
        <v>2</v>
      </c>
      <c r="I391" t="s">
        <v>142</v>
      </c>
      <c r="K391" s="5" t="s">
        <v>143</v>
      </c>
      <c r="L391">
        <v>0.15000000596046448</v>
      </c>
      <c r="M391" t="s">
        <v>144</v>
      </c>
      <c r="N391" t="s">
        <v>1674</v>
      </c>
      <c r="P391" s="4" t="str">
        <f t="shared" si="12"/>
        <v>KRAYN-WKO-NDX-20100310</v>
      </c>
      <c r="Q391">
        <f t="shared" si="13"/>
        <v>1</v>
      </c>
    </row>
    <row r="392" spans="1:17" x14ac:dyDescent="0.25">
      <c r="A392" t="s">
        <v>2055</v>
      </c>
      <c r="B392" t="s">
        <v>2056</v>
      </c>
      <c r="C392" s="2">
        <v>40248</v>
      </c>
      <c r="D392" s="2">
        <v>40249</v>
      </c>
      <c r="E392" t="s">
        <v>15</v>
      </c>
      <c r="F392" t="s">
        <v>140</v>
      </c>
      <c r="G392" t="s">
        <v>141</v>
      </c>
      <c r="H392">
        <v>28.049999237060547</v>
      </c>
      <c r="I392" t="s">
        <v>142</v>
      </c>
      <c r="K392" s="5" t="s">
        <v>143</v>
      </c>
      <c r="L392">
        <v>9.3500003814697266</v>
      </c>
      <c r="M392" t="s">
        <v>144</v>
      </c>
      <c r="N392" t="s">
        <v>2057</v>
      </c>
      <c r="P392" s="4" t="str">
        <f t="shared" si="12"/>
        <v>KRAYN-WKO-NDX-20100311</v>
      </c>
      <c r="Q392">
        <f t="shared" si="13"/>
        <v>1</v>
      </c>
    </row>
    <row r="393" spans="1:17" x14ac:dyDescent="0.25">
      <c r="A393" t="s">
        <v>4911</v>
      </c>
      <c r="B393" t="s">
        <v>1219</v>
      </c>
      <c r="C393" s="2">
        <v>40248</v>
      </c>
      <c r="D393" s="2">
        <v>40248</v>
      </c>
      <c r="E393" t="s">
        <v>34</v>
      </c>
      <c r="F393" t="s">
        <v>161</v>
      </c>
      <c r="G393" t="s">
        <v>141</v>
      </c>
      <c r="H393">
        <v>7.5</v>
      </c>
      <c r="I393" t="s">
        <v>142</v>
      </c>
      <c r="K393" s="5" t="s">
        <v>143</v>
      </c>
      <c r="L393">
        <v>3.25</v>
      </c>
      <c r="M393" t="s">
        <v>144</v>
      </c>
      <c r="N393" t="s">
        <v>4912</v>
      </c>
      <c r="P393" s="4" t="str">
        <f t="shared" si="12"/>
        <v>KRAYN-WKO-NDX-20100311</v>
      </c>
      <c r="Q393">
        <f t="shared" si="13"/>
        <v>1</v>
      </c>
    </row>
    <row r="394" spans="1:17" x14ac:dyDescent="0.25">
      <c r="A394" t="s">
        <v>4972</v>
      </c>
      <c r="B394" t="s">
        <v>1219</v>
      </c>
      <c r="C394" s="2">
        <v>40248</v>
      </c>
      <c r="D394" s="2">
        <v>40248</v>
      </c>
      <c r="E394" t="s">
        <v>34</v>
      </c>
      <c r="F394" t="s">
        <v>140</v>
      </c>
      <c r="G394" t="s">
        <v>141</v>
      </c>
      <c r="H394">
        <v>7.5</v>
      </c>
      <c r="I394" t="s">
        <v>142</v>
      </c>
      <c r="K394" s="5" t="s">
        <v>143</v>
      </c>
      <c r="L394">
        <v>3.25</v>
      </c>
      <c r="M394" t="s">
        <v>144</v>
      </c>
      <c r="N394" t="s">
        <v>4912</v>
      </c>
      <c r="P394" s="4" t="str">
        <f t="shared" si="12"/>
        <v>KRAYN-WKO-NDX-20100311</v>
      </c>
      <c r="Q394">
        <f t="shared" si="13"/>
        <v>1</v>
      </c>
    </row>
    <row r="395" spans="1:17" x14ac:dyDescent="0.25">
      <c r="A395" t="s">
        <v>2008</v>
      </c>
      <c r="B395" t="s">
        <v>2009</v>
      </c>
      <c r="C395" s="2">
        <v>40252</v>
      </c>
      <c r="D395" s="2">
        <v>40252</v>
      </c>
      <c r="E395" t="s">
        <v>15</v>
      </c>
      <c r="F395" t="s">
        <v>140</v>
      </c>
      <c r="G395" t="s">
        <v>141</v>
      </c>
      <c r="H395">
        <v>3.2000000476837158</v>
      </c>
      <c r="I395" t="s">
        <v>142</v>
      </c>
      <c r="K395" s="5" t="s">
        <v>143</v>
      </c>
      <c r="L395">
        <v>4.5166668891906738</v>
      </c>
      <c r="M395" t="s">
        <v>144</v>
      </c>
      <c r="N395" t="s">
        <v>2010</v>
      </c>
      <c r="P395" s="4" t="str">
        <f t="shared" si="12"/>
        <v>KRAYN-WKO-NDX-20100315</v>
      </c>
      <c r="Q395">
        <f t="shared" si="13"/>
        <v>1</v>
      </c>
    </row>
    <row r="396" spans="1:17" x14ac:dyDescent="0.25">
      <c r="A396" t="s">
        <v>4461</v>
      </c>
      <c r="B396" t="s">
        <v>1241</v>
      </c>
      <c r="C396" s="2">
        <v>40252</v>
      </c>
      <c r="D396" s="2">
        <v>40252</v>
      </c>
      <c r="E396" t="s">
        <v>31</v>
      </c>
      <c r="F396" t="s">
        <v>161</v>
      </c>
      <c r="G396" t="s">
        <v>141</v>
      </c>
      <c r="H396">
        <v>10</v>
      </c>
      <c r="I396" t="s">
        <v>142</v>
      </c>
      <c r="J396" t="s">
        <v>81</v>
      </c>
      <c r="K396" s="5" t="s">
        <v>3602</v>
      </c>
      <c r="L396">
        <v>4.1999998092651367</v>
      </c>
      <c r="M396" t="s">
        <v>144</v>
      </c>
      <c r="N396" t="s">
        <v>4462</v>
      </c>
      <c r="P396" s="4" t="str">
        <f t="shared" si="12"/>
        <v>KRAYN-WKO-NDX-20100315</v>
      </c>
      <c r="Q396">
        <f t="shared" si="13"/>
        <v>1</v>
      </c>
    </row>
    <row r="397" spans="1:17" x14ac:dyDescent="0.25">
      <c r="A397" t="s">
        <v>1821</v>
      </c>
      <c r="B397" t="s">
        <v>1241</v>
      </c>
      <c r="C397" s="2">
        <v>40253</v>
      </c>
      <c r="D397" s="2">
        <v>40253</v>
      </c>
      <c r="E397" t="s">
        <v>14</v>
      </c>
      <c r="F397" t="s">
        <v>161</v>
      </c>
      <c r="G397" t="s">
        <v>141</v>
      </c>
      <c r="H397">
        <v>3</v>
      </c>
      <c r="I397" t="s">
        <v>142</v>
      </c>
      <c r="K397" s="5" t="s">
        <v>143</v>
      </c>
      <c r="L397">
        <v>1.2166666984558105</v>
      </c>
      <c r="M397" t="s">
        <v>144</v>
      </c>
      <c r="N397" t="s">
        <v>1822</v>
      </c>
      <c r="P397" s="4" t="str">
        <f t="shared" si="12"/>
        <v>KRAYN-WKO-NDX-20100316</v>
      </c>
      <c r="Q397">
        <f t="shared" si="13"/>
        <v>1</v>
      </c>
    </row>
    <row r="398" spans="1:17" x14ac:dyDescent="0.25">
      <c r="A398" t="s">
        <v>2323</v>
      </c>
      <c r="B398" t="s">
        <v>1241</v>
      </c>
      <c r="C398" s="2">
        <v>40253</v>
      </c>
      <c r="D398" s="2">
        <v>40253</v>
      </c>
      <c r="E398" t="s">
        <v>17</v>
      </c>
      <c r="F398" t="s">
        <v>161</v>
      </c>
      <c r="G398" t="s">
        <v>141</v>
      </c>
      <c r="H398">
        <v>1.5</v>
      </c>
      <c r="I398" t="s">
        <v>142</v>
      </c>
      <c r="K398" s="5" t="s">
        <v>143</v>
      </c>
      <c r="L398">
        <v>0.68333333730697632</v>
      </c>
      <c r="M398" t="s">
        <v>144</v>
      </c>
      <c r="N398" t="s">
        <v>2324</v>
      </c>
      <c r="P398" s="4" t="str">
        <f t="shared" si="12"/>
        <v>KRAYN-WKO-NDX-20100316</v>
      </c>
      <c r="Q398">
        <f t="shared" si="13"/>
        <v>1</v>
      </c>
    </row>
    <row r="399" spans="1:17" x14ac:dyDescent="0.25">
      <c r="A399" t="s">
        <v>2432</v>
      </c>
      <c r="B399" t="s">
        <v>1241</v>
      </c>
      <c r="C399" s="2">
        <v>40253</v>
      </c>
      <c r="D399" s="2">
        <v>40253</v>
      </c>
      <c r="E399" t="s">
        <v>18</v>
      </c>
      <c r="F399" t="s">
        <v>161</v>
      </c>
      <c r="G399" t="s">
        <v>141</v>
      </c>
      <c r="H399">
        <v>1.5</v>
      </c>
      <c r="I399" t="s">
        <v>142</v>
      </c>
      <c r="K399" s="5" t="s">
        <v>143</v>
      </c>
      <c r="L399">
        <v>0.73333334922790527</v>
      </c>
      <c r="M399" t="s">
        <v>144</v>
      </c>
      <c r="N399" t="s">
        <v>2433</v>
      </c>
      <c r="P399" s="4" t="str">
        <f t="shared" si="12"/>
        <v>KRAYN-WKO-NDX-20100316</v>
      </c>
      <c r="Q399">
        <f t="shared" si="13"/>
        <v>1</v>
      </c>
    </row>
    <row r="400" spans="1:17" x14ac:dyDescent="0.25">
      <c r="A400" t="s">
        <v>3013</v>
      </c>
      <c r="B400" t="s">
        <v>1241</v>
      </c>
      <c r="C400" s="2">
        <v>40253</v>
      </c>
      <c r="D400" s="2">
        <v>40253</v>
      </c>
      <c r="E400" t="s">
        <v>21</v>
      </c>
      <c r="F400" t="s">
        <v>140</v>
      </c>
      <c r="G400" t="s">
        <v>141</v>
      </c>
      <c r="H400">
        <v>3</v>
      </c>
      <c r="I400" t="s">
        <v>142</v>
      </c>
      <c r="K400" s="5" t="s">
        <v>143</v>
      </c>
      <c r="L400">
        <v>1.3833333253860474</v>
      </c>
      <c r="M400" t="s">
        <v>144</v>
      </c>
      <c r="N400" t="s">
        <v>3014</v>
      </c>
      <c r="P400" s="4" t="str">
        <f t="shared" si="12"/>
        <v>KRAYN-WKO-NDX-20100316</v>
      </c>
      <c r="Q400">
        <f t="shared" si="13"/>
        <v>1</v>
      </c>
    </row>
    <row r="401" spans="1:17" x14ac:dyDescent="0.25">
      <c r="A401" t="s">
        <v>3333</v>
      </c>
      <c r="B401" t="s">
        <v>3334</v>
      </c>
      <c r="C401" s="2">
        <v>40254</v>
      </c>
      <c r="D401" s="2">
        <v>40254</v>
      </c>
      <c r="E401" t="s">
        <v>23</v>
      </c>
      <c r="F401" t="s">
        <v>161</v>
      </c>
      <c r="G401" t="s">
        <v>141</v>
      </c>
      <c r="H401">
        <v>1.2666666507720947</v>
      </c>
      <c r="I401" t="s">
        <v>142</v>
      </c>
      <c r="K401" s="5" t="s">
        <v>143</v>
      </c>
      <c r="L401">
        <v>0.63333332538604736</v>
      </c>
      <c r="M401" t="s">
        <v>144</v>
      </c>
      <c r="N401" t="s">
        <v>3335</v>
      </c>
      <c r="P401" s="4" t="str">
        <f t="shared" si="12"/>
        <v>KRAYN-WKO-NDX-20100317</v>
      </c>
      <c r="Q401">
        <f t="shared" si="13"/>
        <v>1</v>
      </c>
    </row>
    <row r="402" spans="1:17" x14ac:dyDescent="0.25">
      <c r="A402" t="s">
        <v>3776</v>
      </c>
      <c r="B402" t="s">
        <v>3777</v>
      </c>
      <c r="C402" s="2">
        <v>40254</v>
      </c>
      <c r="D402" s="2">
        <v>40255</v>
      </c>
      <c r="E402" t="s">
        <v>26</v>
      </c>
      <c r="F402" t="s">
        <v>140</v>
      </c>
      <c r="G402" t="s">
        <v>141</v>
      </c>
      <c r="H402">
        <v>5.8666667938232422</v>
      </c>
      <c r="I402" t="s">
        <v>142</v>
      </c>
      <c r="K402" s="5" t="s">
        <v>143</v>
      </c>
      <c r="L402">
        <v>2.9333333969116211</v>
      </c>
      <c r="M402" t="s">
        <v>144</v>
      </c>
      <c r="N402" t="s">
        <v>3778</v>
      </c>
      <c r="P402" s="4" t="str">
        <f t="shared" si="12"/>
        <v>KRAYN-WKO-NDX-20100317</v>
      </c>
      <c r="Q402">
        <f t="shared" si="13"/>
        <v>1</v>
      </c>
    </row>
    <row r="403" spans="1:17" x14ac:dyDescent="0.25">
      <c r="A403" t="s">
        <v>4267</v>
      </c>
      <c r="B403" t="s">
        <v>1241</v>
      </c>
      <c r="C403" s="2">
        <v>40254</v>
      </c>
      <c r="D403" s="2">
        <v>40254</v>
      </c>
      <c r="E403" t="s">
        <v>30</v>
      </c>
      <c r="F403" t="s">
        <v>140</v>
      </c>
      <c r="G403" t="s">
        <v>141</v>
      </c>
      <c r="H403">
        <v>2</v>
      </c>
      <c r="I403" t="s">
        <v>142</v>
      </c>
      <c r="K403" s="5" t="s">
        <v>143</v>
      </c>
      <c r="L403">
        <v>0.56666666269302368</v>
      </c>
      <c r="M403" t="s">
        <v>144</v>
      </c>
      <c r="N403" t="s">
        <v>4268</v>
      </c>
      <c r="P403" s="4" t="str">
        <f t="shared" si="12"/>
        <v>KRAYN-WKO-NDX-20100317</v>
      </c>
      <c r="Q403">
        <f t="shared" si="13"/>
        <v>1</v>
      </c>
    </row>
    <row r="404" spans="1:17" x14ac:dyDescent="0.25">
      <c r="A404" t="s">
        <v>5069</v>
      </c>
      <c r="B404" t="s">
        <v>1587</v>
      </c>
      <c r="C404" s="2">
        <v>40254</v>
      </c>
      <c r="D404" s="2">
        <v>40254</v>
      </c>
      <c r="E404" t="s">
        <v>35</v>
      </c>
      <c r="F404" t="s">
        <v>140</v>
      </c>
      <c r="G404" t="s">
        <v>141</v>
      </c>
      <c r="H404">
        <v>3.5666666030883789</v>
      </c>
      <c r="I404" t="s">
        <v>142</v>
      </c>
      <c r="K404" s="5" t="s">
        <v>143</v>
      </c>
      <c r="L404">
        <v>1.7833333015441895</v>
      </c>
      <c r="M404" t="s">
        <v>144</v>
      </c>
      <c r="N404" t="s">
        <v>5070</v>
      </c>
      <c r="P404" s="4" t="str">
        <f t="shared" si="12"/>
        <v>KRAYN-WKO-NDX-20100317</v>
      </c>
      <c r="Q404">
        <f t="shared" si="13"/>
        <v>1</v>
      </c>
    </row>
    <row r="405" spans="1:17" x14ac:dyDescent="0.25">
      <c r="A405" t="s">
        <v>3732</v>
      </c>
      <c r="B405" t="s">
        <v>3733</v>
      </c>
      <c r="C405" s="2">
        <v>40255</v>
      </c>
      <c r="D405" s="2">
        <v>40255</v>
      </c>
      <c r="E405" t="s">
        <v>26</v>
      </c>
      <c r="F405" t="s">
        <v>1216</v>
      </c>
      <c r="G405" t="s">
        <v>141</v>
      </c>
      <c r="H405">
        <v>9</v>
      </c>
      <c r="I405" t="s">
        <v>142</v>
      </c>
      <c r="J405" t="s">
        <v>124</v>
      </c>
      <c r="K405" s="5" t="s">
        <v>168</v>
      </c>
      <c r="L405">
        <v>23.533332824707031</v>
      </c>
      <c r="M405" t="s">
        <v>144</v>
      </c>
      <c r="N405" t="s">
        <v>3734</v>
      </c>
      <c r="P405" s="4" t="str">
        <f t="shared" si="12"/>
        <v>KRAYN-WKO-NDX-20100318</v>
      </c>
      <c r="Q405">
        <f t="shared" si="13"/>
        <v>1</v>
      </c>
    </row>
    <row r="406" spans="1:17" x14ac:dyDescent="0.25">
      <c r="A406" t="s">
        <v>5033</v>
      </c>
      <c r="B406" t="s">
        <v>5034</v>
      </c>
      <c r="C406" s="2">
        <v>40255</v>
      </c>
      <c r="D406" s="2">
        <v>40255</v>
      </c>
      <c r="E406" t="s">
        <v>35</v>
      </c>
      <c r="F406" t="s">
        <v>140</v>
      </c>
      <c r="G406" t="s">
        <v>141</v>
      </c>
      <c r="H406">
        <v>13</v>
      </c>
      <c r="I406" t="s">
        <v>142</v>
      </c>
      <c r="J406" t="s">
        <v>111</v>
      </c>
      <c r="K406" s="5" t="s">
        <v>168</v>
      </c>
      <c r="L406">
        <v>6.3000001907348633</v>
      </c>
      <c r="M406" t="s">
        <v>144</v>
      </c>
      <c r="N406" t="s">
        <v>5035</v>
      </c>
      <c r="P406" s="4" t="str">
        <f t="shared" si="12"/>
        <v>KRAYN-WKO-NDX-20100318</v>
      </c>
      <c r="Q406">
        <f t="shared" si="13"/>
        <v>1</v>
      </c>
    </row>
    <row r="407" spans="1:17" x14ac:dyDescent="0.25">
      <c r="A407" t="s">
        <v>4186</v>
      </c>
      <c r="B407" t="s">
        <v>1219</v>
      </c>
      <c r="C407" s="2">
        <v>40256</v>
      </c>
      <c r="D407" s="2">
        <v>40256</v>
      </c>
      <c r="E407" t="s">
        <v>29</v>
      </c>
      <c r="F407" t="s">
        <v>1200</v>
      </c>
      <c r="G407" t="s">
        <v>141</v>
      </c>
      <c r="H407">
        <v>24</v>
      </c>
      <c r="I407" t="s">
        <v>162</v>
      </c>
      <c r="K407" s="5" t="s">
        <v>143</v>
      </c>
      <c r="L407">
        <v>6.8000001907348633</v>
      </c>
      <c r="M407" t="s">
        <v>144</v>
      </c>
      <c r="N407" t="s">
        <v>4187</v>
      </c>
      <c r="P407" s="4" t="str">
        <f t="shared" si="12"/>
        <v>KRAYN-WKO-NDX-20100319</v>
      </c>
      <c r="Q407">
        <f t="shared" si="13"/>
        <v>1</v>
      </c>
    </row>
    <row r="408" spans="1:17" x14ac:dyDescent="0.25">
      <c r="A408" t="s">
        <v>4188</v>
      </c>
      <c r="B408" t="s">
        <v>1219</v>
      </c>
      <c r="C408" s="2">
        <v>40256</v>
      </c>
      <c r="D408" s="2">
        <v>40256</v>
      </c>
      <c r="E408" t="s">
        <v>29</v>
      </c>
      <c r="F408" t="s">
        <v>1200</v>
      </c>
      <c r="G408" t="s">
        <v>141</v>
      </c>
      <c r="H408">
        <v>24</v>
      </c>
      <c r="I408" t="s">
        <v>162</v>
      </c>
      <c r="K408" s="5" t="s">
        <v>143</v>
      </c>
      <c r="L408">
        <v>6.8000001907348633</v>
      </c>
      <c r="M408" t="s">
        <v>144</v>
      </c>
      <c r="N408" t="s">
        <v>4187</v>
      </c>
      <c r="P408" s="4" t="str">
        <f t="shared" si="12"/>
        <v>KRAYN-WKO-NDX-20100319</v>
      </c>
      <c r="Q408">
        <f t="shared" si="13"/>
        <v>1</v>
      </c>
    </row>
    <row r="409" spans="1:17" x14ac:dyDescent="0.25">
      <c r="A409" t="s">
        <v>4269</v>
      </c>
      <c r="B409" t="s">
        <v>1241</v>
      </c>
      <c r="C409" s="2">
        <v>40256</v>
      </c>
      <c r="D409" s="2">
        <v>40256</v>
      </c>
      <c r="E409" t="s">
        <v>30</v>
      </c>
      <c r="F409" t="s">
        <v>140</v>
      </c>
      <c r="G409" t="s">
        <v>141</v>
      </c>
      <c r="H409">
        <v>18</v>
      </c>
      <c r="I409" t="s">
        <v>142</v>
      </c>
      <c r="K409" s="5" t="s">
        <v>143</v>
      </c>
      <c r="L409">
        <v>4.5333333015441895</v>
      </c>
      <c r="M409" t="s">
        <v>144</v>
      </c>
      <c r="N409" t="s">
        <v>4270</v>
      </c>
      <c r="P409" s="4" t="str">
        <f t="shared" si="12"/>
        <v>KRAYN-WKO-NDX-20100319</v>
      </c>
      <c r="Q409">
        <f t="shared" si="13"/>
        <v>1</v>
      </c>
    </row>
    <row r="410" spans="1:17" x14ac:dyDescent="0.25">
      <c r="A410" t="s">
        <v>1257</v>
      </c>
      <c r="B410" t="s">
        <v>1258</v>
      </c>
      <c r="C410" s="2">
        <v>40257</v>
      </c>
      <c r="D410" s="2">
        <v>40258</v>
      </c>
      <c r="E410" t="s">
        <v>11</v>
      </c>
      <c r="F410" t="s">
        <v>140</v>
      </c>
      <c r="G410" t="s">
        <v>141</v>
      </c>
      <c r="H410">
        <v>2.5666666030883789</v>
      </c>
      <c r="I410" t="s">
        <v>142</v>
      </c>
      <c r="K410" s="5" t="s">
        <v>143</v>
      </c>
      <c r="L410">
        <v>1.2833333015441895</v>
      </c>
      <c r="M410" t="s">
        <v>144</v>
      </c>
      <c r="N410" t="s">
        <v>1259</v>
      </c>
      <c r="P410" s="4" t="str">
        <f t="shared" si="12"/>
        <v>KRAYN-WKO-NDX-20100320</v>
      </c>
      <c r="Q410">
        <f t="shared" si="13"/>
        <v>1</v>
      </c>
    </row>
    <row r="411" spans="1:17" x14ac:dyDescent="0.25">
      <c r="A411" t="s">
        <v>1260</v>
      </c>
      <c r="B411" t="s">
        <v>1241</v>
      </c>
      <c r="C411" s="2">
        <v>40258</v>
      </c>
      <c r="D411" s="2">
        <v>40258</v>
      </c>
      <c r="E411" t="s">
        <v>11</v>
      </c>
      <c r="F411" t="s">
        <v>140</v>
      </c>
      <c r="G411" t="s">
        <v>141</v>
      </c>
      <c r="H411">
        <v>4.1333332061767578</v>
      </c>
      <c r="I411" t="s">
        <v>142</v>
      </c>
      <c r="J411" t="s">
        <v>38</v>
      </c>
      <c r="K411" s="5" t="s">
        <v>168</v>
      </c>
      <c r="L411">
        <v>2.0666666030883789</v>
      </c>
      <c r="M411" t="s">
        <v>144</v>
      </c>
      <c r="N411" t="s">
        <v>1261</v>
      </c>
      <c r="P411" s="4" t="str">
        <f t="shared" si="12"/>
        <v>KRAYN-WKO-NDX-20100321</v>
      </c>
      <c r="Q411">
        <f t="shared" si="13"/>
        <v>1</v>
      </c>
    </row>
    <row r="412" spans="1:17" x14ac:dyDescent="0.25">
      <c r="A412" s="6" t="s">
        <v>3606</v>
      </c>
      <c r="B412" s="6" t="s">
        <v>3607</v>
      </c>
      <c r="C412" s="7">
        <v>40259</v>
      </c>
      <c r="D412" s="7">
        <v>40259</v>
      </c>
      <c r="E412" s="6" t="s">
        <v>25</v>
      </c>
      <c r="F412" s="6" t="s">
        <v>140</v>
      </c>
      <c r="G412" s="6" t="s">
        <v>141</v>
      </c>
      <c r="H412" s="6">
        <v>15</v>
      </c>
      <c r="I412" s="6" t="s">
        <v>142</v>
      </c>
      <c r="J412" s="6" t="s">
        <v>3608</v>
      </c>
      <c r="K412" s="8" t="s">
        <v>3609</v>
      </c>
      <c r="L412" s="6">
        <v>2.8833334445953369</v>
      </c>
      <c r="M412" s="6" t="s">
        <v>144</v>
      </c>
      <c r="N412" s="6" t="s">
        <v>3610</v>
      </c>
      <c r="P412" s="4" t="str">
        <f t="shared" si="12"/>
        <v>KRAYN-WKO-NDX-20100322</v>
      </c>
      <c r="Q412">
        <f t="shared" si="13"/>
        <v>1</v>
      </c>
    </row>
    <row r="413" spans="1:17" x14ac:dyDescent="0.25">
      <c r="A413" t="s">
        <v>5071</v>
      </c>
      <c r="B413" t="s">
        <v>5072</v>
      </c>
      <c r="C413" s="2">
        <v>40259</v>
      </c>
      <c r="D413" s="2">
        <v>40259</v>
      </c>
      <c r="E413" t="s">
        <v>35</v>
      </c>
      <c r="F413" t="s">
        <v>140</v>
      </c>
      <c r="G413" t="s">
        <v>141</v>
      </c>
      <c r="H413">
        <v>9</v>
      </c>
      <c r="I413" t="s">
        <v>142</v>
      </c>
      <c r="K413" s="5" t="s">
        <v>143</v>
      </c>
      <c r="L413">
        <v>42.200000762939453</v>
      </c>
      <c r="M413" t="s">
        <v>144</v>
      </c>
      <c r="N413" t="s">
        <v>5073</v>
      </c>
      <c r="P413" s="4" t="str">
        <f t="shared" si="12"/>
        <v>KRAYN-WKO-NDX-20100322</v>
      </c>
      <c r="Q413">
        <f t="shared" si="13"/>
        <v>1</v>
      </c>
    </row>
    <row r="414" spans="1:17" x14ac:dyDescent="0.25">
      <c r="A414" t="s">
        <v>1944</v>
      </c>
      <c r="B414" t="s">
        <v>1945</v>
      </c>
      <c r="C414" s="2">
        <v>40260</v>
      </c>
      <c r="D414" s="2">
        <v>40260</v>
      </c>
      <c r="E414" t="s">
        <v>15</v>
      </c>
      <c r="F414" t="s">
        <v>140</v>
      </c>
      <c r="G414" t="s">
        <v>141</v>
      </c>
      <c r="H414">
        <v>3.2666666507720947</v>
      </c>
      <c r="I414" t="s">
        <v>142</v>
      </c>
      <c r="K414" s="5" t="s">
        <v>143</v>
      </c>
      <c r="L414">
        <v>1.6333333253860474</v>
      </c>
      <c r="M414" t="s">
        <v>144</v>
      </c>
      <c r="N414" t="s">
        <v>1946</v>
      </c>
      <c r="P414" s="4" t="str">
        <f t="shared" si="12"/>
        <v>KRAYN-WKO-NDX-20100323</v>
      </c>
      <c r="Q414">
        <f t="shared" si="13"/>
        <v>1</v>
      </c>
    </row>
    <row r="415" spans="1:17" x14ac:dyDescent="0.25">
      <c r="A415" t="s">
        <v>2011</v>
      </c>
      <c r="B415" t="s">
        <v>1945</v>
      </c>
      <c r="C415" s="2">
        <v>40260</v>
      </c>
      <c r="D415" s="2">
        <v>40260</v>
      </c>
      <c r="E415" t="s">
        <v>15</v>
      </c>
      <c r="F415" t="s">
        <v>140</v>
      </c>
      <c r="G415" t="s">
        <v>141</v>
      </c>
      <c r="H415">
        <v>3.2666666507720947</v>
      </c>
      <c r="I415" t="s">
        <v>142</v>
      </c>
      <c r="K415" s="5" t="s">
        <v>143</v>
      </c>
      <c r="L415">
        <v>1.6333333253860474</v>
      </c>
      <c r="M415" t="s">
        <v>144</v>
      </c>
      <c r="N415" t="s">
        <v>1946</v>
      </c>
      <c r="P415" s="4" t="str">
        <f t="shared" si="12"/>
        <v>KRAYN-WKO-NDX-20100323</v>
      </c>
      <c r="Q415">
        <f t="shared" si="13"/>
        <v>1</v>
      </c>
    </row>
    <row r="416" spans="1:17" x14ac:dyDescent="0.25">
      <c r="A416" t="s">
        <v>2325</v>
      </c>
      <c r="B416" t="s">
        <v>1219</v>
      </c>
      <c r="C416" s="2">
        <v>40261</v>
      </c>
      <c r="D416" s="2">
        <v>40261</v>
      </c>
      <c r="E416" t="s">
        <v>17</v>
      </c>
      <c r="F416" t="s">
        <v>1200</v>
      </c>
      <c r="G416" t="s">
        <v>141</v>
      </c>
      <c r="H416">
        <v>1.5</v>
      </c>
      <c r="I416" t="s">
        <v>162</v>
      </c>
      <c r="K416" s="5" t="s">
        <v>143</v>
      </c>
      <c r="L416">
        <v>0.28333333134651184</v>
      </c>
      <c r="M416" t="s">
        <v>144</v>
      </c>
      <c r="N416" t="s">
        <v>2326</v>
      </c>
      <c r="P416" s="4" t="str">
        <f t="shared" si="12"/>
        <v>KRAYN-WKO-NDX-20100324</v>
      </c>
      <c r="Q416">
        <f t="shared" si="13"/>
        <v>1</v>
      </c>
    </row>
    <row r="417" spans="1:17" x14ac:dyDescent="0.25">
      <c r="A417" t="s">
        <v>1522</v>
      </c>
      <c r="B417" t="s">
        <v>1523</v>
      </c>
      <c r="C417" s="2">
        <v>40262</v>
      </c>
      <c r="D417" s="2">
        <v>40262</v>
      </c>
      <c r="E417" t="s">
        <v>12</v>
      </c>
      <c r="F417" t="s">
        <v>140</v>
      </c>
      <c r="G417" t="s">
        <v>141</v>
      </c>
      <c r="H417">
        <v>8.4333333969116211</v>
      </c>
      <c r="I417" t="s">
        <v>142</v>
      </c>
      <c r="K417" s="5" t="s">
        <v>143</v>
      </c>
      <c r="L417">
        <v>2.4500000476837158</v>
      </c>
      <c r="M417" t="s">
        <v>144</v>
      </c>
      <c r="N417" t="s">
        <v>1524</v>
      </c>
      <c r="P417" s="4" t="str">
        <f t="shared" si="12"/>
        <v>KRAYN-WKO-NDX-20100325</v>
      </c>
      <c r="Q417">
        <f t="shared" si="13"/>
        <v>1</v>
      </c>
    </row>
    <row r="418" spans="1:17" x14ac:dyDescent="0.25">
      <c r="A418" t="s">
        <v>2855</v>
      </c>
      <c r="B418" t="s">
        <v>1656</v>
      </c>
      <c r="C418" s="2">
        <v>40262</v>
      </c>
      <c r="D418" s="2">
        <v>40263</v>
      </c>
      <c r="E418" t="s">
        <v>20</v>
      </c>
      <c r="F418" t="s">
        <v>161</v>
      </c>
      <c r="G418" t="s">
        <v>141</v>
      </c>
      <c r="H418">
        <v>15.75</v>
      </c>
      <c r="I418" t="s">
        <v>142</v>
      </c>
      <c r="K418" s="5" t="s">
        <v>143</v>
      </c>
      <c r="L418">
        <v>23.233333587646484</v>
      </c>
      <c r="M418" t="s">
        <v>144</v>
      </c>
      <c r="N418" t="s">
        <v>2856</v>
      </c>
      <c r="P418" s="4" t="str">
        <f t="shared" si="12"/>
        <v>KRAYN-WKO-NDX-20100325</v>
      </c>
      <c r="Q418">
        <f t="shared" si="13"/>
        <v>1</v>
      </c>
    </row>
    <row r="419" spans="1:17" x14ac:dyDescent="0.25">
      <c r="A419" t="s">
        <v>3924</v>
      </c>
      <c r="B419" t="s">
        <v>1219</v>
      </c>
      <c r="C419" s="2">
        <v>40262</v>
      </c>
      <c r="D419" s="2">
        <v>40262</v>
      </c>
      <c r="E419" t="s">
        <v>27</v>
      </c>
      <c r="F419" t="s">
        <v>1200</v>
      </c>
      <c r="G419" t="s">
        <v>141</v>
      </c>
      <c r="H419">
        <v>11</v>
      </c>
      <c r="I419" t="s">
        <v>162</v>
      </c>
      <c r="J419" t="s">
        <v>81</v>
      </c>
      <c r="K419" s="5" t="s">
        <v>680</v>
      </c>
      <c r="L419">
        <v>4.0999999046325684</v>
      </c>
      <c r="M419" t="s">
        <v>144</v>
      </c>
      <c r="N419" t="s">
        <v>3925</v>
      </c>
      <c r="P419" s="4" t="str">
        <f t="shared" si="12"/>
        <v>KRAYN-WKO-NDX-20100325</v>
      </c>
      <c r="Q419">
        <f t="shared" si="13"/>
        <v>1</v>
      </c>
    </row>
    <row r="420" spans="1:17" x14ac:dyDescent="0.25">
      <c r="A420" t="s">
        <v>5074</v>
      </c>
      <c r="B420" t="s">
        <v>1241</v>
      </c>
      <c r="C420" s="2">
        <v>40262</v>
      </c>
      <c r="D420" s="2">
        <v>40262</v>
      </c>
      <c r="E420" t="s">
        <v>35</v>
      </c>
      <c r="F420" t="s">
        <v>140</v>
      </c>
      <c r="G420" t="s">
        <v>141</v>
      </c>
      <c r="H420">
        <v>11</v>
      </c>
      <c r="I420" t="s">
        <v>142</v>
      </c>
      <c r="J420" t="s">
        <v>81</v>
      </c>
      <c r="K420" s="5" t="s">
        <v>333</v>
      </c>
      <c r="L420">
        <v>4.4333333969116211</v>
      </c>
      <c r="M420" t="s">
        <v>144</v>
      </c>
      <c r="N420" t="s">
        <v>5075</v>
      </c>
      <c r="P420" s="4" t="str">
        <f t="shared" si="12"/>
        <v>KRAYN-WKO-NDX-20100325</v>
      </c>
      <c r="Q420">
        <f t="shared" si="13"/>
        <v>1</v>
      </c>
    </row>
    <row r="421" spans="1:17" x14ac:dyDescent="0.25">
      <c r="A421" t="s">
        <v>5076</v>
      </c>
      <c r="B421" t="s">
        <v>1241</v>
      </c>
      <c r="C421" s="2">
        <v>40262</v>
      </c>
      <c r="D421" s="2">
        <v>40262</v>
      </c>
      <c r="E421" t="s">
        <v>35</v>
      </c>
      <c r="F421" t="s">
        <v>140</v>
      </c>
      <c r="G421" t="s">
        <v>141</v>
      </c>
      <c r="H421">
        <v>11</v>
      </c>
      <c r="I421" t="s">
        <v>142</v>
      </c>
      <c r="J421" t="s">
        <v>81</v>
      </c>
      <c r="K421" s="5" t="s">
        <v>333</v>
      </c>
      <c r="L421">
        <v>4.4333333969116211</v>
      </c>
      <c r="M421" t="s">
        <v>144</v>
      </c>
      <c r="N421" t="s">
        <v>5075</v>
      </c>
      <c r="P421" s="4" t="str">
        <f t="shared" si="12"/>
        <v>KRAYN-WKO-NDX-20100325</v>
      </c>
      <c r="Q421">
        <f t="shared" si="13"/>
        <v>1</v>
      </c>
    </row>
    <row r="422" spans="1:17" x14ac:dyDescent="0.25">
      <c r="A422" t="s">
        <v>4271</v>
      </c>
      <c r="B422" t="s">
        <v>1241</v>
      </c>
      <c r="C422" s="2">
        <v>40263</v>
      </c>
      <c r="D422" s="2">
        <v>40263</v>
      </c>
      <c r="E422" t="s">
        <v>30</v>
      </c>
      <c r="F422" t="s">
        <v>140</v>
      </c>
      <c r="G422" t="s">
        <v>141</v>
      </c>
      <c r="H422">
        <v>5</v>
      </c>
      <c r="I422" t="s">
        <v>142</v>
      </c>
      <c r="J422" t="s">
        <v>4084</v>
      </c>
      <c r="K422" s="5" t="s">
        <v>333</v>
      </c>
      <c r="L422">
        <v>2.4000000953674316</v>
      </c>
      <c r="M422" t="s">
        <v>144</v>
      </c>
      <c r="N422" t="s">
        <v>4272</v>
      </c>
      <c r="P422" s="4" t="str">
        <f t="shared" si="12"/>
        <v>KRAYN-WKO-NDX-20100326</v>
      </c>
      <c r="Q422">
        <f t="shared" si="13"/>
        <v>1</v>
      </c>
    </row>
    <row r="423" spans="1:17" x14ac:dyDescent="0.25">
      <c r="A423" t="s">
        <v>3336</v>
      </c>
      <c r="B423" t="s">
        <v>3337</v>
      </c>
      <c r="C423" s="2">
        <v>40264</v>
      </c>
      <c r="D423" s="2">
        <v>40264</v>
      </c>
      <c r="E423" t="s">
        <v>23</v>
      </c>
      <c r="F423" t="s">
        <v>161</v>
      </c>
      <c r="G423" t="s">
        <v>141</v>
      </c>
      <c r="H423">
        <v>5</v>
      </c>
      <c r="I423" t="s">
        <v>142</v>
      </c>
      <c r="K423" s="5" t="s">
        <v>143</v>
      </c>
      <c r="L423">
        <v>2.9500000476837158</v>
      </c>
      <c r="M423" t="s">
        <v>144</v>
      </c>
      <c r="N423" t="s">
        <v>3338</v>
      </c>
      <c r="P423" s="4" t="str">
        <f t="shared" si="12"/>
        <v>KRAYN-WKO-NDX-20100327</v>
      </c>
      <c r="Q423">
        <f t="shared" si="13"/>
        <v>1</v>
      </c>
    </row>
    <row r="424" spans="1:17" x14ac:dyDescent="0.25">
      <c r="A424" t="s">
        <v>2857</v>
      </c>
      <c r="B424" t="s">
        <v>2858</v>
      </c>
      <c r="C424" s="2">
        <v>40265</v>
      </c>
      <c r="E424" t="s">
        <v>20</v>
      </c>
      <c r="F424" t="s">
        <v>161</v>
      </c>
      <c r="G424" t="s">
        <v>141</v>
      </c>
      <c r="H424">
        <v>19</v>
      </c>
      <c r="I424" t="s">
        <v>142</v>
      </c>
      <c r="J424" t="s">
        <v>77</v>
      </c>
      <c r="K424" s="5" t="s">
        <v>168</v>
      </c>
      <c r="L424">
        <v>23.233333587646484</v>
      </c>
      <c r="M424" t="s">
        <v>144</v>
      </c>
      <c r="N424" t="s">
        <v>2859</v>
      </c>
      <c r="P424" s="4" t="str">
        <f t="shared" si="12"/>
        <v>KRAYN-WKO-NDX-20100328</v>
      </c>
      <c r="Q424">
        <f t="shared" si="13"/>
        <v>1</v>
      </c>
    </row>
    <row r="425" spans="1:17" x14ac:dyDescent="0.25">
      <c r="A425" t="s">
        <v>1245</v>
      </c>
      <c r="B425" t="s">
        <v>1219</v>
      </c>
      <c r="C425" s="2">
        <v>40266</v>
      </c>
      <c r="D425" s="2">
        <v>40266</v>
      </c>
      <c r="E425" t="s">
        <v>12</v>
      </c>
      <c r="F425" t="s">
        <v>161</v>
      </c>
      <c r="G425" t="s">
        <v>141</v>
      </c>
      <c r="H425">
        <v>2</v>
      </c>
      <c r="I425" t="s">
        <v>142</v>
      </c>
      <c r="K425" s="5" t="s">
        <v>143</v>
      </c>
      <c r="L425">
        <v>1.5</v>
      </c>
      <c r="M425" t="s">
        <v>144</v>
      </c>
      <c r="N425" t="s">
        <v>1246</v>
      </c>
      <c r="P425" s="4" t="str">
        <f t="shared" si="12"/>
        <v>KRAYN-WKO-NDX-20100329</v>
      </c>
      <c r="Q425">
        <f t="shared" si="13"/>
        <v>1</v>
      </c>
    </row>
    <row r="426" spans="1:17" x14ac:dyDescent="0.25">
      <c r="A426" t="s">
        <v>1262</v>
      </c>
      <c r="B426" t="s">
        <v>1219</v>
      </c>
      <c r="C426" s="2">
        <v>40266</v>
      </c>
      <c r="D426" s="2">
        <v>40266</v>
      </c>
      <c r="E426" t="s">
        <v>11</v>
      </c>
      <c r="F426" t="s">
        <v>1200</v>
      </c>
      <c r="G426" t="s">
        <v>141</v>
      </c>
      <c r="H426">
        <v>2.5</v>
      </c>
      <c r="I426" t="s">
        <v>162</v>
      </c>
      <c r="K426" s="5" t="s">
        <v>143</v>
      </c>
      <c r="L426">
        <v>1.8999999761581421</v>
      </c>
      <c r="M426" t="s">
        <v>144</v>
      </c>
      <c r="N426" t="s">
        <v>1263</v>
      </c>
      <c r="P426" s="4" t="str">
        <f t="shared" si="12"/>
        <v>KRAYN-WKO-NDX-20100329</v>
      </c>
      <c r="Q426">
        <f t="shared" si="13"/>
        <v>1</v>
      </c>
    </row>
    <row r="427" spans="1:17" x14ac:dyDescent="0.25">
      <c r="A427" t="s">
        <v>1525</v>
      </c>
      <c r="B427" t="s">
        <v>1219</v>
      </c>
      <c r="C427" s="2">
        <v>40266</v>
      </c>
      <c r="D427" s="2">
        <v>40266</v>
      </c>
      <c r="E427" t="s">
        <v>12</v>
      </c>
      <c r="F427" t="s">
        <v>140</v>
      </c>
      <c r="G427" t="s">
        <v>141</v>
      </c>
      <c r="H427">
        <v>2</v>
      </c>
      <c r="I427" t="s">
        <v>142</v>
      </c>
      <c r="K427" s="5" t="s">
        <v>143</v>
      </c>
      <c r="L427">
        <v>1.5</v>
      </c>
      <c r="M427" t="s">
        <v>144</v>
      </c>
      <c r="N427" t="s">
        <v>1246</v>
      </c>
      <c r="P427" s="4" t="str">
        <f t="shared" si="12"/>
        <v>KRAYN-WKO-NDX-20100329</v>
      </c>
      <c r="Q427">
        <f t="shared" si="13"/>
        <v>1</v>
      </c>
    </row>
    <row r="428" spans="1:17" x14ac:dyDescent="0.25">
      <c r="A428" t="s">
        <v>2850</v>
      </c>
      <c r="B428" t="s">
        <v>2851</v>
      </c>
      <c r="C428" s="2">
        <v>40266</v>
      </c>
      <c r="D428" s="2">
        <v>40266</v>
      </c>
      <c r="E428" t="s">
        <v>20</v>
      </c>
      <c r="F428" t="s">
        <v>161</v>
      </c>
      <c r="G428" t="s">
        <v>141</v>
      </c>
      <c r="H428">
        <v>9.3000001907348633</v>
      </c>
      <c r="I428" t="s">
        <v>142</v>
      </c>
      <c r="J428" t="s">
        <v>124</v>
      </c>
      <c r="K428" s="5" t="s">
        <v>168</v>
      </c>
      <c r="L428">
        <v>35.666667938232422</v>
      </c>
      <c r="M428" t="s">
        <v>144</v>
      </c>
      <c r="N428" t="s">
        <v>2852</v>
      </c>
      <c r="P428" s="4" t="str">
        <f t="shared" si="12"/>
        <v>KRAYN-WKO-NDX-20100329</v>
      </c>
      <c r="Q428">
        <f t="shared" si="13"/>
        <v>1</v>
      </c>
    </row>
    <row r="429" spans="1:17" x14ac:dyDescent="0.25">
      <c r="A429" t="s">
        <v>3926</v>
      </c>
      <c r="B429" t="s">
        <v>2135</v>
      </c>
      <c r="C429" s="2">
        <v>40266</v>
      </c>
      <c r="D429" s="2">
        <v>40266</v>
      </c>
      <c r="E429" t="s">
        <v>27</v>
      </c>
      <c r="F429" t="s">
        <v>140</v>
      </c>
      <c r="G429" t="s">
        <v>141</v>
      </c>
      <c r="H429">
        <v>7.2333331108093262</v>
      </c>
      <c r="I429" t="s">
        <v>142</v>
      </c>
      <c r="J429" t="s">
        <v>124</v>
      </c>
      <c r="K429" s="5" t="s">
        <v>168</v>
      </c>
      <c r="L429">
        <v>29.899999618530273</v>
      </c>
      <c r="M429" t="s">
        <v>144</v>
      </c>
      <c r="N429" t="s">
        <v>3927</v>
      </c>
      <c r="P429" s="4" t="str">
        <f t="shared" si="12"/>
        <v>KRAYN-WKO-NDX-20100329</v>
      </c>
      <c r="Q429">
        <f t="shared" si="13"/>
        <v>1</v>
      </c>
    </row>
    <row r="430" spans="1:17" x14ac:dyDescent="0.25">
      <c r="A430" t="s">
        <v>4049</v>
      </c>
      <c r="B430" t="s">
        <v>4050</v>
      </c>
      <c r="C430" s="2">
        <v>40266</v>
      </c>
      <c r="D430" s="2">
        <v>40266</v>
      </c>
      <c r="E430" t="s">
        <v>28</v>
      </c>
      <c r="F430" t="s">
        <v>161</v>
      </c>
      <c r="G430" t="s">
        <v>141</v>
      </c>
      <c r="H430">
        <v>7</v>
      </c>
      <c r="I430" t="s">
        <v>142</v>
      </c>
      <c r="J430" t="s">
        <v>54</v>
      </c>
      <c r="K430" s="5" t="s">
        <v>168</v>
      </c>
      <c r="L430">
        <v>4.0666666030883789</v>
      </c>
      <c r="M430" t="s">
        <v>144</v>
      </c>
      <c r="N430" t="s">
        <v>4051</v>
      </c>
      <c r="P430" s="4" t="str">
        <f t="shared" si="12"/>
        <v>KRAYN-WKO-NDX-20100329</v>
      </c>
      <c r="Q430">
        <f t="shared" si="13"/>
        <v>1</v>
      </c>
    </row>
    <row r="431" spans="1:17" x14ac:dyDescent="0.25">
      <c r="A431" t="s">
        <v>4052</v>
      </c>
      <c r="B431" t="s">
        <v>4050</v>
      </c>
      <c r="C431" s="2">
        <v>40266</v>
      </c>
      <c r="D431" s="2">
        <v>40266</v>
      </c>
      <c r="E431" t="s">
        <v>28</v>
      </c>
      <c r="F431" t="s">
        <v>161</v>
      </c>
      <c r="G431" t="s">
        <v>141</v>
      </c>
      <c r="H431">
        <v>7</v>
      </c>
      <c r="I431" t="s">
        <v>142</v>
      </c>
      <c r="J431" t="s">
        <v>54</v>
      </c>
      <c r="K431" s="5" t="s">
        <v>168</v>
      </c>
      <c r="L431">
        <v>4.0666666030883789</v>
      </c>
      <c r="M431" t="s">
        <v>144</v>
      </c>
      <c r="N431" t="s">
        <v>4051</v>
      </c>
      <c r="P431" s="4" t="str">
        <f t="shared" si="12"/>
        <v>KRAYN-WKO-NDX-20100329</v>
      </c>
      <c r="Q431">
        <f t="shared" si="13"/>
        <v>1</v>
      </c>
    </row>
    <row r="432" spans="1:17" x14ac:dyDescent="0.25">
      <c r="A432" t="s">
        <v>4053</v>
      </c>
      <c r="B432" t="s">
        <v>4050</v>
      </c>
      <c r="C432" s="2">
        <v>40266</v>
      </c>
      <c r="D432" s="2">
        <v>40266</v>
      </c>
      <c r="E432" t="s">
        <v>28</v>
      </c>
      <c r="F432" t="s">
        <v>161</v>
      </c>
      <c r="G432" t="s">
        <v>141</v>
      </c>
      <c r="H432">
        <v>7</v>
      </c>
      <c r="I432" t="s">
        <v>142</v>
      </c>
      <c r="J432" t="s">
        <v>54</v>
      </c>
      <c r="K432" s="5" t="s">
        <v>168</v>
      </c>
      <c r="L432">
        <v>4.0666666030883789</v>
      </c>
      <c r="M432" t="s">
        <v>144</v>
      </c>
      <c r="N432" t="s">
        <v>4051</v>
      </c>
      <c r="P432" s="4" t="str">
        <f t="shared" si="12"/>
        <v>KRAYN-WKO-NDX-20100329</v>
      </c>
      <c r="Q432">
        <f t="shared" si="13"/>
        <v>1</v>
      </c>
    </row>
    <row r="433" spans="1:17" x14ac:dyDescent="0.25">
      <c r="A433" t="s">
        <v>4584</v>
      </c>
      <c r="B433" t="s">
        <v>1241</v>
      </c>
      <c r="C433" s="2">
        <v>40266</v>
      </c>
      <c r="D433" s="2">
        <v>40266</v>
      </c>
      <c r="E433" t="s">
        <v>32</v>
      </c>
      <c r="F433" t="s">
        <v>140</v>
      </c>
      <c r="G433" t="s">
        <v>141</v>
      </c>
      <c r="H433">
        <v>9.5</v>
      </c>
      <c r="I433" t="s">
        <v>142</v>
      </c>
      <c r="J433" t="s">
        <v>114</v>
      </c>
      <c r="K433" s="5" t="s">
        <v>168</v>
      </c>
      <c r="L433">
        <v>3.8333332538604736</v>
      </c>
      <c r="M433" t="s">
        <v>144</v>
      </c>
      <c r="N433" t="s">
        <v>4585</v>
      </c>
      <c r="P433" s="4" t="str">
        <f t="shared" si="12"/>
        <v>KRAYN-WKO-NDX-20100329</v>
      </c>
      <c r="Q433">
        <f t="shared" si="13"/>
        <v>1</v>
      </c>
    </row>
    <row r="434" spans="1:17" x14ac:dyDescent="0.25">
      <c r="A434" t="s">
        <v>2327</v>
      </c>
      <c r="B434" t="s">
        <v>2135</v>
      </c>
      <c r="C434" s="2">
        <v>40267</v>
      </c>
      <c r="D434" s="2">
        <v>40267</v>
      </c>
      <c r="E434" t="s">
        <v>17</v>
      </c>
      <c r="F434" t="s">
        <v>161</v>
      </c>
      <c r="G434" t="s">
        <v>141</v>
      </c>
      <c r="H434">
        <v>5.1333332061767578</v>
      </c>
      <c r="I434" t="s">
        <v>142</v>
      </c>
      <c r="K434" s="5" t="s">
        <v>143</v>
      </c>
      <c r="L434">
        <v>3.5833332538604736</v>
      </c>
      <c r="M434" t="s">
        <v>144</v>
      </c>
      <c r="N434" t="s">
        <v>2328</v>
      </c>
      <c r="P434" s="4" t="str">
        <f t="shared" si="12"/>
        <v>KRAYN-WKO-NDX-20100330</v>
      </c>
      <c r="Q434">
        <f t="shared" si="13"/>
        <v>1</v>
      </c>
    </row>
    <row r="435" spans="1:17" x14ac:dyDescent="0.25">
      <c r="A435" t="s">
        <v>2329</v>
      </c>
      <c r="B435" t="s">
        <v>2330</v>
      </c>
      <c r="C435" s="2">
        <v>40267</v>
      </c>
      <c r="D435" s="2">
        <v>40268</v>
      </c>
      <c r="E435" t="s">
        <v>17</v>
      </c>
      <c r="F435" t="s">
        <v>161</v>
      </c>
      <c r="G435" t="s">
        <v>141</v>
      </c>
      <c r="H435">
        <v>7.4666666984558105</v>
      </c>
      <c r="I435" t="s">
        <v>142</v>
      </c>
      <c r="K435" s="5" t="s">
        <v>143</v>
      </c>
      <c r="L435">
        <v>3.3166666030883789</v>
      </c>
      <c r="M435" t="s">
        <v>144</v>
      </c>
      <c r="N435" t="s">
        <v>2331</v>
      </c>
      <c r="P435" s="4" t="str">
        <f t="shared" si="12"/>
        <v>KRAYN-WKO-NDX-20100330</v>
      </c>
      <c r="Q435">
        <f t="shared" si="13"/>
        <v>1</v>
      </c>
    </row>
    <row r="436" spans="1:17" x14ac:dyDescent="0.25">
      <c r="A436" s="37" t="s">
        <v>1675</v>
      </c>
      <c r="B436" t="s">
        <v>1241</v>
      </c>
      <c r="C436" s="2">
        <v>40268</v>
      </c>
      <c r="D436" s="2">
        <v>40268</v>
      </c>
      <c r="E436" t="s">
        <v>13</v>
      </c>
      <c r="F436" t="s">
        <v>161</v>
      </c>
      <c r="G436" t="s">
        <v>141</v>
      </c>
      <c r="H436">
        <v>4.3333334922790527</v>
      </c>
      <c r="I436" t="s">
        <v>142</v>
      </c>
      <c r="K436" s="5" t="s">
        <v>143</v>
      </c>
      <c r="L436">
        <v>1.2733333110809326</v>
      </c>
      <c r="M436" t="s">
        <v>144</v>
      </c>
      <c r="N436" t="s">
        <v>1676</v>
      </c>
      <c r="P436" s="4" t="str">
        <f t="shared" si="12"/>
        <v>KRAYN-WKO-NDX-20100331</v>
      </c>
      <c r="Q436">
        <f t="shared" si="13"/>
        <v>1</v>
      </c>
    </row>
    <row r="437" spans="1:17" x14ac:dyDescent="0.25">
      <c r="A437" t="s">
        <v>2012</v>
      </c>
      <c r="B437" t="s">
        <v>1241</v>
      </c>
      <c r="C437" s="2">
        <v>40268</v>
      </c>
      <c r="D437" s="2">
        <v>40268</v>
      </c>
      <c r="E437" t="s">
        <v>15</v>
      </c>
      <c r="F437" t="s">
        <v>140</v>
      </c>
      <c r="G437" t="s">
        <v>141</v>
      </c>
      <c r="H437">
        <v>2.6666667461395264</v>
      </c>
      <c r="I437" t="s">
        <v>142</v>
      </c>
      <c r="K437" s="5" t="s">
        <v>143</v>
      </c>
      <c r="L437">
        <v>1.0333333015441895</v>
      </c>
      <c r="M437" t="s">
        <v>144</v>
      </c>
      <c r="N437" t="s">
        <v>2013</v>
      </c>
      <c r="P437" s="4" t="str">
        <f t="shared" si="12"/>
        <v>KRAYN-WKO-NDX-20100331</v>
      </c>
      <c r="Q437">
        <f t="shared" si="13"/>
        <v>1</v>
      </c>
    </row>
    <row r="438" spans="1:17" x14ac:dyDescent="0.25">
      <c r="A438" t="s">
        <v>2137</v>
      </c>
      <c r="B438" t="s">
        <v>1945</v>
      </c>
      <c r="C438" s="2">
        <v>40268</v>
      </c>
      <c r="D438" s="2">
        <v>40268</v>
      </c>
      <c r="E438" t="s">
        <v>16</v>
      </c>
      <c r="F438" t="s">
        <v>1200</v>
      </c>
      <c r="G438" t="s">
        <v>141</v>
      </c>
      <c r="H438">
        <v>7.0999999046325684</v>
      </c>
      <c r="I438" t="s">
        <v>162</v>
      </c>
      <c r="J438" t="s">
        <v>2138</v>
      </c>
      <c r="K438" s="5" t="s">
        <v>2139</v>
      </c>
      <c r="L438">
        <v>3.5499999523162842</v>
      </c>
      <c r="M438" t="s">
        <v>144</v>
      </c>
      <c r="N438" t="s">
        <v>2140</v>
      </c>
      <c r="P438" s="4" t="str">
        <f t="shared" si="12"/>
        <v>KRAYN-WKO-NDX-20100331</v>
      </c>
      <c r="Q438">
        <f t="shared" si="13"/>
        <v>1</v>
      </c>
    </row>
    <row r="439" spans="1:17" x14ac:dyDescent="0.25">
      <c r="A439" t="s">
        <v>2141</v>
      </c>
      <c r="B439" t="s">
        <v>1945</v>
      </c>
      <c r="C439" s="2">
        <v>40268</v>
      </c>
      <c r="D439" s="2">
        <v>40268</v>
      </c>
      <c r="E439" t="s">
        <v>16</v>
      </c>
      <c r="F439" t="s">
        <v>1200</v>
      </c>
      <c r="G439" t="s">
        <v>141</v>
      </c>
      <c r="H439">
        <v>7.0999999046325684</v>
      </c>
      <c r="I439" t="s">
        <v>162</v>
      </c>
      <c r="J439" t="s">
        <v>2138</v>
      </c>
      <c r="K439" s="5" t="s">
        <v>2139</v>
      </c>
      <c r="L439">
        <v>3.5499999523162842</v>
      </c>
      <c r="M439" t="s">
        <v>144</v>
      </c>
      <c r="N439" t="s">
        <v>2140</v>
      </c>
      <c r="P439" s="4" t="str">
        <f t="shared" si="12"/>
        <v>KRAYN-WKO-NDX-20100331</v>
      </c>
      <c r="Q439">
        <f t="shared" si="13"/>
        <v>1</v>
      </c>
    </row>
    <row r="440" spans="1:17" x14ac:dyDescent="0.25">
      <c r="A440" t="s">
        <v>2142</v>
      </c>
      <c r="B440" t="s">
        <v>1945</v>
      </c>
      <c r="C440" s="2">
        <v>40268</v>
      </c>
      <c r="D440" s="2">
        <v>40268</v>
      </c>
      <c r="E440" t="s">
        <v>16</v>
      </c>
      <c r="F440" t="s">
        <v>1200</v>
      </c>
      <c r="G440" t="s">
        <v>141</v>
      </c>
      <c r="H440">
        <v>7.0999999046325684</v>
      </c>
      <c r="I440" t="s">
        <v>162</v>
      </c>
      <c r="J440" t="s">
        <v>81</v>
      </c>
      <c r="K440" s="5" t="s">
        <v>968</v>
      </c>
      <c r="L440">
        <v>3.5499999523162842</v>
      </c>
      <c r="M440" t="s">
        <v>144</v>
      </c>
      <c r="N440" t="s">
        <v>2140</v>
      </c>
      <c r="P440" s="4" t="str">
        <f t="shared" si="12"/>
        <v>KRAYN-WKO-NDX-20100331</v>
      </c>
      <c r="Q440">
        <f t="shared" si="13"/>
        <v>1</v>
      </c>
    </row>
    <row r="441" spans="1:17" x14ac:dyDescent="0.25">
      <c r="A441" t="s">
        <v>2143</v>
      </c>
      <c r="B441" t="s">
        <v>1241</v>
      </c>
      <c r="C441" s="2">
        <v>40268</v>
      </c>
      <c r="D441" s="2">
        <v>40268</v>
      </c>
      <c r="E441" t="s">
        <v>16</v>
      </c>
      <c r="F441" t="s">
        <v>1216</v>
      </c>
      <c r="G441" t="s">
        <v>141</v>
      </c>
      <c r="H441">
        <v>2.5</v>
      </c>
      <c r="I441" t="s">
        <v>142</v>
      </c>
      <c r="K441" s="5" t="s">
        <v>143</v>
      </c>
      <c r="L441">
        <v>0.92805558443069458</v>
      </c>
      <c r="M441" t="s">
        <v>144</v>
      </c>
      <c r="N441" t="s">
        <v>2144</v>
      </c>
      <c r="P441" s="4" t="str">
        <f t="shared" si="12"/>
        <v>KRAYN-WKO-NDX-20100331</v>
      </c>
      <c r="Q441">
        <f t="shared" si="13"/>
        <v>1</v>
      </c>
    </row>
    <row r="442" spans="1:17" x14ac:dyDescent="0.25">
      <c r="A442" t="s">
        <v>2434</v>
      </c>
      <c r="B442" t="s">
        <v>1241</v>
      </c>
      <c r="C442" s="2">
        <v>40268</v>
      </c>
      <c r="D442" s="2">
        <v>40269</v>
      </c>
      <c r="E442" t="s">
        <v>18</v>
      </c>
      <c r="F442" t="s">
        <v>161</v>
      </c>
      <c r="G442" t="s">
        <v>141</v>
      </c>
      <c r="H442">
        <v>8.3333330154418945</v>
      </c>
      <c r="I442" t="s">
        <v>142</v>
      </c>
      <c r="J442" t="s">
        <v>2435</v>
      </c>
      <c r="K442" s="5" t="s">
        <v>1556</v>
      </c>
      <c r="L442">
        <v>18.556667327880859</v>
      </c>
      <c r="M442" t="s">
        <v>144</v>
      </c>
      <c r="N442" t="s">
        <v>2436</v>
      </c>
      <c r="P442" s="4" t="str">
        <f t="shared" si="12"/>
        <v>KRAYN-WKO-NDX-20100331</v>
      </c>
      <c r="Q442">
        <f t="shared" si="13"/>
        <v>1</v>
      </c>
    </row>
    <row r="443" spans="1:17" x14ac:dyDescent="0.25">
      <c r="A443" t="s">
        <v>3735</v>
      </c>
      <c r="B443" t="s">
        <v>1241</v>
      </c>
      <c r="C443" s="2">
        <v>40268</v>
      </c>
      <c r="D443" s="2">
        <v>40268</v>
      </c>
      <c r="E443" t="s">
        <v>26</v>
      </c>
      <c r="F443" t="s">
        <v>1216</v>
      </c>
      <c r="G443" t="s">
        <v>141</v>
      </c>
      <c r="H443">
        <v>14</v>
      </c>
      <c r="I443" t="s">
        <v>142</v>
      </c>
      <c r="K443" s="5" t="s">
        <v>143</v>
      </c>
      <c r="L443">
        <v>5.8666667938232422</v>
      </c>
      <c r="M443" t="s">
        <v>144</v>
      </c>
      <c r="N443" t="s">
        <v>3736</v>
      </c>
      <c r="P443" s="4" t="str">
        <f t="shared" si="12"/>
        <v>KRAYN-WKO-NDX-20100331</v>
      </c>
      <c r="Q443">
        <f t="shared" si="13"/>
        <v>1</v>
      </c>
    </row>
    <row r="444" spans="1:17" x14ac:dyDescent="0.25">
      <c r="A444" t="s">
        <v>3737</v>
      </c>
      <c r="B444" t="s">
        <v>1241</v>
      </c>
      <c r="C444" s="2">
        <v>40268</v>
      </c>
      <c r="D444" s="2">
        <v>40268</v>
      </c>
      <c r="E444" t="s">
        <v>26</v>
      </c>
      <c r="F444" t="s">
        <v>1216</v>
      </c>
      <c r="G444" t="s">
        <v>141</v>
      </c>
      <c r="H444">
        <v>14</v>
      </c>
      <c r="I444" t="s">
        <v>142</v>
      </c>
      <c r="K444" s="5" t="s">
        <v>143</v>
      </c>
      <c r="L444">
        <v>5.8666667938232422</v>
      </c>
      <c r="M444" t="s">
        <v>144</v>
      </c>
      <c r="N444" t="s">
        <v>3736</v>
      </c>
      <c r="P444" s="4" t="str">
        <f t="shared" si="12"/>
        <v>KRAYN-WKO-NDX-20100331</v>
      </c>
      <c r="Q444">
        <f t="shared" si="13"/>
        <v>1</v>
      </c>
    </row>
    <row r="445" spans="1:17" x14ac:dyDescent="0.25">
      <c r="A445" t="s">
        <v>3738</v>
      </c>
      <c r="B445" t="s">
        <v>1241</v>
      </c>
      <c r="C445" s="2">
        <v>40268</v>
      </c>
      <c r="D445" s="2">
        <v>40268</v>
      </c>
      <c r="E445" t="s">
        <v>26</v>
      </c>
      <c r="F445" t="s">
        <v>1216</v>
      </c>
      <c r="G445" t="s">
        <v>141</v>
      </c>
      <c r="H445">
        <v>14</v>
      </c>
      <c r="I445" t="s">
        <v>142</v>
      </c>
      <c r="K445" s="5" t="s">
        <v>143</v>
      </c>
      <c r="L445">
        <v>5.8666667938232422</v>
      </c>
      <c r="M445" t="s">
        <v>144</v>
      </c>
      <c r="N445" t="s">
        <v>3736</v>
      </c>
      <c r="P445" s="4" t="str">
        <f t="shared" si="12"/>
        <v>KRAYN-WKO-NDX-20100331</v>
      </c>
      <c r="Q445">
        <f t="shared" si="13"/>
        <v>1</v>
      </c>
    </row>
    <row r="446" spans="1:17" x14ac:dyDescent="0.25">
      <c r="A446" t="s">
        <v>5363</v>
      </c>
      <c r="B446" t="s">
        <v>1241</v>
      </c>
      <c r="C446" s="2">
        <v>40268</v>
      </c>
      <c r="D446" s="2">
        <v>40268</v>
      </c>
      <c r="E446" t="s">
        <v>14</v>
      </c>
      <c r="F446" t="s">
        <v>161</v>
      </c>
      <c r="G446" t="s">
        <v>141</v>
      </c>
      <c r="H446">
        <v>4.1333332061767578</v>
      </c>
      <c r="I446" t="s">
        <v>142</v>
      </c>
      <c r="K446" s="5" t="s">
        <v>143</v>
      </c>
      <c r="L446">
        <v>0.98333334922790527</v>
      </c>
      <c r="M446" t="s">
        <v>144</v>
      </c>
      <c r="N446" t="s">
        <v>1823</v>
      </c>
      <c r="P446" s="4" t="str">
        <f t="shared" si="12"/>
        <v>KRAYN-WKO-NDX-20100331</v>
      </c>
      <c r="Q446">
        <f t="shared" si="13"/>
        <v>1</v>
      </c>
    </row>
    <row r="447" spans="1:17" x14ac:dyDescent="0.25">
      <c r="A447" t="s">
        <v>2440</v>
      </c>
      <c r="B447" t="s">
        <v>1241</v>
      </c>
      <c r="C447" s="2">
        <v>40269</v>
      </c>
      <c r="D447" s="2">
        <v>40269</v>
      </c>
      <c r="E447" t="s">
        <v>18</v>
      </c>
      <c r="F447" t="s">
        <v>161</v>
      </c>
      <c r="G447" t="s">
        <v>141</v>
      </c>
      <c r="H447">
        <v>5</v>
      </c>
      <c r="I447" t="s">
        <v>142</v>
      </c>
      <c r="K447" s="5" t="s">
        <v>143</v>
      </c>
      <c r="L447">
        <v>2.0666666030883789</v>
      </c>
      <c r="M447" t="s">
        <v>144</v>
      </c>
      <c r="N447" t="s">
        <v>2441</v>
      </c>
      <c r="P447" s="4" t="str">
        <f t="shared" si="12"/>
        <v>KRAYN-WKO-NDX-20100401</v>
      </c>
      <c r="Q447">
        <f t="shared" si="13"/>
        <v>1</v>
      </c>
    </row>
    <row r="448" spans="1:17" x14ac:dyDescent="0.25">
      <c r="A448" t="s">
        <v>2606</v>
      </c>
      <c r="B448" t="s">
        <v>1241</v>
      </c>
      <c r="C448" s="2">
        <v>40269</v>
      </c>
      <c r="D448" s="2">
        <v>40269</v>
      </c>
      <c r="E448" t="s">
        <v>19</v>
      </c>
      <c r="F448" t="s">
        <v>140</v>
      </c>
      <c r="G448" t="s">
        <v>141</v>
      </c>
      <c r="H448">
        <v>3.3333332538604736</v>
      </c>
      <c r="I448" t="s">
        <v>142</v>
      </c>
      <c r="K448" s="5" t="s">
        <v>143</v>
      </c>
      <c r="L448">
        <v>1.2988889217376709</v>
      </c>
      <c r="M448" t="s">
        <v>144</v>
      </c>
      <c r="N448" t="s">
        <v>2607</v>
      </c>
      <c r="P448" s="4" t="str">
        <f t="shared" si="12"/>
        <v>KRAYN-WKO-NDX-20100401</v>
      </c>
      <c r="Q448">
        <f t="shared" si="13"/>
        <v>1</v>
      </c>
    </row>
    <row r="449" spans="1:17" x14ac:dyDescent="0.25">
      <c r="A449" t="s">
        <v>2740</v>
      </c>
      <c r="B449" t="s">
        <v>1241</v>
      </c>
      <c r="C449" s="2">
        <v>40269</v>
      </c>
      <c r="D449" s="2">
        <v>40269</v>
      </c>
      <c r="E449" t="s">
        <v>19</v>
      </c>
      <c r="F449" t="s">
        <v>140</v>
      </c>
      <c r="G449" t="s">
        <v>141</v>
      </c>
      <c r="H449">
        <v>3.3333332538604736</v>
      </c>
      <c r="I449" t="s">
        <v>142</v>
      </c>
      <c r="K449" s="5" t="s">
        <v>143</v>
      </c>
      <c r="L449">
        <v>1.2988889217376709</v>
      </c>
      <c r="M449" t="s">
        <v>144</v>
      </c>
      <c r="N449" t="s">
        <v>2607</v>
      </c>
      <c r="P449" s="4" t="str">
        <f t="shared" si="12"/>
        <v>KRAYN-WKO-NDX-20100401</v>
      </c>
      <c r="Q449">
        <f t="shared" si="13"/>
        <v>1</v>
      </c>
    </row>
    <row r="450" spans="1:17" x14ac:dyDescent="0.25">
      <c r="A450" t="s">
        <v>2860</v>
      </c>
      <c r="B450" t="s">
        <v>1241</v>
      </c>
      <c r="C450" s="2">
        <v>40269</v>
      </c>
      <c r="D450" s="2">
        <v>40269</v>
      </c>
      <c r="E450" t="s">
        <v>20</v>
      </c>
      <c r="F450" t="s">
        <v>161</v>
      </c>
      <c r="G450" t="s">
        <v>141</v>
      </c>
      <c r="H450">
        <v>5.3333334922790527</v>
      </c>
      <c r="I450" t="s">
        <v>142</v>
      </c>
      <c r="K450" s="5" t="s">
        <v>143</v>
      </c>
      <c r="L450">
        <v>2.7561111450195312</v>
      </c>
      <c r="M450" t="s">
        <v>144</v>
      </c>
      <c r="N450" t="s">
        <v>2861</v>
      </c>
      <c r="P450" s="4" t="str">
        <f t="shared" si="12"/>
        <v>KRAYN-WKO-NDX-20100401</v>
      </c>
      <c r="Q450">
        <f t="shared" si="13"/>
        <v>1</v>
      </c>
    </row>
    <row r="451" spans="1:17" x14ac:dyDescent="0.25">
      <c r="A451" t="s">
        <v>3015</v>
      </c>
      <c r="B451" t="s">
        <v>1241</v>
      </c>
      <c r="C451" s="2">
        <v>40269</v>
      </c>
      <c r="D451" s="2">
        <v>40269</v>
      </c>
      <c r="E451" t="s">
        <v>21</v>
      </c>
      <c r="F451" t="s">
        <v>140</v>
      </c>
      <c r="G451" t="s">
        <v>141</v>
      </c>
      <c r="H451">
        <v>2.3333332538604736</v>
      </c>
      <c r="I451" t="s">
        <v>142</v>
      </c>
      <c r="K451" s="5" t="s">
        <v>143</v>
      </c>
      <c r="L451">
        <v>0.8399999737739563</v>
      </c>
      <c r="M451" t="s">
        <v>144</v>
      </c>
      <c r="N451" t="s">
        <v>3016</v>
      </c>
      <c r="P451" s="4" t="str">
        <f t="shared" ref="P451:P514" si="14">LEFT($A451,22)</f>
        <v>KRAYN-WKO-NDX-20100401</v>
      </c>
      <c r="Q451">
        <f t="shared" ref="Q451:Q514" si="15">COUNTIF($A$2:$A$2708,$A451)</f>
        <v>1</v>
      </c>
    </row>
    <row r="452" spans="1:17" x14ac:dyDescent="0.25">
      <c r="A452" t="s">
        <v>3168</v>
      </c>
      <c r="B452" t="s">
        <v>1241</v>
      </c>
      <c r="C452" s="2">
        <v>40269</v>
      </c>
      <c r="D452" s="2">
        <v>40269</v>
      </c>
      <c r="E452" t="s">
        <v>22</v>
      </c>
      <c r="F452" t="s">
        <v>161</v>
      </c>
      <c r="G452" t="s">
        <v>141</v>
      </c>
      <c r="H452">
        <v>2.0333333015441895</v>
      </c>
      <c r="I452" t="s">
        <v>142</v>
      </c>
      <c r="K452" s="5" t="s">
        <v>143</v>
      </c>
      <c r="L452">
        <v>0.84361112117767334</v>
      </c>
      <c r="M452" t="s">
        <v>144</v>
      </c>
      <c r="N452" t="s">
        <v>3169</v>
      </c>
      <c r="P452" s="4" t="str">
        <f t="shared" si="14"/>
        <v>KRAYN-WKO-NDX-20100401</v>
      </c>
      <c r="Q452">
        <f t="shared" si="15"/>
        <v>1</v>
      </c>
    </row>
    <row r="453" spans="1:17" x14ac:dyDescent="0.25">
      <c r="A453" t="s">
        <v>3339</v>
      </c>
      <c r="B453" t="s">
        <v>1241</v>
      </c>
      <c r="C453" s="2">
        <v>40269</v>
      </c>
      <c r="D453" s="2">
        <v>40269</v>
      </c>
      <c r="E453" t="s">
        <v>23</v>
      </c>
      <c r="F453" t="s">
        <v>161</v>
      </c>
      <c r="G453" t="s">
        <v>141</v>
      </c>
      <c r="H453">
        <v>8.3999996185302734</v>
      </c>
      <c r="I453" t="s">
        <v>142</v>
      </c>
      <c r="K453" s="5" t="s">
        <v>143</v>
      </c>
      <c r="L453">
        <v>2.4419443607330322</v>
      </c>
      <c r="M453" t="s">
        <v>144</v>
      </c>
      <c r="N453" t="s">
        <v>3340</v>
      </c>
      <c r="P453" s="4" t="str">
        <f t="shared" si="14"/>
        <v>KRAYN-WKO-NDX-20100401</v>
      </c>
      <c r="Q453">
        <f t="shared" si="15"/>
        <v>1</v>
      </c>
    </row>
    <row r="454" spans="1:17" x14ac:dyDescent="0.25">
      <c r="A454" t="s">
        <v>3779</v>
      </c>
      <c r="B454" t="s">
        <v>3780</v>
      </c>
      <c r="C454" s="2">
        <v>40269</v>
      </c>
      <c r="D454" s="2">
        <v>40269</v>
      </c>
      <c r="E454" t="s">
        <v>26</v>
      </c>
      <c r="F454" t="s">
        <v>140</v>
      </c>
      <c r="G454" t="s">
        <v>141</v>
      </c>
      <c r="H454">
        <v>5.9000000953674316</v>
      </c>
      <c r="I454" t="s">
        <v>142</v>
      </c>
      <c r="K454" s="5" t="s">
        <v>143</v>
      </c>
      <c r="L454">
        <v>2.9500000476837158</v>
      </c>
      <c r="M454" t="s">
        <v>144</v>
      </c>
      <c r="N454" t="s">
        <v>3781</v>
      </c>
      <c r="P454" s="4" t="str">
        <f t="shared" si="14"/>
        <v>KRAYN-WKO-NDX-20100401</v>
      </c>
      <c r="Q454">
        <f t="shared" si="15"/>
        <v>1</v>
      </c>
    </row>
    <row r="455" spans="1:17" x14ac:dyDescent="0.25">
      <c r="A455" t="s">
        <v>4734</v>
      </c>
      <c r="B455" t="s">
        <v>4735</v>
      </c>
      <c r="C455" s="2">
        <v>40269</v>
      </c>
      <c r="D455" s="2">
        <v>40269</v>
      </c>
      <c r="E455" t="s">
        <v>33</v>
      </c>
      <c r="F455" t="s">
        <v>161</v>
      </c>
      <c r="G455" t="s">
        <v>141</v>
      </c>
      <c r="H455">
        <v>4</v>
      </c>
      <c r="I455" t="s">
        <v>142</v>
      </c>
      <c r="J455" t="s">
        <v>39</v>
      </c>
      <c r="K455" s="5" t="s">
        <v>333</v>
      </c>
      <c r="L455">
        <v>4.6666665077209473</v>
      </c>
      <c r="M455" t="s">
        <v>144</v>
      </c>
      <c r="N455" t="s">
        <v>4736</v>
      </c>
      <c r="P455" s="4" t="str">
        <f t="shared" si="14"/>
        <v>KRAYN-WKO-NDX-20100401</v>
      </c>
      <c r="Q455">
        <f t="shared" si="15"/>
        <v>1</v>
      </c>
    </row>
    <row r="456" spans="1:17" x14ac:dyDescent="0.25">
      <c r="A456" t="s">
        <v>2437</v>
      </c>
      <c r="B456" t="s">
        <v>2438</v>
      </c>
      <c r="C456" s="2">
        <v>40270</v>
      </c>
      <c r="D456" s="2">
        <v>40270</v>
      </c>
      <c r="E456" t="s">
        <v>18</v>
      </c>
      <c r="F456" t="s">
        <v>161</v>
      </c>
      <c r="G456" t="s">
        <v>141</v>
      </c>
      <c r="H456">
        <v>11.133333206176758</v>
      </c>
      <c r="I456" t="s">
        <v>142</v>
      </c>
      <c r="K456" s="5" t="s">
        <v>143</v>
      </c>
      <c r="L456">
        <v>4.5500001907348633</v>
      </c>
      <c r="M456" t="s">
        <v>144</v>
      </c>
      <c r="N456" t="s">
        <v>2439</v>
      </c>
      <c r="P456" s="4" t="str">
        <f t="shared" si="14"/>
        <v>KRAYN-WKO-NDX-20100402</v>
      </c>
      <c r="Q456">
        <f t="shared" si="15"/>
        <v>1</v>
      </c>
    </row>
    <row r="457" spans="1:17" x14ac:dyDescent="0.25">
      <c r="A457" t="s">
        <v>2442</v>
      </c>
      <c r="B457" t="s">
        <v>2438</v>
      </c>
      <c r="C457" s="2">
        <v>40270</v>
      </c>
      <c r="D457" s="2">
        <v>40213</v>
      </c>
      <c r="E457" t="s">
        <v>18</v>
      </c>
      <c r="F457" t="s">
        <v>161</v>
      </c>
      <c r="G457" t="s">
        <v>141</v>
      </c>
      <c r="H457">
        <v>11.133333206176758</v>
      </c>
      <c r="I457" t="s">
        <v>142</v>
      </c>
      <c r="K457" s="5" t="s">
        <v>143</v>
      </c>
      <c r="L457">
        <v>4.5500001907348633</v>
      </c>
      <c r="M457" t="s">
        <v>144</v>
      </c>
      <c r="N457" t="s">
        <v>2439</v>
      </c>
      <c r="P457" s="4" t="str">
        <f t="shared" si="14"/>
        <v>KRAYN-WKO-NDX-20100402</v>
      </c>
      <c r="Q457">
        <f t="shared" si="15"/>
        <v>1</v>
      </c>
    </row>
    <row r="458" spans="1:17" x14ac:dyDescent="0.25">
      <c r="A458" t="s">
        <v>3490</v>
      </c>
      <c r="B458" t="s">
        <v>1587</v>
      </c>
      <c r="C458" s="2">
        <v>40270</v>
      </c>
      <c r="D458" s="2">
        <v>40270</v>
      </c>
      <c r="E458" t="s">
        <v>24</v>
      </c>
      <c r="F458" t="s">
        <v>161</v>
      </c>
      <c r="G458" t="s">
        <v>141</v>
      </c>
      <c r="H458">
        <v>0.73333334922790527</v>
      </c>
      <c r="I458" t="s">
        <v>142</v>
      </c>
      <c r="K458" s="5" t="s">
        <v>143</v>
      </c>
      <c r="L458">
        <v>0.36666667461395264</v>
      </c>
      <c r="M458" t="s">
        <v>144</v>
      </c>
      <c r="N458" t="s">
        <v>3491</v>
      </c>
      <c r="P458" s="4" t="str">
        <f t="shared" si="14"/>
        <v>KRAYN-WKO-NDX-20100402</v>
      </c>
      <c r="Q458">
        <f t="shared" si="15"/>
        <v>1</v>
      </c>
    </row>
    <row r="459" spans="1:17" x14ac:dyDescent="0.25">
      <c r="A459" t="s">
        <v>3611</v>
      </c>
      <c r="B459" t="s">
        <v>3612</v>
      </c>
      <c r="C459" s="2">
        <v>40270</v>
      </c>
      <c r="D459" s="2">
        <v>40271</v>
      </c>
      <c r="E459" t="s">
        <v>25</v>
      </c>
      <c r="F459" t="s">
        <v>140</v>
      </c>
      <c r="G459" t="s">
        <v>141</v>
      </c>
      <c r="H459">
        <v>8</v>
      </c>
      <c r="I459" t="s">
        <v>142</v>
      </c>
      <c r="J459" t="s">
        <v>101</v>
      </c>
      <c r="K459" s="5" t="s">
        <v>168</v>
      </c>
      <c r="L459">
        <v>3.5999999046325684</v>
      </c>
      <c r="M459" t="s">
        <v>144</v>
      </c>
      <c r="N459" t="s">
        <v>3613</v>
      </c>
      <c r="P459" s="4" t="str">
        <f t="shared" si="14"/>
        <v>KRAYN-WKO-NDX-20100402</v>
      </c>
      <c r="Q459">
        <f t="shared" si="15"/>
        <v>1</v>
      </c>
    </row>
    <row r="460" spans="1:17" x14ac:dyDescent="0.25">
      <c r="A460" t="s">
        <v>4177</v>
      </c>
      <c r="B460" t="s">
        <v>1587</v>
      </c>
      <c r="C460" s="2">
        <v>40270</v>
      </c>
      <c r="D460" s="2">
        <v>40270</v>
      </c>
      <c r="E460" t="s">
        <v>29</v>
      </c>
      <c r="F460" t="s">
        <v>161</v>
      </c>
      <c r="G460" t="s">
        <v>141</v>
      </c>
      <c r="H460">
        <v>1</v>
      </c>
      <c r="I460" t="s">
        <v>142</v>
      </c>
      <c r="K460" s="5" t="s">
        <v>143</v>
      </c>
      <c r="L460">
        <v>0.5</v>
      </c>
      <c r="M460" t="s">
        <v>144</v>
      </c>
      <c r="N460" t="s">
        <v>4178</v>
      </c>
      <c r="P460" s="4" t="str">
        <f t="shared" si="14"/>
        <v>KRAYN-WKO-NDX-20100402</v>
      </c>
      <c r="Q460">
        <f t="shared" si="15"/>
        <v>1</v>
      </c>
    </row>
    <row r="461" spans="1:17" x14ac:dyDescent="0.25">
      <c r="A461" t="s">
        <v>5059</v>
      </c>
      <c r="B461" t="s">
        <v>1587</v>
      </c>
      <c r="C461" s="2">
        <v>40270</v>
      </c>
      <c r="D461" s="2">
        <v>40270</v>
      </c>
      <c r="E461" t="s">
        <v>35</v>
      </c>
      <c r="F461" t="s">
        <v>140</v>
      </c>
      <c r="G461" t="s">
        <v>141</v>
      </c>
      <c r="H461">
        <v>0.43333333730697632</v>
      </c>
      <c r="I461" t="s">
        <v>142</v>
      </c>
      <c r="K461" s="5" t="s">
        <v>143</v>
      </c>
      <c r="L461">
        <v>0.21666666865348816</v>
      </c>
      <c r="M461" t="s">
        <v>144</v>
      </c>
      <c r="N461" t="s">
        <v>5060</v>
      </c>
      <c r="P461" s="4" t="str">
        <f t="shared" si="14"/>
        <v>KRAYN-WKO-NDX-20100402</v>
      </c>
      <c r="Q461">
        <f t="shared" si="15"/>
        <v>1</v>
      </c>
    </row>
    <row r="462" spans="1:17" x14ac:dyDescent="0.25">
      <c r="A462" t="s">
        <v>2332</v>
      </c>
      <c r="B462" t="s">
        <v>2333</v>
      </c>
      <c r="C462" s="2">
        <v>40272</v>
      </c>
      <c r="E462" t="s">
        <v>17</v>
      </c>
      <c r="F462" t="s">
        <v>161</v>
      </c>
      <c r="G462" t="s">
        <v>141</v>
      </c>
      <c r="H462">
        <v>1</v>
      </c>
      <c r="I462" t="s">
        <v>142</v>
      </c>
      <c r="K462" s="5" t="s">
        <v>143</v>
      </c>
      <c r="L462">
        <v>3.3166666030883789</v>
      </c>
      <c r="M462" t="s">
        <v>144</v>
      </c>
      <c r="N462" t="s">
        <v>2334</v>
      </c>
      <c r="P462" s="4" t="str">
        <f t="shared" si="14"/>
        <v>KRAYN-WKO-NDX-20100404</v>
      </c>
      <c r="Q462">
        <f t="shared" si="15"/>
        <v>1</v>
      </c>
    </row>
    <row r="463" spans="1:17" x14ac:dyDescent="0.25">
      <c r="A463" t="s">
        <v>2335</v>
      </c>
      <c r="B463" t="s">
        <v>2333</v>
      </c>
      <c r="C463" s="2">
        <v>40272</v>
      </c>
      <c r="E463" t="s">
        <v>17</v>
      </c>
      <c r="F463" t="s">
        <v>161</v>
      </c>
      <c r="G463" t="s">
        <v>141</v>
      </c>
      <c r="H463">
        <v>1</v>
      </c>
      <c r="I463" t="s">
        <v>142</v>
      </c>
      <c r="K463" s="5" t="s">
        <v>143</v>
      </c>
      <c r="L463">
        <v>3.3166666030883789</v>
      </c>
      <c r="M463" t="s">
        <v>144</v>
      </c>
      <c r="N463" t="s">
        <v>2334</v>
      </c>
      <c r="P463" s="4" t="str">
        <f t="shared" si="14"/>
        <v>KRAYN-WKO-NDX-20100404</v>
      </c>
      <c r="Q463">
        <f t="shared" si="15"/>
        <v>1</v>
      </c>
    </row>
    <row r="464" spans="1:17" x14ac:dyDescent="0.25">
      <c r="A464" t="s">
        <v>2443</v>
      </c>
      <c r="B464" t="s">
        <v>1241</v>
      </c>
      <c r="C464" s="2">
        <v>40274</v>
      </c>
      <c r="D464" s="2">
        <v>40274</v>
      </c>
      <c r="E464" t="s">
        <v>18</v>
      </c>
      <c r="F464" t="s">
        <v>1200</v>
      </c>
      <c r="G464" t="s">
        <v>141</v>
      </c>
      <c r="H464">
        <v>9.6999998092651367</v>
      </c>
      <c r="I464" t="s">
        <v>162</v>
      </c>
      <c r="J464" t="s">
        <v>81</v>
      </c>
      <c r="K464" s="5" t="s">
        <v>333</v>
      </c>
      <c r="L464">
        <v>3.2166666984558105</v>
      </c>
      <c r="M464" t="s">
        <v>144</v>
      </c>
      <c r="N464" t="s">
        <v>2444</v>
      </c>
      <c r="P464" s="4" t="str">
        <f t="shared" si="14"/>
        <v>KRAYN-WKO-NDX-20100406</v>
      </c>
      <c r="Q464">
        <f t="shared" si="15"/>
        <v>1</v>
      </c>
    </row>
    <row r="465" spans="1:17" x14ac:dyDescent="0.25">
      <c r="A465" t="s">
        <v>2445</v>
      </c>
      <c r="B465" t="s">
        <v>1241</v>
      </c>
      <c r="C465" s="2">
        <v>40274</v>
      </c>
      <c r="D465" s="2">
        <v>40274</v>
      </c>
      <c r="E465" t="s">
        <v>18</v>
      </c>
      <c r="F465" t="s">
        <v>1200</v>
      </c>
      <c r="G465" t="s">
        <v>141</v>
      </c>
      <c r="H465">
        <v>9.6999998092651367</v>
      </c>
      <c r="I465" t="s">
        <v>162</v>
      </c>
      <c r="J465" t="s">
        <v>81</v>
      </c>
      <c r="K465" s="5" t="s">
        <v>333</v>
      </c>
      <c r="L465">
        <v>3.2166666984558105</v>
      </c>
      <c r="M465" t="s">
        <v>144</v>
      </c>
      <c r="N465" t="s">
        <v>2444</v>
      </c>
      <c r="P465" s="4" t="str">
        <f t="shared" si="14"/>
        <v>KRAYN-WKO-NDX-20100406</v>
      </c>
      <c r="Q465">
        <f t="shared" si="15"/>
        <v>1</v>
      </c>
    </row>
    <row r="466" spans="1:17" x14ac:dyDescent="0.25">
      <c r="A466" t="s">
        <v>2446</v>
      </c>
      <c r="B466" t="s">
        <v>2447</v>
      </c>
      <c r="C466" s="2">
        <v>40274</v>
      </c>
      <c r="D466" s="2">
        <v>40274</v>
      </c>
      <c r="E466" t="s">
        <v>18</v>
      </c>
      <c r="F466" t="s">
        <v>161</v>
      </c>
      <c r="G466" t="s">
        <v>141</v>
      </c>
      <c r="H466">
        <v>9.6999998092651367</v>
      </c>
      <c r="I466" t="s">
        <v>142</v>
      </c>
      <c r="K466" s="5" t="s">
        <v>143</v>
      </c>
      <c r="L466">
        <v>3.2166666984558105</v>
      </c>
      <c r="M466" t="s">
        <v>144</v>
      </c>
      <c r="N466" t="s">
        <v>2448</v>
      </c>
      <c r="P466" s="4" t="str">
        <f t="shared" si="14"/>
        <v>KRAYN-WKO-NDX-20100406</v>
      </c>
      <c r="Q466">
        <f t="shared" si="15"/>
        <v>1</v>
      </c>
    </row>
    <row r="467" spans="1:17" x14ac:dyDescent="0.25">
      <c r="A467" t="s">
        <v>4054</v>
      </c>
      <c r="B467" t="s">
        <v>4055</v>
      </c>
      <c r="C467" s="2">
        <v>40274</v>
      </c>
      <c r="D467" s="2">
        <v>40274</v>
      </c>
      <c r="E467" t="s">
        <v>28</v>
      </c>
      <c r="F467" t="s">
        <v>161</v>
      </c>
      <c r="G467" t="s">
        <v>141</v>
      </c>
      <c r="H467">
        <v>2</v>
      </c>
      <c r="I467" t="s">
        <v>142</v>
      </c>
      <c r="J467" t="s">
        <v>63</v>
      </c>
      <c r="K467" s="5" t="s">
        <v>168</v>
      </c>
      <c r="L467">
        <v>6.0999999046325684</v>
      </c>
      <c r="M467" t="s">
        <v>144</v>
      </c>
      <c r="N467" t="s">
        <v>4056</v>
      </c>
      <c r="P467" s="4" t="str">
        <f t="shared" si="14"/>
        <v>KRAYN-WKO-NDX-20100406</v>
      </c>
      <c r="Q467">
        <f t="shared" si="15"/>
        <v>1</v>
      </c>
    </row>
    <row r="468" spans="1:17" x14ac:dyDescent="0.25">
      <c r="A468" t="s">
        <v>4191</v>
      </c>
      <c r="B468" t="s">
        <v>4192</v>
      </c>
      <c r="C468" s="2">
        <v>40274</v>
      </c>
      <c r="D468" s="2">
        <v>40274</v>
      </c>
      <c r="E468" t="s">
        <v>29</v>
      </c>
      <c r="F468" t="s">
        <v>161</v>
      </c>
      <c r="G468" t="s">
        <v>141</v>
      </c>
      <c r="H468">
        <v>2</v>
      </c>
      <c r="I468" t="s">
        <v>142</v>
      </c>
      <c r="J468" t="s">
        <v>63</v>
      </c>
      <c r="K468" s="5" t="s">
        <v>168</v>
      </c>
      <c r="L468">
        <v>4.5666666030883789</v>
      </c>
      <c r="M468" t="s">
        <v>144</v>
      </c>
      <c r="N468" t="s">
        <v>4193</v>
      </c>
      <c r="P468" s="4" t="str">
        <f t="shared" si="14"/>
        <v>KRAYN-WKO-NDX-20100406</v>
      </c>
      <c r="Q468">
        <f t="shared" si="15"/>
        <v>1</v>
      </c>
    </row>
    <row r="469" spans="1:17" x14ac:dyDescent="0.25">
      <c r="A469" t="s">
        <v>4194</v>
      </c>
      <c r="B469" t="s">
        <v>4192</v>
      </c>
      <c r="C469" s="2">
        <v>40274</v>
      </c>
      <c r="D469" s="2">
        <v>40274</v>
      </c>
      <c r="E469" t="s">
        <v>29</v>
      </c>
      <c r="F469" t="s">
        <v>161</v>
      </c>
      <c r="G469" t="s">
        <v>141</v>
      </c>
      <c r="H469">
        <v>2</v>
      </c>
      <c r="I469" t="s">
        <v>142</v>
      </c>
      <c r="J469" t="s">
        <v>63</v>
      </c>
      <c r="K469" s="5" t="s">
        <v>168</v>
      </c>
      <c r="L469">
        <v>4.5666666030883789</v>
      </c>
      <c r="M469" t="s">
        <v>144</v>
      </c>
      <c r="N469" t="s">
        <v>4193</v>
      </c>
      <c r="P469" s="4" t="str">
        <f t="shared" si="14"/>
        <v>KRAYN-WKO-NDX-20100406</v>
      </c>
      <c r="Q469">
        <f t="shared" si="15"/>
        <v>1</v>
      </c>
    </row>
    <row r="470" spans="1:17" x14ac:dyDescent="0.25">
      <c r="A470" t="s">
        <v>4738</v>
      </c>
      <c r="B470" t="s">
        <v>3607</v>
      </c>
      <c r="C470" s="2">
        <v>40274</v>
      </c>
      <c r="D470" s="2">
        <v>40274</v>
      </c>
      <c r="E470" t="s">
        <v>33</v>
      </c>
      <c r="F470" t="s">
        <v>161</v>
      </c>
      <c r="G470" t="s">
        <v>141</v>
      </c>
      <c r="H470">
        <v>19</v>
      </c>
      <c r="I470" t="s">
        <v>142</v>
      </c>
      <c r="K470" s="5" t="s">
        <v>143</v>
      </c>
      <c r="L470">
        <v>8.0833330154418945</v>
      </c>
      <c r="M470" t="s">
        <v>144</v>
      </c>
      <c r="N470" t="s">
        <v>4739</v>
      </c>
      <c r="P470" s="4" t="str">
        <f t="shared" si="14"/>
        <v>KRAYN-WKO-NDX-20100406</v>
      </c>
      <c r="Q470">
        <f t="shared" si="15"/>
        <v>1</v>
      </c>
    </row>
    <row r="471" spans="1:17" x14ac:dyDescent="0.25">
      <c r="A471" t="s">
        <v>3170</v>
      </c>
      <c r="B471" t="s">
        <v>1241</v>
      </c>
      <c r="C471" s="2">
        <v>40275</v>
      </c>
      <c r="D471" s="2">
        <v>40275</v>
      </c>
      <c r="E471" t="s">
        <v>22</v>
      </c>
      <c r="F471" t="s">
        <v>1200</v>
      </c>
      <c r="G471" t="s">
        <v>141</v>
      </c>
      <c r="H471">
        <v>16</v>
      </c>
      <c r="I471" t="s">
        <v>162</v>
      </c>
      <c r="J471" t="s">
        <v>119</v>
      </c>
      <c r="K471" s="5" t="s">
        <v>333</v>
      </c>
      <c r="L471">
        <v>6.4908332824707031</v>
      </c>
      <c r="M471" t="s">
        <v>144</v>
      </c>
      <c r="N471" t="s">
        <v>3171</v>
      </c>
      <c r="P471" s="4" t="str">
        <f t="shared" si="14"/>
        <v>KRAYN-WKO-NDX-20100407</v>
      </c>
      <c r="Q471">
        <f t="shared" si="15"/>
        <v>1</v>
      </c>
    </row>
    <row r="472" spans="1:17" x14ac:dyDescent="0.25">
      <c r="A472" t="s">
        <v>4057</v>
      </c>
      <c r="B472" t="s">
        <v>1241</v>
      </c>
      <c r="C472" s="2">
        <v>40275</v>
      </c>
      <c r="D472" s="2">
        <v>40275</v>
      </c>
      <c r="E472" t="s">
        <v>28</v>
      </c>
      <c r="F472" t="s">
        <v>1200</v>
      </c>
      <c r="G472" t="s">
        <v>141</v>
      </c>
      <c r="H472">
        <v>16</v>
      </c>
      <c r="I472" t="s">
        <v>162</v>
      </c>
      <c r="K472" s="5" t="s">
        <v>143</v>
      </c>
      <c r="L472">
        <v>2.2666666507720947</v>
      </c>
      <c r="M472" t="s">
        <v>144</v>
      </c>
      <c r="N472" t="s">
        <v>4058</v>
      </c>
      <c r="P472" s="4" t="str">
        <f t="shared" si="14"/>
        <v>KRAYN-WKO-NDX-20100407</v>
      </c>
      <c r="Q472">
        <f t="shared" si="15"/>
        <v>1</v>
      </c>
    </row>
    <row r="473" spans="1:17" x14ac:dyDescent="0.25">
      <c r="A473" t="s">
        <v>1947</v>
      </c>
      <c r="B473" t="s">
        <v>1241</v>
      </c>
      <c r="C473" s="2">
        <v>40276</v>
      </c>
      <c r="D473" s="2">
        <v>40276</v>
      </c>
      <c r="E473" t="s">
        <v>15</v>
      </c>
      <c r="F473" t="s">
        <v>140</v>
      </c>
      <c r="G473" t="s">
        <v>141</v>
      </c>
      <c r="H473">
        <v>5</v>
      </c>
      <c r="I473" t="s">
        <v>142</v>
      </c>
      <c r="J473" t="s">
        <v>48</v>
      </c>
      <c r="K473" s="5" t="s">
        <v>168</v>
      </c>
      <c r="L473">
        <v>3.1263887882232666</v>
      </c>
      <c r="M473" t="s">
        <v>144</v>
      </c>
      <c r="N473" t="s">
        <v>1948</v>
      </c>
      <c r="P473" s="4" t="str">
        <f t="shared" si="14"/>
        <v>KRAYN-WKO-NDX-20100408</v>
      </c>
      <c r="Q473">
        <f t="shared" si="15"/>
        <v>1</v>
      </c>
    </row>
    <row r="474" spans="1:17" x14ac:dyDescent="0.25">
      <c r="A474" t="s">
        <v>3492</v>
      </c>
      <c r="B474" t="s">
        <v>3493</v>
      </c>
      <c r="C474" s="2">
        <v>40276</v>
      </c>
      <c r="D474" s="2">
        <v>40276</v>
      </c>
      <c r="E474" t="s">
        <v>24</v>
      </c>
      <c r="F474" t="s">
        <v>161</v>
      </c>
      <c r="G474" t="s">
        <v>141</v>
      </c>
      <c r="H474">
        <v>5</v>
      </c>
      <c r="I474" t="s">
        <v>142</v>
      </c>
      <c r="J474" t="s">
        <v>81</v>
      </c>
      <c r="K474" s="5" t="s">
        <v>680</v>
      </c>
      <c r="L474">
        <v>2.1833333969116211</v>
      </c>
      <c r="M474" t="s">
        <v>144</v>
      </c>
      <c r="N474" t="s">
        <v>3494</v>
      </c>
      <c r="P474" s="4" t="str">
        <f t="shared" si="14"/>
        <v>KRAYN-WKO-NDX-20100408</v>
      </c>
      <c r="Q474">
        <f t="shared" si="15"/>
        <v>1</v>
      </c>
    </row>
    <row r="475" spans="1:17" x14ac:dyDescent="0.25">
      <c r="A475" t="s">
        <v>4586</v>
      </c>
      <c r="B475" t="s">
        <v>1241</v>
      </c>
      <c r="C475" s="2">
        <v>40276</v>
      </c>
      <c r="D475" s="2">
        <v>40276</v>
      </c>
      <c r="E475" t="s">
        <v>32</v>
      </c>
      <c r="F475" t="s">
        <v>140</v>
      </c>
      <c r="G475" t="s">
        <v>141</v>
      </c>
      <c r="H475">
        <v>6</v>
      </c>
      <c r="I475" t="s">
        <v>142</v>
      </c>
      <c r="J475" t="s">
        <v>78</v>
      </c>
      <c r="K475" s="5" t="s">
        <v>168</v>
      </c>
      <c r="L475">
        <v>2.25</v>
      </c>
      <c r="M475" t="s">
        <v>144</v>
      </c>
      <c r="N475" t="s">
        <v>4587</v>
      </c>
      <c r="P475" s="4" t="str">
        <f t="shared" si="14"/>
        <v>KRAYN-WKO-NDX-20100408</v>
      </c>
      <c r="Q475">
        <f t="shared" si="15"/>
        <v>1</v>
      </c>
    </row>
    <row r="476" spans="1:17" x14ac:dyDescent="0.25">
      <c r="A476" t="s">
        <v>2014</v>
      </c>
      <c r="B476" t="s">
        <v>1219</v>
      </c>
      <c r="C476" s="2">
        <v>40277</v>
      </c>
      <c r="D476" s="2">
        <v>40277</v>
      </c>
      <c r="E476" t="s">
        <v>15</v>
      </c>
      <c r="F476" t="s">
        <v>140</v>
      </c>
      <c r="G476" t="s">
        <v>141</v>
      </c>
      <c r="H476">
        <v>1.6333333253860474</v>
      </c>
      <c r="I476" t="s">
        <v>142</v>
      </c>
      <c r="K476" s="5" t="s">
        <v>143</v>
      </c>
      <c r="L476">
        <v>2.3333332538604736</v>
      </c>
      <c r="M476" t="s">
        <v>144</v>
      </c>
      <c r="N476" t="s">
        <v>2015</v>
      </c>
      <c r="P476" s="4" t="str">
        <f t="shared" si="14"/>
        <v>KRAYN-WKO-NDX-20100409</v>
      </c>
      <c r="Q476">
        <f t="shared" si="15"/>
        <v>1</v>
      </c>
    </row>
    <row r="477" spans="1:17" x14ac:dyDescent="0.25">
      <c r="A477" t="s">
        <v>2044</v>
      </c>
      <c r="B477" t="s">
        <v>2045</v>
      </c>
      <c r="C477" s="2">
        <v>40277</v>
      </c>
      <c r="D477" s="2">
        <v>40277</v>
      </c>
      <c r="E477" t="s">
        <v>15</v>
      </c>
      <c r="F477" t="s">
        <v>140</v>
      </c>
      <c r="G477" t="s">
        <v>141</v>
      </c>
      <c r="H477">
        <v>1.6333333253860474</v>
      </c>
      <c r="I477" t="s">
        <v>142</v>
      </c>
      <c r="K477" s="5" t="s">
        <v>143</v>
      </c>
      <c r="L477">
        <v>2.3333332538604736</v>
      </c>
      <c r="M477" t="s">
        <v>144</v>
      </c>
      <c r="N477" t="s">
        <v>2015</v>
      </c>
      <c r="P477" s="4" t="str">
        <f t="shared" si="14"/>
        <v>KRAYN-WKO-NDX-20100409</v>
      </c>
      <c r="Q477">
        <f t="shared" si="15"/>
        <v>1</v>
      </c>
    </row>
    <row r="478" spans="1:17" x14ac:dyDescent="0.25">
      <c r="A478" t="s">
        <v>4059</v>
      </c>
      <c r="B478" t="s">
        <v>1241</v>
      </c>
      <c r="C478" s="2">
        <v>40277</v>
      </c>
      <c r="D478" s="2">
        <v>40277</v>
      </c>
      <c r="E478" t="s">
        <v>28</v>
      </c>
      <c r="F478" t="s">
        <v>161</v>
      </c>
      <c r="G478" t="s">
        <v>141</v>
      </c>
      <c r="H478">
        <v>57</v>
      </c>
      <c r="I478" t="s">
        <v>142</v>
      </c>
      <c r="K478" s="5" t="s">
        <v>143</v>
      </c>
      <c r="L478">
        <v>10.416666984558105</v>
      </c>
      <c r="M478" t="s">
        <v>144</v>
      </c>
      <c r="N478" t="s">
        <v>4060</v>
      </c>
      <c r="P478" s="4" t="str">
        <f t="shared" si="14"/>
        <v>KRAYN-WKO-NDX-20100409</v>
      </c>
      <c r="Q478">
        <f t="shared" si="15"/>
        <v>1</v>
      </c>
    </row>
    <row r="479" spans="1:17" x14ac:dyDescent="0.25">
      <c r="A479" t="s">
        <v>3172</v>
      </c>
      <c r="B479" t="s">
        <v>3145</v>
      </c>
      <c r="C479" s="2">
        <v>40278</v>
      </c>
      <c r="D479" s="2">
        <v>40278</v>
      </c>
      <c r="E479" t="s">
        <v>22</v>
      </c>
      <c r="F479" t="s">
        <v>161</v>
      </c>
      <c r="G479" t="s">
        <v>141</v>
      </c>
      <c r="H479">
        <v>4</v>
      </c>
      <c r="I479" t="s">
        <v>142</v>
      </c>
      <c r="K479" s="5" t="s">
        <v>143</v>
      </c>
      <c r="L479">
        <v>3.1333334445953369</v>
      </c>
      <c r="M479" t="s">
        <v>144</v>
      </c>
      <c r="N479" t="s">
        <v>3173</v>
      </c>
      <c r="P479" s="4" t="str">
        <f t="shared" si="14"/>
        <v>KRAYN-WKO-NDX-20100410</v>
      </c>
      <c r="Q479">
        <f t="shared" si="15"/>
        <v>1</v>
      </c>
    </row>
    <row r="480" spans="1:17" x14ac:dyDescent="0.25">
      <c r="A480" t="s">
        <v>3205</v>
      </c>
      <c r="B480" t="s">
        <v>3145</v>
      </c>
      <c r="C480" s="2">
        <v>40278</v>
      </c>
      <c r="D480" s="2">
        <v>40278</v>
      </c>
      <c r="E480" t="s">
        <v>22</v>
      </c>
      <c r="F480" t="s">
        <v>140</v>
      </c>
      <c r="G480" t="s">
        <v>141</v>
      </c>
      <c r="H480">
        <v>4</v>
      </c>
      <c r="I480" t="s">
        <v>142</v>
      </c>
      <c r="K480" s="5" t="s">
        <v>143</v>
      </c>
      <c r="L480">
        <v>3.1333334445953369</v>
      </c>
      <c r="M480" t="s">
        <v>144</v>
      </c>
      <c r="N480" t="s">
        <v>3173</v>
      </c>
      <c r="P480" s="4" t="str">
        <f t="shared" si="14"/>
        <v>KRAYN-WKO-NDX-20100410</v>
      </c>
      <c r="Q480">
        <f t="shared" si="15"/>
        <v>1</v>
      </c>
    </row>
    <row r="481" spans="1:17" x14ac:dyDescent="0.25">
      <c r="A481" t="s">
        <v>2634</v>
      </c>
      <c r="B481" t="s">
        <v>1241</v>
      </c>
      <c r="C481" s="2">
        <v>40280</v>
      </c>
      <c r="D481" s="2">
        <v>40280</v>
      </c>
      <c r="E481" t="s">
        <v>19</v>
      </c>
      <c r="F481" t="s">
        <v>1200</v>
      </c>
      <c r="G481" t="s">
        <v>141</v>
      </c>
      <c r="H481">
        <v>7.5666666030883789</v>
      </c>
      <c r="I481" t="s">
        <v>162</v>
      </c>
      <c r="K481" s="5" t="s">
        <v>143</v>
      </c>
      <c r="L481">
        <v>2.8666665554046631</v>
      </c>
      <c r="M481" t="s">
        <v>144</v>
      </c>
      <c r="N481" t="s">
        <v>2635</v>
      </c>
      <c r="P481" s="4" t="str">
        <f t="shared" si="14"/>
        <v>KRAYN-WKO-NDX-20100412</v>
      </c>
      <c r="Q481">
        <f t="shared" si="15"/>
        <v>1</v>
      </c>
    </row>
    <row r="482" spans="1:17" x14ac:dyDescent="0.25">
      <c r="A482" t="s">
        <v>2755</v>
      </c>
      <c r="B482" t="s">
        <v>1241</v>
      </c>
      <c r="C482" s="2">
        <v>40280</v>
      </c>
      <c r="D482" s="2">
        <v>40280</v>
      </c>
      <c r="E482" t="s">
        <v>19</v>
      </c>
      <c r="F482" t="s">
        <v>1200</v>
      </c>
      <c r="G482" t="s">
        <v>141</v>
      </c>
      <c r="H482">
        <v>7.5666666030883789</v>
      </c>
      <c r="I482" t="s">
        <v>162</v>
      </c>
      <c r="K482" s="5" t="s">
        <v>143</v>
      </c>
      <c r="L482">
        <v>2.8666665554046631</v>
      </c>
      <c r="M482" t="s">
        <v>144</v>
      </c>
      <c r="N482" t="s">
        <v>2635</v>
      </c>
      <c r="P482" s="4" t="str">
        <f t="shared" si="14"/>
        <v>KRAYN-WKO-NDX-20100412</v>
      </c>
      <c r="Q482">
        <f t="shared" si="15"/>
        <v>1</v>
      </c>
    </row>
    <row r="483" spans="1:17" x14ac:dyDescent="0.25">
      <c r="A483" t="s">
        <v>4729</v>
      </c>
      <c r="B483" t="s">
        <v>1241</v>
      </c>
      <c r="C483" s="2">
        <v>40280</v>
      </c>
      <c r="D483" s="2">
        <v>40280</v>
      </c>
      <c r="E483" t="s">
        <v>33</v>
      </c>
      <c r="F483" t="s">
        <v>1200</v>
      </c>
      <c r="G483" t="s">
        <v>141</v>
      </c>
      <c r="H483">
        <v>4</v>
      </c>
      <c r="I483" t="s">
        <v>162</v>
      </c>
      <c r="K483" s="5" t="s">
        <v>143</v>
      </c>
      <c r="L483">
        <v>0.92222219705581665</v>
      </c>
      <c r="M483" t="s">
        <v>144</v>
      </c>
      <c r="N483" t="s">
        <v>4730</v>
      </c>
      <c r="P483" s="4" t="str">
        <f t="shared" si="14"/>
        <v>KRAYN-WKO-NDX-20100412</v>
      </c>
      <c r="Q483">
        <f t="shared" si="15"/>
        <v>1</v>
      </c>
    </row>
    <row r="484" spans="1:17" x14ac:dyDescent="0.25">
      <c r="A484" t="s">
        <v>4737</v>
      </c>
      <c r="B484" t="s">
        <v>1241</v>
      </c>
      <c r="C484" s="2">
        <v>40280</v>
      </c>
      <c r="D484" s="2">
        <v>40280</v>
      </c>
      <c r="E484" t="s">
        <v>33</v>
      </c>
      <c r="F484" t="s">
        <v>1200</v>
      </c>
      <c r="G484" t="s">
        <v>141</v>
      </c>
      <c r="H484">
        <v>4</v>
      </c>
      <c r="I484" t="s">
        <v>162</v>
      </c>
      <c r="K484" s="5" t="s">
        <v>143</v>
      </c>
      <c r="L484">
        <v>0.92222219705581665</v>
      </c>
      <c r="M484" t="s">
        <v>144</v>
      </c>
      <c r="N484" t="s">
        <v>4730</v>
      </c>
      <c r="P484" s="4" t="str">
        <f t="shared" si="14"/>
        <v>KRAYN-WKO-NDX-20100412</v>
      </c>
      <c r="Q484">
        <f t="shared" si="15"/>
        <v>1</v>
      </c>
    </row>
    <row r="485" spans="1:17" x14ac:dyDescent="0.25">
      <c r="A485" t="s">
        <v>2016</v>
      </c>
      <c r="B485" t="s">
        <v>1241</v>
      </c>
      <c r="C485" s="2">
        <v>40281</v>
      </c>
      <c r="D485" s="2">
        <v>40281</v>
      </c>
      <c r="E485" t="s">
        <v>15</v>
      </c>
      <c r="F485" t="s">
        <v>140</v>
      </c>
      <c r="G485" t="s">
        <v>141</v>
      </c>
      <c r="H485">
        <v>50.5</v>
      </c>
      <c r="I485" t="s">
        <v>142</v>
      </c>
      <c r="J485" t="s">
        <v>1304</v>
      </c>
      <c r="K485" s="5" t="s">
        <v>201</v>
      </c>
      <c r="L485">
        <v>6.8597221374511719</v>
      </c>
      <c r="M485" t="s">
        <v>144</v>
      </c>
      <c r="N485" t="s">
        <v>2017</v>
      </c>
      <c r="P485" s="4" t="str">
        <f t="shared" si="14"/>
        <v>KRAYN-WKO-NDX-20100413</v>
      </c>
      <c r="Q485">
        <f t="shared" si="15"/>
        <v>1</v>
      </c>
    </row>
    <row r="486" spans="1:17" x14ac:dyDescent="0.25">
      <c r="A486" t="s">
        <v>3174</v>
      </c>
      <c r="B486" t="s">
        <v>1241</v>
      </c>
      <c r="C486" s="2">
        <v>40281</v>
      </c>
      <c r="D486" s="2">
        <v>40281</v>
      </c>
      <c r="E486" t="s">
        <v>22</v>
      </c>
      <c r="F486" t="s">
        <v>161</v>
      </c>
      <c r="G486" t="s">
        <v>141</v>
      </c>
      <c r="H486">
        <v>3</v>
      </c>
      <c r="I486" t="s">
        <v>142</v>
      </c>
      <c r="J486" t="s">
        <v>83</v>
      </c>
      <c r="K486" s="5" t="s">
        <v>168</v>
      </c>
      <c r="L486">
        <v>1.1333333253860474</v>
      </c>
      <c r="M486" t="s">
        <v>144</v>
      </c>
      <c r="N486" t="s">
        <v>3175</v>
      </c>
      <c r="P486" s="4" t="str">
        <f t="shared" si="14"/>
        <v>KRAYN-WKO-NDX-20100413</v>
      </c>
      <c r="Q486">
        <f t="shared" si="15"/>
        <v>1</v>
      </c>
    </row>
    <row r="487" spans="1:17" x14ac:dyDescent="0.25">
      <c r="A487" s="37" t="s">
        <v>1677</v>
      </c>
      <c r="B487" t="s">
        <v>1241</v>
      </c>
      <c r="C487" s="2">
        <v>40282</v>
      </c>
      <c r="D487" s="2">
        <v>40282</v>
      </c>
      <c r="E487" t="s">
        <v>13</v>
      </c>
      <c r="F487" t="s">
        <v>161</v>
      </c>
      <c r="G487" t="s">
        <v>141</v>
      </c>
      <c r="H487">
        <v>15</v>
      </c>
      <c r="I487" t="s">
        <v>142</v>
      </c>
      <c r="J487" t="s">
        <v>1304</v>
      </c>
      <c r="K487" s="5" t="s">
        <v>201</v>
      </c>
      <c r="L487">
        <v>7.0338888168334961</v>
      </c>
      <c r="M487" t="s">
        <v>144</v>
      </c>
      <c r="N487" t="s">
        <v>1678</v>
      </c>
      <c r="P487" s="4" t="str">
        <f t="shared" si="14"/>
        <v>KRAYN-WKO-NDX-20100414</v>
      </c>
      <c r="Q487">
        <f t="shared" si="15"/>
        <v>1</v>
      </c>
    </row>
    <row r="488" spans="1:17" x14ac:dyDescent="0.25">
      <c r="A488" s="37" t="s">
        <v>1853</v>
      </c>
      <c r="B488" t="s">
        <v>1241</v>
      </c>
      <c r="C488" s="2">
        <v>40282</v>
      </c>
      <c r="D488" s="2">
        <v>40282</v>
      </c>
      <c r="E488" t="s">
        <v>13</v>
      </c>
      <c r="F488" t="s">
        <v>161</v>
      </c>
      <c r="G488" t="s">
        <v>141</v>
      </c>
      <c r="H488">
        <v>15</v>
      </c>
      <c r="I488" t="s">
        <v>142</v>
      </c>
      <c r="J488" t="s">
        <v>1304</v>
      </c>
      <c r="K488" s="5" t="s">
        <v>201</v>
      </c>
      <c r="L488">
        <v>7.0338888168334961</v>
      </c>
      <c r="M488" t="s">
        <v>144</v>
      </c>
      <c r="N488" t="s">
        <v>1678</v>
      </c>
      <c r="P488" s="4" t="str">
        <f t="shared" si="14"/>
        <v>KRAYN-WKO-NDX-20100414</v>
      </c>
      <c r="Q488">
        <f t="shared" si="15"/>
        <v>1</v>
      </c>
    </row>
    <row r="489" spans="1:17" x14ac:dyDescent="0.25">
      <c r="A489" t="s">
        <v>5364</v>
      </c>
      <c r="B489" t="s">
        <v>1527</v>
      </c>
      <c r="C489" s="2">
        <v>40282</v>
      </c>
      <c r="D489" s="2">
        <v>40282</v>
      </c>
      <c r="E489" t="s">
        <v>14</v>
      </c>
      <c r="F489" t="s">
        <v>161</v>
      </c>
      <c r="G489" t="s">
        <v>141</v>
      </c>
      <c r="H489">
        <v>21</v>
      </c>
      <c r="I489" t="s">
        <v>142</v>
      </c>
      <c r="J489" t="s">
        <v>1304</v>
      </c>
      <c r="K489" s="5" t="s">
        <v>201</v>
      </c>
      <c r="L489">
        <v>6.646111011505127</v>
      </c>
      <c r="M489" t="s">
        <v>144</v>
      </c>
      <c r="N489" t="s">
        <v>1824</v>
      </c>
      <c r="P489" s="4" t="str">
        <f t="shared" si="14"/>
        <v>KRAYN-WKO-NDX-20100414</v>
      </c>
      <c r="Q489">
        <f t="shared" si="15"/>
        <v>1</v>
      </c>
    </row>
    <row r="490" spans="1:17" x14ac:dyDescent="0.25">
      <c r="A490" t="s">
        <v>5365</v>
      </c>
      <c r="B490" t="s">
        <v>1527</v>
      </c>
      <c r="C490" s="2">
        <v>40282</v>
      </c>
      <c r="D490" s="2">
        <v>40282</v>
      </c>
      <c r="E490" t="s">
        <v>14</v>
      </c>
      <c r="F490" t="s">
        <v>140</v>
      </c>
      <c r="G490" t="s">
        <v>141</v>
      </c>
      <c r="H490">
        <v>21</v>
      </c>
      <c r="I490" t="s">
        <v>142</v>
      </c>
      <c r="J490" t="s">
        <v>1304</v>
      </c>
      <c r="K490" s="5" t="s">
        <v>201</v>
      </c>
      <c r="L490">
        <v>6.646111011505127</v>
      </c>
      <c r="M490" t="s">
        <v>144</v>
      </c>
      <c r="N490" t="s">
        <v>1824</v>
      </c>
      <c r="P490" s="4" t="str">
        <f t="shared" si="14"/>
        <v>KRAYN-WKO-NDX-20100414</v>
      </c>
      <c r="Q490">
        <f t="shared" si="15"/>
        <v>1</v>
      </c>
    </row>
    <row r="491" spans="1:17" x14ac:dyDescent="0.25">
      <c r="A491" t="s">
        <v>1303</v>
      </c>
      <c r="B491" t="s">
        <v>1219</v>
      </c>
      <c r="C491" s="2">
        <v>40283</v>
      </c>
      <c r="D491" s="2">
        <v>40284</v>
      </c>
      <c r="E491" t="s">
        <v>11</v>
      </c>
      <c r="F491" t="s">
        <v>161</v>
      </c>
      <c r="G491" t="s">
        <v>141</v>
      </c>
      <c r="H491">
        <v>36.75</v>
      </c>
      <c r="I491" t="s">
        <v>142</v>
      </c>
      <c r="J491" t="s">
        <v>1304</v>
      </c>
      <c r="K491" s="5" t="s">
        <v>201</v>
      </c>
      <c r="L491">
        <v>21.966667175292969</v>
      </c>
      <c r="M491" t="s">
        <v>144</v>
      </c>
      <c r="N491" t="s">
        <v>1305</v>
      </c>
      <c r="P491" s="4" t="str">
        <f t="shared" si="14"/>
        <v>KRAYN-WKO-NDX-20100415</v>
      </c>
      <c r="Q491">
        <f t="shared" si="15"/>
        <v>1</v>
      </c>
    </row>
    <row r="492" spans="1:17" x14ac:dyDescent="0.25">
      <c r="A492" t="s">
        <v>1526</v>
      </c>
      <c r="B492" t="s">
        <v>1527</v>
      </c>
      <c r="C492" s="2">
        <v>40283</v>
      </c>
      <c r="D492" s="2">
        <v>40283</v>
      </c>
      <c r="E492" t="s">
        <v>12</v>
      </c>
      <c r="F492" t="s">
        <v>140</v>
      </c>
      <c r="G492" t="s">
        <v>141</v>
      </c>
      <c r="H492">
        <v>14.25</v>
      </c>
      <c r="I492" t="s">
        <v>142</v>
      </c>
      <c r="J492" t="s">
        <v>1304</v>
      </c>
      <c r="K492" s="5" t="s">
        <v>201</v>
      </c>
      <c r="L492">
        <v>4.4724998474121094</v>
      </c>
      <c r="M492" t="s">
        <v>144</v>
      </c>
      <c r="N492" t="s">
        <v>1528</v>
      </c>
      <c r="P492" s="4" t="str">
        <f t="shared" si="14"/>
        <v>KRAYN-WKO-NDX-20100415</v>
      </c>
      <c r="Q492">
        <f t="shared" si="15"/>
        <v>1</v>
      </c>
    </row>
    <row r="493" spans="1:17" x14ac:dyDescent="0.25">
      <c r="A493" t="s">
        <v>1825</v>
      </c>
      <c r="B493" t="s">
        <v>1826</v>
      </c>
      <c r="C493" s="2">
        <v>40283</v>
      </c>
      <c r="D493" s="2">
        <v>40283</v>
      </c>
      <c r="E493" t="s">
        <v>14</v>
      </c>
      <c r="F493" t="s">
        <v>161</v>
      </c>
      <c r="G493" t="s">
        <v>141</v>
      </c>
      <c r="H493">
        <v>2.5</v>
      </c>
      <c r="I493" t="s">
        <v>142</v>
      </c>
      <c r="K493" s="5" t="s">
        <v>143</v>
      </c>
      <c r="L493">
        <v>2.3494443893432617</v>
      </c>
      <c r="M493" t="s">
        <v>144</v>
      </c>
      <c r="N493" t="s">
        <v>1827</v>
      </c>
      <c r="P493" s="4" t="str">
        <f t="shared" si="14"/>
        <v>KRAYN-WKO-NDX-20100415</v>
      </c>
      <c r="Q493">
        <f t="shared" si="15"/>
        <v>1</v>
      </c>
    </row>
    <row r="494" spans="1:17" x14ac:dyDescent="0.25">
      <c r="A494" t="s">
        <v>1854</v>
      </c>
      <c r="B494" t="s">
        <v>1826</v>
      </c>
      <c r="C494" s="2">
        <v>40283</v>
      </c>
      <c r="D494" s="2">
        <v>40283</v>
      </c>
      <c r="E494" t="s">
        <v>14</v>
      </c>
      <c r="F494" t="s">
        <v>140</v>
      </c>
      <c r="G494" t="s">
        <v>141</v>
      </c>
      <c r="H494">
        <v>2.5</v>
      </c>
      <c r="I494" t="s">
        <v>142</v>
      </c>
      <c r="K494" s="5" t="s">
        <v>143</v>
      </c>
      <c r="L494">
        <v>2.3494443893432617</v>
      </c>
      <c r="M494" t="s">
        <v>144</v>
      </c>
      <c r="N494" t="s">
        <v>1827</v>
      </c>
      <c r="P494" s="4" t="str">
        <f t="shared" si="14"/>
        <v>KRAYN-WKO-NDX-20100415</v>
      </c>
      <c r="Q494">
        <f t="shared" si="15"/>
        <v>1</v>
      </c>
    </row>
    <row r="495" spans="1:17" x14ac:dyDescent="0.25">
      <c r="A495" t="s">
        <v>1306</v>
      </c>
      <c r="B495" t="s">
        <v>1307</v>
      </c>
      <c r="C495" s="2">
        <v>40284</v>
      </c>
      <c r="D495" s="2">
        <v>40284</v>
      </c>
      <c r="E495" t="s">
        <v>11</v>
      </c>
      <c r="F495" t="s">
        <v>161</v>
      </c>
      <c r="G495" t="s">
        <v>141</v>
      </c>
      <c r="H495">
        <v>2</v>
      </c>
      <c r="I495" t="s">
        <v>142</v>
      </c>
      <c r="K495" s="5" t="s">
        <v>143</v>
      </c>
      <c r="L495">
        <v>1.5666667222976685</v>
      </c>
      <c r="M495" t="s">
        <v>144</v>
      </c>
      <c r="N495" t="s">
        <v>1308</v>
      </c>
      <c r="P495" s="4" t="str">
        <f t="shared" si="14"/>
        <v>KRAYN-WKO-NDX-20100416</v>
      </c>
      <c r="Q495">
        <f t="shared" si="15"/>
        <v>1</v>
      </c>
    </row>
    <row r="496" spans="1:17" x14ac:dyDescent="0.25">
      <c r="A496" t="s">
        <v>1309</v>
      </c>
      <c r="B496" t="s">
        <v>1310</v>
      </c>
      <c r="C496" s="2">
        <v>40284</v>
      </c>
      <c r="D496" s="2">
        <v>40284</v>
      </c>
      <c r="E496" t="s">
        <v>11</v>
      </c>
      <c r="F496" t="s">
        <v>161</v>
      </c>
      <c r="G496" t="s">
        <v>141</v>
      </c>
      <c r="H496">
        <v>5.5</v>
      </c>
      <c r="I496" t="s">
        <v>142</v>
      </c>
      <c r="K496" s="5" t="s">
        <v>143</v>
      </c>
      <c r="L496">
        <v>2.7166666984558105</v>
      </c>
      <c r="M496" t="s">
        <v>144</v>
      </c>
      <c r="N496" t="s">
        <v>1311</v>
      </c>
      <c r="P496" s="4" t="str">
        <f t="shared" si="14"/>
        <v>KRAYN-WKO-NDX-20100416</v>
      </c>
      <c r="Q496">
        <f t="shared" si="15"/>
        <v>1</v>
      </c>
    </row>
    <row r="497" spans="1:17" x14ac:dyDescent="0.25">
      <c r="A497" t="s">
        <v>1312</v>
      </c>
      <c r="B497" t="s">
        <v>1310</v>
      </c>
      <c r="C497" s="2">
        <v>40284</v>
      </c>
      <c r="D497" s="2">
        <v>40284</v>
      </c>
      <c r="E497" t="s">
        <v>11</v>
      </c>
      <c r="F497" t="s">
        <v>161</v>
      </c>
      <c r="G497" t="s">
        <v>141</v>
      </c>
      <c r="H497">
        <v>5.5</v>
      </c>
      <c r="I497" t="s">
        <v>142</v>
      </c>
      <c r="K497" s="5" t="s">
        <v>143</v>
      </c>
      <c r="L497">
        <v>2.7166666984558105</v>
      </c>
      <c r="M497" t="s">
        <v>144</v>
      </c>
      <c r="N497" t="s">
        <v>1311</v>
      </c>
      <c r="P497" s="4" t="str">
        <f t="shared" si="14"/>
        <v>KRAYN-WKO-NDX-20100416</v>
      </c>
      <c r="Q497">
        <f t="shared" si="15"/>
        <v>1</v>
      </c>
    </row>
    <row r="498" spans="1:17" x14ac:dyDescent="0.25">
      <c r="A498" t="s">
        <v>1313</v>
      </c>
      <c r="B498" t="s">
        <v>1307</v>
      </c>
      <c r="C498" s="2">
        <v>40284</v>
      </c>
      <c r="D498" s="2">
        <v>40284</v>
      </c>
      <c r="E498" t="s">
        <v>11</v>
      </c>
      <c r="F498" t="s">
        <v>161</v>
      </c>
      <c r="G498" t="s">
        <v>141</v>
      </c>
      <c r="H498">
        <v>2</v>
      </c>
      <c r="I498" t="s">
        <v>142</v>
      </c>
      <c r="K498" s="5" t="s">
        <v>143</v>
      </c>
      <c r="L498">
        <v>1.5666667222976685</v>
      </c>
      <c r="M498" t="s">
        <v>144</v>
      </c>
      <c r="N498" t="s">
        <v>1308</v>
      </c>
      <c r="P498" s="4" t="str">
        <f t="shared" si="14"/>
        <v>KRAYN-WKO-NDX-20100416</v>
      </c>
      <c r="Q498">
        <f t="shared" si="15"/>
        <v>1</v>
      </c>
    </row>
    <row r="499" spans="1:17" x14ac:dyDescent="0.25">
      <c r="A499" t="s">
        <v>1828</v>
      </c>
      <c r="B499" t="s">
        <v>1829</v>
      </c>
      <c r="C499" s="2">
        <v>40284</v>
      </c>
      <c r="D499" s="2">
        <v>40284</v>
      </c>
      <c r="E499" t="s">
        <v>14</v>
      </c>
      <c r="F499" t="s">
        <v>161</v>
      </c>
      <c r="G499" t="s">
        <v>141</v>
      </c>
      <c r="H499">
        <v>3</v>
      </c>
      <c r="I499" t="s">
        <v>142</v>
      </c>
      <c r="K499" s="5" t="s">
        <v>143</v>
      </c>
      <c r="L499">
        <v>4.3333334922790527</v>
      </c>
      <c r="M499" t="s">
        <v>144</v>
      </c>
      <c r="N499" t="s">
        <v>1830</v>
      </c>
      <c r="P499" s="4" t="str">
        <f t="shared" si="14"/>
        <v>KRAYN-WKO-NDX-20100416</v>
      </c>
      <c r="Q499">
        <f t="shared" si="15"/>
        <v>1</v>
      </c>
    </row>
    <row r="500" spans="1:17" x14ac:dyDescent="0.25">
      <c r="A500" t="s">
        <v>1831</v>
      </c>
      <c r="B500" t="s">
        <v>1829</v>
      </c>
      <c r="C500" s="2">
        <v>40284</v>
      </c>
      <c r="D500" s="2">
        <v>40284</v>
      </c>
      <c r="E500" t="s">
        <v>14</v>
      </c>
      <c r="F500" t="s">
        <v>161</v>
      </c>
      <c r="G500" t="s">
        <v>141</v>
      </c>
      <c r="H500">
        <v>3</v>
      </c>
      <c r="I500" t="s">
        <v>142</v>
      </c>
      <c r="K500" s="5" t="s">
        <v>143</v>
      </c>
      <c r="L500">
        <v>4.3333334922790527</v>
      </c>
      <c r="M500" t="s">
        <v>144</v>
      </c>
      <c r="N500" t="s">
        <v>1830</v>
      </c>
      <c r="P500" s="4" t="str">
        <f t="shared" si="14"/>
        <v>KRAYN-WKO-NDX-20100416</v>
      </c>
      <c r="Q500">
        <f t="shared" si="15"/>
        <v>1</v>
      </c>
    </row>
    <row r="501" spans="1:17" x14ac:dyDescent="0.25">
      <c r="A501" t="s">
        <v>1374</v>
      </c>
      <c r="B501" t="s">
        <v>1241</v>
      </c>
      <c r="C501" s="2">
        <v>40287</v>
      </c>
      <c r="D501" s="2">
        <v>40287</v>
      </c>
      <c r="E501" t="s">
        <v>11</v>
      </c>
      <c r="F501" t="s">
        <v>140</v>
      </c>
      <c r="G501" t="s">
        <v>141</v>
      </c>
      <c r="H501">
        <v>8.1333332061767578</v>
      </c>
      <c r="I501" t="s">
        <v>142</v>
      </c>
      <c r="J501" t="s">
        <v>127</v>
      </c>
      <c r="K501" s="5" t="s">
        <v>168</v>
      </c>
      <c r="L501">
        <v>4.0666666030883789</v>
      </c>
      <c r="M501" t="s">
        <v>144</v>
      </c>
      <c r="N501" t="s">
        <v>1375</v>
      </c>
      <c r="P501" s="4" t="str">
        <f t="shared" si="14"/>
        <v>KRAYN-WKO-NDX-20100419</v>
      </c>
      <c r="Q501">
        <f t="shared" si="15"/>
        <v>1</v>
      </c>
    </row>
    <row r="502" spans="1:17" x14ac:dyDescent="0.25">
      <c r="A502" t="s">
        <v>1376</v>
      </c>
      <c r="B502" t="s">
        <v>1241</v>
      </c>
      <c r="C502" s="2">
        <v>40287</v>
      </c>
      <c r="D502" s="2">
        <v>40287</v>
      </c>
      <c r="E502" t="s">
        <v>11</v>
      </c>
      <c r="F502" t="s">
        <v>140</v>
      </c>
      <c r="G502" t="s">
        <v>141</v>
      </c>
      <c r="H502">
        <v>8.1333332061767578</v>
      </c>
      <c r="I502" t="s">
        <v>142</v>
      </c>
      <c r="J502" t="s">
        <v>127</v>
      </c>
      <c r="K502" s="5" t="s">
        <v>168</v>
      </c>
      <c r="L502">
        <v>4.0666666030883789</v>
      </c>
      <c r="M502" t="s">
        <v>144</v>
      </c>
      <c r="N502" t="s">
        <v>1375</v>
      </c>
      <c r="P502" s="4" t="str">
        <f t="shared" si="14"/>
        <v>KRAYN-WKO-NDX-20100419</v>
      </c>
      <c r="Q502">
        <f t="shared" si="15"/>
        <v>1</v>
      </c>
    </row>
    <row r="503" spans="1:17" x14ac:dyDescent="0.25">
      <c r="A503" t="s">
        <v>4061</v>
      </c>
      <c r="B503" t="s">
        <v>1241</v>
      </c>
      <c r="C503" s="2">
        <v>40287</v>
      </c>
      <c r="D503" s="2">
        <v>40287</v>
      </c>
      <c r="E503" t="s">
        <v>28</v>
      </c>
      <c r="F503" t="s">
        <v>161</v>
      </c>
      <c r="G503" t="s">
        <v>141</v>
      </c>
      <c r="H503">
        <v>0.66666668653488159</v>
      </c>
      <c r="I503" t="s">
        <v>142</v>
      </c>
      <c r="J503" t="s">
        <v>63</v>
      </c>
      <c r="K503" s="5" t="s">
        <v>168</v>
      </c>
      <c r="L503">
        <v>0.3333333432674408</v>
      </c>
      <c r="M503" t="s">
        <v>144</v>
      </c>
      <c r="N503" t="s">
        <v>4062</v>
      </c>
      <c r="P503" s="4" t="str">
        <f t="shared" si="14"/>
        <v>KRAYN-WKO-NDX-20100419</v>
      </c>
      <c r="Q503">
        <f t="shared" si="15"/>
        <v>1</v>
      </c>
    </row>
    <row r="504" spans="1:17" x14ac:dyDescent="0.25">
      <c r="A504" t="s">
        <v>4463</v>
      </c>
      <c r="B504" t="s">
        <v>4464</v>
      </c>
      <c r="C504" s="2">
        <v>40287</v>
      </c>
      <c r="D504" s="2">
        <v>40287</v>
      </c>
      <c r="E504" t="s">
        <v>31</v>
      </c>
      <c r="F504" t="s">
        <v>161</v>
      </c>
      <c r="G504" t="s">
        <v>141</v>
      </c>
      <c r="H504">
        <v>9</v>
      </c>
      <c r="I504" t="s">
        <v>142</v>
      </c>
      <c r="J504" t="s">
        <v>124</v>
      </c>
      <c r="K504" s="5" t="s">
        <v>168</v>
      </c>
      <c r="L504">
        <v>51.516666412353516</v>
      </c>
      <c r="M504" t="s">
        <v>144</v>
      </c>
      <c r="N504" t="s">
        <v>4465</v>
      </c>
      <c r="P504" s="4" t="str">
        <f t="shared" si="14"/>
        <v>KRAYN-WKO-NDX-20100419</v>
      </c>
      <c r="Q504">
        <f t="shared" si="15"/>
        <v>1</v>
      </c>
    </row>
    <row r="505" spans="1:17" x14ac:dyDescent="0.25">
      <c r="A505" t="s">
        <v>4466</v>
      </c>
      <c r="B505" t="s">
        <v>4464</v>
      </c>
      <c r="C505" s="2">
        <v>40287</v>
      </c>
      <c r="D505" s="2">
        <v>40287</v>
      </c>
      <c r="E505" t="s">
        <v>31</v>
      </c>
      <c r="F505" t="s">
        <v>161</v>
      </c>
      <c r="G505" t="s">
        <v>141</v>
      </c>
      <c r="H505">
        <v>9</v>
      </c>
      <c r="I505" t="s">
        <v>142</v>
      </c>
      <c r="J505" t="s">
        <v>124</v>
      </c>
      <c r="K505" s="5" t="s">
        <v>168</v>
      </c>
      <c r="L505">
        <v>51.516666412353516</v>
      </c>
      <c r="M505" t="s">
        <v>144</v>
      </c>
      <c r="N505" t="s">
        <v>4465</v>
      </c>
      <c r="P505" s="4" t="str">
        <f t="shared" si="14"/>
        <v>KRAYN-WKO-NDX-20100419</v>
      </c>
      <c r="Q505">
        <f t="shared" si="15"/>
        <v>1</v>
      </c>
    </row>
    <row r="506" spans="1:17" x14ac:dyDescent="0.25">
      <c r="A506" t="s">
        <v>4063</v>
      </c>
      <c r="B506" t="s">
        <v>1587</v>
      </c>
      <c r="C506" s="2">
        <v>40288</v>
      </c>
      <c r="D506" s="2">
        <v>40288</v>
      </c>
      <c r="E506" t="s">
        <v>28</v>
      </c>
      <c r="F506" t="s">
        <v>161</v>
      </c>
      <c r="G506" t="s">
        <v>141</v>
      </c>
      <c r="H506">
        <v>6.5</v>
      </c>
      <c r="I506" t="s">
        <v>142</v>
      </c>
      <c r="K506" s="5" t="s">
        <v>143</v>
      </c>
      <c r="L506">
        <v>3.1333334445953369</v>
      </c>
      <c r="M506" t="s">
        <v>144</v>
      </c>
      <c r="N506" t="s">
        <v>4064</v>
      </c>
      <c r="P506" s="4" t="str">
        <f t="shared" si="14"/>
        <v>KRAYN-WKO-NDX-20100420</v>
      </c>
      <c r="Q506">
        <f t="shared" si="15"/>
        <v>1</v>
      </c>
    </row>
    <row r="507" spans="1:17" x14ac:dyDescent="0.25">
      <c r="A507" t="s">
        <v>1314</v>
      </c>
      <c r="B507" t="s">
        <v>1219</v>
      </c>
      <c r="C507" s="2">
        <v>40291</v>
      </c>
      <c r="D507" s="2">
        <v>40291</v>
      </c>
      <c r="E507" t="s">
        <v>11</v>
      </c>
      <c r="F507" t="s">
        <v>161</v>
      </c>
      <c r="G507" t="s">
        <v>141</v>
      </c>
      <c r="H507">
        <v>1.5</v>
      </c>
      <c r="I507" t="s">
        <v>142</v>
      </c>
      <c r="K507" s="5" t="s">
        <v>143</v>
      </c>
      <c r="L507">
        <v>0.60000002384185791</v>
      </c>
      <c r="M507" t="s">
        <v>144</v>
      </c>
      <c r="N507" t="s">
        <v>1315</v>
      </c>
      <c r="P507" s="4" t="str">
        <f t="shared" si="14"/>
        <v>KRAYN-WKO-NDX-20100423</v>
      </c>
      <c r="Q507">
        <f t="shared" si="15"/>
        <v>1</v>
      </c>
    </row>
    <row r="508" spans="1:17" x14ac:dyDescent="0.25">
      <c r="A508" t="s">
        <v>2018</v>
      </c>
      <c r="B508" t="s">
        <v>1530</v>
      </c>
      <c r="C508" s="2">
        <v>40294</v>
      </c>
      <c r="D508" s="2">
        <v>40294</v>
      </c>
      <c r="E508" t="s">
        <v>15</v>
      </c>
      <c r="F508" t="s">
        <v>1200</v>
      </c>
      <c r="G508" t="s">
        <v>141</v>
      </c>
      <c r="H508">
        <v>35.25</v>
      </c>
      <c r="I508" t="s">
        <v>162</v>
      </c>
      <c r="K508" s="5" t="s">
        <v>143</v>
      </c>
      <c r="L508">
        <v>6.6999998092651367</v>
      </c>
      <c r="M508" t="s">
        <v>144</v>
      </c>
      <c r="N508" t="s">
        <v>2019</v>
      </c>
      <c r="P508" s="4" t="str">
        <f t="shared" si="14"/>
        <v>KRAYN-WKO-NDX-20100426</v>
      </c>
      <c r="Q508">
        <f t="shared" si="15"/>
        <v>1</v>
      </c>
    </row>
    <row r="509" spans="1:17" x14ac:dyDescent="0.25">
      <c r="A509" t="s">
        <v>2340</v>
      </c>
      <c r="B509" t="s">
        <v>1241</v>
      </c>
      <c r="C509" s="2">
        <v>40294</v>
      </c>
      <c r="D509" s="2">
        <v>40294</v>
      </c>
      <c r="E509" t="s">
        <v>17</v>
      </c>
      <c r="F509" t="s">
        <v>161</v>
      </c>
      <c r="G509" t="s">
        <v>141</v>
      </c>
      <c r="H509">
        <v>4.3333334922790527</v>
      </c>
      <c r="I509" t="s">
        <v>142</v>
      </c>
      <c r="K509" s="5" t="s">
        <v>143</v>
      </c>
      <c r="L509">
        <v>1.0372222661972046</v>
      </c>
      <c r="M509" t="s">
        <v>144</v>
      </c>
      <c r="N509" t="s">
        <v>2341</v>
      </c>
      <c r="P509" s="4" t="str">
        <f t="shared" si="14"/>
        <v>KRAYN-WKO-NDX-20100426</v>
      </c>
      <c r="Q509">
        <f t="shared" si="15"/>
        <v>1</v>
      </c>
    </row>
    <row r="510" spans="1:17" x14ac:dyDescent="0.25">
      <c r="A510" t="s">
        <v>3495</v>
      </c>
      <c r="B510" t="s">
        <v>1241</v>
      </c>
      <c r="C510" s="2">
        <v>40294</v>
      </c>
      <c r="D510" s="2">
        <v>40294</v>
      </c>
      <c r="E510" t="s">
        <v>24</v>
      </c>
      <c r="F510" t="s">
        <v>161</v>
      </c>
      <c r="G510" t="s">
        <v>141</v>
      </c>
      <c r="H510">
        <v>3</v>
      </c>
      <c r="I510" t="s">
        <v>142</v>
      </c>
      <c r="K510" s="5" t="s">
        <v>143</v>
      </c>
      <c r="L510">
        <v>0.90138888359069824</v>
      </c>
      <c r="M510" t="s">
        <v>144</v>
      </c>
      <c r="N510" t="s">
        <v>3496</v>
      </c>
      <c r="P510" s="4" t="str">
        <f t="shared" si="14"/>
        <v>KRAYN-WKO-NDX-20100426</v>
      </c>
      <c r="Q510">
        <f t="shared" si="15"/>
        <v>1</v>
      </c>
    </row>
    <row r="511" spans="1:17" x14ac:dyDescent="0.25">
      <c r="A511" t="s">
        <v>3614</v>
      </c>
      <c r="B511" t="s">
        <v>1241</v>
      </c>
      <c r="C511" s="2">
        <v>40294</v>
      </c>
      <c r="D511" s="2">
        <v>40294</v>
      </c>
      <c r="E511" t="s">
        <v>25</v>
      </c>
      <c r="F511" t="s">
        <v>140</v>
      </c>
      <c r="G511" t="s">
        <v>141</v>
      </c>
      <c r="H511">
        <v>2.3333332538604736</v>
      </c>
      <c r="I511" t="s">
        <v>142</v>
      </c>
      <c r="K511" s="5" t="s">
        <v>143</v>
      </c>
      <c r="L511">
        <v>0.86750000715255737</v>
      </c>
      <c r="M511" t="s">
        <v>144</v>
      </c>
      <c r="N511" t="s">
        <v>3615</v>
      </c>
      <c r="P511" s="4" t="str">
        <f t="shared" si="14"/>
        <v>KRAYN-WKO-NDX-20100426</v>
      </c>
      <c r="Q511">
        <f t="shared" si="15"/>
        <v>1</v>
      </c>
    </row>
    <row r="512" spans="1:17" x14ac:dyDescent="0.25">
      <c r="A512" t="s">
        <v>3782</v>
      </c>
      <c r="B512" t="s">
        <v>1241</v>
      </c>
      <c r="C512" s="2">
        <v>40294</v>
      </c>
      <c r="D512" s="2">
        <v>40294</v>
      </c>
      <c r="E512" t="s">
        <v>26</v>
      </c>
      <c r="F512" t="s">
        <v>140</v>
      </c>
      <c r="G512" t="s">
        <v>141</v>
      </c>
      <c r="H512">
        <v>2.8333332538604736</v>
      </c>
      <c r="I512" t="s">
        <v>142</v>
      </c>
      <c r="K512" s="5" t="s">
        <v>143</v>
      </c>
      <c r="L512">
        <v>0.83333331346511841</v>
      </c>
      <c r="M512" t="s">
        <v>144</v>
      </c>
      <c r="N512" t="s">
        <v>3783</v>
      </c>
      <c r="P512" s="4" t="str">
        <f t="shared" si="14"/>
        <v>KRAYN-WKO-NDX-20100426</v>
      </c>
      <c r="Q512">
        <f t="shared" si="15"/>
        <v>1</v>
      </c>
    </row>
    <row r="513" spans="1:17" x14ac:dyDescent="0.25">
      <c r="A513" t="s">
        <v>3928</v>
      </c>
      <c r="B513" t="s">
        <v>1241</v>
      </c>
      <c r="C513" s="2">
        <v>40294</v>
      </c>
      <c r="D513" s="2">
        <v>40294</v>
      </c>
      <c r="E513" t="s">
        <v>27</v>
      </c>
      <c r="F513" t="s">
        <v>140</v>
      </c>
      <c r="G513" t="s">
        <v>141</v>
      </c>
      <c r="H513">
        <v>4.5</v>
      </c>
      <c r="I513" t="s">
        <v>142</v>
      </c>
      <c r="K513" s="5" t="s">
        <v>143</v>
      </c>
      <c r="L513">
        <v>0.88999998569488525</v>
      </c>
      <c r="M513" t="s">
        <v>144</v>
      </c>
      <c r="N513" t="s">
        <v>3929</v>
      </c>
      <c r="P513" s="4" t="str">
        <f t="shared" si="14"/>
        <v>KRAYN-WKO-NDX-20100426</v>
      </c>
      <c r="Q513">
        <f t="shared" si="15"/>
        <v>1</v>
      </c>
    </row>
    <row r="514" spans="1:17" x14ac:dyDescent="0.25">
      <c r="A514" t="s">
        <v>2020</v>
      </c>
      <c r="B514" t="s">
        <v>1530</v>
      </c>
      <c r="C514" s="2">
        <v>40295</v>
      </c>
      <c r="D514" s="2">
        <v>40295</v>
      </c>
      <c r="E514" t="s">
        <v>15</v>
      </c>
      <c r="F514" t="s">
        <v>1200</v>
      </c>
      <c r="G514" t="s">
        <v>141</v>
      </c>
      <c r="H514">
        <v>42.25</v>
      </c>
      <c r="I514" t="s">
        <v>162</v>
      </c>
      <c r="K514" s="5" t="s">
        <v>143</v>
      </c>
      <c r="L514">
        <v>7.7666668891906738</v>
      </c>
      <c r="M514" t="s">
        <v>144</v>
      </c>
      <c r="N514" t="s">
        <v>2021</v>
      </c>
      <c r="P514" s="4" t="str">
        <f t="shared" si="14"/>
        <v>KRAYN-WKO-NDX-20100427</v>
      </c>
      <c r="Q514">
        <f t="shared" si="15"/>
        <v>1</v>
      </c>
    </row>
    <row r="515" spans="1:17" x14ac:dyDescent="0.25">
      <c r="A515" t="s">
        <v>4065</v>
      </c>
      <c r="B515" t="s">
        <v>1241</v>
      </c>
      <c r="C515" s="2">
        <v>40295</v>
      </c>
      <c r="D515" s="2">
        <v>40295</v>
      </c>
      <c r="E515" t="s">
        <v>28</v>
      </c>
      <c r="F515" t="s">
        <v>161</v>
      </c>
      <c r="G515" t="s">
        <v>141</v>
      </c>
      <c r="H515">
        <v>2.3333332538604736</v>
      </c>
      <c r="I515" t="s">
        <v>142</v>
      </c>
      <c r="K515" s="5" t="s">
        <v>143</v>
      </c>
      <c r="L515">
        <v>0.96305555105209351</v>
      </c>
      <c r="M515" t="s">
        <v>144</v>
      </c>
      <c r="N515" t="s">
        <v>4066</v>
      </c>
      <c r="P515" s="4" t="str">
        <f t="shared" ref="P515:P578" si="16">LEFT($A515,22)</f>
        <v>KRAYN-WKO-NDX-20100427</v>
      </c>
      <c r="Q515">
        <f t="shared" ref="Q515:Q578" si="17">COUNTIF($A$2:$A$2708,$A515)</f>
        <v>1</v>
      </c>
    </row>
    <row r="516" spans="1:17" x14ac:dyDescent="0.25">
      <c r="A516" t="s">
        <v>4195</v>
      </c>
      <c r="B516" t="s">
        <v>1241</v>
      </c>
      <c r="C516" s="2">
        <v>40295</v>
      </c>
      <c r="D516" s="2">
        <v>40295</v>
      </c>
      <c r="E516" t="s">
        <v>29</v>
      </c>
      <c r="F516" t="s">
        <v>161</v>
      </c>
      <c r="G516" t="s">
        <v>141</v>
      </c>
      <c r="H516">
        <v>2.6666667461395264</v>
      </c>
      <c r="I516" t="s">
        <v>142</v>
      </c>
      <c r="K516" s="5" t="s">
        <v>143</v>
      </c>
      <c r="L516">
        <v>0.90194445848464966</v>
      </c>
      <c r="M516" t="s">
        <v>144</v>
      </c>
      <c r="N516" t="s">
        <v>4196</v>
      </c>
      <c r="P516" s="4" t="str">
        <f t="shared" si="16"/>
        <v>KRAYN-WKO-NDX-20100427</v>
      </c>
      <c r="Q516">
        <f t="shared" si="17"/>
        <v>1</v>
      </c>
    </row>
    <row r="517" spans="1:17" x14ac:dyDescent="0.25">
      <c r="A517" t="s">
        <v>4304</v>
      </c>
      <c r="B517" t="s">
        <v>1241</v>
      </c>
      <c r="C517" s="2">
        <v>40295</v>
      </c>
      <c r="D517" s="2">
        <v>40295</v>
      </c>
      <c r="E517" t="s">
        <v>30</v>
      </c>
      <c r="F517" t="s">
        <v>161</v>
      </c>
      <c r="G517" t="s">
        <v>141</v>
      </c>
      <c r="H517">
        <v>2.5</v>
      </c>
      <c r="I517" t="s">
        <v>142</v>
      </c>
      <c r="K517" s="5" t="s">
        <v>143</v>
      </c>
      <c r="L517">
        <v>0.9466666579246521</v>
      </c>
      <c r="M517" t="s">
        <v>144</v>
      </c>
      <c r="N517" t="s">
        <v>4305</v>
      </c>
      <c r="P517" s="4" t="str">
        <f t="shared" si="16"/>
        <v>KRAYN-WKO-NDX-20100427</v>
      </c>
      <c r="Q517">
        <f t="shared" si="17"/>
        <v>1</v>
      </c>
    </row>
    <row r="518" spans="1:17" x14ac:dyDescent="0.25">
      <c r="A518" t="s">
        <v>4467</v>
      </c>
      <c r="B518" t="s">
        <v>1241</v>
      </c>
      <c r="C518" s="2">
        <v>40295</v>
      </c>
      <c r="D518" s="2">
        <v>40295</v>
      </c>
      <c r="E518" t="s">
        <v>31</v>
      </c>
      <c r="F518" t="s">
        <v>161</v>
      </c>
      <c r="G518" t="s">
        <v>141</v>
      </c>
      <c r="H518">
        <v>3.1666667461395264</v>
      </c>
      <c r="I518" t="s">
        <v>142</v>
      </c>
      <c r="K518" s="5" t="s">
        <v>143</v>
      </c>
      <c r="L518">
        <v>0.85694444179534912</v>
      </c>
      <c r="M518" t="s">
        <v>144</v>
      </c>
      <c r="N518" t="s">
        <v>4468</v>
      </c>
      <c r="P518" s="4" t="str">
        <f t="shared" si="16"/>
        <v>KRAYN-WKO-NDX-20100427</v>
      </c>
      <c r="Q518">
        <f t="shared" si="17"/>
        <v>1</v>
      </c>
    </row>
    <row r="519" spans="1:17" x14ac:dyDescent="0.25">
      <c r="A519" t="s">
        <v>4588</v>
      </c>
      <c r="B519" t="s">
        <v>1241</v>
      </c>
      <c r="C519" s="2">
        <v>40295</v>
      </c>
      <c r="D519" s="2">
        <v>40295</v>
      </c>
      <c r="E519" t="s">
        <v>32</v>
      </c>
      <c r="F519" t="s">
        <v>140</v>
      </c>
      <c r="G519" t="s">
        <v>141</v>
      </c>
      <c r="H519">
        <v>2.5</v>
      </c>
      <c r="I519" t="s">
        <v>142</v>
      </c>
      <c r="K519" s="5" t="s">
        <v>143</v>
      </c>
      <c r="L519">
        <v>0.82138890027999878</v>
      </c>
      <c r="M519" t="s">
        <v>144</v>
      </c>
      <c r="N519" t="s">
        <v>4589</v>
      </c>
      <c r="P519" s="4" t="str">
        <f t="shared" si="16"/>
        <v>KRAYN-WKO-NDX-20100427</v>
      </c>
      <c r="Q519">
        <f t="shared" si="17"/>
        <v>1</v>
      </c>
    </row>
    <row r="520" spans="1:17" x14ac:dyDescent="0.25">
      <c r="A520" t="s">
        <v>4740</v>
      </c>
      <c r="B520" t="s">
        <v>1241</v>
      </c>
      <c r="C520" s="2">
        <v>40295</v>
      </c>
      <c r="D520" s="2">
        <v>40295</v>
      </c>
      <c r="E520" t="s">
        <v>33</v>
      </c>
      <c r="F520" t="s">
        <v>161</v>
      </c>
      <c r="G520" t="s">
        <v>141</v>
      </c>
      <c r="H520">
        <v>2.8333332538604736</v>
      </c>
      <c r="I520" t="s">
        <v>142</v>
      </c>
      <c r="K520" s="5" t="s">
        <v>143</v>
      </c>
      <c r="L520">
        <v>0.92638885974884033</v>
      </c>
      <c r="M520" t="s">
        <v>144</v>
      </c>
      <c r="N520" t="s">
        <v>4741</v>
      </c>
      <c r="P520" s="4" t="str">
        <f t="shared" si="16"/>
        <v>KRAYN-WKO-NDX-20100427</v>
      </c>
      <c r="Q520">
        <f t="shared" si="17"/>
        <v>1</v>
      </c>
    </row>
    <row r="521" spans="1:17" x14ac:dyDescent="0.25">
      <c r="A521" t="s">
        <v>4913</v>
      </c>
      <c r="B521" t="s">
        <v>1241</v>
      </c>
      <c r="C521" s="2">
        <v>40295</v>
      </c>
      <c r="D521" s="2">
        <v>40295</v>
      </c>
      <c r="E521" t="s">
        <v>34</v>
      </c>
      <c r="F521" t="s">
        <v>161</v>
      </c>
      <c r="G521" t="s">
        <v>141</v>
      </c>
      <c r="H521">
        <v>2.1666667461395264</v>
      </c>
      <c r="I521" t="s">
        <v>142</v>
      </c>
      <c r="K521" s="5" t="s">
        <v>143</v>
      </c>
      <c r="L521">
        <v>0.77861112356185913</v>
      </c>
      <c r="M521" t="s">
        <v>144</v>
      </c>
      <c r="N521" t="s">
        <v>4914</v>
      </c>
      <c r="P521" s="4" t="str">
        <f t="shared" si="16"/>
        <v>KRAYN-WKO-NDX-20100427</v>
      </c>
      <c r="Q521">
        <f t="shared" si="17"/>
        <v>1</v>
      </c>
    </row>
    <row r="522" spans="1:17" x14ac:dyDescent="0.25">
      <c r="A522" t="s">
        <v>5077</v>
      </c>
      <c r="B522" t="s">
        <v>1241</v>
      </c>
      <c r="C522" s="2">
        <v>40295</v>
      </c>
      <c r="D522" s="2">
        <v>40295</v>
      </c>
      <c r="E522" t="s">
        <v>35</v>
      </c>
      <c r="F522" t="s">
        <v>140</v>
      </c>
      <c r="G522" t="s">
        <v>141</v>
      </c>
      <c r="H522">
        <v>3.5</v>
      </c>
      <c r="I522" t="s">
        <v>142</v>
      </c>
      <c r="K522" s="5" t="s">
        <v>143</v>
      </c>
      <c r="L522">
        <v>0.90333330631256104</v>
      </c>
      <c r="M522" t="s">
        <v>144</v>
      </c>
      <c r="N522" t="s">
        <v>5078</v>
      </c>
      <c r="P522" s="4" t="str">
        <f t="shared" si="16"/>
        <v>KRAYN-WKO-NDX-20100427</v>
      </c>
      <c r="Q522">
        <f t="shared" si="17"/>
        <v>1</v>
      </c>
    </row>
    <row r="523" spans="1:17" x14ac:dyDescent="0.25">
      <c r="A523" t="s">
        <v>2022</v>
      </c>
      <c r="B523" t="s">
        <v>1530</v>
      </c>
      <c r="C523" s="2">
        <v>40296</v>
      </c>
      <c r="D523" s="2">
        <v>40296</v>
      </c>
      <c r="E523" t="s">
        <v>15</v>
      </c>
      <c r="F523" t="s">
        <v>1200</v>
      </c>
      <c r="G523" t="s">
        <v>141</v>
      </c>
      <c r="H523">
        <v>29.25</v>
      </c>
      <c r="I523" t="s">
        <v>162</v>
      </c>
      <c r="K523" s="5" t="s">
        <v>143</v>
      </c>
      <c r="L523">
        <v>5.4000000953674316</v>
      </c>
      <c r="M523" t="s">
        <v>144</v>
      </c>
      <c r="N523" t="s">
        <v>2023</v>
      </c>
      <c r="P523" s="4" t="str">
        <f t="shared" si="16"/>
        <v>KRAYN-WKO-NDX-20100428</v>
      </c>
      <c r="Q523">
        <f t="shared" si="17"/>
        <v>1</v>
      </c>
    </row>
    <row r="524" spans="1:17" x14ac:dyDescent="0.25">
      <c r="A524" t="s">
        <v>1316</v>
      </c>
      <c r="B524" t="s">
        <v>1241</v>
      </c>
      <c r="C524" s="2">
        <v>40297</v>
      </c>
      <c r="D524" s="2">
        <v>40297</v>
      </c>
      <c r="E524" t="s">
        <v>11</v>
      </c>
      <c r="F524" t="s">
        <v>161</v>
      </c>
      <c r="G524" t="s">
        <v>141</v>
      </c>
      <c r="H524">
        <v>2.5499999523162842</v>
      </c>
      <c r="I524" t="s">
        <v>142</v>
      </c>
      <c r="K524" s="5" t="s">
        <v>143</v>
      </c>
      <c r="L524">
        <v>2.5499999523162842</v>
      </c>
      <c r="M524" t="s">
        <v>144</v>
      </c>
      <c r="N524" t="s">
        <v>1317</v>
      </c>
      <c r="P524" s="4" t="str">
        <f t="shared" si="16"/>
        <v>KRAYN-WKO-NDX-20100429</v>
      </c>
      <c r="Q524">
        <f t="shared" si="17"/>
        <v>1</v>
      </c>
    </row>
    <row r="525" spans="1:17" x14ac:dyDescent="0.25">
      <c r="A525" t="s">
        <v>2024</v>
      </c>
      <c r="B525" t="s">
        <v>1530</v>
      </c>
      <c r="C525" s="2">
        <v>40297</v>
      </c>
      <c r="D525" s="2">
        <v>40297</v>
      </c>
      <c r="E525" t="s">
        <v>15</v>
      </c>
      <c r="F525" t="s">
        <v>1200</v>
      </c>
      <c r="G525" t="s">
        <v>141</v>
      </c>
      <c r="H525">
        <v>55</v>
      </c>
      <c r="I525" t="s">
        <v>162</v>
      </c>
      <c r="K525" s="5" t="s">
        <v>143</v>
      </c>
      <c r="L525">
        <v>9.5166664123535156</v>
      </c>
      <c r="M525" t="s">
        <v>144</v>
      </c>
      <c r="N525" t="s">
        <v>2025</v>
      </c>
      <c r="P525" s="4" t="str">
        <f t="shared" si="16"/>
        <v>KRAYN-WKO-NDX-20100429</v>
      </c>
      <c r="Q525">
        <f t="shared" si="17"/>
        <v>1</v>
      </c>
    </row>
    <row r="526" spans="1:17" x14ac:dyDescent="0.25">
      <c r="A526" t="s">
        <v>5079</v>
      </c>
      <c r="B526" t="s">
        <v>5080</v>
      </c>
      <c r="C526" s="2">
        <v>40297</v>
      </c>
      <c r="D526" s="2">
        <v>40297</v>
      </c>
      <c r="E526" t="s">
        <v>35</v>
      </c>
      <c r="F526" t="s">
        <v>140</v>
      </c>
      <c r="G526" t="s">
        <v>141</v>
      </c>
      <c r="H526">
        <v>15</v>
      </c>
      <c r="I526" t="s">
        <v>142</v>
      </c>
      <c r="K526" s="5" t="s">
        <v>143</v>
      </c>
      <c r="L526">
        <v>6.3838887214660645</v>
      </c>
      <c r="M526" t="s">
        <v>144</v>
      </c>
      <c r="N526" t="s">
        <v>5081</v>
      </c>
      <c r="P526" s="4" t="str">
        <f t="shared" si="16"/>
        <v>KRAYN-WKO-NDX-20100429</v>
      </c>
      <c r="Q526">
        <f t="shared" si="17"/>
        <v>1</v>
      </c>
    </row>
    <row r="527" spans="1:17" x14ac:dyDescent="0.25">
      <c r="A527" t="s">
        <v>5082</v>
      </c>
      <c r="B527" t="s">
        <v>5080</v>
      </c>
      <c r="C527" s="2">
        <v>40297</v>
      </c>
      <c r="D527" s="2">
        <v>40297</v>
      </c>
      <c r="E527" t="s">
        <v>35</v>
      </c>
      <c r="F527" t="s">
        <v>140</v>
      </c>
      <c r="G527" t="s">
        <v>141</v>
      </c>
      <c r="H527">
        <v>15</v>
      </c>
      <c r="I527" t="s">
        <v>142</v>
      </c>
      <c r="K527" s="5" t="s">
        <v>143</v>
      </c>
      <c r="L527">
        <v>6.3838887214660645</v>
      </c>
      <c r="M527" t="s">
        <v>144</v>
      </c>
      <c r="N527" t="s">
        <v>5081</v>
      </c>
      <c r="P527" s="4" t="str">
        <f t="shared" si="16"/>
        <v>KRAYN-WKO-NDX-20100429</v>
      </c>
      <c r="Q527">
        <f t="shared" si="17"/>
        <v>1</v>
      </c>
    </row>
    <row r="528" spans="1:17" x14ac:dyDescent="0.25">
      <c r="A528" t="s">
        <v>1318</v>
      </c>
      <c r="B528" t="s">
        <v>1241</v>
      </c>
      <c r="C528" s="2">
        <v>40298</v>
      </c>
      <c r="D528" s="2">
        <v>40298</v>
      </c>
      <c r="E528" t="s">
        <v>11</v>
      </c>
      <c r="F528" t="s">
        <v>161</v>
      </c>
      <c r="G528" t="s">
        <v>141</v>
      </c>
      <c r="H528">
        <v>3.6666667461395264</v>
      </c>
      <c r="I528" t="s">
        <v>142</v>
      </c>
      <c r="K528" s="5" t="s">
        <v>143</v>
      </c>
      <c r="L528">
        <v>3.6666667461395264</v>
      </c>
      <c r="M528" t="s">
        <v>144</v>
      </c>
      <c r="N528" t="s">
        <v>1319</v>
      </c>
      <c r="P528" s="4" t="str">
        <f t="shared" si="16"/>
        <v>KRAYN-WKO-NDX-20100430</v>
      </c>
      <c r="Q528">
        <f t="shared" si="17"/>
        <v>1</v>
      </c>
    </row>
    <row r="529" spans="1:17" x14ac:dyDescent="0.25">
      <c r="A529" t="s">
        <v>2026</v>
      </c>
      <c r="B529" t="s">
        <v>1530</v>
      </c>
      <c r="C529" s="2">
        <v>40298</v>
      </c>
      <c r="D529" s="2">
        <v>40298</v>
      </c>
      <c r="E529" t="s">
        <v>15</v>
      </c>
      <c r="F529" t="s">
        <v>1200</v>
      </c>
      <c r="G529" t="s">
        <v>141</v>
      </c>
      <c r="H529">
        <v>57.366664886474609</v>
      </c>
      <c r="I529" t="s">
        <v>162</v>
      </c>
      <c r="K529" s="5" t="s">
        <v>143</v>
      </c>
      <c r="L529">
        <v>10.416666984558105</v>
      </c>
      <c r="M529" t="s">
        <v>144</v>
      </c>
      <c r="N529" t="s">
        <v>2027</v>
      </c>
      <c r="P529" s="4" t="str">
        <f t="shared" si="16"/>
        <v>KRAYN-WKO-NDX-20100430</v>
      </c>
      <c r="Q529">
        <f t="shared" si="17"/>
        <v>1</v>
      </c>
    </row>
    <row r="530" spans="1:17" x14ac:dyDescent="0.25">
      <c r="A530" t="s">
        <v>2449</v>
      </c>
      <c r="B530" t="s">
        <v>1241</v>
      </c>
      <c r="C530" s="2">
        <v>40298</v>
      </c>
      <c r="D530" s="2">
        <v>40298</v>
      </c>
      <c r="E530" t="s">
        <v>18</v>
      </c>
      <c r="F530" t="s">
        <v>161</v>
      </c>
      <c r="G530" t="s">
        <v>141</v>
      </c>
      <c r="H530">
        <v>3.5833332538604736</v>
      </c>
      <c r="I530" t="s">
        <v>142</v>
      </c>
      <c r="K530" s="5" t="s">
        <v>143</v>
      </c>
      <c r="L530">
        <v>3.5833332538604736</v>
      </c>
      <c r="M530" t="s">
        <v>144</v>
      </c>
      <c r="N530" t="s">
        <v>2450</v>
      </c>
      <c r="P530" s="4" t="str">
        <f t="shared" si="16"/>
        <v>KRAYN-WKO-NDX-20100430</v>
      </c>
      <c r="Q530">
        <f t="shared" si="17"/>
        <v>1</v>
      </c>
    </row>
    <row r="531" spans="1:17" x14ac:dyDescent="0.25">
      <c r="A531" t="s">
        <v>2028</v>
      </c>
      <c r="B531" t="s">
        <v>1241</v>
      </c>
      <c r="C531" s="2">
        <v>40299</v>
      </c>
      <c r="D531" s="2">
        <v>40299</v>
      </c>
      <c r="E531" t="s">
        <v>15</v>
      </c>
      <c r="F531" t="s">
        <v>140</v>
      </c>
      <c r="G531" t="s">
        <v>141</v>
      </c>
      <c r="H531">
        <v>4.3000001907348633</v>
      </c>
      <c r="I531" t="s">
        <v>142</v>
      </c>
      <c r="K531" s="5" t="s">
        <v>143</v>
      </c>
      <c r="L531">
        <v>4.3000001907348633</v>
      </c>
      <c r="M531" t="s">
        <v>144</v>
      </c>
      <c r="N531" t="s">
        <v>1319</v>
      </c>
      <c r="P531" s="4" t="str">
        <f t="shared" si="16"/>
        <v>KRAYN-WKO-NDX-20100501</v>
      </c>
      <c r="Q531">
        <f t="shared" si="17"/>
        <v>1</v>
      </c>
    </row>
    <row r="532" spans="1:17" x14ac:dyDescent="0.25">
      <c r="A532" t="s">
        <v>2863</v>
      </c>
      <c r="B532" t="s">
        <v>2864</v>
      </c>
      <c r="C532" s="2">
        <v>40299</v>
      </c>
      <c r="D532" s="2">
        <v>40299</v>
      </c>
      <c r="E532" t="s">
        <v>20</v>
      </c>
      <c r="F532" t="s">
        <v>161</v>
      </c>
      <c r="G532" t="s">
        <v>141</v>
      </c>
      <c r="H532">
        <v>8</v>
      </c>
      <c r="I532" t="s">
        <v>142</v>
      </c>
      <c r="K532" s="5" t="s">
        <v>143</v>
      </c>
      <c r="L532">
        <v>3.6766667366027832</v>
      </c>
      <c r="M532" t="s">
        <v>144</v>
      </c>
      <c r="N532" t="s">
        <v>2865</v>
      </c>
      <c r="P532" s="4" t="str">
        <f t="shared" si="16"/>
        <v>KRAYN-WKO-NDX-20100501</v>
      </c>
      <c r="Q532">
        <f t="shared" si="17"/>
        <v>1</v>
      </c>
    </row>
    <row r="533" spans="1:17" x14ac:dyDescent="0.25">
      <c r="A533" t="s">
        <v>2451</v>
      </c>
      <c r="B533" t="s">
        <v>1656</v>
      </c>
      <c r="C533" s="2">
        <v>40300</v>
      </c>
      <c r="D533" s="2">
        <v>40300</v>
      </c>
      <c r="E533" t="s">
        <v>18</v>
      </c>
      <c r="F533" t="s">
        <v>161</v>
      </c>
      <c r="G533" t="s">
        <v>141</v>
      </c>
      <c r="H533">
        <v>8</v>
      </c>
      <c r="I533" t="s">
        <v>142</v>
      </c>
      <c r="K533" s="5" t="s">
        <v>143</v>
      </c>
      <c r="L533">
        <v>2.7861111164093018</v>
      </c>
      <c r="M533" t="s">
        <v>144</v>
      </c>
      <c r="N533" t="s">
        <v>2452</v>
      </c>
      <c r="P533" s="4" t="str">
        <f t="shared" si="16"/>
        <v>KRAYN-WKO-NDX-20100502</v>
      </c>
      <c r="Q533">
        <f t="shared" si="17"/>
        <v>1</v>
      </c>
    </row>
    <row r="534" spans="1:17" x14ac:dyDescent="0.25">
      <c r="A534" t="s">
        <v>1832</v>
      </c>
      <c r="B534" t="s">
        <v>1530</v>
      </c>
      <c r="C534" s="2">
        <v>40301</v>
      </c>
      <c r="D534" s="2">
        <v>40301</v>
      </c>
      <c r="E534" t="s">
        <v>14</v>
      </c>
      <c r="F534" t="s">
        <v>1200</v>
      </c>
      <c r="G534" t="s">
        <v>141</v>
      </c>
      <c r="H534">
        <v>59</v>
      </c>
      <c r="I534" t="s">
        <v>162</v>
      </c>
      <c r="J534" t="s">
        <v>1833</v>
      </c>
      <c r="K534" s="5" t="s">
        <v>1834</v>
      </c>
      <c r="L534">
        <v>8.3333330154418945</v>
      </c>
      <c r="M534" t="s">
        <v>144</v>
      </c>
      <c r="N534" t="s">
        <v>1835</v>
      </c>
      <c r="P534" s="4" t="str">
        <f t="shared" si="16"/>
        <v>KRAYN-WKO-NDX-20100503</v>
      </c>
      <c r="Q534">
        <f t="shared" si="17"/>
        <v>1</v>
      </c>
    </row>
    <row r="535" spans="1:17" x14ac:dyDescent="0.25">
      <c r="A535" t="s">
        <v>1836</v>
      </c>
      <c r="B535" t="s">
        <v>1530</v>
      </c>
      <c r="C535" s="2">
        <v>40302</v>
      </c>
      <c r="D535" s="2">
        <v>40302</v>
      </c>
      <c r="E535" t="s">
        <v>14</v>
      </c>
      <c r="F535" t="s">
        <v>1200</v>
      </c>
      <c r="G535" t="s">
        <v>141</v>
      </c>
      <c r="H535">
        <v>57</v>
      </c>
      <c r="I535" t="s">
        <v>162</v>
      </c>
      <c r="K535" s="5" t="s">
        <v>143</v>
      </c>
      <c r="L535">
        <v>10.883333206176758</v>
      </c>
      <c r="M535" t="s">
        <v>144</v>
      </c>
      <c r="N535" t="s">
        <v>1837</v>
      </c>
      <c r="P535" s="4" t="str">
        <f t="shared" si="16"/>
        <v>KRAYN-WKO-NDX-20100504</v>
      </c>
      <c r="Q535">
        <f t="shared" si="17"/>
        <v>1</v>
      </c>
    </row>
    <row r="536" spans="1:17" x14ac:dyDescent="0.25">
      <c r="A536" t="s">
        <v>1838</v>
      </c>
      <c r="B536" t="s">
        <v>1530</v>
      </c>
      <c r="C536" s="2">
        <v>40303</v>
      </c>
      <c r="D536" s="2">
        <v>40303</v>
      </c>
      <c r="E536" t="s">
        <v>14</v>
      </c>
      <c r="F536" t="s">
        <v>1200</v>
      </c>
      <c r="G536" t="s">
        <v>141</v>
      </c>
      <c r="H536">
        <v>33</v>
      </c>
      <c r="I536" t="s">
        <v>162</v>
      </c>
      <c r="K536" s="5" t="s">
        <v>143</v>
      </c>
      <c r="L536">
        <v>9.2666664123535156</v>
      </c>
      <c r="M536" t="s">
        <v>144</v>
      </c>
      <c r="N536" t="s">
        <v>1839</v>
      </c>
      <c r="P536" s="4" t="str">
        <f t="shared" si="16"/>
        <v>KRAYN-WKO-NDX-20100505</v>
      </c>
      <c r="Q536">
        <f t="shared" si="17"/>
        <v>1</v>
      </c>
    </row>
    <row r="537" spans="1:17" x14ac:dyDescent="0.25">
      <c r="A537" t="s">
        <v>2029</v>
      </c>
      <c r="B537" t="s">
        <v>1241</v>
      </c>
      <c r="C537" s="2">
        <v>40303</v>
      </c>
      <c r="D537" s="2">
        <v>40303</v>
      </c>
      <c r="E537" t="s">
        <v>15</v>
      </c>
      <c r="F537" t="s">
        <v>140</v>
      </c>
      <c r="G537" t="s">
        <v>141</v>
      </c>
      <c r="H537">
        <v>4.1500000953674316</v>
      </c>
      <c r="I537" t="s">
        <v>142</v>
      </c>
      <c r="K537" s="5" t="s">
        <v>143</v>
      </c>
      <c r="L537">
        <v>4.1500000953674316</v>
      </c>
      <c r="M537" t="s">
        <v>144</v>
      </c>
      <c r="N537" t="s">
        <v>2030</v>
      </c>
      <c r="P537" s="4" t="str">
        <f t="shared" si="16"/>
        <v>KRAYN-WKO-NDX-20100505</v>
      </c>
      <c r="Q537">
        <f t="shared" si="17"/>
        <v>1</v>
      </c>
    </row>
    <row r="538" spans="1:17" x14ac:dyDescent="0.25">
      <c r="A538" t="s">
        <v>2031</v>
      </c>
      <c r="B538" t="s">
        <v>1241</v>
      </c>
      <c r="C538" s="2">
        <v>40303</v>
      </c>
      <c r="D538" s="2">
        <v>40303</v>
      </c>
      <c r="E538" t="s">
        <v>15</v>
      </c>
      <c r="F538" t="s">
        <v>1200</v>
      </c>
      <c r="G538" t="s">
        <v>141</v>
      </c>
      <c r="H538">
        <v>20</v>
      </c>
      <c r="I538" t="s">
        <v>162</v>
      </c>
      <c r="K538" s="5" t="s">
        <v>143</v>
      </c>
      <c r="L538">
        <v>9.3833332061767578</v>
      </c>
      <c r="M538" t="s">
        <v>144</v>
      </c>
      <c r="N538" t="s">
        <v>2032</v>
      </c>
      <c r="P538" s="4" t="str">
        <f t="shared" si="16"/>
        <v>KRAYN-WKO-NDX-20100505</v>
      </c>
      <c r="Q538">
        <f t="shared" si="17"/>
        <v>1</v>
      </c>
    </row>
    <row r="539" spans="1:17" x14ac:dyDescent="0.25">
      <c r="A539" t="s">
        <v>2145</v>
      </c>
      <c r="B539" t="s">
        <v>1241</v>
      </c>
      <c r="C539" s="2">
        <v>40303</v>
      </c>
      <c r="D539" s="2">
        <v>40303</v>
      </c>
      <c r="E539" t="s">
        <v>16</v>
      </c>
      <c r="F539" t="s">
        <v>1216</v>
      </c>
      <c r="G539" t="s">
        <v>141</v>
      </c>
      <c r="H539">
        <v>2.9333333969116211</v>
      </c>
      <c r="I539" t="s">
        <v>142</v>
      </c>
      <c r="K539" s="5" t="s">
        <v>143</v>
      </c>
      <c r="L539">
        <v>2.9333333969116211</v>
      </c>
      <c r="M539" t="s">
        <v>144</v>
      </c>
      <c r="N539" t="s">
        <v>2146</v>
      </c>
      <c r="P539" s="4" t="str">
        <f t="shared" si="16"/>
        <v>KRAYN-WKO-NDX-20100505</v>
      </c>
      <c r="Q539">
        <f t="shared" si="17"/>
        <v>1</v>
      </c>
    </row>
    <row r="540" spans="1:17" x14ac:dyDescent="0.25">
      <c r="A540" t="s">
        <v>1529</v>
      </c>
      <c r="B540" t="s">
        <v>1530</v>
      </c>
      <c r="C540" s="2">
        <v>40304</v>
      </c>
      <c r="D540" s="2">
        <v>40304</v>
      </c>
      <c r="E540" t="s">
        <v>12</v>
      </c>
      <c r="F540" t="s">
        <v>1200</v>
      </c>
      <c r="G540" t="s">
        <v>141</v>
      </c>
      <c r="H540">
        <v>28.833333969116211</v>
      </c>
      <c r="I540" t="s">
        <v>162</v>
      </c>
      <c r="K540" s="5" t="s">
        <v>143</v>
      </c>
      <c r="L540">
        <v>7.3000001907348633</v>
      </c>
      <c r="M540" t="s">
        <v>144</v>
      </c>
      <c r="N540" t="s">
        <v>1531</v>
      </c>
      <c r="P540" s="4" t="str">
        <f t="shared" si="16"/>
        <v>KRAYN-WKO-NDX-20100506</v>
      </c>
      <c r="Q540">
        <f t="shared" si="17"/>
        <v>1</v>
      </c>
    </row>
    <row r="541" spans="1:17" x14ac:dyDescent="0.25">
      <c r="A541" t="s">
        <v>1535</v>
      </c>
      <c r="B541" t="s">
        <v>1530</v>
      </c>
      <c r="C541" s="2">
        <v>40304</v>
      </c>
      <c r="D541" s="2">
        <v>40304</v>
      </c>
      <c r="E541" t="s">
        <v>12</v>
      </c>
      <c r="F541" t="s">
        <v>1200</v>
      </c>
      <c r="G541" t="s">
        <v>141</v>
      </c>
      <c r="H541">
        <v>28.833333969116211</v>
      </c>
      <c r="I541" t="s">
        <v>162</v>
      </c>
      <c r="K541" s="5" t="s">
        <v>143</v>
      </c>
      <c r="L541">
        <v>7.3000001907348633</v>
      </c>
      <c r="M541" t="s">
        <v>144</v>
      </c>
      <c r="N541" t="s">
        <v>1531</v>
      </c>
      <c r="P541" s="4" t="str">
        <f t="shared" si="16"/>
        <v>KRAYN-WKO-NDX-20100506</v>
      </c>
      <c r="Q541">
        <f t="shared" si="17"/>
        <v>1</v>
      </c>
    </row>
    <row r="542" spans="1:17" x14ac:dyDescent="0.25">
      <c r="A542" s="37" t="s">
        <v>1679</v>
      </c>
      <c r="B542" t="s">
        <v>1344</v>
      </c>
      <c r="C542" s="2">
        <v>40304</v>
      </c>
      <c r="D542" s="2">
        <v>40304</v>
      </c>
      <c r="E542" t="s">
        <v>13</v>
      </c>
      <c r="F542" t="s">
        <v>1200</v>
      </c>
      <c r="G542" t="s">
        <v>141</v>
      </c>
      <c r="H542">
        <v>24.75</v>
      </c>
      <c r="I542" t="s">
        <v>162</v>
      </c>
      <c r="K542" s="5" t="s">
        <v>143</v>
      </c>
      <c r="L542">
        <v>8.3333330154418945</v>
      </c>
      <c r="M542" t="s">
        <v>144</v>
      </c>
      <c r="N542" t="s">
        <v>1680</v>
      </c>
      <c r="P542" s="4" t="str">
        <f t="shared" si="16"/>
        <v>KRAYN-WKO-NDX-20100506</v>
      </c>
      <c r="Q542">
        <f t="shared" si="17"/>
        <v>1</v>
      </c>
    </row>
    <row r="543" spans="1:17" x14ac:dyDescent="0.25">
      <c r="A543" t="s">
        <v>5357</v>
      </c>
      <c r="B543" t="s">
        <v>1241</v>
      </c>
      <c r="C543" s="2">
        <v>40304</v>
      </c>
      <c r="D543" s="2">
        <v>40304</v>
      </c>
      <c r="E543" t="s">
        <v>14</v>
      </c>
      <c r="F543" t="s">
        <v>161</v>
      </c>
      <c r="G543" t="s">
        <v>141</v>
      </c>
      <c r="H543">
        <v>5.0833334922790527</v>
      </c>
      <c r="I543" t="s">
        <v>142</v>
      </c>
      <c r="K543" s="5" t="s">
        <v>143</v>
      </c>
      <c r="L543">
        <v>5.0833334922790527</v>
      </c>
      <c r="M543" t="s">
        <v>144</v>
      </c>
      <c r="N543" t="s">
        <v>1840</v>
      </c>
      <c r="P543" s="4" t="str">
        <f t="shared" si="16"/>
        <v>KRAYN-WKO-NDX-20100506</v>
      </c>
      <c r="Q543">
        <f t="shared" si="17"/>
        <v>1</v>
      </c>
    </row>
    <row r="544" spans="1:17" x14ac:dyDescent="0.25">
      <c r="A544" t="s">
        <v>1543</v>
      </c>
      <c r="B544" t="s">
        <v>1530</v>
      </c>
      <c r="C544" s="2">
        <v>40305</v>
      </c>
      <c r="D544" s="2">
        <v>40305</v>
      </c>
      <c r="E544" t="s">
        <v>12</v>
      </c>
      <c r="F544" t="s">
        <v>1200</v>
      </c>
      <c r="G544" t="s">
        <v>141</v>
      </c>
      <c r="H544">
        <v>23.25</v>
      </c>
      <c r="I544" t="s">
        <v>162</v>
      </c>
      <c r="K544" s="5" t="s">
        <v>143</v>
      </c>
      <c r="L544">
        <v>7.9000000953674316</v>
      </c>
      <c r="M544" t="s">
        <v>144</v>
      </c>
      <c r="N544" t="s">
        <v>1544</v>
      </c>
      <c r="P544" s="4" t="str">
        <f t="shared" si="16"/>
        <v>KRAYN-WKO-NDX-20100507</v>
      </c>
      <c r="Q544">
        <f t="shared" si="17"/>
        <v>1</v>
      </c>
    </row>
    <row r="545" spans="1:17" x14ac:dyDescent="0.25">
      <c r="A545" t="s">
        <v>1841</v>
      </c>
      <c r="B545" t="s">
        <v>1241</v>
      </c>
      <c r="C545" s="2">
        <v>40305</v>
      </c>
      <c r="D545" s="2">
        <v>40305</v>
      </c>
      <c r="E545" t="s">
        <v>14</v>
      </c>
      <c r="F545" t="s">
        <v>1200</v>
      </c>
      <c r="G545" t="s">
        <v>141</v>
      </c>
      <c r="H545">
        <v>5</v>
      </c>
      <c r="I545" t="s">
        <v>162</v>
      </c>
      <c r="K545" s="5" t="s">
        <v>143</v>
      </c>
      <c r="L545">
        <v>2.0166666507720947</v>
      </c>
      <c r="M545" t="s">
        <v>144</v>
      </c>
      <c r="N545" t="s">
        <v>1842</v>
      </c>
      <c r="P545" s="4" t="str">
        <f t="shared" si="16"/>
        <v>KRAYN-WKO-NDX-20100507</v>
      </c>
      <c r="Q545">
        <f t="shared" si="17"/>
        <v>1</v>
      </c>
    </row>
    <row r="546" spans="1:17" x14ac:dyDescent="0.25">
      <c r="A546" t="s">
        <v>2033</v>
      </c>
      <c r="B546" t="s">
        <v>1241</v>
      </c>
      <c r="C546" s="2">
        <v>40305</v>
      </c>
      <c r="D546" s="2">
        <v>40305</v>
      </c>
      <c r="E546" t="s">
        <v>15</v>
      </c>
      <c r="F546" t="s">
        <v>1200</v>
      </c>
      <c r="G546" t="s">
        <v>141</v>
      </c>
      <c r="H546">
        <v>9</v>
      </c>
      <c r="I546" t="s">
        <v>162</v>
      </c>
      <c r="K546" s="5" t="s">
        <v>143</v>
      </c>
      <c r="L546">
        <v>3.9666666984558105</v>
      </c>
      <c r="M546" t="s">
        <v>144</v>
      </c>
      <c r="N546" t="s">
        <v>2034</v>
      </c>
      <c r="P546" s="4" t="str">
        <f t="shared" si="16"/>
        <v>KRAYN-WKO-NDX-20100507</v>
      </c>
      <c r="Q546">
        <f t="shared" si="17"/>
        <v>1</v>
      </c>
    </row>
    <row r="547" spans="1:17" x14ac:dyDescent="0.25">
      <c r="A547" t="s">
        <v>2342</v>
      </c>
      <c r="B547" t="s">
        <v>1241</v>
      </c>
      <c r="C547" s="2">
        <v>40305</v>
      </c>
      <c r="D547" s="2">
        <v>40305</v>
      </c>
      <c r="E547" t="s">
        <v>17</v>
      </c>
      <c r="F547" t="s">
        <v>161</v>
      </c>
      <c r="G547" t="s">
        <v>141</v>
      </c>
      <c r="H547">
        <v>3.7999999523162842</v>
      </c>
      <c r="I547" t="s">
        <v>142</v>
      </c>
      <c r="K547" s="5" t="s">
        <v>143</v>
      </c>
      <c r="L547">
        <v>3.7999999523162842</v>
      </c>
      <c r="M547" t="s">
        <v>144</v>
      </c>
      <c r="N547" t="s">
        <v>2343</v>
      </c>
      <c r="P547" s="4" t="str">
        <f t="shared" si="16"/>
        <v>KRAYN-WKO-NDX-20100507</v>
      </c>
      <c r="Q547">
        <f t="shared" si="17"/>
        <v>1</v>
      </c>
    </row>
    <row r="548" spans="1:17" x14ac:dyDescent="0.25">
      <c r="A548" t="s">
        <v>2453</v>
      </c>
      <c r="B548" t="s">
        <v>1241</v>
      </c>
      <c r="C548" s="2">
        <v>40305</v>
      </c>
      <c r="D548" s="2">
        <v>40305</v>
      </c>
      <c r="E548" t="s">
        <v>18</v>
      </c>
      <c r="F548" t="s">
        <v>161</v>
      </c>
      <c r="G548" t="s">
        <v>141</v>
      </c>
      <c r="H548">
        <v>3.1833333969116211</v>
      </c>
      <c r="I548" t="s">
        <v>142</v>
      </c>
      <c r="K548" s="5" t="s">
        <v>143</v>
      </c>
      <c r="L548">
        <v>3.1833333969116211</v>
      </c>
      <c r="M548" t="s">
        <v>144</v>
      </c>
      <c r="N548" t="s">
        <v>2454</v>
      </c>
      <c r="P548" s="4" t="str">
        <f t="shared" si="16"/>
        <v>KRAYN-WKO-NDX-20100507</v>
      </c>
      <c r="Q548">
        <f t="shared" si="17"/>
        <v>1</v>
      </c>
    </row>
    <row r="549" spans="1:17" x14ac:dyDescent="0.25">
      <c r="A549" t="s">
        <v>4742</v>
      </c>
      <c r="B549" t="s">
        <v>4743</v>
      </c>
      <c r="C549" s="2">
        <v>40305</v>
      </c>
      <c r="D549" s="2">
        <v>40305</v>
      </c>
      <c r="E549" t="s">
        <v>33</v>
      </c>
      <c r="F549" t="s">
        <v>161</v>
      </c>
      <c r="G549" t="s">
        <v>141</v>
      </c>
      <c r="H549">
        <v>9.5</v>
      </c>
      <c r="I549" t="s">
        <v>142</v>
      </c>
      <c r="K549" s="5" t="s">
        <v>143</v>
      </c>
      <c r="L549">
        <v>25.286388397216797</v>
      </c>
      <c r="M549" t="s">
        <v>144</v>
      </c>
      <c r="N549" t="s">
        <v>4744</v>
      </c>
      <c r="P549" s="4" t="str">
        <f t="shared" si="16"/>
        <v>KRAYN-WKO-NDX-20100507</v>
      </c>
      <c r="Q549">
        <f t="shared" si="17"/>
        <v>1</v>
      </c>
    </row>
    <row r="550" spans="1:17" x14ac:dyDescent="0.25">
      <c r="A550" t="s">
        <v>138</v>
      </c>
      <c r="B550" t="s">
        <v>139</v>
      </c>
      <c r="C550" s="2">
        <v>40307</v>
      </c>
      <c r="D550" s="2">
        <v>40307</v>
      </c>
      <c r="E550" t="s">
        <v>32</v>
      </c>
      <c r="F550" t="s">
        <v>140</v>
      </c>
      <c r="G550" t="s">
        <v>141</v>
      </c>
      <c r="H550">
        <v>0.8611111044883728</v>
      </c>
      <c r="I550" t="s">
        <v>142</v>
      </c>
      <c r="K550" s="5" t="s">
        <v>143</v>
      </c>
      <c r="L550">
        <v>0.46527776122093201</v>
      </c>
      <c r="M550" t="s">
        <v>144</v>
      </c>
      <c r="N550" t="s">
        <v>145</v>
      </c>
      <c r="P550" s="4" t="str">
        <f t="shared" si="16"/>
        <v>KRAYN-WKO-NDX-20100509</v>
      </c>
      <c r="Q550">
        <f t="shared" si="17"/>
        <v>1</v>
      </c>
    </row>
    <row r="551" spans="1:17" x14ac:dyDescent="0.25">
      <c r="A551" s="10" t="s">
        <v>222</v>
      </c>
      <c r="B551" s="10" t="s">
        <v>139</v>
      </c>
      <c r="C551" s="11">
        <v>40307</v>
      </c>
      <c r="D551" s="11">
        <v>40307</v>
      </c>
      <c r="E551" s="10" t="s">
        <v>32</v>
      </c>
      <c r="F551" s="10" t="s">
        <v>140</v>
      </c>
      <c r="G551" s="10" t="s">
        <v>141</v>
      </c>
      <c r="H551" s="10">
        <v>0.63194441795349121</v>
      </c>
      <c r="I551" s="10" t="s">
        <v>142</v>
      </c>
      <c r="J551" s="10"/>
      <c r="K551" s="12" t="s">
        <v>143</v>
      </c>
      <c r="L551" s="10">
        <v>0.2361111044883728</v>
      </c>
      <c r="M551" s="10" t="s">
        <v>144</v>
      </c>
      <c r="N551" s="10" t="s">
        <v>145</v>
      </c>
      <c r="P551" s="4" t="str">
        <f t="shared" si="16"/>
        <v>KRAYN-WKO-NDX-20100509</v>
      </c>
      <c r="Q551">
        <f t="shared" si="17"/>
        <v>1</v>
      </c>
    </row>
    <row r="552" spans="1:17" x14ac:dyDescent="0.25">
      <c r="A552" s="10" t="s">
        <v>223</v>
      </c>
      <c r="B552" s="10" t="s">
        <v>139</v>
      </c>
      <c r="C552" s="11">
        <v>40307</v>
      </c>
      <c r="D552" s="11">
        <v>40307</v>
      </c>
      <c r="E552" s="10" t="s">
        <v>32</v>
      </c>
      <c r="F552" s="10" t="s">
        <v>140</v>
      </c>
      <c r="G552" s="10" t="s">
        <v>141</v>
      </c>
      <c r="H552" s="10">
        <v>0.63194441795349121</v>
      </c>
      <c r="I552" s="10" t="s">
        <v>142</v>
      </c>
      <c r="J552" s="10"/>
      <c r="K552" s="12" t="s">
        <v>143</v>
      </c>
      <c r="L552" s="10">
        <v>0.2361111044883728</v>
      </c>
      <c r="M552" s="10" t="s">
        <v>144</v>
      </c>
      <c r="N552" s="10" t="s">
        <v>145</v>
      </c>
      <c r="P552" s="4" t="str">
        <f t="shared" si="16"/>
        <v>KRAYN-WKO-NDX-20100509</v>
      </c>
      <c r="Q552">
        <f t="shared" si="17"/>
        <v>1</v>
      </c>
    </row>
    <row r="553" spans="1:17" x14ac:dyDescent="0.25">
      <c r="A553" s="10" t="s">
        <v>224</v>
      </c>
      <c r="B553" s="10" t="s">
        <v>139</v>
      </c>
      <c r="C553" s="11">
        <v>40307</v>
      </c>
      <c r="D553" s="11">
        <v>40307</v>
      </c>
      <c r="E553" s="10" t="s">
        <v>32</v>
      </c>
      <c r="F553" s="10" t="s">
        <v>140</v>
      </c>
      <c r="G553" s="10" t="s">
        <v>141</v>
      </c>
      <c r="H553" s="10">
        <v>0.63194441795349121</v>
      </c>
      <c r="I553" s="10" t="s">
        <v>142</v>
      </c>
      <c r="J553" s="10"/>
      <c r="K553" s="12" t="s">
        <v>143</v>
      </c>
      <c r="L553" s="10">
        <v>0.2361111044883728</v>
      </c>
      <c r="M553" s="10" t="s">
        <v>144</v>
      </c>
      <c r="N553" s="10" t="s">
        <v>145</v>
      </c>
      <c r="P553" s="4" t="str">
        <f t="shared" si="16"/>
        <v>KRAYN-WKO-NDX-20100509</v>
      </c>
      <c r="Q553">
        <f t="shared" si="17"/>
        <v>1</v>
      </c>
    </row>
    <row r="554" spans="1:17" x14ac:dyDescent="0.25">
      <c r="A554" s="10" t="s">
        <v>225</v>
      </c>
      <c r="B554" s="10" t="s">
        <v>139</v>
      </c>
      <c r="C554" s="11">
        <v>40307</v>
      </c>
      <c r="D554" s="11">
        <v>40307</v>
      </c>
      <c r="E554" s="10" t="s">
        <v>32</v>
      </c>
      <c r="F554" s="10" t="s">
        <v>140</v>
      </c>
      <c r="G554" s="10" t="s">
        <v>141</v>
      </c>
      <c r="H554" s="10">
        <v>0.63194441795349121</v>
      </c>
      <c r="I554" s="10" t="s">
        <v>142</v>
      </c>
      <c r="J554" s="10"/>
      <c r="K554" s="12" t="s">
        <v>143</v>
      </c>
      <c r="L554" s="10">
        <v>0.2361111044883728</v>
      </c>
      <c r="M554" s="10" t="s">
        <v>144</v>
      </c>
      <c r="N554" s="10" t="s">
        <v>145</v>
      </c>
      <c r="P554" s="4" t="str">
        <f t="shared" si="16"/>
        <v>KRAYN-WKO-NDX-20100509</v>
      </c>
      <c r="Q554">
        <f t="shared" si="17"/>
        <v>1</v>
      </c>
    </row>
    <row r="555" spans="1:17" x14ac:dyDescent="0.25">
      <c r="A555" s="10" t="s">
        <v>226</v>
      </c>
      <c r="B555" s="10" t="s">
        <v>139</v>
      </c>
      <c r="C555" s="11">
        <v>40307</v>
      </c>
      <c r="D555" s="11">
        <v>40307</v>
      </c>
      <c r="E555" s="10" t="s">
        <v>32</v>
      </c>
      <c r="F555" s="10" t="s">
        <v>140</v>
      </c>
      <c r="G555" s="10" t="s">
        <v>141</v>
      </c>
      <c r="H555" s="10">
        <v>0.63194441795349121</v>
      </c>
      <c r="I555" s="10" t="s">
        <v>142</v>
      </c>
      <c r="J555" s="10"/>
      <c r="K555" s="12" t="s">
        <v>143</v>
      </c>
      <c r="L555" s="10">
        <v>0.2361111044883728</v>
      </c>
      <c r="M555" s="10" t="s">
        <v>144</v>
      </c>
      <c r="N555" s="10" t="s">
        <v>145</v>
      </c>
      <c r="P555" s="4" t="str">
        <f t="shared" si="16"/>
        <v>KRAYN-WKO-NDX-20100509</v>
      </c>
      <c r="Q555">
        <f t="shared" si="17"/>
        <v>1</v>
      </c>
    </row>
    <row r="556" spans="1:17" x14ac:dyDescent="0.25">
      <c r="A556" s="10" t="s">
        <v>227</v>
      </c>
      <c r="B556" s="10" t="s">
        <v>139</v>
      </c>
      <c r="C556" s="11">
        <v>40307</v>
      </c>
      <c r="D556" s="11">
        <v>40307</v>
      </c>
      <c r="E556" s="10" t="s">
        <v>32</v>
      </c>
      <c r="F556" s="10" t="s">
        <v>140</v>
      </c>
      <c r="G556" s="10" t="s">
        <v>141</v>
      </c>
      <c r="H556" s="10">
        <v>0.63194441795349121</v>
      </c>
      <c r="I556" s="10" t="s">
        <v>142</v>
      </c>
      <c r="J556" s="10"/>
      <c r="K556" s="12" t="s">
        <v>143</v>
      </c>
      <c r="L556" s="10">
        <v>0.2361111044883728</v>
      </c>
      <c r="M556" s="10" t="s">
        <v>144</v>
      </c>
      <c r="N556" s="10" t="s">
        <v>145</v>
      </c>
      <c r="P556" s="4" t="str">
        <f t="shared" si="16"/>
        <v>KRAYN-WKO-NDX-20100509</v>
      </c>
      <c r="Q556">
        <f t="shared" si="17"/>
        <v>1</v>
      </c>
    </row>
    <row r="557" spans="1:17" x14ac:dyDescent="0.25">
      <c r="A557" s="16" t="s">
        <v>228</v>
      </c>
      <c r="B557" s="16" t="s">
        <v>139</v>
      </c>
      <c r="C557" s="17">
        <v>40307</v>
      </c>
      <c r="D557" s="17">
        <v>40307</v>
      </c>
      <c r="E557" s="16" t="s">
        <v>32</v>
      </c>
      <c r="F557" s="16" t="s">
        <v>140</v>
      </c>
      <c r="G557" s="16" t="s">
        <v>141</v>
      </c>
      <c r="H557" s="16">
        <v>0.8611111044883728</v>
      </c>
      <c r="I557" s="16" t="s">
        <v>142</v>
      </c>
      <c r="J557" s="16"/>
      <c r="K557" s="18" t="s">
        <v>143</v>
      </c>
      <c r="L557" s="16">
        <v>0.46527776122093201</v>
      </c>
      <c r="M557" s="16" t="s">
        <v>144</v>
      </c>
      <c r="N557" s="16" t="s">
        <v>145</v>
      </c>
      <c r="P557" s="4" t="str">
        <f t="shared" si="16"/>
        <v>KRAYN-WKO-NDX-20100509</v>
      </c>
      <c r="Q557">
        <f t="shared" si="17"/>
        <v>1</v>
      </c>
    </row>
    <row r="558" spans="1:17" x14ac:dyDescent="0.25">
      <c r="A558" s="16" t="s">
        <v>229</v>
      </c>
      <c r="B558" s="16" t="s">
        <v>139</v>
      </c>
      <c r="C558" s="17">
        <v>40307</v>
      </c>
      <c r="D558" s="17">
        <v>40307</v>
      </c>
      <c r="E558" s="16" t="s">
        <v>32</v>
      </c>
      <c r="F558" s="16" t="s">
        <v>140</v>
      </c>
      <c r="G558" s="16" t="s">
        <v>141</v>
      </c>
      <c r="H558" s="16">
        <v>0.8611111044883728</v>
      </c>
      <c r="I558" s="16" t="s">
        <v>142</v>
      </c>
      <c r="J558" s="16"/>
      <c r="K558" s="18" t="s">
        <v>143</v>
      </c>
      <c r="L558" s="16">
        <v>0.46527776122093201</v>
      </c>
      <c r="M558" s="16" t="s">
        <v>144</v>
      </c>
      <c r="N558" s="16" t="s">
        <v>145</v>
      </c>
      <c r="P558" s="4" t="str">
        <f t="shared" si="16"/>
        <v>KRAYN-WKO-NDX-20100509</v>
      </c>
      <c r="Q558">
        <f t="shared" si="17"/>
        <v>1</v>
      </c>
    </row>
    <row r="559" spans="1:17" x14ac:dyDescent="0.25">
      <c r="A559" t="s">
        <v>1320</v>
      </c>
      <c r="B559" t="s">
        <v>1321</v>
      </c>
      <c r="C559" s="2">
        <v>40308</v>
      </c>
      <c r="D559" s="2">
        <v>40308</v>
      </c>
      <c r="E559" t="s">
        <v>11</v>
      </c>
      <c r="F559" t="s">
        <v>161</v>
      </c>
      <c r="G559" t="s">
        <v>141</v>
      </c>
      <c r="H559">
        <v>13</v>
      </c>
      <c r="I559" t="s">
        <v>142</v>
      </c>
      <c r="K559" s="5" t="s">
        <v>143</v>
      </c>
      <c r="L559">
        <v>6.3880553245544434</v>
      </c>
      <c r="M559" t="s">
        <v>144</v>
      </c>
      <c r="N559" t="s">
        <v>1322</v>
      </c>
      <c r="P559" s="4" t="str">
        <f t="shared" si="16"/>
        <v>KRAYN-WKO-NDX-20100510</v>
      </c>
      <c r="Q559">
        <f t="shared" si="17"/>
        <v>1</v>
      </c>
    </row>
    <row r="560" spans="1:17" x14ac:dyDescent="0.25">
      <c r="A560" t="s">
        <v>1532</v>
      </c>
      <c r="B560" t="s">
        <v>1530</v>
      </c>
      <c r="C560" s="2">
        <v>40308</v>
      </c>
      <c r="D560" s="2">
        <v>40308</v>
      </c>
      <c r="E560" t="s">
        <v>12</v>
      </c>
      <c r="F560" t="s">
        <v>1200</v>
      </c>
      <c r="G560" t="s">
        <v>141</v>
      </c>
      <c r="H560">
        <v>36</v>
      </c>
      <c r="I560" t="s">
        <v>162</v>
      </c>
      <c r="K560" s="5" t="s">
        <v>143</v>
      </c>
      <c r="L560">
        <v>9.3500003814697266</v>
      </c>
      <c r="M560" t="s">
        <v>144</v>
      </c>
      <c r="N560">
        <v>10175.74</v>
      </c>
      <c r="P560" s="4" t="str">
        <f t="shared" si="16"/>
        <v>KRAYN-WKO-NDX-20100510</v>
      </c>
      <c r="Q560">
        <f t="shared" si="17"/>
        <v>1</v>
      </c>
    </row>
    <row r="561" spans="1:17" x14ac:dyDescent="0.25">
      <c r="A561" s="37" t="s">
        <v>1681</v>
      </c>
      <c r="B561" t="s">
        <v>1241</v>
      </c>
      <c r="C561" s="2">
        <v>40308</v>
      </c>
      <c r="D561" s="2">
        <v>40308</v>
      </c>
      <c r="E561" t="s">
        <v>13</v>
      </c>
      <c r="F561" t="s">
        <v>1200</v>
      </c>
      <c r="G561" t="s">
        <v>141</v>
      </c>
      <c r="H561">
        <v>14</v>
      </c>
      <c r="I561" t="s">
        <v>162</v>
      </c>
      <c r="K561" s="5" t="s">
        <v>143</v>
      </c>
      <c r="L561">
        <v>6.9166665077209473</v>
      </c>
      <c r="M561" t="s">
        <v>144</v>
      </c>
      <c r="N561" t="s">
        <v>1682</v>
      </c>
      <c r="P561" s="4" t="str">
        <f t="shared" si="16"/>
        <v>KRAYN-WKO-NDX-20100510</v>
      </c>
      <c r="Q561">
        <f t="shared" si="17"/>
        <v>1</v>
      </c>
    </row>
    <row r="562" spans="1:17" x14ac:dyDescent="0.25">
      <c r="A562" t="s">
        <v>791</v>
      </c>
      <c r="B562" t="s">
        <v>792</v>
      </c>
      <c r="C562" s="2">
        <v>40310</v>
      </c>
      <c r="D562" s="2">
        <v>40310</v>
      </c>
      <c r="E562" t="s">
        <v>22</v>
      </c>
      <c r="F562" t="s">
        <v>140</v>
      </c>
      <c r="G562" t="s">
        <v>141</v>
      </c>
      <c r="H562">
        <v>1.1381944417953491</v>
      </c>
      <c r="I562" t="s">
        <v>142</v>
      </c>
      <c r="K562" s="5" t="s">
        <v>143</v>
      </c>
      <c r="L562">
        <v>0.66180557012557983</v>
      </c>
      <c r="M562" t="s">
        <v>144</v>
      </c>
      <c r="N562" t="s">
        <v>145</v>
      </c>
      <c r="P562" s="4" t="str">
        <f t="shared" si="16"/>
        <v>KRAYN-WKO-NDX-20100512</v>
      </c>
      <c r="Q562">
        <f t="shared" si="17"/>
        <v>1</v>
      </c>
    </row>
    <row r="563" spans="1:17" x14ac:dyDescent="0.25">
      <c r="A563" t="s">
        <v>793</v>
      </c>
      <c r="B563" t="s">
        <v>792</v>
      </c>
      <c r="C563" s="2">
        <v>40310</v>
      </c>
      <c r="D563" s="2">
        <v>40310</v>
      </c>
      <c r="E563" t="s">
        <v>22</v>
      </c>
      <c r="F563" t="s">
        <v>140</v>
      </c>
      <c r="G563" t="s">
        <v>141</v>
      </c>
      <c r="H563">
        <v>1.1381944417953491</v>
      </c>
      <c r="I563" t="s">
        <v>142</v>
      </c>
      <c r="K563" s="5" t="s">
        <v>143</v>
      </c>
      <c r="L563">
        <v>0.66180557012557983</v>
      </c>
      <c r="M563" t="s">
        <v>144</v>
      </c>
      <c r="N563" t="s">
        <v>145</v>
      </c>
      <c r="P563" s="4" t="str">
        <f t="shared" si="16"/>
        <v>KRAYN-WKO-NDX-20100512</v>
      </c>
      <c r="Q563">
        <f t="shared" si="17"/>
        <v>1</v>
      </c>
    </row>
    <row r="564" spans="1:17" x14ac:dyDescent="0.25">
      <c r="A564" t="s">
        <v>1122</v>
      </c>
      <c r="B564" t="s">
        <v>792</v>
      </c>
      <c r="C564" s="2">
        <v>40310</v>
      </c>
      <c r="D564" s="2">
        <v>40310</v>
      </c>
      <c r="E564" t="s">
        <v>15</v>
      </c>
      <c r="F564" t="s">
        <v>140</v>
      </c>
      <c r="G564" t="s">
        <v>141</v>
      </c>
      <c r="H564">
        <v>1.1381944417953491</v>
      </c>
      <c r="I564" t="s">
        <v>142</v>
      </c>
      <c r="K564" s="5" t="s">
        <v>143</v>
      </c>
      <c r="L564">
        <v>0.66180557012557983</v>
      </c>
      <c r="M564" t="s">
        <v>144</v>
      </c>
      <c r="N564" t="s">
        <v>145</v>
      </c>
      <c r="P564" s="4" t="str">
        <f t="shared" si="16"/>
        <v>KRAYN-WKO-NDX-20100512</v>
      </c>
      <c r="Q564">
        <f t="shared" si="17"/>
        <v>1</v>
      </c>
    </row>
    <row r="565" spans="1:17" x14ac:dyDescent="0.25">
      <c r="A565" t="s">
        <v>1123</v>
      </c>
      <c r="B565" t="s">
        <v>792</v>
      </c>
      <c r="C565" s="2">
        <v>40310</v>
      </c>
      <c r="D565" s="2">
        <v>40310</v>
      </c>
      <c r="E565" t="s">
        <v>15</v>
      </c>
      <c r="F565" t="s">
        <v>140</v>
      </c>
      <c r="G565" t="s">
        <v>141</v>
      </c>
      <c r="H565">
        <v>1.1381944417953491</v>
      </c>
      <c r="I565" t="s">
        <v>142</v>
      </c>
      <c r="K565" s="5" t="s">
        <v>143</v>
      </c>
      <c r="L565">
        <v>0.66180557012557983</v>
      </c>
      <c r="M565" t="s">
        <v>144</v>
      </c>
      <c r="N565" t="s">
        <v>145</v>
      </c>
      <c r="P565" s="4" t="str">
        <f t="shared" si="16"/>
        <v>KRAYN-WKO-NDX-20100512</v>
      </c>
      <c r="Q565">
        <f t="shared" si="17"/>
        <v>1</v>
      </c>
    </row>
    <row r="566" spans="1:17" x14ac:dyDescent="0.25">
      <c r="A566" s="37" t="s">
        <v>1683</v>
      </c>
      <c r="B566" t="s">
        <v>1241</v>
      </c>
      <c r="C566" s="2">
        <v>40311</v>
      </c>
      <c r="D566" s="2">
        <v>40311</v>
      </c>
      <c r="E566" t="s">
        <v>13</v>
      </c>
      <c r="F566" t="s">
        <v>1200</v>
      </c>
      <c r="G566" t="s">
        <v>141</v>
      </c>
      <c r="H566">
        <v>14.5</v>
      </c>
      <c r="I566" t="s">
        <v>162</v>
      </c>
      <c r="K566" s="5" t="s">
        <v>143</v>
      </c>
      <c r="L566">
        <v>6.9980554580688477</v>
      </c>
      <c r="M566" t="s">
        <v>144</v>
      </c>
      <c r="N566" t="s">
        <v>1684</v>
      </c>
      <c r="P566" s="4" t="str">
        <f t="shared" si="16"/>
        <v>KRAYN-WKO-NDX-20100513</v>
      </c>
      <c r="Q566">
        <f t="shared" si="17"/>
        <v>1</v>
      </c>
    </row>
    <row r="567" spans="1:17" x14ac:dyDescent="0.25">
      <c r="A567" s="37" t="s">
        <v>5261</v>
      </c>
      <c r="B567" t="s">
        <v>1241</v>
      </c>
      <c r="C567" s="2">
        <v>40311</v>
      </c>
      <c r="D567" s="2">
        <v>40311</v>
      </c>
      <c r="E567" t="s">
        <v>13</v>
      </c>
      <c r="F567" t="s">
        <v>1200</v>
      </c>
      <c r="G567" t="s">
        <v>141</v>
      </c>
      <c r="H567">
        <v>14.5</v>
      </c>
      <c r="I567" t="s">
        <v>162</v>
      </c>
      <c r="K567" s="5" t="s">
        <v>143</v>
      </c>
      <c r="L567">
        <v>6.9980554580688477</v>
      </c>
      <c r="M567" t="s">
        <v>144</v>
      </c>
      <c r="N567" t="s">
        <v>1684</v>
      </c>
      <c r="P567" s="4" t="str">
        <f t="shared" si="16"/>
        <v>KRAYN-WKO-NDX-20100513</v>
      </c>
      <c r="Q567">
        <f t="shared" si="17"/>
        <v>1</v>
      </c>
    </row>
    <row r="568" spans="1:17" x14ac:dyDescent="0.25">
      <c r="A568" t="s">
        <v>1323</v>
      </c>
      <c r="B568" t="s">
        <v>1241</v>
      </c>
      <c r="C568" s="2">
        <v>40312</v>
      </c>
      <c r="D568" s="2">
        <v>40312</v>
      </c>
      <c r="E568" t="s">
        <v>11</v>
      </c>
      <c r="F568" t="s">
        <v>161</v>
      </c>
      <c r="G568" t="s">
        <v>141</v>
      </c>
      <c r="H568">
        <v>1</v>
      </c>
      <c r="I568" t="s">
        <v>142</v>
      </c>
      <c r="K568" s="5" t="s">
        <v>143</v>
      </c>
      <c r="L568">
        <v>0.31666666269302368</v>
      </c>
      <c r="M568" t="s">
        <v>144</v>
      </c>
      <c r="N568" t="s">
        <v>1324</v>
      </c>
      <c r="P568" s="4" t="str">
        <f t="shared" si="16"/>
        <v>KRAYN-WKO-NDX-20100514</v>
      </c>
      <c r="Q568">
        <f t="shared" si="17"/>
        <v>1</v>
      </c>
    </row>
    <row r="569" spans="1:17" x14ac:dyDescent="0.25">
      <c r="A569" t="s">
        <v>2147</v>
      </c>
      <c r="B569" t="s">
        <v>1241</v>
      </c>
      <c r="C569" s="2">
        <v>40312</v>
      </c>
      <c r="D569" s="2">
        <v>40312</v>
      </c>
      <c r="E569" t="s">
        <v>16</v>
      </c>
      <c r="F569" t="s">
        <v>1216</v>
      </c>
      <c r="G569" t="s">
        <v>141</v>
      </c>
      <c r="H569">
        <v>5.3333334922790527</v>
      </c>
      <c r="I569" t="s">
        <v>142</v>
      </c>
      <c r="J569" t="s">
        <v>78</v>
      </c>
      <c r="K569" s="5" t="s">
        <v>168</v>
      </c>
      <c r="L569">
        <v>1.7258332967758179</v>
      </c>
      <c r="M569" t="s">
        <v>144</v>
      </c>
      <c r="N569" t="s">
        <v>2148</v>
      </c>
      <c r="P569" s="4" t="str">
        <f t="shared" si="16"/>
        <v>KRAYN-WKO-NDX-20100514</v>
      </c>
      <c r="Q569">
        <f t="shared" si="17"/>
        <v>1</v>
      </c>
    </row>
    <row r="570" spans="1:17" x14ac:dyDescent="0.25">
      <c r="A570" t="s">
        <v>2455</v>
      </c>
      <c r="B570" t="s">
        <v>2456</v>
      </c>
      <c r="C570" s="2">
        <v>40312</v>
      </c>
      <c r="D570" s="2">
        <v>40312</v>
      </c>
      <c r="E570" t="s">
        <v>18</v>
      </c>
      <c r="F570" t="s">
        <v>161</v>
      </c>
      <c r="G570" t="s">
        <v>141</v>
      </c>
      <c r="H570">
        <v>2</v>
      </c>
      <c r="I570" t="s">
        <v>142</v>
      </c>
      <c r="K570" s="5" t="s">
        <v>143</v>
      </c>
      <c r="L570">
        <v>11.733333587646484</v>
      </c>
      <c r="M570" t="s">
        <v>144</v>
      </c>
      <c r="N570" t="s">
        <v>2457</v>
      </c>
      <c r="P570" s="4" t="str">
        <f t="shared" si="16"/>
        <v>KRAYN-WKO-NDX-20100514</v>
      </c>
      <c r="Q570">
        <f t="shared" si="17"/>
        <v>1</v>
      </c>
    </row>
    <row r="571" spans="1:17" x14ac:dyDescent="0.25">
      <c r="A571" t="s">
        <v>3176</v>
      </c>
      <c r="B571" t="s">
        <v>3177</v>
      </c>
      <c r="C571" s="2">
        <v>40312</v>
      </c>
      <c r="D571" s="2">
        <v>40312</v>
      </c>
      <c r="E571" t="s">
        <v>22</v>
      </c>
      <c r="F571" t="s">
        <v>161</v>
      </c>
      <c r="G571" t="s">
        <v>141</v>
      </c>
      <c r="H571">
        <v>1.5</v>
      </c>
      <c r="I571" t="s">
        <v>142</v>
      </c>
      <c r="J571" t="s">
        <v>78</v>
      </c>
      <c r="K571" s="5" t="s">
        <v>168</v>
      </c>
      <c r="L571">
        <v>0.64999997615814209</v>
      </c>
      <c r="M571" t="s">
        <v>144</v>
      </c>
      <c r="N571" t="s">
        <v>3178</v>
      </c>
      <c r="P571" s="4" t="str">
        <f t="shared" si="16"/>
        <v>KRAYN-WKO-NDX-20100514</v>
      </c>
      <c r="Q571">
        <f t="shared" si="17"/>
        <v>1</v>
      </c>
    </row>
    <row r="572" spans="1:17" x14ac:dyDescent="0.25">
      <c r="A572" t="s">
        <v>3930</v>
      </c>
      <c r="B572" t="s">
        <v>1241</v>
      </c>
      <c r="C572" s="2">
        <v>40312</v>
      </c>
      <c r="D572" s="2">
        <v>40312</v>
      </c>
      <c r="E572" t="s">
        <v>27</v>
      </c>
      <c r="F572" t="s">
        <v>140</v>
      </c>
      <c r="G572" t="s">
        <v>141</v>
      </c>
      <c r="H572">
        <v>4.5</v>
      </c>
      <c r="I572" t="s">
        <v>142</v>
      </c>
      <c r="J572" t="s">
        <v>78</v>
      </c>
      <c r="K572" s="5" t="s">
        <v>168</v>
      </c>
      <c r="L572">
        <v>0.1666666716337204</v>
      </c>
      <c r="M572" t="s">
        <v>144</v>
      </c>
      <c r="N572" t="s">
        <v>3931</v>
      </c>
      <c r="P572" s="4" t="str">
        <f t="shared" si="16"/>
        <v>KRAYN-WKO-NDX-20100514</v>
      </c>
      <c r="Q572">
        <f t="shared" si="17"/>
        <v>1</v>
      </c>
    </row>
    <row r="573" spans="1:17" x14ac:dyDescent="0.25">
      <c r="A573" t="s">
        <v>1023</v>
      </c>
      <c r="B573" t="s">
        <v>1015</v>
      </c>
      <c r="C573" s="2">
        <v>40314</v>
      </c>
      <c r="D573" s="2">
        <v>40314</v>
      </c>
      <c r="E573" t="s">
        <v>12</v>
      </c>
      <c r="F573" t="s">
        <v>140</v>
      </c>
      <c r="G573" t="s">
        <v>141</v>
      </c>
      <c r="H573">
        <v>0.65972220897674561</v>
      </c>
      <c r="I573" t="s">
        <v>142</v>
      </c>
      <c r="K573" s="5" t="s">
        <v>143</v>
      </c>
      <c r="L573">
        <v>0.4444444477558136</v>
      </c>
      <c r="M573" t="s">
        <v>144</v>
      </c>
      <c r="N573" t="s">
        <v>928</v>
      </c>
      <c r="P573" s="4" t="str">
        <f t="shared" si="16"/>
        <v>KRAYN-WKO-NDX-20100516</v>
      </c>
      <c r="Q573">
        <f t="shared" si="17"/>
        <v>1</v>
      </c>
    </row>
    <row r="574" spans="1:17" x14ac:dyDescent="0.25">
      <c r="A574" t="s">
        <v>2866</v>
      </c>
      <c r="B574" t="s">
        <v>2867</v>
      </c>
      <c r="C574" s="2">
        <v>40314</v>
      </c>
      <c r="D574" s="2">
        <v>40315</v>
      </c>
      <c r="E574" t="s">
        <v>20</v>
      </c>
      <c r="F574" t="s">
        <v>161</v>
      </c>
      <c r="G574" t="s">
        <v>141</v>
      </c>
      <c r="H574">
        <v>28.75</v>
      </c>
      <c r="I574" t="s">
        <v>142</v>
      </c>
      <c r="J574" t="s">
        <v>2868</v>
      </c>
      <c r="K574" s="5" t="s">
        <v>2869</v>
      </c>
      <c r="L574">
        <v>71.433334350585938</v>
      </c>
      <c r="M574" t="s">
        <v>144</v>
      </c>
      <c r="N574" t="s">
        <v>2870</v>
      </c>
      <c r="P574" s="4" t="str">
        <f t="shared" si="16"/>
        <v>KRAYN-WKO-NDX-20100516</v>
      </c>
      <c r="Q574">
        <f t="shared" si="17"/>
        <v>1</v>
      </c>
    </row>
    <row r="575" spans="1:17" x14ac:dyDescent="0.25">
      <c r="A575" t="s">
        <v>1325</v>
      </c>
      <c r="B575" t="s">
        <v>1241</v>
      </c>
      <c r="C575" s="2">
        <v>40316</v>
      </c>
      <c r="D575" s="2">
        <v>40316</v>
      </c>
      <c r="E575" t="s">
        <v>11</v>
      </c>
      <c r="F575" t="s">
        <v>1200</v>
      </c>
      <c r="G575" t="s">
        <v>141</v>
      </c>
      <c r="H575">
        <v>14</v>
      </c>
      <c r="I575" t="s">
        <v>162</v>
      </c>
      <c r="K575" s="5" t="s">
        <v>143</v>
      </c>
      <c r="L575">
        <v>5.6627779006958008</v>
      </c>
      <c r="M575" t="s">
        <v>144</v>
      </c>
      <c r="N575" t="s">
        <v>1326</v>
      </c>
      <c r="P575" s="4" t="str">
        <f t="shared" si="16"/>
        <v>KRAYN-WKO-NDX-20100518</v>
      </c>
      <c r="Q575">
        <f t="shared" si="17"/>
        <v>1</v>
      </c>
    </row>
    <row r="576" spans="1:17" x14ac:dyDescent="0.25">
      <c r="A576" t="s">
        <v>1571</v>
      </c>
      <c r="B576" t="s">
        <v>1241</v>
      </c>
      <c r="C576" s="2">
        <v>40316</v>
      </c>
      <c r="D576" s="2">
        <v>40316</v>
      </c>
      <c r="E576" t="s">
        <v>12</v>
      </c>
      <c r="F576" t="s">
        <v>1200</v>
      </c>
      <c r="G576" t="s">
        <v>141</v>
      </c>
      <c r="H576">
        <v>27.5</v>
      </c>
      <c r="I576" t="s">
        <v>162</v>
      </c>
      <c r="J576" t="s">
        <v>53</v>
      </c>
      <c r="K576" s="5" t="s">
        <v>1572</v>
      </c>
      <c r="L576">
        <v>6.9363889694213867</v>
      </c>
      <c r="M576" t="s">
        <v>144</v>
      </c>
      <c r="N576" t="s">
        <v>1573</v>
      </c>
      <c r="P576" s="4" t="str">
        <f t="shared" si="16"/>
        <v>KRAYN-WKO-NDX-20100518</v>
      </c>
      <c r="Q576">
        <f t="shared" si="17"/>
        <v>1</v>
      </c>
    </row>
    <row r="577" spans="1:17" x14ac:dyDescent="0.25">
      <c r="A577" t="s">
        <v>1327</v>
      </c>
      <c r="B577" t="s">
        <v>1241</v>
      </c>
      <c r="C577" s="2">
        <v>40317</v>
      </c>
      <c r="D577" s="2">
        <v>40317</v>
      </c>
      <c r="E577" t="s">
        <v>11</v>
      </c>
      <c r="F577" t="s">
        <v>1200</v>
      </c>
      <c r="G577" t="s">
        <v>141</v>
      </c>
      <c r="H577">
        <v>6.25</v>
      </c>
      <c r="I577" t="s">
        <v>162</v>
      </c>
      <c r="J577" t="s">
        <v>1328</v>
      </c>
      <c r="K577" s="5" t="s">
        <v>201</v>
      </c>
      <c r="L577">
        <v>5.7130556106567383</v>
      </c>
      <c r="M577" t="s">
        <v>144</v>
      </c>
      <c r="N577" t="s">
        <v>1329</v>
      </c>
      <c r="P577" s="4" t="str">
        <f t="shared" si="16"/>
        <v>KRAYN-WKO-NDX-20100519</v>
      </c>
      <c r="Q577">
        <f t="shared" si="17"/>
        <v>1</v>
      </c>
    </row>
    <row r="578" spans="1:17" x14ac:dyDescent="0.25">
      <c r="A578" t="s">
        <v>1533</v>
      </c>
      <c r="B578" t="s">
        <v>1241</v>
      </c>
      <c r="C578" s="2">
        <v>40317</v>
      </c>
      <c r="D578" s="2">
        <v>40317</v>
      </c>
      <c r="E578" t="s">
        <v>12</v>
      </c>
      <c r="F578" t="s">
        <v>1200</v>
      </c>
      <c r="G578" t="s">
        <v>141</v>
      </c>
      <c r="H578">
        <v>22.5</v>
      </c>
      <c r="I578" t="s">
        <v>162</v>
      </c>
      <c r="K578" s="5" t="s">
        <v>143</v>
      </c>
      <c r="L578">
        <v>7.2613887786865234</v>
      </c>
      <c r="M578" t="s">
        <v>144</v>
      </c>
      <c r="N578" t="s">
        <v>1534</v>
      </c>
      <c r="P578" s="4" t="str">
        <f t="shared" si="16"/>
        <v>KRAYN-WKO-NDX-20100519</v>
      </c>
      <c r="Q578">
        <f t="shared" si="17"/>
        <v>1</v>
      </c>
    </row>
    <row r="579" spans="1:17" x14ac:dyDescent="0.25">
      <c r="A579" s="37" t="s">
        <v>1685</v>
      </c>
      <c r="B579" t="s">
        <v>1241</v>
      </c>
      <c r="C579" s="2">
        <v>40317</v>
      </c>
      <c r="D579" s="2">
        <v>40317</v>
      </c>
      <c r="E579" t="s">
        <v>13</v>
      </c>
      <c r="F579" t="s">
        <v>1200</v>
      </c>
      <c r="G579" t="s">
        <v>141</v>
      </c>
      <c r="H579">
        <v>6</v>
      </c>
      <c r="I579" t="s">
        <v>162</v>
      </c>
      <c r="K579" s="5" t="s">
        <v>143</v>
      </c>
      <c r="L579">
        <v>2.6166665554046631</v>
      </c>
      <c r="M579" t="s">
        <v>144</v>
      </c>
      <c r="N579" t="s">
        <v>1686</v>
      </c>
      <c r="P579" s="4" t="str">
        <f t="shared" ref="P579:P623" si="18">LEFT($A579,22)</f>
        <v>KRAYN-WKO-NDX-20100519</v>
      </c>
      <c r="Q579">
        <f t="shared" ref="Q579:Q642" si="19">COUNTIF($A$2:$A$2708,$A579)</f>
        <v>1</v>
      </c>
    </row>
    <row r="580" spans="1:17" x14ac:dyDescent="0.25">
      <c r="A580" t="s">
        <v>5311</v>
      </c>
      <c r="B580" t="s">
        <v>4067</v>
      </c>
      <c r="C580" s="2">
        <v>40317</v>
      </c>
      <c r="D580" s="2">
        <v>40317</v>
      </c>
      <c r="E580" t="s">
        <v>28</v>
      </c>
      <c r="F580" t="s">
        <v>161</v>
      </c>
      <c r="G580" t="s">
        <v>141</v>
      </c>
      <c r="H580">
        <v>20.25</v>
      </c>
      <c r="I580" t="s">
        <v>142</v>
      </c>
      <c r="J580" t="s">
        <v>122</v>
      </c>
      <c r="K580" s="5" t="s">
        <v>168</v>
      </c>
      <c r="L580">
        <v>6.6127777099609375</v>
      </c>
      <c r="M580" t="s">
        <v>144</v>
      </c>
      <c r="N580" t="s">
        <v>4068</v>
      </c>
      <c r="P580" s="4" t="str">
        <f t="shared" si="18"/>
        <v>KRAYN-WKO-NDX-20100519</v>
      </c>
      <c r="Q580">
        <f t="shared" si="19"/>
        <v>1</v>
      </c>
    </row>
    <row r="581" spans="1:17" x14ac:dyDescent="0.25">
      <c r="A581" t="s">
        <v>1330</v>
      </c>
      <c r="B581" t="s">
        <v>1241</v>
      </c>
      <c r="C581" s="2">
        <v>40318</v>
      </c>
      <c r="D581" s="2">
        <v>40318</v>
      </c>
      <c r="E581" t="s">
        <v>11</v>
      </c>
      <c r="F581" t="s">
        <v>1200</v>
      </c>
      <c r="G581" t="s">
        <v>141</v>
      </c>
      <c r="H581">
        <v>16</v>
      </c>
      <c r="I581" t="s">
        <v>162</v>
      </c>
      <c r="K581" s="5" t="s">
        <v>143</v>
      </c>
      <c r="L581">
        <v>8.2277774810791016</v>
      </c>
      <c r="M581" t="s">
        <v>144</v>
      </c>
      <c r="N581" t="s">
        <v>1331</v>
      </c>
      <c r="P581" s="4" t="str">
        <f t="shared" si="18"/>
        <v>KRAYN-WKO-NDX-20100520</v>
      </c>
      <c r="Q581">
        <f t="shared" si="19"/>
        <v>1</v>
      </c>
    </row>
    <row r="582" spans="1:17" x14ac:dyDescent="0.25">
      <c r="A582" s="37" t="s">
        <v>1687</v>
      </c>
      <c r="B582" t="s">
        <v>1241</v>
      </c>
      <c r="C582" s="2">
        <v>40318</v>
      </c>
      <c r="D582" s="2">
        <v>40318</v>
      </c>
      <c r="E582" t="s">
        <v>13</v>
      </c>
      <c r="F582" t="s">
        <v>161</v>
      </c>
      <c r="G582" t="s">
        <v>141</v>
      </c>
      <c r="H582">
        <v>10</v>
      </c>
      <c r="I582" t="s">
        <v>142</v>
      </c>
      <c r="J582" t="s">
        <v>122</v>
      </c>
      <c r="K582" s="5" t="s">
        <v>168</v>
      </c>
      <c r="L582">
        <v>5.9833331108093262</v>
      </c>
      <c r="M582" t="s">
        <v>144</v>
      </c>
      <c r="N582" t="s">
        <v>1688</v>
      </c>
      <c r="P582" s="4" t="str">
        <f t="shared" si="18"/>
        <v>KRAYN-WKO-NDX-20100520</v>
      </c>
      <c r="Q582">
        <f t="shared" si="19"/>
        <v>1</v>
      </c>
    </row>
    <row r="583" spans="1:17" x14ac:dyDescent="0.25">
      <c r="A583" t="s">
        <v>2608</v>
      </c>
      <c r="B583" t="s">
        <v>1587</v>
      </c>
      <c r="C583" s="2">
        <v>40318</v>
      </c>
      <c r="D583" s="2">
        <v>40318</v>
      </c>
      <c r="E583" t="s">
        <v>19</v>
      </c>
      <c r="F583" t="s">
        <v>140</v>
      </c>
      <c r="G583" t="s">
        <v>141</v>
      </c>
      <c r="H583">
        <v>2.5</v>
      </c>
      <c r="I583" t="s">
        <v>142</v>
      </c>
      <c r="J583" t="s">
        <v>114</v>
      </c>
      <c r="K583" s="5" t="s">
        <v>168</v>
      </c>
      <c r="L583">
        <v>0.67333334684371948</v>
      </c>
      <c r="M583" t="s">
        <v>144</v>
      </c>
      <c r="N583" t="s">
        <v>2609</v>
      </c>
      <c r="P583" s="4" t="str">
        <f t="shared" si="18"/>
        <v>KRAYN-WKO-NDX-20100520</v>
      </c>
      <c r="Q583">
        <f t="shared" si="19"/>
        <v>1</v>
      </c>
    </row>
    <row r="584" spans="1:17" x14ac:dyDescent="0.25">
      <c r="A584" t="s">
        <v>2741</v>
      </c>
      <c r="B584" t="s">
        <v>1587</v>
      </c>
      <c r="C584" s="2">
        <v>40318</v>
      </c>
      <c r="D584" s="2">
        <v>40318</v>
      </c>
      <c r="E584" t="s">
        <v>19</v>
      </c>
      <c r="F584" t="s">
        <v>140</v>
      </c>
      <c r="G584" t="s">
        <v>141</v>
      </c>
      <c r="H584">
        <v>2.5</v>
      </c>
      <c r="I584" t="s">
        <v>142</v>
      </c>
      <c r="J584" t="s">
        <v>114</v>
      </c>
      <c r="K584" s="5" t="s">
        <v>168</v>
      </c>
      <c r="L584">
        <v>0.67333334684371948</v>
      </c>
      <c r="M584" t="s">
        <v>144</v>
      </c>
      <c r="N584" t="s">
        <v>2609</v>
      </c>
      <c r="P584" s="4" t="str">
        <f t="shared" si="18"/>
        <v>KRAYN-WKO-NDX-20100520</v>
      </c>
      <c r="Q584">
        <f t="shared" si="19"/>
        <v>1</v>
      </c>
    </row>
    <row r="585" spans="1:17" x14ac:dyDescent="0.25">
      <c r="A585" t="s">
        <v>5331</v>
      </c>
      <c r="B585" t="s">
        <v>1587</v>
      </c>
      <c r="C585" s="2">
        <v>40318</v>
      </c>
      <c r="D585" s="2">
        <v>40318</v>
      </c>
      <c r="E585" t="s">
        <v>17</v>
      </c>
      <c r="F585" t="s">
        <v>161</v>
      </c>
      <c r="G585" t="s">
        <v>141</v>
      </c>
      <c r="H585">
        <v>10.5</v>
      </c>
      <c r="I585" t="s">
        <v>142</v>
      </c>
      <c r="J585" t="s">
        <v>114</v>
      </c>
      <c r="K585" s="5" t="s">
        <v>168</v>
      </c>
      <c r="L585">
        <v>4.0999999046325684</v>
      </c>
      <c r="M585" t="s">
        <v>144</v>
      </c>
      <c r="N585" t="s">
        <v>2344</v>
      </c>
      <c r="P585" s="4" t="str">
        <f t="shared" si="18"/>
        <v>KRAYN-WKO-NDX-20100520</v>
      </c>
      <c r="Q585">
        <f t="shared" si="19"/>
        <v>1</v>
      </c>
    </row>
    <row r="586" spans="1:17" x14ac:dyDescent="0.25">
      <c r="A586" t="s">
        <v>1332</v>
      </c>
      <c r="B586" t="s">
        <v>1241</v>
      </c>
      <c r="C586" s="2">
        <v>40326</v>
      </c>
      <c r="D586" s="2">
        <v>40326</v>
      </c>
      <c r="E586" t="s">
        <v>11</v>
      </c>
      <c r="F586" t="s">
        <v>161</v>
      </c>
      <c r="G586" t="s">
        <v>141</v>
      </c>
      <c r="H586">
        <v>7</v>
      </c>
      <c r="I586" t="s">
        <v>142</v>
      </c>
      <c r="J586" t="s">
        <v>56</v>
      </c>
      <c r="K586" s="5" t="s">
        <v>168</v>
      </c>
      <c r="L586">
        <v>1.5108333826065063</v>
      </c>
      <c r="M586" t="s">
        <v>144</v>
      </c>
      <c r="N586" t="s">
        <v>1333</v>
      </c>
      <c r="P586" s="4" t="str">
        <f t="shared" si="18"/>
        <v>KRAYN-WKO-NDX-20100528</v>
      </c>
      <c r="Q586">
        <f t="shared" si="19"/>
        <v>1</v>
      </c>
    </row>
    <row r="587" spans="1:17" x14ac:dyDescent="0.25">
      <c r="A587" t="s">
        <v>1334</v>
      </c>
      <c r="B587" t="s">
        <v>1241</v>
      </c>
      <c r="C587" s="2">
        <v>40326</v>
      </c>
      <c r="D587" s="2">
        <v>40326</v>
      </c>
      <c r="E587" t="s">
        <v>11</v>
      </c>
      <c r="F587" t="s">
        <v>1200</v>
      </c>
      <c r="G587" t="s">
        <v>141</v>
      </c>
      <c r="H587">
        <v>0.5</v>
      </c>
      <c r="I587" t="s">
        <v>162</v>
      </c>
      <c r="K587" s="5" t="s">
        <v>143</v>
      </c>
      <c r="L587">
        <v>1.5108333826065063</v>
      </c>
      <c r="M587" t="s">
        <v>144</v>
      </c>
      <c r="N587" t="s">
        <v>1335</v>
      </c>
      <c r="P587" s="4" t="str">
        <f t="shared" si="18"/>
        <v>KRAYN-WKO-NDX-20100528</v>
      </c>
      <c r="Q587">
        <f t="shared" si="19"/>
        <v>1</v>
      </c>
    </row>
    <row r="588" spans="1:17" x14ac:dyDescent="0.25">
      <c r="A588" t="s">
        <v>1336</v>
      </c>
      <c r="B588" t="s">
        <v>1241</v>
      </c>
      <c r="C588" s="2">
        <v>40326</v>
      </c>
      <c r="D588" s="2">
        <v>40326</v>
      </c>
      <c r="E588" t="s">
        <v>11</v>
      </c>
      <c r="F588" t="s">
        <v>161</v>
      </c>
      <c r="G588" t="s">
        <v>141</v>
      </c>
      <c r="H588">
        <v>8</v>
      </c>
      <c r="I588" t="s">
        <v>142</v>
      </c>
      <c r="J588" t="s">
        <v>122</v>
      </c>
      <c r="K588" s="5" t="s">
        <v>168</v>
      </c>
      <c r="L588">
        <v>1.5108333826065063</v>
      </c>
      <c r="M588" t="s">
        <v>144</v>
      </c>
      <c r="N588" t="s">
        <v>1337</v>
      </c>
      <c r="P588" s="4" t="str">
        <f t="shared" si="18"/>
        <v>KRAYN-WKO-NDX-20100528</v>
      </c>
      <c r="Q588">
        <f t="shared" si="19"/>
        <v>1</v>
      </c>
    </row>
    <row r="589" spans="1:17" x14ac:dyDescent="0.25">
      <c r="A589" t="s">
        <v>1338</v>
      </c>
      <c r="B589" t="s">
        <v>1241</v>
      </c>
      <c r="C589" s="2">
        <v>40326</v>
      </c>
      <c r="D589" s="2">
        <v>40326</v>
      </c>
      <c r="E589" t="s">
        <v>11</v>
      </c>
      <c r="F589" t="s">
        <v>161</v>
      </c>
      <c r="G589" t="s">
        <v>141</v>
      </c>
      <c r="H589">
        <v>15</v>
      </c>
      <c r="I589" t="s">
        <v>142</v>
      </c>
      <c r="K589" s="5" t="s">
        <v>143</v>
      </c>
      <c r="L589">
        <v>1.5108333826065063</v>
      </c>
      <c r="M589" t="s">
        <v>144</v>
      </c>
      <c r="N589" t="s">
        <v>1339</v>
      </c>
      <c r="P589" s="4" t="str">
        <f t="shared" si="18"/>
        <v>KRAYN-WKO-NDX-20100528</v>
      </c>
      <c r="Q589">
        <f t="shared" si="19"/>
        <v>1</v>
      </c>
    </row>
    <row r="590" spans="1:17" x14ac:dyDescent="0.25">
      <c r="A590" t="s">
        <v>1340</v>
      </c>
      <c r="B590" t="s">
        <v>1241</v>
      </c>
      <c r="C590" s="2">
        <v>40326</v>
      </c>
      <c r="D590" s="2">
        <v>40326</v>
      </c>
      <c r="E590" t="s">
        <v>11</v>
      </c>
      <c r="F590" t="s">
        <v>161</v>
      </c>
      <c r="G590" t="s">
        <v>141</v>
      </c>
      <c r="H590">
        <v>30</v>
      </c>
      <c r="I590" t="s">
        <v>142</v>
      </c>
      <c r="J590" t="s">
        <v>1341</v>
      </c>
      <c r="K590" s="5" t="s">
        <v>201</v>
      </c>
      <c r="L590">
        <v>1.5108333826065063</v>
      </c>
      <c r="M590" t="s">
        <v>144</v>
      </c>
      <c r="N590" t="s">
        <v>1342</v>
      </c>
      <c r="P590" s="4" t="str">
        <f t="shared" si="18"/>
        <v>KRAYN-WKO-NDX-20100528</v>
      </c>
      <c r="Q590">
        <f t="shared" si="19"/>
        <v>1</v>
      </c>
    </row>
    <row r="591" spans="1:17" x14ac:dyDescent="0.25">
      <c r="A591" t="s">
        <v>1292</v>
      </c>
      <c r="B591" t="s">
        <v>1241</v>
      </c>
      <c r="C591" s="2">
        <v>40330</v>
      </c>
      <c r="D591" s="2">
        <v>40330</v>
      </c>
      <c r="E591" t="s">
        <v>11</v>
      </c>
      <c r="F591" t="s">
        <v>1200</v>
      </c>
      <c r="G591" t="s">
        <v>141</v>
      </c>
      <c r="H591">
        <v>25</v>
      </c>
      <c r="I591" t="s">
        <v>162</v>
      </c>
      <c r="K591" s="5" t="s">
        <v>143</v>
      </c>
      <c r="L591">
        <v>7.0399999618530273</v>
      </c>
      <c r="M591" t="s">
        <v>144</v>
      </c>
      <c r="N591" t="s">
        <v>1293</v>
      </c>
      <c r="P591" s="4" t="str">
        <f t="shared" si="18"/>
        <v>KRAYN-WKO-NDX-20100601</v>
      </c>
      <c r="Q591">
        <f t="shared" si="19"/>
        <v>1</v>
      </c>
    </row>
    <row r="592" spans="1:17" x14ac:dyDescent="0.25">
      <c r="A592" t="s">
        <v>2149</v>
      </c>
      <c r="B592" t="s">
        <v>2150</v>
      </c>
      <c r="C592" s="2">
        <v>40330</v>
      </c>
      <c r="D592" s="2">
        <v>40330</v>
      </c>
      <c r="E592" t="s">
        <v>16</v>
      </c>
      <c r="F592" t="s">
        <v>1200</v>
      </c>
      <c r="G592" t="s">
        <v>141</v>
      </c>
      <c r="H592">
        <v>18.399999618530273</v>
      </c>
      <c r="I592" t="s">
        <v>162</v>
      </c>
      <c r="K592" s="5" t="s">
        <v>143</v>
      </c>
      <c r="L592">
        <v>8.1833333969116211</v>
      </c>
      <c r="M592" t="s">
        <v>144</v>
      </c>
      <c r="N592" t="s">
        <v>2151</v>
      </c>
      <c r="P592" s="4" t="str">
        <f t="shared" si="18"/>
        <v>KRAYN-WKO-NDX-20100601</v>
      </c>
      <c r="Q592">
        <f t="shared" si="19"/>
        <v>1</v>
      </c>
    </row>
    <row r="593" spans="1:17" x14ac:dyDescent="0.25">
      <c r="A593" t="s">
        <v>2152</v>
      </c>
      <c r="B593" t="s">
        <v>2150</v>
      </c>
      <c r="C593" s="2">
        <v>40330</v>
      </c>
      <c r="D593" s="2">
        <v>40330</v>
      </c>
      <c r="E593" t="s">
        <v>16</v>
      </c>
      <c r="F593" t="s">
        <v>1200</v>
      </c>
      <c r="G593" t="s">
        <v>141</v>
      </c>
      <c r="H593">
        <v>18.399999618530273</v>
      </c>
      <c r="I593" t="s">
        <v>162</v>
      </c>
      <c r="K593" s="5" t="s">
        <v>143</v>
      </c>
      <c r="L593">
        <v>8.1833333969116211</v>
      </c>
      <c r="M593" t="s">
        <v>144</v>
      </c>
      <c r="N593" t="s">
        <v>2151</v>
      </c>
      <c r="P593" s="4" t="str">
        <f t="shared" si="18"/>
        <v>KRAYN-WKO-NDX-20100601</v>
      </c>
      <c r="Q593">
        <f t="shared" si="19"/>
        <v>1</v>
      </c>
    </row>
    <row r="594" spans="1:17" x14ac:dyDescent="0.25">
      <c r="A594" t="s">
        <v>4306</v>
      </c>
      <c r="B594" t="s">
        <v>4307</v>
      </c>
      <c r="C594" s="2">
        <v>40330</v>
      </c>
      <c r="D594" s="2">
        <v>40330</v>
      </c>
      <c r="E594" t="s">
        <v>30</v>
      </c>
      <c r="F594" t="s">
        <v>161</v>
      </c>
      <c r="G594" t="s">
        <v>141</v>
      </c>
      <c r="H594">
        <v>4</v>
      </c>
      <c r="I594" t="s">
        <v>142</v>
      </c>
      <c r="J594" t="s">
        <v>57</v>
      </c>
      <c r="K594" s="5" t="s">
        <v>968</v>
      </c>
      <c r="L594">
        <v>19.866666793823242</v>
      </c>
      <c r="M594" t="s">
        <v>144</v>
      </c>
      <c r="N594" t="s">
        <v>4308</v>
      </c>
      <c r="P594" s="4" t="str">
        <f t="shared" si="18"/>
        <v>KRAYN-WKO-NDX-20100601</v>
      </c>
      <c r="Q594">
        <f t="shared" si="19"/>
        <v>1</v>
      </c>
    </row>
    <row r="595" spans="1:17" x14ac:dyDescent="0.25">
      <c r="A595" t="s">
        <v>4309</v>
      </c>
      <c r="B595" t="s">
        <v>4018</v>
      </c>
      <c r="C595" s="2">
        <v>40330</v>
      </c>
      <c r="D595" s="2">
        <v>40330</v>
      </c>
      <c r="E595" t="s">
        <v>30</v>
      </c>
      <c r="F595" t="s">
        <v>161</v>
      </c>
      <c r="G595" t="s">
        <v>141</v>
      </c>
      <c r="H595">
        <v>2</v>
      </c>
      <c r="I595" t="s">
        <v>142</v>
      </c>
      <c r="K595" s="5" t="s">
        <v>143</v>
      </c>
      <c r="L595">
        <v>19.866666793823242</v>
      </c>
      <c r="M595" t="s">
        <v>144</v>
      </c>
      <c r="N595" t="s">
        <v>4310</v>
      </c>
      <c r="P595" s="4" t="str">
        <f t="shared" si="18"/>
        <v>KRAYN-WKO-NDX-20100601</v>
      </c>
      <c r="Q595">
        <f t="shared" si="19"/>
        <v>1</v>
      </c>
    </row>
    <row r="596" spans="1:17" x14ac:dyDescent="0.25">
      <c r="A596" t="s">
        <v>4311</v>
      </c>
      <c r="B596" t="s">
        <v>4312</v>
      </c>
      <c r="C596" s="2">
        <v>40330</v>
      </c>
      <c r="D596" s="2">
        <v>40330</v>
      </c>
      <c r="E596" t="s">
        <v>30</v>
      </c>
      <c r="F596" t="s">
        <v>1200</v>
      </c>
      <c r="G596" t="s">
        <v>141</v>
      </c>
      <c r="H596">
        <v>14</v>
      </c>
      <c r="I596" t="s">
        <v>162</v>
      </c>
      <c r="J596" t="s">
        <v>4313</v>
      </c>
      <c r="K596" s="5" t="s">
        <v>4314</v>
      </c>
      <c r="L596">
        <v>19.866666793823242</v>
      </c>
      <c r="M596" t="s">
        <v>144</v>
      </c>
      <c r="N596" t="s">
        <v>4315</v>
      </c>
      <c r="P596" s="4" t="str">
        <f t="shared" si="18"/>
        <v>KRAYN-WKO-NDX-20100601</v>
      </c>
      <c r="Q596">
        <f t="shared" si="19"/>
        <v>1</v>
      </c>
    </row>
    <row r="597" spans="1:17" x14ac:dyDescent="0.25">
      <c r="A597" t="s">
        <v>4316</v>
      </c>
      <c r="B597" t="s">
        <v>4312</v>
      </c>
      <c r="C597" s="2">
        <v>40330</v>
      </c>
      <c r="D597" s="2">
        <v>40330</v>
      </c>
      <c r="E597" t="s">
        <v>30</v>
      </c>
      <c r="F597" t="s">
        <v>1200</v>
      </c>
      <c r="G597" t="s">
        <v>141</v>
      </c>
      <c r="H597">
        <v>14</v>
      </c>
      <c r="I597" t="s">
        <v>162</v>
      </c>
      <c r="J597" t="s">
        <v>4313</v>
      </c>
      <c r="K597" s="5" t="s">
        <v>4314</v>
      </c>
      <c r="L597">
        <v>19.866666793823242</v>
      </c>
      <c r="M597" t="s">
        <v>144</v>
      </c>
      <c r="N597" t="s">
        <v>4315</v>
      </c>
      <c r="P597" s="4" t="str">
        <f t="shared" si="18"/>
        <v>KRAYN-WKO-NDX-20100601</v>
      </c>
      <c r="Q597">
        <f t="shared" si="19"/>
        <v>1</v>
      </c>
    </row>
    <row r="598" spans="1:17" x14ac:dyDescent="0.25">
      <c r="A598" t="s">
        <v>4317</v>
      </c>
      <c r="B598" t="s">
        <v>4312</v>
      </c>
      <c r="C598" s="2">
        <v>40330</v>
      </c>
      <c r="D598" s="2">
        <v>40330</v>
      </c>
      <c r="E598" t="s">
        <v>30</v>
      </c>
      <c r="F598" t="s">
        <v>1200</v>
      </c>
      <c r="G598" t="s">
        <v>141</v>
      </c>
      <c r="H598">
        <v>14</v>
      </c>
      <c r="I598" t="s">
        <v>162</v>
      </c>
      <c r="J598" t="s">
        <v>4313</v>
      </c>
      <c r="K598" s="5" t="s">
        <v>4314</v>
      </c>
      <c r="L598">
        <v>19.866666793823242</v>
      </c>
      <c r="M598" t="s">
        <v>144</v>
      </c>
      <c r="N598" t="s">
        <v>4315</v>
      </c>
      <c r="P598" s="4" t="str">
        <f t="shared" si="18"/>
        <v>KRAYN-WKO-NDX-20100601</v>
      </c>
      <c r="Q598">
        <f t="shared" si="19"/>
        <v>1</v>
      </c>
    </row>
    <row r="599" spans="1:17" x14ac:dyDescent="0.25">
      <c r="A599" t="s">
        <v>4318</v>
      </c>
      <c r="B599" t="s">
        <v>4312</v>
      </c>
      <c r="C599" s="2">
        <v>40330</v>
      </c>
      <c r="D599" s="2">
        <v>40330</v>
      </c>
      <c r="E599" t="s">
        <v>30</v>
      </c>
      <c r="F599" t="s">
        <v>1200</v>
      </c>
      <c r="G599" t="s">
        <v>141</v>
      </c>
      <c r="H599">
        <v>14</v>
      </c>
      <c r="I599" t="s">
        <v>162</v>
      </c>
      <c r="J599" t="s">
        <v>4313</v>
      </c>
      <c r="K599" s="5" t="s">
        <v>4314</v>
      </c>
      <c r="L599">
        <v>19.866666793823242</v>
      </c>
      <c r="M599" t="s">
        <v>144</v>
      </c>
      <c r="N599" t="s">
        <v>4315</v>
      </c>
      <c r="P599" s="4" t="str">
        <f t="shared" si="18"/>
        <v>KRAYN-WKO-NDX-20100601</v>
      </c>
      <c r="Q599">
        <f t="shared" si="19"/>
        <v>1</v>
      </c>
    </row>
    <row r="600" spans="1:17" x14ac:dyDescent="0.25">
      <c r="A600" t="s">
        <v>2153</v>
      </c>
      <c r="B600" t="s">
        <v>2150</v>
      </c>
      <c r="C600" s="2">
        <v>40331</v>
      </c>
      <c r="D600" s="2">
        <v>40331</v>
      </c>
      <c r="E600" t="s">
        <v>16</v>
      </c>
      <c r="F600" t="s">
        <v>1200</v>
      </c>
      <c r="G600" t="s">
        <v>141</v>
      </c>
      <c r="H600">
        <v>36</v>
      </c>
      <c r="I600" t="s">
        <v>162</v>
      </c>
      <c r="K600" s="5" t="s">
        <v>143</v>
      </c>
      <c r="L600">
        <v>10.516666412353516</v>
      </c>
      <c r="M600" t="s">
        <v>144</v>
      </c>
      <c r="N600" t="s">
        <v>2154</v>
      </c>
      <c r="P600" s="4" t="str">
        <f t="shared" si="18"/>
        <v>KRAYN-WKO-NDX-20100602</v>
      </c>
      <c r="Q600">
        <f t="shared" si="19"/>
        <v>1</v>
      </c>
    </row>
    <row r="601" spans="1:17" x14ac:dyDescent="0.25">
      <c r="A601" t="s">
        <v>2155</v>
      </c>
      <c r="B601" t="s">
        <v>2150</v>
      </c>
      <c r="C601" s="2">
        <v>40331</v>
      </c>
      <c r="D601" s="2">
        <v>40331</v>
      </c>
      <c r="E601" t="s">
        <v>16</v>
      </c>
      <c r="F601" t="s">
        <v>1200</v>
      </c>
      <c r="G601" t="s">
        <v>141</v>
      </c>
      <c r="H601">
        <v>36</v>
      </c>
      <c r="I601" t="s">
        <v>162</v>
      </c>
      <c r="K601" s="5" t="s">
        <v>143</v>
      </c>
      <c r="L601">
        <v>10.516666412353516</v>
      </c>
      <c r="M601" t="s">
        <v>144</v>
      </c>
      <c r="N601" t="s">
        <v>2154</v>
      </c>
      <c r="P601" s="4" t="str">
        <f t="shared" si="18"/>
        <v>KRAYN-WKO-NDX-20100602</v>
      </c>
      <c r="Q601">
        <f t="shared" si="19"/>
        <v>1</v>
      </c>
    </row>
    <row r="602" spans="1:17" x14ac:dyDescent="0.25">
      <c r="A602" t="s">
        <v>2310</v>
      </c>
      <c r="B602" t="s">
        <v>1241</v>
      </c>
      <c r="C602" s="2">
        <v>40331</v>
      </c>
      <c r="D602" s="2">
        <v>40331</v>
      </c>
      <c r="E602" t="s">
        <v>17</v>
      </c>
      <c r="F602" t="s">
        <v>1200</v>
      </c>
      <c r="G602" t="s">
        <v>141</v>
      </c>
      <c r="H602">
        <v>3</v>
      </c>
      <c r="I602" t="s">
        <v>162</v>
      </c>
      <c r="J602" t="s">
        <v>57</v>
      </c>
      <c r="K602" s="5" t="s">
        <v>168</v>
      </c>
      <c r="L602">
        <v>8.5616664886474609</v>
      </c>
      <c r="M602" t="s">
        <v>144</v>
      </c>
      <c r="N602" t="s">
        <v>2311</v>
      </c>
      <c r="P602" s="4" t="str">
        <f t="shared" si="18"/>
        <v>KRAYN-WKO-NDX-20100602</v>
      </c>
      <c r="Q602">
        <f t="shared" si="19"/>
        <v>1</v>
      </c>
    </row>
    <row r="603" spans="1:17" x14ac:dyDescent="0.25">
      <c r="A603" t="s">
        <v>2312</v>
      </c>
      <c r="B603" t="s">
        <v>1241</v>
      </c>
      <c r="C603" s="2">
        <v>40331</v>
      </c>
      <c r="D603" s="2">
        <v>40331</v>
      </c>
      <c r="E603" t="s">
        <v>17</v>
      </c>
      <c r="F603" t="s">
        <v>1200</v>
      </c>
      <c r="G603" t="s">
        <v>141</v>
      </c>
      <c r="H603">
        <v>0.5</v>
      </c>
      <c r="I603" t="s">
        <v>162</v>
      </c>
      <c r="K603" s="5" t="s">
        <v>143</v>
      </c>
      <c r="L603">
        <v>8.5616664886474609</v>
      </c>
      <c r="M603" t="s">
        <v>144</v>
      </c>
      <c r="N603" t="s">
        <v>2313</v>
      </c>
      <c r="P603" s="4" t="str">
        <f t="shared" si="18"/>
        <v>KRAYN-WKO-NDX-20100602</v>
      </c>
      <c r="Q603">
        <f t="shared" si="19"/>
        <v>1</v>
      </c>
    </row>
    <row r="604" spans="1:17" x14ac:dyDescent="0.25">
      <c r="A604" t="s">
        <v>2314</v>
      </c>
      <c r="B604" t="s">
        <v>1241</v>
      </c>
      <c r="C604" s="2">
        <v>40331</v>
      </c>
      <c r="D604" s="2">
        <v>40331</v>
      </c>
      <c r="E604" t="s">
        <v>17</v>
      </c>
      <c r="F604" t="s">
        <v>1200</v>
      </c>
      <c r="G604" t="s">
        <v>141</v>
      </c>
      <c r="H604">
        <v>2</v>
      </c>
      <c r="I604" t="s">
        <v>162</v>
      </c>
      <c r="J604" t="s">
        <v>122</v>
      </c>
      <c r="K604" s="5" t="s">
        <v>168</v>
      </c>
      <c r="L604">
        <v>8.5616664886474609</v>
      </c>
      <c r="M604" t="s">
        <v>144</v>
      </c>
      <c r="N604" t="s">
        <v>2315</v>
      </c>
      <c r="P604" s="4" t="str">
        <f t="shared" si="18"/>
        <v>KRAYN-WKO-NDX-20100602</v>
      </c>
      <c r="Q604">
        <f t="shared" si="19"/>
        <v>1</v>
      </c>
    </row>
    <row r="605" spans="1:17" x14ac:dyDescent="0.25">
      <c r="A605" t="s">
        <v>2316</v>
      </c>
      <c r="B605" t="s">
        <v>1241</v>
      </c>
      <c r="C605" s="2">
        <v>40331</v>
      </c>
      <c r="D605" s="2">
        <v>40331</v>
      </c>
      <c r="E605" t="s">
        <v>17</v>
      </c>
      <c r="F605" t="s">
        <v>1200</v>
      </c>
      <c r="G605" t="s">
        <v>141</v>
      </c>
      <c r="H605">
        <v>32</v>
      </c>
      <c r="I605" t="s">
        <v>162</v>
      </c>
      <c r="J605" t="s">
        <v>2317</v>
      </c>
      <c r="K605" s="5" t="s">
        <v>2318</v>
      </c>
      <c r="L605">
        <v>8.5616664886474609</v>
      </c>
      <c r="M605" t="s">
        <v>144</v>
      </c>
      <c r="N605" t="s">
        <v>2319</v>
      </c>
      <c r="P605" s="4" t="str">
        <f t="shared" si="18"/>
        <v>KRAYN-WKO-NDX-20100602</v>
      </c>
      <c r="Q605">
        <f t="shared" si="19"/>
        <v>1</v>
      </c>
    </row>
    <row r="606" spans="1:17" x14ac:dyDescent="0.25">
      <c r="A606" t="s">
        <v>3616</v>
      </c>
      <c r="B606" t="s">
        <v>1241</v>
      </c>
      <c r="C606" s="2">
        <v>40331</v>
      </c>
      <c r="D606" s="2">
        <v>40331</v>
      </c>
      <c r="E606" t="s">
        <v>25</v>
      </c>
      <c r="F606" t="s">
        <v>1200</v>
      </c>
      <c r="G606" t="s">
        <v>141</v>
      </c>
      <c r="H606">
        <v>2</v>
      </c>
      <c r="I606" t="s">
        <v>162</v>
      </c>
      <c r="J606" t="s">
        <v>57</v>
      </c>
      <c r="K606" s="5" t="s">
        <v>168</v>
      </c>
      <c r="L606">
        <v>8.7333335876464844</v>
      </c>
      <c r="M606" t="s">
        <v>144</v>
      </c>
      <c r="N606" t="s">
        <v>3617</v>
      </c>
      <c r="P606" s="4" t="str">
        <f t="shared" si="18"/>
        <v>KRAYN-WKO-NDX-20100602</v>
      </c>
      <c r="Q606">
        <f t="shared" si="19"/>
        <v>1</v>
      </c>
    </row>
    <row r="607" spans="1:17" x14ac:dyDescent="0.25">
      <c r="A607" t="s">
        <v>3618</v>
      </c>
      <c r="B607" t="s">
        <v>1241</v>
      </c>
      <c r="C607" s="2">
        <v>40331</v>
      </c>
      <c r="D607" s="2">
        <v>40331</v>
      </c>
      <c r="E607" t="s">
        <v>25</v>
      </c>
      <c r="F607" t="s">
        <v>1200</v>
      </c>
      <c r="G607" t="s">
        <v>141</v>
      </c>
      <c r="H607">
        <v>2</v>
      </c>
      <c r="I607" t="s">
        <v>162</v>
      </c>
      <c r="K607" s="5" t="s">
        <v>143</v>
      </c>
      <c r="L607">
        <v>8.7333335876464844</v>
      </c>
      <c r="M607" t="s">
        <v>144</v>
      </c>
      <c r="N607" t="s">
        <v>3619</v>
      </c>
      <c r="P607" s="4" t="str">
        <f t="shared" si="18"/>
        <v>KRAYN-WKO-NDX-20100602</v>
      </c>
      <c r="Q607">
        <f t="shared" si="19"/>
        <v>1</v>
      </c>
    </row>
    <row r="608" spans="1:17" x14ac:dyDescent="0.25">
      <c r="A608" t="s">
        <v>3620</v>
      </c>
      <c r="B608" t="s">
        <v>1241</v>
      </c>
      <c r="C608" s="2">
        <v>40331</v>
      </c>
      <c r="D608" s="2">
        <v>40331</v>
      </c>
      <c r="E608" t="s">
        <v>25</v>
      </c>
      <c r="F608" t="s">
        <v>1200</v>
      </c>
      <c r="G608" t="s">
        <v>141</v>
      </c>
      <c r="H608">
        <v>12</v>
      </c>
      <c r="I608" t="s">
        <v>162</v>
      </c>
      <c r="K608" s="5" t="s">
        <v>143</v>
      </c>
      <c r="L608">
        <v>8.7333335876464844</v>
      </c>
      <c r="M608" t="s">
        <v>144</v>
      </c>
      <c r="N608" t="s">
        <v>3621</v>
      </c>
      <c r="P608" s="4" t="str">
        <f t="shared" si="18"/>
        <v>KRAYN-WKO-NDX-20100602</v>
      </c>
      <c r="Q608">
        <f t="shared" si="19"/>
        <v>1</v>
      </c>
    </row>
    <row r="609" spans="1:17" x14ac:dyDescent="0.25">
      <c r="A609" t="s">
        <v>3622</v>
      </c>
      <c r="B609" t="s">
        <v>1241</v>
      </c>
      <c r="C609" s="2">
        <v>40331</v>
      </c>
      <c r="D609" s="2">
        <v>40331</v>
      </c>
      <c r="E609" t="s">
        <v>25</v>
      </c>
      <c r="F609" t="s">
        <v>1200</v>
      </c>
      <c r="G609" t="s">
        <v>141</v>
      </c>
      <c r="H609">
        <v>2</v>
      </c>
      <c r="I609" t="s">
        <v>162</v>
      </c>
      <c r="J609" t="s">
        <v>122</v>
      </c>
      <c r="K609" s="5" t="s">
        <v>168</v>
      </c>
      <c r="L609">
        <v>8.7333335876464844</v>
      </c>
      <c r="M609" t="s">
        <v>144</v>
      </c>
      <c r="N609" t="s">
        <v>3623</v>
      </c>
      <c r="P609" s="4" t="str">
        <f t="shared" si="18"/>
        <v>KRAYN-WKO-NDX-20100602</v>
      </c>
      <c r="Q609">
        <f t="shared" si="19"/>
        <v>1</v>
      </c>
    </row>
    <row r="610" spans="1:17" x14ac:dyDescent="0.25">
      <c r="A610" t="s">
        <v>2156</v>
      </c>
      <c r="B610" t="s">
        <v>2150</v>
      </c>
      <c r="C610" s="2">
        <v>40332</v>
      </c>
      <c r="D610" s="2">
        <v>40332</v>
      </c>
      <c r="E610" t="s">
        <v>16</v>
      </c>
      <c r="F610" t="s">
        <v>1200</v>
      </c>
      <c r="G610" t="s">
        <v>141</v>
      </c>
      <c r="H610">
        <v>35.25</v>
      </c>
      <c r="I610" t="s">
        <v>162</v>
      </c>
      <c r="K610" s="5" t="s">
        <v>143</v>
      </c>
      <c r="L610">
        <v>10.350000381469727</v>
      </c>
      <c r="M610" t="s">
        <v>144</v>
      </c>
      <c r="N610" t="s">
        <v>2157</v>
      </c>
      <c r="P610" s="4" t="str">
        <f t="shared" si="18"/>
        <v>KRAYN-WKO-NDX-20100603</v>
      </c>
      <c r="Q610">
        <f t="shared" si="19"/>
        <v>1</v>
      </c>
    </row>
    <row r="611" spans="1:17" x14ac:dyDescent="0.25">
      <c r="A611" t="s">
        <v>2158</v>
      </c>
      <c r="B611" t="s">
        <v>2150</v>
      </c>
      <c r="C611" s="2">
        <v>40332</v>
      </c>
      <c r="D611" s="2">
        <v>40332</v>
      </c>
      <c r="E611" t="s">
        <v>16</v>
      </c>
      <c r="F611" t="s">
        <v>1200</v>
      </c>
      <c r="G611" t="s">
        <v>141</v>
      </c>
      <c r="H611">
        <v>35.25</v>
      </c>
      <c r="I611" t="s">
        <v>162</v>
      </c>
      <c r="K611" s="5" t="s">
        <v>143</v>
      </c>
      <c r="L611">
        <v>10.350000381469727</v>
      </c>
      <c r="M611" t="s">
        <v>144</v>
      </c>
      <c r="N611" t="s">
        <v>2157</v>
      </c>
      <c r="P611" s="4" t="str">
        <f t="shared" si="18"/>
        <v>KRAYN-WKO-NDX-20100603</v>
      </c>
      <c r="Q611">
        <f t="shared" si="19"/>
        <v>1</v>
      </c>
    </row>
    <row r="612" spans="1:17" x14ac:dyDescent="0.25">
      <c r="A612" t="s">
        <v>2320</v>
      </c>
      <c r="B612" t="s">
        <v>1241</v>
      </c>
      <c r="C612" s="2">
        <v>40332</v>
      </c>
      <c r="D612" s="2">
        <v>40332</v>
      </c>
      <c r="E612" t="s">
        <v>17</v>
      </c>
      <c r="F612" t="s">
        <v>1200</v>
      </c>
      <c r="G612" t="s">
        <v>141</v>
      </c>
      <c r="H612">
        <v>30</v>
      </c>
      <c r="I612" t="s">
        <v>162</v>
      </c>
      <c r="J612" t="s">
        <v>2321</v>
      </c>
      <c r="K612" s="5" t="s">
        <v>940</v>
      </c>
      <c r="L612">
        <v>8.8666667938232422</v>
      </c>
      <c r="M612" t="s">
        <v>144</v>
      </c>
      <c r="N612" t="s">
        <v>2322</v>
      </c>
      <c r="P612" s="4" t="str">
        <f t="shared" si="18"/>
        <v>KRAYN-WKO-NDX-20100603</v>
      </c>
      <c r="Q612">
        <f t="shared" si="19"/>
        <v>1</v>
      </c>
    </row>
    <row r="613" spans="1:17" x14ac:dyDescent="0.25">
      <c r="A613" t="s">
        <v>3624</v>
      </c>
      <c r="B613" t="s">
        <v>1241</v>
      </c>
      <c r="C613" s="2">
        <v>40332</v>
      </c>
      <c r="D613" s="2">
        <v>40332</v>
      </c>
      <c r="E613" t="s">
        <v>25</v>
      </c>
      <c r="F613" t="s">
        <v>140</v>
      </c>
      <c r="G613" t="s">
        <v>141</v>
      </c>
      <c r="H613">
        <v>10</v>
      </c>
      <c r="I613" t="s">
        <v>142</v>
      </c>
      <c r="J613" t="s">
        <v>101</v>
      </c>
      <c r="K613" s="5" t="s">
        <v>333</v>
      </c>
      <c r="L613">
        <v>4.6500000953674316</v>
      </c>
      <c r="M613" t="s">
        <v>144</v>
      </c>
      <c r="N613" t="s">
        <v>3625</v>
      </c>
      <c r="P613" s="4" t="str">
        <f t="shared" si="18"/>
        <v>KRAYN-WKO-NDX-20100603</v>
      </c>
      <c r="Q613">
        <f t="shared" si="19"/>
        <v>1</v>
      </c>
    </row>
    <row r="614" spans="1:17" x14ac:dyDescent="0.25">
      <c r="A614" t="s">
        <v>3626</v>
      </c>
      <c r="B614" t="s">
        <v>1241</v>
      </c>
      <c r="C614" s="2">
        <v>40332</v>
      </c>
      <c r="D614" s="2">
        <v>40332</v>
      </c>
      <c r="E614" t="s">
        <v>25</v>
      </c>
      <c r="F614" t="s">
        <v>140</v>
      </c>
      <c r="G614" t="s">
        <v>141</v>
      </c>
      <c r="H614">
        <v>10</v>
      </c>
      <c r="I614" t="s">
        <v>142</v>
      </c>
      <c r="J614" t="s">
        <v>101</v>
      </c>
      <c r="K614" s="5" t="s">
        <v>333</v>
      </c>
      <c r="L614">
        <v>4.6500000953674316</v>
      </c>
      <c r="M614" t="s">
        <v>144</v>
      </c>
      <c r="N614" t="s">
        <v>3625</v>
      </c>
      <c r="P614" s="4" t="str">
        <f t="shared" si="18"/>
        <v>KRAYN-WKO-NDX-20100603</v>
      </c>
      <c r="Q614">
        <f t="shared" si="19"/>
        <v>1</v>
      </c>
    </row>
    <row r="615" spans="1:17" x14ac:dyDescent="0.25">
      <c r="A615" t="s">
        <v>4745</v>
      </c>
      <c r="B615" t="s">
        <v>1241</v>
      </c>
      <c r="C615" s="2">
        <v>40332</v>
      </c>
      <c r="D615" s="2">
        <v>40332</v>
      </c>
      <c r="E615" t="s">
        <v>33</v>
      </c>
      <c r="F615" t="s">
        <v>161</v>
      </c>
      <c r="G615" t="s">
        <v>141</v>
      </c>
      <c r="H615">
        <v>3</v>
      </c>
      <c r="I615" t="s">
        <v>142</v>
      </c>
      <c r="J615" t="s">
        <v>56</v>
      </c>
      <c r="K615" s="5" t="s">
        <v>968</v>
      </c>
      <c r="L615">
        <v>3.8833334445953369</v>
      </c>
      <c r="M615" t="s">
        <v>144</v>
      </c>
      <c r="N615" t="s">
        <v>4746</v>
      </c>
      <c r="P615" s="4" t="str">
        <f t="shared" si="18"/>
        <v>KRAYN-WKO-NDX-20100603</v>
      </c>
      <c r="Q615">
        <f t="shared" si="19"/>
        <v>1</v>
      </c>
    </row>
    <row r="616" spans="1:17" x14ac:dyDescent="0.25">
      <c r="A616" t="s">
        <v>4747</v>
      </c>
      <c r="B616" t="s">
        <v>1241</v>
      </c>
      <c r="C616" s="2">
        <v>40332</v>
      </c>
      <c r="D616" s="2">
        <v>40332</v>
      </c>
      <c r="E616" t="s">
        <v>33</v>
      </c>
      <c r="F616" t="s">
        <v>161</v>
      </c>
      <c r="G616" t="s">
        <v>141</v>
      </c>
      <c r="H616">
        <v>1</v>
      </c>
      <c r="I616" t="s">
        <v>142</v>
      </c>
      <c r="K616" s="5" t="s">
        <v>143</v>
      </c>
      <c r="L616">
        <v>3.8833334445953369</v>
      </c>
      <c r="M616" t="s">
        <v>144</v>
      </c>
      <c r="N616" t="s">
        <v>4748</v>
      </c>
      <c r="P616" s="4" t="str">
        <f t="shared" si="18"/>
        <v>KRAYN-WKO-NDX-20100603</v>
      </c>
      <c r="Q616">
        <f t="shared" si="19"/>
        <v>1</v>
      </c>
    </row>
    <row r="617" spans="1:17" x14ac:dyDescent="0.25">
      <c r="A617" t="s">
        <v>4749</v>
      </c>
      <c r="B617" t="s">
        <v>1241</v>
      </c>
      <c r="C617" s="2">
        <v>40332</v>
      </c>
      <c r="D617" s="2">
        <v>40332</v>
      </c>
      <c r="E617" t="s">
        <v>33</v>
      </c>
      <c r="F617" t="s">
        <v>161</v>
      </c>
      <c r="G617" t="s">
        <v>141</v>
      </c>
      <c r="H617">
        <v>4</v>
      </c>
      <c r="I617" t="s">
        <v>142</v>
      </c>
      <c r="J617" t="s">
        <v>122</v>
      </c>
      <c r="K617" s="5" t="s">
        <v>168</v>
      </c>
      <c r="L617">
        <v>3.8833334445953369</v>
      </c>
      <c r="M617" t="s">
        <v>144</v>
      </c>
      <c r="N617" t="s">
        <v>4750</v>
      </c>
      <c r="P617" s="4" t="str">
        <f t="shared" si="18"/>
        <v>KRAYN-WKO-NDX-20100603</v>
      </c>
      <c r="Q617">
        <f t="shared" si="19"/>
        <v>1</v>
      </c>
    </row>
    <row r="618" spans="1:17" x14ac:dyDescent="0.25">
      <c r="A618" t="s">
        <v>2159</v>
      </c>
      <c r="B618" t="s">
        <v>2150</v>
      </c>
      <c r="C618" s="2">
        <v>40333</v>
      </c>
      <c r="D618" s="2">
        <v>40333</v>
      </c>
      <c r="E618" t="s">
        <v>16</v>
      </c>
      <c r="F618" t="s">
        <v>1200</v>
      </c>
      <c r="G618" t="s">
        <v>141</v>
      </c>
      <c r="H618">
        <v>28.200000762939453</v>
      </c>
      <c r="I618" t="s">
        <v>162</v>
      </c>
      <c r="K618" s="5" t="s">
        <v>143</v>
      </c>
      <c r="L618">
        <v>8.1333332061767578</v>
      </c>
      <c r="M618" t="s">
        <v>144</v>
      </c>
      <c r="N618" t="s">
        <v>2160</v>
      </c>
      <c r="P618" s="4" t="str">
        <f t="shared" si="18"/>
        <v>KRAYN-WKO-NDX-20100604</v>
      </c>
      <c r="Q618">
        <f t="shared" si="19"/>
        <v>1</v>
      </c>
    </row>
    <row r="619" spans="1:17" x14ac:dyDescent="0.25">
      <c r="A619" t="s">
        <v>2161</v>
      </c>
      <c r="B619" t="s">
        <v>2150</v>
      </c>
      <c r="C619" s="2">
        <v>40333</v>
      </c>
      <c r="D619" s="2">
        <v>40333</v>
      </c>
      <c r="E619" t="s">
        <v>16</v>
      </c>
      <c r="F619" t="s">
        <v>1200</v>
      </c>
      <c r="G619" t="s">
        <v>141</v>
      </c>
      <c r="H619">
        <v>28.200000762939453</v>
      </c>
      <c r="I619" t="s">
        <v>162</v>
      </c>
      <c r="K619" s="5" t="s">
        <v>143</v>
      </c>
      <c r="L619">
        <v>8.1333332061767578</v>
      </c>
      <c r="M619" t="s">
        <v>144</v>
      </c>
      <c r="N619" t="s">
        <v>2160</v>
      </c>
      <c r="P619" s="4" t="str">
        <f t="shared" si="18"/>
        <v>KRAYN-WKO-NDX-20100604</v>
      </c>
      <c r="Q619">
        <f t="shared" si="19"/>
        <v>1</v>
      </c>
    </row>
    <row r="620" spans="1:17" x14ac:dyDescent="0.25">
      <c r="A620" t="s">
        <v>2336</v>
      </c>
      <c r="B620" t="s">
        <v>1241</v>
      </c>
      <c r="C620" s="2">
        <v>40333</v>
      </c>
      <c r="D620" s="2">
        <v>40333</v>
      </c>
      <c r="E620" t="s">
        <v>17</v>
      </c>
      <c r="F620" t="s">
        <v>1200</v>
      </c>
      <c r="G620" t="s">
        <v>141</v>
      </c>
      <c r="H620">
        <v>10</v>
      </c>
      <c r="I620" t="s">
        <v>162</v>
      </c>
      <c r="K620" s="5" t="s">
        <v>143</v>
      </c>
      <c r="L620">
        <v>8.2994441986083984</v>
      </c>
      <c r="M620" t="s">
        <v>144</v>
      </c>
      <c r="N620" t="s">
        <v>2337</v>
      </c>
      <c r="P620" s="4" t="str">
        <f t="shared" si="18"/>
        <v>KRAYN-WKO-NDX-20100604</v>
      </c>
      <c r="Q620">
        <f t="shared" si="19"/>
        <v>1</v>
      </c>
    </row>
    <row r="621" spans="1:17" x14ac:dyDescent="0.25">
      <c r="A621" t="s">
        <v>2338</v>
      </c>
      <c r="B621" t="s">
        <v>1241</v>
      </c>
      <c r="C621" s="2">
        <v>40333</v>
      </c>
      <c r="D621" s="2">
        <v>40333</v>
      </c>
      <c r="E621" t="s">
        <v>17</v>
      </c>
      <c r="F621" t="s">
        <v>1200</v>
      </c>
      <c r="G621" t="s">
        <v>141</v>
      </c>
      <c r="H621">
        <v>20</v>
      </c>
      <c r="I621" t="s">
        <v>162</v>
      </c>
      <c r="J621" t="s">
        <v>1304</v>
      </c>
      <c r="K621" s="5" t="s">
        <v>201</v>
      </c>
      <c r="L621">
        <v>8.2994441986083984</v>
      </c>
      <c r="M621" t="s">
        <v>144</v>
      </c>
      <c r="N621" t="s">
        <v>2339</v>
      </c>
      <c r="P621" s="4" t="str">
        <f t="shared" si="18"/>
        <v>KRAYN-WKO-NDX-20100604</v>
      </c>
      <c r="Q621">
        <f t="shared" si="19"/>
        <v>1</v>
      </c>
    </row>
    <row r="622" spans="1:17" x14ac:dyDescent="0.25">
      <c r="A622" t="s">
        <v>3627</v>
      </c>
      <c r="B622" t="s">
        <v>1241</v>
      </c>
      <c r="C622" s="2">
        <v>40333</v>
      </c>
      <c r="D622" s="2">
        <v>40333</v>
      </c>
      <c r="E622" t="s">
        <v>25</v>
      </c>
      <c r="F622" t="s">
        <v>140</v>
      </c>
      <c r="G622" t="s">
        <v>141</v>
      </c>
      <c r="H622">
        <v>13.666666984558105</v>
      </c>
      <c r="I622" t="s">
        <v>142</v>
      </c>
      <c r="K622" s="5" t="s">
        <v>143</v>
      </c>
      <c r="L622">
        <v>6.8333334922790527</v>
      </c>
      <c r="M622" t="s">
        <v>144</v>
      </c>
      <c r="N622" t="s">
        <v>3628</v>
      </c>
      <c r="P622" s="4" t="str">
        <f t="shared" si="18"/>
        <v>KRAYN-WKO-NDX-20100604</v>
      </c>
      <c r="Q622">
        <f t="shared" si="19"/>
        <v>1</v>
      </c>
    </row>
    <row r="623" spans="1:17" x14ac:dyDescent="0.25">
      <c r="A623" t="s">
        <v>3629</v>
      </c>
      <c r="B623" t="s">
        <v>1241</v>
      </c>
      <c r="C623" s="2">
        <v>40333</v>
      </c>
      <c r="D623" s="2">
        <v>40333</v>
      </c>
      <c r="E623" t="s">
        <v>25</v>
      </c>
      <c r="F623" t="s">
        <v>140</v>
      </c>
      <c r="G623" t="s">
        <v>141</v>
      </c>
      <c r="H623">
        <v>13.666666984558105</v>
      </c>
      <c r="I623" t="s">
        <v>142</v>
      </c>
      <c r="K623" s="5" t="s">
        <v>143</v>
      </c>
      <c r="L623">
        <v>6.8333334922790527</v>
      </c>
      <c r="M623" t="s">
        <v>144</v>
      </c>
      <c r="N623" t="s">
        <v>3628</v>
      </c>
      <c r="P623" s="4" t="str">
        <f t="shared" si="18"/>
        <v>KRAYN-WKO-NDX-20100604</v>
      </c>
      <c r="Q623">
        <f t="shared" si="19"/>
        <v>1</v>
      </c>
    </row>
    <row r="624" spans="1:17" x14ac:dyDescent="0.25">
      <c r="A624" t="s">
        <v>3630</v>
      </c>
      <c r="B624" t="s">
        <v>1241</v>
      </c>
      <c r="C624" s="2">
        <v>40333</v>
      </c>
      <c r="D624" s="2">
        <v>40333</v>
      </c>
      <c r="E624" t="s">
        <v>25</v>
      </c>
      <c r="F624" t="s">
        <v>140</v>
      </c>
      <c r="G624" t="s">
        <v>141</v>
      </c>
      <c r="H624">
        <v>13.666666984558105</v>
      </c>
      <c r="I624" t="s">
        <v>142</v>
      </c>
      <c r="J624" t="s">
        <v>93</v>
      </c>
      <c r="K624" s="5" t="s">
        <v>168</v>
      </c>
      <c r="L624">
        <v>6.8333334922790527</v>
      </c>
      <c r="M624" t="s">
        <v>144</v>
      </c>
      <c r="N624" t="s">
        <v>3628</v>
      </c>
      <c r="P624" s="4"/>
      <c r="Q624">
        <f t="shared" si="19"/>
        <v>1</v>
      </c>
    </row>
    <row r="625" spans="1:17" x14ac:dyDescent="0.25">
      <c r="A625" t="s">
        <v>2162</v>
      </c>
      <c r="B625" t="s">
        <v>1826</v>
      </c>
      <c r="C625" s="2">
        <v>40334</v>
      </c>
      <c r="D625" s="2">
        <v>40334</v>
      </c>
      <c r="E625" t="s">
        <v>16</v>
      </c>
      <c r="F625" t="s">
        <v>1216</v>
      </c>
      <c r="G625" t="s">
        <v>141</v>
      </c>
      <c r="H625">
        <v>6</v>
      </c>
      <c r="I625" t="s">
        <v>142</v>
      </c>
      <c r="K625" s="5" t="s">
        <v>143</v>
      </c>
      <c r="L625">
        <v>1.7697222232818604</v>
      </c>
      <c r="M625" t="s">
        <v>144</v>
      </c>
      <c r="N625" t="s">
        <v>2163</v>
      </c>
      <c r="P625" s="4"/>
      <c r="Q625">
        <f t="shared" si="19"/>
        <v>1</v>
      </c>
    </row>
    <row r="626" spans="1:17" x14ac:dyDescent="0.25">
      <c r="A626" t="s">
        <v>2164</v>
      </c>
      <c r="B626" t="s">
        <v>1826</v>
      </c>
      <c r="C626" s="2">
        <v>40334</v>
      </c>
      <c r="D626" s="2">
        <v>40334</v>
      </c>
      <c r="E626" t="s">
        <v>16</v>
      </c>
      <c r="F626" t="s">
        <v>1216</v>
      </c>
      <c r="G626" t="s">
        <v>141</v>
      </c>
      <c r="H626">
        <v>6</v>
      </c>
      <c r="I626" t="s">
        <v>142</v>
      </c>
      <c r="K626" s="5" t="s">
        <v>143</v>
      </c>
      <c r="L626">
        <v>1.7697222232818604</v>
      </c>
      <c r="M626" t="s">
        <v>144</v>
      </c>
      <c r="N626" t="s">
        <v>2163</v>
      </c>
      <c r="P626" s="4"/>
      <c r="Q626">
        <f t="shared" si="19"/>
        <v>1</v>
      </c>
    </row>
    <row r="627" spans="1:17" x14ac:dyDescent="0.25">
      <c r="A627" t="s">
        <v>5291</v>
      </c>
      <c r="B627" t="s">
        <v>927</v>
      </c>
      <c r="C627" s="2">
        <v>40336</v>
      </c>
      <c r="D627" s="2">
        <v>40336</v>
      </c>
      <c r="E627" t="s">
        <v>16</v>
      </c>
      <c r="F627" t="s">
        <v>140</v>
      </c>
      <c r="G627" t="s">
        <v>141</v>
      </c>
      <c r="H627">
        <v>0.44444441795349121</v>
      </c>
      <c r="I627" t="s">
        <v>142</v>
      </c>
      <c r="J627" t="s">
        <v>37</v>
      </c>
      <c r="K627" s="5" t="s">
        <v>168</v>
      </c>
      <c r="L627">
        <v>0.22222220897674561</v>
      </c>
      <c r="M627" t="s">
        <v>144</v>
      </c>
      <c r="N627" t="s">
        <v>928</v>
      </c>
      <c r="P627" s="4"/>
      <c r="Q627">
        <f t="shared" si="19"/>
        <v>1</v>
      </c>
    </row>
    <row r="628" spans="1:17" x14ac:dyDescent="0.25">
      <c r="A628" t="s">
        <v>1536</v>
      </c>
      <c r="B628" t="s">
        <v>1537</v>
      </c>
      <c r="C628" s="2">
        <v>40336</v>
      </c>
      <c r="D628" s="2">
        <v>40336</v>
      </c>
      <c r="E628" t="s">
        <v>12</v>
      </c>
      <c r="F628" t="s">
        <v>140</v>
      </c>
      <c r="G628" t="s">
        <v>141</v>
      </c>
      <c r="H628">
        <v>1.25</v>
      </c>
      <c r="I628" t="s">
        <v>142</v>
      </c>
      <c r="J628" t="s">
        <v>56</v>
      </c>
      <c r="K628" s="5" t="s">
        <v>968</v>
      </c>
      <c r="L628">
        <v>2.5566666126251221</v>
      </c>
      <c r="M628" t="s">
        <v>144</v>
      </c>
      <c r="N628" t="s">
        <v>1538</v>
      </c>
      <c r="P628" s="4"/>
      <c r="Q628">
        <f t="shared" si="19"/>
        <v>1</v>
      </c>
    </row>
    <row r="629" spans="1:17" x14ac:dyDescent="0.25">
      <c r="A629" t="s">
        <v>1539</v>
      </c>
      <c r="B629" t="s">
        <v>1540</v>
      </c>
      <c r="C629" s="2">
        <v>40336</v>
      </c>
      <c r="D629" s="2">
        <v>40336</v>
      </c>
      <c r="E629" t="s">
        <v>12</v>
      </c>
      <c r="F629" t="s">
        <v>140</v>
      </c>
      <c r="G629" t="s">
        <v>141</v>
      </c>
      <c r="H629">
        <v>1.5</v>
      </c>
      <c r="I629" t="s">
        <v>142</v>
      </c>
      <c r="J629" t="s">
        <v>122</v>
      </c>
      <c r="K629" s="5" t="s">
        <v>168</v>
      </c>
      <c r="L629">
        <v>2.5566666126251221</v>
      </c>
      <c r="M629" t="s">
        <v>144</v>
      </c>
      <c r="N629" t="s">
        <v>1541</v>
      </c>
      <c r="P629" s="4"/>
      <c r="Q629">
        <f t="shared" si="19"/>
        <v>1</v>
      </c>
    </row>
    <row r="630" spans="1:17" x14ac:dyDescent="0.25">
      <c r="A630" t="s">
        <v>1843</v>
      </c>
      <c r="B630" t="s">
        <v>1537</v>
      </c>
      <c r="C630" s="2">
        <v>40336</v>
      </c>
      <c r="D630" s="2">
        <v>40336</v>
      </c>
      <c r="E630" t="s">
        <v>14</v>
      </c>
      <c r="F630" t="s">
        <v>161</v>
      </c>
      <c r="G630" t="s">
        <v>141</v>
      </c>
      <c r="H630">
        <v>1</v>
      </c>
      <c r="I630" t="s">
        <v>142</v>
      </c>
      <c r="J630" t="s">
        <v>56</v>
      </c>
      <c r="K630" s="5" t="s">
        <v>968</v>
      </c>
      <c r="L630">
        <v>2.0083334445953369</v>
      </c>
      <c r="M630" t="s">
        <v>144</v>
      </c>
      <c r="N630" t="s">
        <v>1538</v>
      </c>
      <c r="P630" s="4"/>
      <c r="Q630">
        <f t="shared" si="19"/>
        <v>1</v>
      </c>
    </row>
    <row r="631" spans="1:17" x14ac:dyDescent="0.25">
      <c r="A631" t="s">
        <v>1844</v>
      </c>
      <c r="B631" t="s">
        <v>1540</v>
      </c>
      <c r="C631" s="2">
        <v>40336</v>
      </c>
      <c r="D631" s="2">
        <v>40336</v>
      </c>
      <c r="E631" t="s">
        <v>14</v>
      </c>
      <c r="F631" t="s">
        <v>161</v>
      </c>
      <c r="G631" t="s">
        <v>141</v>
      </c>
      <c r="H631">
        <v>0.75</v>
      </c>
      <c r="I631" t="s">
        <v>142</v>
      </c>
      <c r="J631" t="s">
        <v>122</v>
      </c>
      <c r="K631" s="5" t="s">
        <v>168</v>
      </c>
      <c r="L631">
        <v>2.0416667461395264</v>
      </c>
      <c r="M631" t="s">
        <v>144</v>
      </c>
      <c r="N631" t="s">
        <v>1541</v>
      </c>
      <c r="P631" s="4"/>
      <c r="Q631">
        <f t="shared" si="19"/>
        <v>1</v>
      </c>
    </row>
    <row r="632" spans="1:17" x14ac:dyDescent="0.25">
      <c r="A632" t="s">
        <v>1174</v>
      </c>
      <c r="B632" t="s">
        <v>1537</v>
      </c>
      <c r="C632" s="2">
        <v>40336</v>
      </c>
      <c r="D632" s="2">
        <v>40336</v>
      </c>
      <c r="E632" t="s">
        <v>15</v>
      </c>
      <c r="F632" t="s">
        <v>140</v>
      </c>
      <c r="G632" t="s">
        <v>141</v>
      </c>
      <c r="H632">
        <v>1.5</v>
      </c>
      <c r="I632" t="s">
        <v>142</v>
      </c>
      <c r="J632" t="s">
        <v>56</v>
      </c>
      <c r="K632" s="5" t="s">
        <v>968</v>
      </c>
      <c r="L632">
        <v>3.4161109924316406</v>
      </c>
      <c r="M632" t="s">
        <v>144</v>
      </c>
      <c r="N632" t="s">
        <v>1538</v>
      </c>
      <c r="P632" s="4"/>
      <c r="Q632">
        <f t="shared" si="19"/>
        <v>1</v>
      </c>
    </row>
    <row r="633" spans="1:17" x14ac:dyDescent="0.25">
      <c r="A633" t="s">
        <v>2035</v>
      </c>
      <c r="B633" t="s">
        <v>2036</v>
      </c>
      <c r="C633" s="2">
        <v>40336</v>
      </c>
      <c r="D633" s="2">
        <v>40336</v>
      </c>
      <c r="E633" t="s">
        <v>15</v>
      </c>
      <c r="F633" t="s">
        <v>140</v>
      </c>
      <c r="G633" t="s">
        <v>141</v>
      </c>
      <c r="H633">
        <v>1.5</v>
      </c>
      <c r="I633" t="s">
        <v>142</v>
      </c>
      <c r="J633" t="s">
        <v>122</v>
      </c>
      <c r="K633" s="5" t="s">
        <v>168</v>
      </c>
      <c r="L633">
        <v>3.4161109924316406</v>
      </c>
      <c r="M633" t="s">
        <v>144</v>
      </c>
      <c r="N633" t="s">
        <v>1541</v>
      </c>
      <c r="P633" s="4"/>
      <c r="Q633">
        <f t="shared" si="19"/>
        <v>1</v>
      </c>
    </row>
    <row r="634" spans="1:17" x14ac:dyDescent="0.25">
      <c r="A634" t="s">
        <v>2165</v>
      </c>
      <c r="B634" t="s">
        <v>1241</v>
      </c>
      <c r="C634" s="2">
        <v>40336</v>
      </c>
      <c r="D634" s="2">
        <v>40336</v>
      </c>
      <c r="E634" t="s">
        <v>16</v>
      </c>
      <c r="F634" t="s">
        <v>1200</v>
      </c>
      <c r="G634" t="s">
        <v>141</v>
      </c>
      <c r="H634">
        <v>26</v>
      </c>
      <c r="I634" t="s">
        <v>162</v>
      </c>
      <c r="J634" t="s">
        <v>47</v>
      </c>
      <c r="K634" s="5" t="s">
        <v>333</v>
      </c>
      <c r="L634">
        <v>9.9499998092651367</v>
      </c>
      <c r="M634" t="s">
        <v>144</v>
      </c>
      <c r="N634" t="s">
        <v>2166</v>
      </c>
      <c r="P634" s="4"/>
      <c r="Q634">
        <f t="shared" si="19"/>
        <v>1</v>
      </c>
    </row>
    <row r="635" spans="1:17" x14ac:dyDescent="0.25">
      <c r="A635" t="s">
        <v>2345</v>
      </c>
      <c r="B635" t="s">
        <v>1344</v>
      </c>
      <c r="C635" s="2">
        <v>40336</v>
      </c>
      <c r="D635" s="2">
        <v>40336</v>
      </c>
      <c r="E635" t="s">
        <v>17</v>
      </c>
      <c r="F635" t="s">
        <v>1200</v>
      </c>
      <c r="G635" t="s">
        <v>141</v>
      </c>
      <c r="H635">
        <v>13.5</v>
      </c>
      <c r="I635" t="s">
        <v>162</v>
      </c>
      <c r="K635" s="5" t="s">
        <v>143</v>
      </c>
      <c r="L635">
        <v>4.4666666984558105</v>
      </c>
      <c r="M635" t="s">
        <v>144</v>
      </c>
      <c r="N635" t="s">
        <v>2346</v>
      </c>
      <c r="P635" s="4"/>
      <c r="Q635">
        <f t="shared" si="19"/>
        <v>1</v>
      </c>
    </row>
    <row r="636" spans="1:17" x14ac:dyDescent="0.25">
      <c r="A636" t="s">
        <v>2486</v>
      </c>
      <c r="B636" t="s">
        <v>1241</v>
      </c>
      <c r="C636" s="2">
        <v>40336</v>
      </c>
      <c r="D636" s="2">
        <v>40336</v>
      </c>
      <c r="E636" t="s">
        <v>18</v>
      </c>
      <c r="F636" t="s">
        <v>1200</v>
      </c>
      <c r="G636" t="s">
        <v>141</v>
      </c>
      <c r="H636">
        <v>5</v>
      </c>
      <c r="I636" t="s">
        <v>162</v>
      </c>
      <c r="K636" s="5" t="s">
        <v>143</v>
      </c>
      <c r="L636">
        <v>1.1666666269302368</v>
      </c>
      <c r="M636" t="s">
        <v>144</v>
      </c>
      <c r="N636" t="s">
        <v>2487</v>
      </c>
      <c r="P636" s="4"/>
      <c r="Q636">
        <f t="shared" si="19"/>
        <v>1</v>
      </c>
    </row>
    <row r="637" spans="1:17" x14ac:dyDescent="0.25">
      <c r="A637" t="s">
        <v>926</v>
      </c>
      <c r="B637" t="s">
        <v>927</v>
      </c>
      <c r="C637" s="2">
        <v>40337</v>
      </c>
      <c r="D637" s="2">
        <v>40337</v>
      </c>
      <c r="E637" t="s">
        <v>16</v>
      </c>
      <c r="F637" t="s">
        <v>140</v>
      </c>
      <c r="G637" t="s">
        <v>141</v>
      </c>
      <c r="H637">
        <v>3.4722223877906799E-2</v>
      </c>
      <c r="I637" t="s">
        <v>142</v>
      </c>
      <c r="K637" s="5" t="s">
        <v>143</v>
      </c>
      <c r="L637">
        <v>1.73611119389534E-2</v>
      </c>
      <c r="M637" t="s">
        <v>144</v>
      </c>
      <c r="N637" t="s">
        <v>928</v>
      </c>
      <c r="P637" s="4"/>
      <c r="Q637">
        <f t="shared" si="19"/>
        <v>1</v>
      </c>
    </row>
    <row r="638" spans="1:17" x14ac:dyDescent="0.25">
      <c r="A638" t="s">
        <v>1195</v>
      </c>
      <c r="B638" t="s">
        <v>1178</v>
      </c>
      <c r="C638" s="2">
        <v>40337</v>
      </c>
      <c r="D638" s="2">
        <v>40337</v>
      </c>
      <c r="E638" t="s">
        <v>17</v>
      </c>
      <c r="F638" t="s">
        <v>140</v>
      </c>
      <c r="G638" t="s">
        <v>141</v>
      </c>
      <c r="H638">
        <v>0.65972220897674561</v>
      </c>
      <c r="I638" t="s">
        <v>142</v>
      </c>
      <c r="K638" s="5" t="s">
        <v>143</v>
      </c>
      <c r="L638">
        <v>0.34027779102325439</v>
      </c>
      <c r="M638" t="s">
        <v>144</v>
      </c>
      <c r="N638" t="s">
        <v>928</v>
      </c>
      <c r="P638" s="4"/>
      <c r="Q638">
        <f t="shared" si="19"/>
        <v>1</v>
      </c>
    </row>
    <row r="639" spans="1:17" x14ac:dyDescent="0.25">
      <c r="A639" t="s">
        <v>2458</v>
      </c>
      <c r="B639" t="s">
        <v>2459</v>
      </c>
      <c r="C639" s="2">
        <v>40337</v>
      </c>
      <c r="D639" s="2">
        <v>40337</v>
      </c>
      <c r="E639" t="s">
        <v>18</v>
      </c>
      <c r="F639" t="s">
        <v>1200</v>
      </c>
      <c r="G639" t="s">
        <v>141</v>
      </c>
      <c r="H639">
        <v>2.1833333969116211</v>
      </c>
      <c r="I639" t="s">
        <v>162</v>
      </c>
      <c r="J639" t="s">
        <v>57</v>
      </c>
      <c r="K639" s="5" t="s">
        <v>968</v>
      </c>
      <c r="L639">
        <v>9.1666669845581055</v>
      </c>
      <c r="M639" t="s">
        <v>144</v>
      </c>
      <c r="N639" t="s">
        <v>2460</v>
      </c>
      <c r="P639" s="4"/>
      <c r="Q639">
        <f t="shared" si="19"/>
        <v>1</v>
      </c>
    </row>
    <row r="640" spans="1:17" x14ac:dyDescent="0.25">
      <c r="A640" t="s">
        <v>2461</v>
      </c>
      <c r="B640" t="s">
        <v>2462</v>
      </c>
      <c r="C640" s="2">
        <v>40337</v>
      </c>
      <c r="D640" s="2">
        <v>40337</v>
      </c>
      <c r="E640" t="s">
        <v>18</v>
      </c>
      <c r="F640" t="s">
        <v>1200</v>
      </c>
      <c r="G640" t="s">
        <v>141</v>
      </c>
      <c r="H640">
        <v>1</v>
      </c>
      <c r="I640" t="s">
        <v>162</v>
      </c>
      <c r="K640" s="5" t="s">
        <v>143</v>
      </c>
      <c r="L640">
        <v>9.1666669845581055</v>
      </c>
      <c r="M640" t="s">
        <v>144</v>
      </c>
      <c r="N640" t="s">
        <v>2463</v>
      </c>
      <c r="P640" s="4"/>
      <c r="Q640">
        <f t="shared" si="19"/>
        <v>1</v>
      </c>
    </row>
    <row r="641" spans="1:17" x14ac:dyDescent="0.25">
      <c r="A641" t="s">
        <v>2464</v>
      </c>
      <c r="B641" t="s">
        <v>2465</v>
      </c>
      <c r="C641" s="2">
        <v>40337</v>
      </c>
      <c r="D641" s="2">
        <v>40337</v>
      </c>
      <c r="E641" t="s">
        <v>18</v>
      </c>
      <c r="F641" t="s">
        <v>1200</v>
      </c>
      <c r="G641" t="s">
        <v>141</v>
      </c>
      <c r="H641">
        <v>4.3666667938232422</v>
      </c>
      <c r="I641" t="s">
        <v>162</v>
      </c>
      <c r="J641" t="s">
        <v>122</v>
      </c>
      <c r="K641" s="5" t="s">
        <v>168</v>
      </c>
      <c r="L641">
        <v>9.1666669845581055</v>
      </c>
      <c r="M641" t="s">
        <v>144</v>
      </c>
      <c r="N641" t="s">
        <v>2466</v>
      </c>
      <c r="P641" s="4"/>
      <c r="Q641">
        <f t="shared" si="19"/>
        <v>1</v>
      </c>
    </row>
    <row r="642" spans="1:17" x14ac:dyDescent="0.25">
      <c r="A642" t="s">
        <v>2467</v>
      </c>
      <c r="B642" t="s">
        <v>2468</v>
      </c>
      <c r="C642" s="2">
        <v>40337</v>
      </c>
      <c r="D642" s="2">
        <v>40337</v>
      </c>
      <c r="E642" t="s">
        <v>18</v>
      </c>
      <c r="F642" t="s">
        <v>1200</v>
      </c>
      <c r="G642" t="s">
        <v>141</v>
      </c>
      <c r="H642">
        <v>17</v>
      </c>
      <c r="I642" t="s">
        <v>162</v>
      </c>
      <c r="K642" s="5" t="s">
        <v>143</v>
      </c>
      <c r="L642">
        <v>9.1666669845581055</v>
      </c>
      <c r="M642" t="s">
        <v>144</v>
      </c>
      <c r="N642" t="s">
        <v>2469</v>
      </c>
      <c r="P642" s="4"/>
      <c r="Q642">
        <f t="shared" si="19"/>
        <v>1</v>
      </c>
    </row>
    <row r="643" spans="1:17" x14ac:dyDescent="0.25">
      <c r="A643" t="s">
        <v>2610</v>
      </c>
      <c r="B643" t="s">
        <v>2459</v>
      </c>
      <c r="C643" s="2">
        <v>40337</v>
      </c>
      <c r="D643" s="2">
        <v>40337</v>
      </c>
      <c r="E643" t="s">
        <v>19</v>
      </c>
      <c r="F643" t="s">
        <v>140</v>
      </c>
      <c r="G643" t="s">
        <v>141</v>
      </c>
      <c r="H643">
        <v>3</v>
      </c>
      <c r="I643" t="s">
        <v>142</v>
      </c>
      <c r="J643" t="s">
        <v>56</v>
      </c>
      <c r="K643" s="5" t="s">
        <v>968</v>
      </c>
      <c r="L643">
        <v>9.6333332061767578</v>
      </c>
      <c r="M643" t="s">
        <v>144</v>
      </c>
      <c r="N643" t="s">
        <v>2611</v>
      </c>
      <c r="P643" s="4"/>
      <c r="Q643">
        <f t="shared" ref="Q643:Q706" si="20">COUNTIF($A$2:$A$2708,$A643)</f>
        <v>1</v>
      </c>
    </row>
    <row r="644" spans="1:17" x14ac:dyDescent="0.25">
      <c r="A644" t="s">
        <v>2612</v>
      </c>
      <c r="B644" t="s">
        <v>2613</v>
      </c>
      <c r="C644" s="2">
        <v>40337</v>
      </c>
      <c r="D644" s="2">
        <v>40337</v>
      </c>
      <c r="E644" t="s">
        <v>19</v>
      </c>
      <c r="F644" t="s">
        <v>140</v>
      </c>
      <c r="G644" t="s">
        <v>141</v>
      </c>
      <c r="H644">
        <v>1.5</v>
      </c>
      <c r="I644" t="s">
        <v>142</v>
      </c>
      <c r="J644" t="s">
        <v>122</v>
      </c>
      <c r="K644" s="5" t="s">
        <v>168</v>
      </c>
      <c r="L644">
        <v>9.6333332061767578</v>
      </c>
      <c r="M644" t="s">
        <v>144</v>
      </c>
      <c r="N644" t="s">
        <v>2614</v>
      </c>
      <c r="P644" s="4"/>
      <c r="Q644">
        <f t="shared" si="20"/>
        <v>1</v>
      </c>
    </row>
    <row r="645" spans="1:17" x14ac:dyDescent="0.25">
      <c r="A645" t="s">
        <v>2617</v>
      </c>
      <c r="B645" t="s">
        <v>1241</v>
      </c>
      <c r="C645" s="2">
        <v>40337</v>
      </c>
      <c r="D645" s="2">
        <v>40337</v>
      </c>
      <c r="E645" t="s">
        <v>19</v>
      </c>
      <c r="F645" t="s">
        <v>1200</v>
      </c>
      <c r="G645" t="s">
        <v>141</v>
      </c>
      <c r="H645">
        <v>30</v>
      </c>
      <c r="I645" t="s">
        <v>162</v>
      </c>
      <c r="K645" s="5" t="s">
        <v>143</v>
      </c>
      <c r="L645">
        <v>9.6333332061767578</v>
      </c>
      <c r="M645" t="s">
        <v>144</v>
      </c>
      <c r="N645" t="s">
        <v>2618</v>
      </c>
      <c r="P645" s="4"/>
      <c r="Q645">
        <f t="shared" si="20"/>
        <v>1</v>
      </c>
    </row>
    <row r="646" spans="1:17" x14ac:dyDescent="0.25">
      <c r="A646" t="s">
        <v>2742</v>
      </c>
      <c r="B646" t="s">
        <v>2459</v>
      </c>
      <c r="C646" s="2">
        <v>40337</v>
      </c>
      <c r="D646" s="2">
        <v>40337</v>
      </c>
      <c r="E646" t="s">
        <v>19</v>
      </c>
      <c r="F646" t="s">
        <v>140</v>
      </c>
      <c r="G646" t="s">
        <v>141</v>
      </c>
      <c r="H646">
        <v>3</v>
      </c>
      <c r="I646" t="s">
        <v>142</v>
      </c>
      <c r="J646" t="s">
        <v>56</v>
      </c>
      <c r="K646" s="5" t="s">
        <v>968</v>
      </c>
      <c r="L646">
        <v>9.6333332061767578</v>
      </c>
      <c r="M646" t="s">
        <v>144</v>
      </c>
      <c r="N646" t="s">
        <v>2611</v>
      </c>
      <c r="P646" s="4"/>
      <c r="Q646">
        <f t="shared" si="20"/>
        <v>1</v>
      </c>
    </row>
    <row r="647" spans="1:17" x14ac:dyDescent="0.25">
      <c r="A647" t="s">
        <v>2743</v>
      </c>
      <c r="B647" t="s">
        <v>2613</v>
      </c>
      <c r="C647" s="2">
        <v>40337</v>
      </c>
      <c r="D647" s="2">
        <v>40337</v>
      </c>
      <c r="E647" t="s">
        <v>19</v>
      </c>
      <c r="F647" t="s">
        <v>140</v>
      </c>
      <c r="G647" t="s">
        <v>141</v>
      </c>
      <c r="H647">
        <v>1.5</v>
      </c>
      <c r="I647" t="s">
        <v>142</v>
      </c>
      <c r="J647" t="s">
        <v>122</v>
      </c>
      <c r="K647" s="5" t="s">
        <v>168</v>
      </c>
      <c r="L647">
        <v>9.6333332061767578</v>
      </c>
      <c r="M647" t="s">
        <v>144</v>
      </c>
      <c r="N647" t="s">
        <v>2614</v>
      </c>
      <c r="P647" s="4"/>
      <c r="Q647">
        <f t="shared" si="20"/>
        <v>1</v>
      </c>
    </row>
    <row r="648" spans="1:17" x14ac:dyDescent="0.25">
      <c r="A648" t="s">
        <v>2745</v>
      </c>
      <c r="B648" t="s">
        <v>1241</v>
      </c>
      <c r="C648" s="2">
        <v>40337</v>
      </c>
      <c r="D648" s="2">
        <v>40337</v>
      </c>
      <c r="E648" t="s">
        <v>19</v>
      </c>
      <c r="F648" t="s">
        <v>1200</v>
      </c>
      <c r="G648" t="s">
        <v>141</v>
      </c>
      <c r="H648">
        <v>30</v>
      </c>
      <c r="I648" t="s">
        <v>162</v>
      </c>
      <c r="K648" s="5" t="s">
        <v>143</v>
      </c>
      <c r="L648">
        <v>9.6333332061767578</v>
      </c>
      <c r="M648" t="s">
        <v>144</v>
      </c>
      <c r="N648" t="s">
        <v>2618</v>
      </c>
      <c r="P648" s="4"/>
      <c r="Q648">
        <f t="shared" si="20"/>
        <v>1</v>
      </c>
    </row>
    <row r="649" spans="1:17" x14ac:dyDescent="0.25">
      <c r="A649" t="s">
        <v>2871</v>
      </c>
      <c r="B649" t="s">
        <v>1537</v>
      </c>
      <c r="C649" s="2">
        <v>40337</v>
      </c>
      <c r="D649" s="2">
        <v>40337</v>
      </c>
      <c r="E649" t="s">
        <v>20</v>
      </c>
      <c r="F649" t="s">
        <v>161</v>
      </c>
      <c r="G649" t="s">
        <v>141</v>
      </c>
      <c r="H649">
        <v>1</v>
      </c>
      <c r="I649" t="s">
        <v>142</v>
      </c>
      <c r="J649" t="s">
        <v>56</v>
      </c>
      <c r="K649" s="5" t="s">
        <v>968</v>
      </c>
      <c r="L649">
        <v>2.1894445419311523</v>
      </c>
      <c r="M649" t="s">
        <v>144</v>
      </c>
      <c r="N649" t="s">
        <v>1538</v>
      </c>
      <c r="P649" s="4"/>
      <c r="Q649">
        <f t="shared" si="20"/>
        <v>1</v>
      </c>
    </row>
    <row r="650" spans="1:17" x14ac:dyDescent="0.25">
      <c r="A650" t="s">
        <v>2872</v>
      </c>
      <c r="B650" t="s">
        <v>1540</v>
      </c>
      <c r="C650" s="2">
        <v>40337</v>
      </c>
      <c r="D650" s="2">
        <v>40337</v>
      </c>
      <c r="E650" t="s">
        <v>20</v>
      </c>
      <c r="F650" t="s">
        <v>161</v>
      </c>
      <c r="G650" t="s">
        <v>141</v>
      </c>
      <c r="H650">
        <v>1</v>
      </c>
      <c r="I650" t="s">
        <v>142</v>
      </c>
      <c r="J650" t="s">
        <v>122</v>
      </c>
      <c r="K650" s="5" t="s">
        <v>168</v>
      </c>
      <c r="L650">
        <v>2.1894445419311523</v>
      </c>
      <c r="M650" t="s">
        <v>144</v>
      </c>
      <c r="N650" t="s">
        <v>1541</v>
      </c>
      <c r="P650" s="4"/>
      <c r="Q650">
        <f t="shared" si="20"/>
        <v>1</v>
      </c>
    </row>
    <row r="651" spans="1:17" x14ac:dyDescent="0.25">
      <c r="A651" t="s">
        <v>3017</v>
      </c>
      <c r="B651" t="s">
        <v>1537</v>
      </c>
      <c r="C651" s="2">
        <v>40337</v>
      </c>
      <c r="D651" s="2">
        <v>40337</v>
      </c>
      <c r="E651" t="s">
        <v>21</v>
      </c>
      <c r="F651" t="s">
        <v>140</v>
      </c>
      <c r="G651" t="s">
        <v>141</v>
      </c>
      <c r="H651">
        <v>1</v>
      </c>
      <c r="I651" t="s">
        <v>142</v>
      </c>
      <c r="J651" t="s">
        <v>56</v>
      </c>
      <c r="K651" s="5" t="s">
        <v>968</v>
      </c>
      <c r="L651">
        <v>1.9424999952316284</v>
      </c>
      <c r="M651" t="s">
        <v>144</v>
      </c>
      <c r="N651" t="s">
        <v>1538</v>
      </c>
      <c r="P651" s="4"/>
      <c r="Q651">
        <f t="shared" si="20"/>
        <v>1</v>
      </c>
    </row>
    <row r="652" spans="1:17" x14ac:dyDescent="0.25">
      <c r="A652" t="s">
        <v>3018</v>
      </c>
      <c r="B652" t="s">
        <v>2465</v>
      </c>
      <c r="C652" s="2">
        <v>40337</v>
      </c>
      <c r="D652" s="2">
        <v>40337</v>
      </c>
      <c r="E652" t="s">
        <v>21</v>
      </c>
      <c r="F652" t="s">
        <v>140</v>
      </c>
      <c r="G652" t="s">
        <v>141</v>
      </c>
      <c r="H652">
        <v>0.83333331346511841</v>
      </c>
      <c r="I652" t="s">
        <v>142</v>
      </c>
      <c r="J652" t="s">
        <v>122</v>
      </c>
      <c r="K652" s="5" t="s">
        <v>168</v>
      </c>
      <c r="L652">
        <v>1.9424999952316284</v>
      </c>
      <c r="M652" t="s">
        <v>144</v>
      </c>
      <c r="N652" t="s">
        <v>1541</v>
      </c>
      <c r="P652" s="4"/>
      <c r="Q652">
        <f t="shared" si="20"/>
        <v>1</v>
      </c>
    </row>
    <row r="653" spans="1:17" x14ac:dyDescent="0.25">
      <c r="A653" t="s">
        <v>3179</v>
      </c>
      <c r="B653" t="s">
        <v>1537</v>
      </c>
      <c r="C653" s="2">
        <v>40337</v>
      </c>
      <c r="D653" s="2">
        <v>40337</v>
      </c>
      <c r="E653" t="s">
        <v>22</v>
      </c>
      <c r="F653" t="s">
        <v>161</v>
      </c>
      <c r="G653" t="s">
        <v>141</v>
      </c>
      <c r="H653">
        <v>1</v>
      </c>
      <c r="I653" t="s">
        <v>142</v>
      </c>
      <c r="J653" t="s">
        <v>56</v>
      </c>
      <c r="K653" s="5" t="s">
        <v>968</v>
      </c>
      <c r="L653">
        <v>2.434999942779541</v>
      </c>
      <c r="M653" t="s">
        <v>144</v>
      </c>
      <c r="N653" t="s">
        <v>1538</v>
      </c>
      <c r="P653" s="4"/>
      <c r="Q653">
        <f t="shared" si="20"/>
        <v>1</v>
      </c>
    </row>
    <row r="654" spans="1:17" x14ac:dyDescent="0.25">
      <c r="A654" t="s">
        <v>3180</v>
      </c>
      <c r="B654" t="s">
        <v>2465</v>
      </c>
      <c r="C654" s="2">
        <v>40337</v>
      </c>
      <c r="D654" s="2">
        <v>40337</v>
      </c>
      <c r="E654" t="s">
        <v>22</v>
      </c>
      <c r="F654" t="s">
        <v>161</v>
      </c>
      <c r="G654" t="s">
        <v>141</v>
      </c>
      <c r="H654">
        <v>1.25</v>
      </c>
      <c r="I654" t="s">
        <v>142</v>
      </c>
      <c r="J654" t="s">
        <v>122</v>
      </c>
      <c r="K654" s="5" t="s">
        <v>168</v>
      </c>
      <c r="L654">
        <v>2.434999942779541</v>
      </c>
      <c r="M654" t="s">
        <v>144</v>
      </c>
      <c r="N654" t="s">
        <v>1541</v>
      </c>
      <c r="P654" s="4"/>
      <c r="Q654">
        <f t="shared" si="20"/>
        <v>1</v>
      </c>
    </row>
    <row r="655" spans="1:17" x14ac:dyDescent="0.25">
      <c r="A655" t="s">
        <v>2173</v>
      </c>
      <c r="B655" t="s">
        <v>2150</v>
      </c>
      <c r="C655" s="2">
        <v>40338</v>
      </c>
      <c r="D655" s="2">
        <v>40338</v>
      </c>
      <c r="E655" t="s">
        <v>16</v>
      </c>
      <c r="F655" t="s">
        <v>1200</v>
      </c>
      <c r="G655" t="s">
        <v>141</v>
      </c>
      <c r="H655">
        <v>3</v>
      </c>
      <c r="I655" t="s">
        <v>162</v>
      </c>
      <c r="K655" s="5" t="s">
        <v>143</v>
      </c>
      <c r="L655">
        <v>1.3602777719497681</v>
      </c>
      <c r="M655" t="s">
        <v>144</v>
      </c>
      <c r="N655" t="s">
        <v>2174</v>
      </c>
      <c r="P655" s="4"/>
      <c r="Q655">
        <f t="shared" si="20"/>
        <v>1</v>
      </c>
    </row>
    <row r="656" spans="1:17" x14ac:dyDescent="0.25">
      <c r="A656" t="s">
        <v>2470</v>
      </c>
      <c r="B656" t="s">
        <v>2150</v>
      </c>
      <c r="C656" s="2">
        <v>40338</v>
      </c>
      <c r="D656" s="2">
        <v>40338</v>
      </c>
      <c r="E656" t="s">
        <v>18</v>
      </c>
      <c r="F656" t="s">
        <v>1200</v>
      </c>
      <c r="G656" t="s">
        <v>141</v>
      </c>
      <c r="H656">
        <v>25.5</v>
      </c>
      <c r="I656" t="s">
        <v>162</v>
      </c>
      <c r="J656" t="s">
        <v>2471</v>
      </c>
      <c r="K656" s="5" t="s">
        <v>2472</v>
      </c>
      <c r="L656">
        <v>8.1333332061767578</v>
      </c>
      <c r="M656" t="s">
        <v>144</v>
      </c>
      <c r="N656" t="s">
        <v>2473</v>
      </c>
      <c r="P656" s="4"/>
      <c r="Q656">
        <f t="shared" si="20"/>
        <v>1</v>
      </c>
    </row>
    <row r="657" spans="1:17" x14ac:dyDescent="0.25">
      <c r="A657" t="s">
        <v>2622</v>
      </c>
      <c r="B657" t="s">
        <v>2150</v>
      </c>
      <c r="C657" s="2">
        <v>40338</v>
      </c>
      <c r="D657" s="2">
        <v>40338</v>
      </c>
      <c r="E657" t="s">
        <v>19</v>
      </c>
      <c r="F657" t="s">
        <v>1200</v>
      </c>
      <c r="G657" t="s">
        <v>141</v>
      </c>
      <c r="H657">
        <v>24</v>
      </c>
      <c r="I657" t="s">
        <v>162</v>
      </c>
      <c r="K657" s="5" t="s">
        <v>143</v>
      </c>
      <c r="L657">
        <v>5.257500171661377</v>
      </c>
      <c r="M657" t="s">
        <v>144</v>
      </c>
      <c r="N657" t="s">
        <v>2623</v>
      </c>
      <c r="P657" s="4"/>
      <c r="Q657">
        <f t="shared" si="20"/>
        <v>1</v>
      </c>
    </row>
    <row r="658" spans="1:17" x14ac:dyDescent="0.25">
      <c r="A658" t="s">
        <v>2747</v>
      </c>
      <c r="B658" t="s">
        <v>2150</v>
      </c>
      <c r="C658" s="2">
        <v>40338</v>
      </c>
      <c r="D658" s="2">
        <v>40338</v>
      </c>
      <c r="E658" t="s">
        <v>19</v>
      </c>
      <c r="F658" t="s">
        <v>1200</v>
      </c>
      <c r="G658" t="s">
        <v>141</v>
      </c>
      <c r="H658">
        <v>24</v>
      </c>
      <c r="I658" t="s">
        <v>162</v>
      </c>
      <c r="K658" s="5" t="s">
        <v>143</v>
      </c>
      <c r="L658">
        <v>5.257500171661377</v>
      </c>
      <c r="M658" t="s">
        <v>144</v>
      </c>
      <c r="N658" t="s">
        <v>2623</v>
      </c>
      <c r="P658" s="4"/>
      <c r="Q658">
        <f t="shared" si="20"/>
        <v>1</v>
      </c>
    </row>
    <row r="659" spans="1:17" x14ac:dyDescent="0.25">
      <c r="A659" t="s">
        <v>3343</v>
      </c>
      <c r="B659" t="s">
        <v>1219</v>
      </c>
      <c r="C659" s="2">
        <v>40338</v>
      </c>
      <c r="D659" s="2">
        <v>40338</v>
      </c>
      <c r="E659" t="s">
        <v>23</v>
      </c>
      <c r="F659" t="s">
        <v>161</v>
      </c>
      <c r="G659" t="s">
        <v>141</v>
      </c>
      <c r="H659">
        <v>0.75</v>
      </c>
      <c r="I659" t="s">
        <v>142</v>
      </c>
      <c r="K659" s="5" t="s">
        <v>143</v>
      </c>
      <c r="L659">
        <v>3.2113888263702393</v>
      </c>
      <c r="M659" t="s">
        <v>144</v>
      </c>
      <c r="N659" t="s">
        <v>3344</v>
      </c>
      <c r="P659" s="4"/>
      <c r="Q659">
        <f t="shared" si="20"/>
        <v>1</v>
      </c>
    </row>
    <row r="660" spans="1:17" x14ac:dyDescent="0.25">
      <c r="A660" t="s">
        <v>3345</v>
      </c>
      <c r="B660" t="s">
        <v>1219</v>
      </c>
      <c r="C660" s="2">
        <v>40338</v>
      </c>
      <c r="D660" s="2">
        <v>40338</v>
      </c>
      <c r="E660" t="s">
        <v>23</v>
      </c>
      <c r="F660" t="s">
        <v>161</v>
      </c>
      <c r="G660" t="s">
        <v>141</v>
      </c>
      <c r="H660">
        <v>5.25</v>
      </c>
      <c r="I660" t="s">
        <v>142</v>
      </c>
      <c r="J660" t="s">
        <v>122</v>
      </c>
      <c r="K660" s="5" t="s">
        <v>168</v>
      </c>
      <c r="L660">
        <v>3.2113888263702393</v>
      </c>
      <c r="M660" t="s">
        <v>144</v>
      </c>
      <c r="N660" t="s">
        <v>3346</v>
      </c>
      <c r="P660" s="4"/>
      <c r="Q660">
        <f t="shared" si="20"/>
        <v>1</v>
      </c>
    </row>
    <row r="661" spans="1:17" x14ac:dyDescent="0.25">
      <c r="A661" t="s">
        <v>3497</v>
      </c>
      <c r="B661" t="s">
        <v>2462</v>
      </c>
      <c r="C661" s="2">
        <v>40338</v>
      </c>
      <c r="D661" s="2">
        <v>40338</v>
      </c>
      <c r="E661" t="s">
        <v>24</v>
      </c>
      <c r="F661" t="s">
        <v>161</v>
      </c>
      <c r="G661" t="s">
        <v>141</v>
      </c>
      <c r="H661">
        <v>0.75</v>
      </c>
      <c r="I661" t="s">
        <v>142</v>
      </c>
      <c r="K661" s="5" t="s">
        <v>143</v>
      </c>
      <c r="L661">
        <v>1.0602778196334839</v>
      </c>
      <c r="M661" t="s">
        <v>144</v>
      </c>
      <c r="N661" t="s">
        <v>3344</v>
      </c>
      <c r="P661" s="4"/>
      <c r="Q661">
        <f t="shared" si="20"/>
        <v>1</v>
      </c>
    </row>
    <row r="662" spans="1:17" x14ac:dyDescent="0.25">
      <c r="A662" t="s">
        <v>3506</v>
      </c>
      <c r="B662" t="s">
        <v>2465</v>
      </c>
      <c r="C662" s="2">
        <v>40338</v>
      </c>
      <c r="D662" s="2">
        <v>40338</v>
      </c>
      <c r="E662" t="s">
        <v>24</v>
      </c>
      <c r="F662" t="s">
        <v>161</v>
      </c>
      <c r="G662" t="s">
        <v>141</v>
      </c>
      <c r="H662">
        <v>2.25</v>
      </c>
      <c r="I662" t="s">
        <v>142</v>
      </c>
      <c r="J662" t="s">
        <v>122</v>
      </c>
      <c r="K662" s="5" t="s">
        <v>168</v>
      </c>
      <c r="L662">
        <v>1.0602778196334839</v>
      </c>
      <c r="M662" t="s">
        <v>144</v>
      </c>
      <c r="N662" t="s">
        <v>3346</v>
      </c>
      <c r="P662" s="4"/>
      <c r="Q662">
        <f t="shared" si="20"/>
        <v>1</v>
      </c>
    </row>
    <row r="663" spans="1:17" x14ac:dyDescent="0.25">
      <c r="A663" t="s">
        <v>3932</v>
      </c>
      <c r="B663" t="s">
        <v>2462</v>
      </c>
      <c r="C663" s="2">
        <v>40338</v>
      </c>
      <c r="D663" s="2">
        <v>40338</v>
      </c>
      <c r="E663" t="s">
        <v>27</v>
      </c>
      <c r="F663" t="s">
        <v>140</v>
      </c>
      <c r="G663" t="s">
        <v>141</v>
      </c>
      <c r="H663">
        <v>0.25</v>
      </c>
      <c r="I663" t="s">
        <v>142</v>
      </c>
      <c r="K663" s="5" t="s">
        <v>143</v>
      </c>
      <c r="L663">
        <v>1.144444465637207</v>
      </c>
      <c r="M663" t="s">
        <v>144</v>
      </c>
      <c r="N663" t="s">
        <v>3344</v>
      </c>
      <c r="P663" s="4"/>
      <c r="Q663">
        <f t="shared" si="20"/>
        <v>1</v>
      </c>
    </row>
    <row r="664" spans="1:17" x14ac:dyDescent="0.25">
      <c r="A664" t="s">
        <v>3933</v>
      </c>
      <c r="B664" t="s">
        <v>1540</v>
      </c>
      <c r="C664" s="2">
        <v>40338</v>
      </c>
      <c r="D664" s="2">
        <v>40338</v>
      </c>
      <c r="E664" t="s">
        <v>27</v>
      </c>
      <c r="F664" t="s">
        <v>140</v>
      </c>
      <c r="G664" t="s">
        <v>141</v>
      </c>
      <c r="H664">
        <v>2.25</v>
      </c>
      <c r="I664" t="s">
        <v>142</v>
      </c>
      <c r="J664" t="s">
        <v>122</v>
      </c>
      <c r="K664" s="5" t="s">
        <v>168</v>
      </c>
      <c r="L664">
        <v>1.144444465637207</v>
      </c>
      <c r="M664" t="s">
        <v>144</v>
      </c>
      <c r="N664" t="s">
        <v>3346</v>
      </c>
      <c r="P664" s="4"/>
      <c r="Q664">
        <f t="shared" si="20"/>
        <v>1</v>
      </c>
    </row>
    <row r="665" spans="1:17" x14ac:dyDescent="0.25">
      <c r="A665" t="s">
        <v>2474</v>
      </c>
      <c r="B665" t="s">
        <v>1241</v>
      </c>
      <c r="C665" s="2">
        <v>40339</v>
      </c>
      <c r="D665" s="2">
        <v>40339</v>
      </c>
      <c r="E665" t="s">
        <v>18</v>
      </c>
      <c r="F665" t="s">
        <v>1200</v>
      </c>
      <c r="G665" t="s">
        <v>141</v>
      </c>
      <c r="H665">
        <v>34</v>
      </c>
      <c r="I665" t="s">
        <v>162</v>
      </c>
      <c r="J665" t="s">
        <v>101</v>
      </c>
      <c r="K665" s="5" t="s">
        <v>168</v>
      </c>
      <c r="L665">
        <v>10.816666603088379</v>
      </c>
      <c r="M665" t="s">
        <v>144</v>
      </c>
      <c r="N665" t="s">
        <v>2475</v>
      </c>
      <c r="P665" s="4"/>
      <c r="Q665">
        <f t="shared" si="20"/>
        <v>1</v>
      </c>
    </row>
    <row r="666" spans="1:17" x14ac:dyDescent="0.25">
      <c r="A666" t="s">
        <v>3181</v>
      </c>
      <c r="B666" t="s">
        <v>1219</v>
      </c>
      <c r="C666" s="2">
        <v>40339</v>
      </c>
      <c r="D666" s="2">
        <v>40339</v>
      </c>
      <c r="E666" t="s">
        <v>22</v>
      </c>
      <c r="F666" t="s">
        <v>161</v>
      </c>
      <c r="G666" t="s">
        <v>141</v>
      </c>
      <c r="H666">
        <v>0.75</v>
      </c>
      <c r="I666" t="s">
        <v>142</v>
      </c>
      <c r="K666" s="5" t="s">
        <v>143</v>
      </c>
      <c r="L666">
        <v>0.43944445252418518</v>
      </c>
      <c r="M666" t="s">
        <v>144</v>
      </c>
      <c r="N666" t="s">
        <v>3182</v>
      </c>
      <c r="P666" s="4"/>
      <c r="Q666">
        <f t="shared" si="20"/>
        <v>1</v>
      </c>
    </row>
    <row r="667" spans="1:17" x14ac:dyDescent="0.25">
      <c r="A667" t="s">
        <v>3784</v>
      </c>
      <c r="B667" t="s">
        <v>2462</v>
      </c>
      <c r="C667" s="2">
        <v>40339</v>
      </c>
      <c r="D667" s="2">
        <v>40339</v>
      </c>
      <c r="E667" t="s">
        <v>26</v>
      </c>
      <c r="F667" t="s">
        <v>140</v>
      </c>
      <c r="G667" t="s">
        <v>141</v>
      </c>
      <c r="H667">
        <v>0.75</v>
      </c>
      <c r="I667" t="s">
        <v>142</v>
      </c>
      <c r="K667" s="5" t="s">
        <v>143</v>
      </c>
      <c r="L667">
        <v>1.3936110734939575</v>
      </c>
      <c r="M667" t="s">
        <v>144</v>
      </c>
      <c r="N667" t="s">
        <v>3785</v>
      </c>
      <c r="P667" s="4"/>
      <c r="Q667">
        <f t="shared" si="20"/>
        <v>1</v>
      </c>
    </row>
    <row r="668" spans="1:17" x14ac:dyDescent="0.25">
      <c r="A668" t="s">
        <v>3786</v>
      </c>
      <c r="B668" t="s">
        <v>1540</v>
      </c>
      <c r="C668" s="2">
        <v>40339</v>
      </c>
      <c r="D668" s="2">
        <v>40339</v>
      </c>
      <c r="E668" t="s">
        <v>26</v>
      </c>
      <c r="F668" t="s">
        <v>140</v>
      </c>
      <c r="G668" t="s">
        <v>141</v>
      </c>
      <c r="H668">
        <v>3</v>
      </c>
      <c r="I668" t="s">
        <v>142</v>
      </c>
      <c r="J668" t="s">
        <v>122</v>
      </c>
      <c r="K668" s="5" t="s">
        <v>168</v>
      </c>
      <c r="L668">
        <v>1.3936110734939575</v>
      </c>
      <c r="M668" t="s">
        <v>144</v>
      </c>
      <c r="N668" t="s">
        <v>3787</v>
      </c>
      <c r="P668" s="4"/>
      <c r="Q668">
        <f t="shared" si="20"/>
        <v>1</v>
      </c>
    </row>
    <row r="669" spans="1:17" x14ac:dyDescent="0.25">
      <c r="A669" t="s">
        <v>4069</v>
      </c>
      <c r="B669" t="s">
        <v>2462</v>
      </c>
      <c r="C669" s="2">
        <v>40339</v>
      </c>
      <c r="D669" s="2">
        <v>40339</v>
      </c>
      <c r="E669" t="s">
        <v>28</v>
      </c>
      <c r="F669" t="s">
        <v>161</v>
      </c>
      <c r="G669" t="s">
        <v>141</v>
      </c>
      <c r="H669">
        <v>1</v>
      </c>
      <c r="I669" t="s">
        <v>142</v>
      </c>
      <c r="K669" s="5" t="s">
        <v>143</v>
      </c>
      <c r="L669">
        <v>0.29583331942558289</v>
      </c>
      <c r="M669" t="s">
        <v>144</v>
      </c>
      <c r="N669" t="s">
        <v>3182</v>
      </c>
      <c r="P669" s="4"/>
      <c r="Q669">
        <f t="shared" si="20"/>
        <v>1</v>
      </c>
    </row>
    <row r="670" spans="1:17" x14ac:dyDescent="0.25">
      <c r="A670" t="s">
        <v>4197</v>
      </c>
      <c r="B670" t="s">
        <v>2462</v>
      </c>
      <c r="C670" s="2">
        <v>40339</v>
      </c>
      <c r="D670" s="2">
        <v>40339</v>
      </c>
      <c r="E670" t="s">
        <v>29</v>
      </c>
      <c r="F670" t="s">
        <v>161</v>
      </c>
      <c r="G670" t="s">
        <v>141</v>
      </c>
      <c r="H670">
        <v>1</v>
      </c>
      <c r="I670" t="s">
        <v>142</v>
      </c>
      <c r="K670" s="5" t="s">
        <v>143</v>
      </c>
      <c r="L670">
        <v>2.3938889503479004</v>
      </c>
      <c r="M670" t="s">
        <v>144</v>
      </c>
      <c r="N670" t="s">
        <v>4198</v>
      </c>
      <c r="P670" s="4"/>
      <c r="Q670">
        <f t="shared" si="20"/>
        <v>1</v>
      </c>
    </row>
    <row r="671" spans="1:17" x14ac:dyDescent="0.25">
      <c r="A671" t="s">
        <v>4199</v>
      </c>
      <c r="B671" t="s">
        <v>1540</v>
      </c>
      <c r="C671" s="2">
        <v>40339</v>
      </c>
      <c r="D671" s="2">
        <v>40339</v>
      </c>
      <c r="E671" t="s">
        <v>29</v>
      </c>
      <c r="F671" t="s">
        <v>161</v>
      </c>
      <c r="G671" t="s">
        <v>141</v>
      </c>
      <c r="H671">
        <v>3.75</v>
      </c>
      <c r="I671" t="s">
        <v>142</v>
      </c>
      <c r="J671" t="s">
        <v>122</v>
      </c>
      <c r="K671" s="5" t="s">
        <v>168</v>
      </c>
      <c r="L671">
        <v>2.3938889503479004</v>
      </c>
      <c r="M671" t="s">
        <v>144</v>
      </c>
      <c r="N671" t="s">
        <v>4200</v>
      </c>
      <c r="P671" s="4"/>
      <c r="Q671">
        <f t="shared" si="20"/>
        <v>1</v>
      </c>
    </row>
    <row r="672" spans="1:17" x14ac:dyDescent="0.25">
      <c r="A672" t="s">
        <v>4319</v>
      </c>
      <c r="B672" t="s">
        <v>1540</v>
      </c>
      <c r="C672" s="2">
        <v>40339</v>
      </c>
      <c r="D672" s="2">
        <v>40339</v>
      </c>
      <c r="E672" t="s">
        <v>30</v>
      </c>
      <c r="F672" t="s">
        <v>161</v>
      </c>
      <c r="G672" t="s">
        <v>141</v>
      </c>
      <c r="H672">
        <v>3</v>
      </c>
      <c r="I672" t="s">
        <v>142</v>
      </c>
      <c r="J672" t="s">
        <v>122</v>
      </c>
      <c r="K672" s="5" t="s">
        <v>168</v>
      </c>
      <c r="L672">
        <v>1.1663888692855835</v>
      </c>
      <c r="M672" t="s">
        <v>144</v>
      </c>
      <c r="N672" t="s">
        <v>3787</v>
      </c>
      <c r="P672" s="4"/>
      <c r="Q672">
        <f t="shared" si="20"/>
        <v>1</v>
      </c>
    </row>
    <row r="673" spans="1:17" x14ac:dyDescent="0.25">
      <c r="A673" t="s">
        <v>4469</v>
      </c>
      <c r="B673" t="s">
        <v>2462</v>
      </c>
      <c r="C673" s="2">
        <v>40339</v>
      </c>
      <c r="D673" s="2">
        <v>40339</v>
      </c>
      <c r="E673" t="s">
        <v>31</v>
      </c>
      <c r="F673" t="s">
        <v>161</v>
      </c>
      <c r="G673" t="s">
        <v>141</v>
      </c>
      <c r="H673">
        <v>1</v>
      </c>
      <c r="I673" t="s">
        <v>142</v>
      </c>
      <c r="K673" s="5" t="s">
        <v>143</v>
      </c>
      <c r="L673">
        <v>1.7002778053283691</v>
      </c>
      <c r="M673" t="s">
        <v>144</v>
      </c>
      <c r="N673" t="s">
        <v>4470</v>
      </c>
      <c r="P673" s="4"/>
      <c r="Q673">
        <f t="shared" si="20"/>
        <v>1</v>
      </c>
    </row>
    <row r="674" spans="1:17" x14ac:dyDescent="0.25">
      <c r="A674" t="s">
        <v>4471</v>
      </c>
      <c r="B674" t="s">
        <v>1540</v>
      </c>
      <c r="C674" s="2">
        <v>40339</v>
      </c>
      <c r="D674" s="2">
        <v>40339</v>
      </c>
      <c r="E674" t="s">
        <v>31</v>
      </c>
      <c r="F674" t="s">
        <v>161</v>
      </c>
      <c r="G674" t="s">
        <v>141</v>
      </c>
      <c r="H674">
        <v>3</v>
      </c>
      <c r="I674" t="s">
        <v>142</v>
      </c>
      <c r="J674" t="s">
        <v>122</v>
      </c>
      <c r="K674" s="5" t="s">
        <v>168</v>
      </c>
      <c r="L674">
        <v>1.7002778053283691</v>
      </c>
      <c r="M674" t="s">
        <v>144</v>
      </c>
      <c r="N674" t="s">
        <v>4472</v>
      </c>
      <c r="P674" s="4"/>
      <c r="Q674">
        <f t="shared" si="20"/>
        <v>1</v>
      </c>
    </row>
    <row r="675" spans="1:17" x14ac:dyDescent="0.25">
      <c r="A675" t="s">
        <v>4592</v>
      </c>
      <c r="B675" t="s">
        <v>2462</v>
      </c>
      <c r="C675" s="2">
        <v>40339</v>
      </c>
      <c r="D675" s="2">
        <v>40339</v>
      </c>
      <c r="E675" t="s">
        <v>32</v>
      </c>
      <c r="F675" t="s">
        <v>140</v>
      </c>
      <c r="G675" t="s">
        <v>141</v>
      </c>
      <c r="H675">
        <v>1</v>
      </c>
      <c r="I675" t="s">
        <v>142</v>
      </c>
      <c r="K675" s="5" t="s">
        <v>143</v>
      </c>
      <c r="L675">
        <v>1.9561110734939575</v>
      </c>
      <c r="M675" t="s">
        <v>144</v>
      </c>
      <c r="N675" t="s">
        <v>3182</v>
      </c>
      <c r="P675" s="4"/>
      <c r="Q675">
        <f t="shared" si="20"/>
        <v>1</v>
      </c>
    </row>
    <row r="676" spans="1:17" x14ac:dyDescent="0.25">
      <c r="A676" t="s">
        <v>4593</v>
      </c>
      <c r="B676" t="s">
        <v>1219</v>
      </c>
      <c r="C676" s="2">
        <v>40339</v>
      </c>
      <c r="D676" s="2">
        <v>40339</v>
      </c>
      <c r="E676" t="s">
        <v>32</v>
      </c>
      <c r="F676" t="s">
        <v>140</v>
      </c>
      <c r="G676" t="s">
        <v>141</v>
      </c>
      <c r="H676">
        <v>3</v>
      </c>
      <c r="I676" t="s">
        <v>142</v>
      </c>
      <c r="J676" t="s">
        <v>122</v>
      </c>
      <c r="K676" s="5" t="s">
        <v>168</v>
      </c>
      <c r="L676">
        <v>1.9561110734939575</v>
      </c>
      <c r="M676" t="s">
        <v>144</v>
      </c>
      <c r="N676" t="s">
        <v>3787</v>
      </c>
      <c r="P676" s="4"/>
      <c r="Q676">
        <f t="shared" si="20"/>
        <v>1</v>
      </c>
    </row>
    <row r="677" spans="1:17" x14ac:dyDescent="0.25">
      <c r="A677" t="s">
        <v>2521</v>
      </c>
      <c r="B677" t="s">
        <v>1344</v>
      </c>
      <c r="C677" s="2">
        <v>40340</v>
      </c>
      <c r="D677" s="2">
        <v>40340</v>
      </c>
      <c r="E677" t="s">
        <v>18</v>
      </c>
      <c r="F677" t="s">
        <v>1200</v>
      </c>
      <c r="G677" t="s">
        <v>141</v>
      </c>
      <c r="H677">
        <v>17</v>
      </c>
      <c r="I677" t="s">
        <v>162</v>
      </c>
      <c r="K677" s="5" t="s">
        <v>143</v>
      </c>
      <c r="L677">
        <v>8.7713890075683594</v>
      </c>
      <c r="M677" t="s">
        <v>144</v>
      </c>
      <c r="N677" t="s">
        <v>2522</v>
      </c>
      <c r="P677" s="4"/>
      <c r="Q677">
        <f t="shared" si="20"/>
        <v>1</v>
      </c>
    </row>
    <row r="678" spans="1:17" x14ac:dyDescent="0.25">
      <c r="A678" t="s">
        <v>2632</v>
      </c>
      <c r="B678" t="s">
        <v>1344</v>
      </c>
      <c r="C678" s="2">
        <v>40340</v>
      </c>
      <c r="D678" s="2">
        <v>40340</v>
      </c>
      <c r="E678" t="s">
        <v>19</v>
      </c>
      <c r="F678" t="s">
        <v>1200</v>
      </c>
      <c r="G678" t="s">
        <v>141</v>
      </c>
      <c r="H678">
        <v>4</v>
      </c>
      <c r="I678" t="s">
        <v>162</v>
      </c>
      <c r="K678" s="5" t="s">
        <v>143</v>
      </c>
      <c r="L678">
        <v>3.5297222137451172</v>
      </c>
      <c r="M678" t="s">
        <v>144</v>
      </c>
      <c r="N678" t="s">
        <v>2633</v>
      </c>
      <c r="P678" s="4"/>
      <c r="Q678">
        <f t="shared" si="20"/>
        <v>1</v>
      </c>
    </row>
    <row r="679" spans="1:17" x14ac:dyDescent="0.25">
      <c r="A679" t="s">
        <v>2686</v>
      </c>
      <c r="B679" t="s">
        <v>1344</v>
      </c>
      <c r="C679" s="2">
        <v>40340</v>
      </c>
      <c r="D679" s="2">
        <v>40340</v>
      </c>
      <c r="E679" t="s">
        <v>18</v>
      </c>
      <c r="F679" t="s">
        <v>1200</v>
      </c>
      <c r="G679" t="s">
        <v>141</v>
      </c>
      <c r="H679">
        <v>17</v>
      </c>
      <c r="I679" t="s">
        <v>162</v>
      </c>
      <c r="K679" s="5" t="s">
        <v>143</v>
      </c>
      <c r="L679">
        <v>8.7713890075683594</v>
      </c>
      <c r="M679" t="s">
        <v>144</v>
      </c>
      <c r="N679" t="s">
        <v>2522</v>
      </c>
      <c r="P679" s="4"/>
      <c r="Q679">
        <f t="shared" si="20"/>
        <v>1</v>
      </c>
    </row>
    <row r="680" spans="1:17" x14ac:dyDescent="0.25">
      <c r="A680" t="s">
        <v>2754</v>
      </c>
      <c r="B680" t="s">
        <v>1344</v>
      </c>
      <c r="C680" s="2">
        <v>40340</v>
      </c>
      <c r="D680" s="2">
        <v>40340</v>
      </c>
      <c r="E680" t="s">
        <v>19</v>
      </c>
      <c r="F680" t="s">
        <v>1200</v>
      </c>
      <c r="G680" t="s">
        <v>141</v>
      </c>
      <c r="H680">
        <v>4</v>
      </c>
      <c r="I680" t="s">
        <v>162</v>
      </c>
      <c r="K680" s="5" t="s">
        <v>143</v>
      </c>
      <c r="L680">
        <v>3.5297222137451172</v>
      </c>
      <c r="M680" t="s">
        <v>144</v>
      </c>
      <c r="N680" t="s">
        <v>2633</v>
      </c>
      <c r="P680" s="4"/>
      <c r="Q680">
        <f t="shared" si="20"/>
        <v>1</v>
      </c>
    </row>
    <row r="681" spans="1:17" x14ac:dyDescent="0.25">
      <c r="A681" t="s">
        <v>4751</v>
      </c>
      <c r="B681" t="s">
        <v>1241</v>
      </c>
      <c r="C681" s="2">
        <v>40342</v>
      </c>
      <c r="D681" s="2">
        <v>40342</v>
      </c>
      <c r="E681" t="s">
        <v>33</v>
      </c>
      <c r="F681" t="s">
        <v>1200</v>
      </c>
      <c r="G681" t="s">
        <v>141</v>
      </c>
      <c r="H681">
        <v>14</v>
      </c>
      <c r="I681" t="s">
        <v>162</v>
      </c>
      <c r="K681" s="5" t="s">
        <v>143</v>
      </c>
      <c r="L681">
        <v>3.0416667461395264</v>
      </c>
      <c r="M681" t="s">
        <v>144</v>
      </c>
      <c r="N681" t="s">
        <v>4752</v>
      </c>
      <c r="P681" s="4"/>
      <c r="Q681">
        <f t="shared" si="20"/>
        <v>1</v>
      </c>
    </row>
    <row r="682" spans="1:17" x14ac:dyDescent="0.25">
      <c r="A682" t="s">
        <v>1343</v>
      </c>
      <c r="B682" t="s">
        <v>1344</v>
      </c>
      <c r="C682" s="2">
        <v>40343</v>
      </c>
      <c r="D682" s="2">
        <v>40343</v>
      </c>
      <c r="E682" t="s">
        <v>11</v>
      </c>
      <c r="F682" t="s">
        <v>161</v>
      </c>
      <c r="G682" t="s">
        <v>141</v>
      </c>
      <c r="H682">
        <v>7.5</v>
      </c>
      <c r="I682" t="s">
        <v>142</v>
      </c>
      <c r="K682" s="5" t="s">
        <v>143</v>
      </c>
      <c r="L682">
        <v>7.1166667938232422</v>
      </c>
      <c r="M682" t="s">
        <v>144</v>
      </c>
      <c r="N682" t="s">
        <v>1345</v>
      </c>
      <c r="P682" s="4"/>
      <c r="Q682">
        <f t="shared" si="20"/>
        <v>1</v>
      </c>
    </row>
    <row r="683" spans="1:17" x14ac:dyDescent="0.25">
      <c r="A683" t="s">
        <v>4594</v>
      </c>
      <c r="B683" t="s">
        <v>1241</v>
      </c>
      <c r="C683" s="2">
        <v>40343</v>
      </c>
      <c r="D683" s="2">
        <v>40343</v>
      </c>
      <c r="E683" t="s">
        <v>32</v>
      </c>
      <c r="F683" t="s">
        <v>1200</v>
      </c>
      <c r="G683" t="s">
        <v>141</v>
      </c>
      <c r="H683">
        <v>11</v>
      </c>
      <c r="I683" t="s">
        <v>162</v>
      </c>
      <c r="J683" t="s">
        <v>4595</v>
      </c>
      <c r="K683" s="5" t="s">
        <v>209</v>
      </c>
      <c r="L683">
        <v>8.5333337783813477</v>
      </c>
      <c r="M683" t="s">
        <v>144</v>
      </c>
      <c r="N683" t="s">
        <v>4596</v>
      </c>
      <c r="P683" s="4"/>
      <c r="Q683">
        <f t="shared" si="20"/>
        <v>1</v>
      </c>
    </row>
    <row r="684" spans="1:17" x14ac:dyDescent="0.25">
      <c r="A684" t="s">
        <v>4597</v>
      </c>
      <c r="B684" t="s">
        <v>1241</v>
      </c>
      <c r="C684" s="2">
        <v>40343</v>
      </c>
      <c r="D684" s="2">
        <v>40343</v>
      </c>
      <c r="E684" t="s">
        <v>32</v>
      </c>
      <c r="F684" t="s">
        <v>140</v>
      </c>
      <c r="G684" t="s">
        <v>141</v>
      </c>
      <c r="H684">
        <v>6.1666665077209473</v>
      </c>
      <c r="I684" t="s">
        <v>142</v>
      </c>
      <c r="K684" s="5" t="s">
        <v>143</v>
      </c>
      <c r="L684">
        <v>8.5333337783813477</v>
      </c>
      <c r="M684" t="s">
        <v>144</v>
      </c>
      <c r="N684" t="s">
        <v>4598</v>
      </c>
      <c r="P684" s="4"/>
      <c r="Q684">
        <f t="shared" si="20"/>
        <v>1</v>
      </c>
    </row>
    <row r="685" spans="1:17" x14ac:dyDescent="0.25">
      <c r="A685" t="s">
        <v>4599</v>
      </c>
      <c r="B685" t="s">
        <v>1241</v>
      </c>
      <c r="C685" s="2">
        <v>40343</v>
      </c>
      <c r="D685" s="2">
        <v>40343</v>
      </c>
      <c r="E685" t="s">
        <v>32</v>
      </c>
      <c r="F685" t="s">
        <v>1200</v>
      </c>
      <c r="G685" t="s">
        <v>141</v>
      </c>
      <c r="H685">
        <v>11</v>
      </c>
      <c r="I685" t="s">
        <v>162</v>
      </c>
      <c r="K685" s="5" t="s">
        <v>143</v>
      </c>
      <c r="L685">
        <v>8.5333337783813477</v>
      </c>
      <c r="M685" t="s">
        <v>144</v>
      </c>
      <c r="N685" t="s">
        <v>4600</v>
      </c>
      <c r="P685" s="4"/>
      <c r="Q685">
        <f t="shared" si="20"/>
        <v>1</v>
      </c>
    </row>
    <row r="686" spans="1:17" x14ac:dyDescent="0.25">
      <c r="A686" t="s">
        <v>4611</v>
      </c>
      <c r="B686" t="s">
        <v>1241</v>
      </c>
      <c r="C686" s="2">
        <v>40343</v>
      </c>
      <c r="D686" s="2">
        <v>40343</v>
      </c>
      <c r="E686" t="s">
        <v>32</v>
      </c>
      <c r="F686" t="s">
        <v>161</v>
      </c>
      <c r="G686" t="s">
        <v>141</v>
      </c>
      <c r="H686">
        <v>6.1666665077209473</v>
      </c>
      <c r="I686" t="s">
        <v>142</v>
      </c>
      <c r="K686" s="5" t="s">
        <v>143</v>
      </c>
      <c r="L686">
        <v>8.5333337783813477</v>
      </c>
      <c r="M686" t="s">
        <v>144</v>
      </c>
      <c r="N686" t="s">
        <v>4612</v>
      </c>
      <c r="P686" s="4"/>
      <c r="Q686">
        <f t="shared" si="20"/>
        <v>1</v>
      </c>
    </row>
    <row r="687" spans="1:17" x14ac:dyDescent="0.25">
      <c r="A687" t="s">
        <v>4915</v>
      </c>
      <c r="B687" t="s">
        <v>1241</v>
      </c>
      <c r="C687" s="2">
        <v>40343</v>
      </c>
      <c r="D687" s="2">
        <v>40343</v>
      </c>
      <c r="E687" t="s">
        <v>34</v>
      </c>
      <c r="F687" t="s">
        <v>1200</v>
      </c>
      <c r="G687" t="s">
        <v>141</v>
      </c>
      <c r="H687">
        <v>12.5</v>
      </c>
      <c r="I687" t="s">
        <v>162</v>
      </c>
      <c r="J687" t="s">
        <v>4754</v>
      </c>
      <c r="K687" s="5" t="s">
        <v>246</v>
      </c>
      <c r="L687">
        <v>7.75</v>
      </c>
      <c r="M687" t="s">
        <v>144</v>
      </c>
      <c r="N687" t="s">
        <v>4916</v>
      </c>
      <c r="P687" s="4"/>
      <c r="Q687">
        <f t="shared" si="20"/>
        <v>1</v>
      </c>
    </row>
    <row r="688" spans="1:17" x14ac:dyDescent="0.25">
      <c r="A688" t="s">
        <v>4917</v>
      </c>
      <c r="B688" t="s">
        <v>1241</v>
      </c>
      <c r="C688" s="2">
        <v>40343</v>
      </c>
      <c r="D688" s="2">
        <v>40343</v>
      </c>
      <c r="E688" t="s">
        <v>34</v>
      </c>
      <c r="F688" t="s">
        <v>1200</v>
      </c>
      <c r="G688" t="s">
        <v>141</v>
      </c>
      <c r="H688">
        <v>12.5</v>
      </c>
      <c r="I688" t="s">
        <v>162</v>
      </c>
      <c r="J688" t="s">
        <v>4918</v>
      </c>
      <c r="K688" s="5" t="s">
        <v>4919</v>
      </c>
      <c r="L688">
        <v>7.75</v>
      </c>
      <c r="M688" t="s">
        <v>144</v>
      </c>
      <c r="N688" t="s">
        <v>4916</v>
      </c>
      <c r="P688" s="4"/>
      <c r="Q688">
        <f t="shared" si="20"/>
        <v>1</v>
      </c>
    </row>
    <row r="689" spans="1:17" x14ac:dyDescent="0.25">
      <c r="A689" t="s">
        <v>4920</v>
      </c>
      <c r="B689" t="s">
        <v>1241</v>
      </c>
      <c r="C689" s="2">
        <v>40343</v>
      </c>
      <c r="D689" s="2">
        <v>40343</v>
      </c>
      <c r="E689" t="s">
        <v>34</v>
      </c>
      <c r="F689" t="s">
        <v>1200</v>
      </c>
      <c r="G689" t="s">
        <v>141</v>
      </c>
      <c r="H689">
        <v>12.5</v>
      </c>
      <c r="I689" t="s">
        <v>162</v>
      </c>
      <c r="J689" t="s">
        <v>4918</v>
      </c>
      <c r="K689" s="5" t="s">
        <v>4919</v>
      </c>
      <c r="L689">
        <v>7.75</v>
      </c>
      <c r="M689" t="s">
        <v>144</v>
      </c>
      <c r="N689" t="s">
        <v>4916</v>
      </c>
      <c r="P689" s="4"/>
      <c r="Q689">
        <f t="shared" si="20"/>
        <v>1</v>
      </c>
    </row>
    <row r="690" spans="1:17" x14ac:dyDescent="0.25">
      <c r="A690" t="s">
        <v>2167</v>
      </c>
      <c r="B690" t="s">
        <v>2168</v>
      </c>
      <c r="C690" s="2">
        <v>40344</v>
      </c>
      <c r="E690" t="s">
        <v>16</v>
      </c>
      <c r="F690" t="s">
        <v>1216</v>
      </c>
      <c r="G690" t="s">
        <v>141</v>
      </c>
      <c r="H690">
        <v>0</v>
      </c>
      <c r="I690" t="s">
        <v>142</v>
      </c>
      <c r="K690" s="5" t="s">
        <v>143</v>
      </c>
      <c r="L690">
        <v>9.9499998092651367</v>
      </c>
      <c r="M690" t="s">
        <v>144</v>
      </c>
      <c r="N690" t="s">
        <v>2169</v>
      </c>
      <c r="P690" s="4"/>
      <c r="Q690">
        <f t="shared" si="20"/>
        <v>1</v>
      </c>
    </row>
    <row r="691" spans="1:17" x14ac:dyDescent="0.25">
      <c r="A691" t="s">
        <v>4613</v>
      </c>
      <c r="B691" t="s">
        <v>1241</v>
      </c>
      <c r="C691" s="2">
        <v>40344</v>
      </c>
      <c r="D691" s="2">
        <v>40344</v>
      </c>
      <c r="E691" t="s">
        <v>32</v>
      </c>
      <c r="F691" t="s">
        <v>1200</v>
      </c>
      <c r="G691" t="s">
        <v>141</v>
      </c>
      <c r="H691">
        <v>22</v>
      </c>
      <c r="I691" t="s">
        <v>162</v>
      </c>
      <c r="J691" t="s">
        <v>3636</v>
      </c>
      <c r="K691" s="5" t="s">
        <v>3637</v>
      </c>
      <c r="L691">
        <v>10.25</v>
      </c>
      <c r="M691" t="s">
        <v>144</v>
      </c>
      <c r="N691" t="s">
        <v>4614</v>
      </c>
      <c r="P691" s="4"/>
      <c r="Q691">
        <f t="shared" si="20"/>
        <v>1</v>
      </c>
    </row>
    <row r="692" spans="1:17" x14ac:dyDescent="0.25">
      <c r="A692" t="s">
        <v>4921</v>
      </c>
      <c r="B692" t="s">
        <v>1241</v>
      </c>
      <c r="C692" s="2">
        <v>40344</v>
      </c>
      <c r="D692" s="2">
        <v>40332</v>
      </c>
      <c r="E692" t="s">
        <v>34</v>
      </c>
      <c r="F692" t="s">
        <v>161</v>
      </c>
      <c r="G692" t="s">
        <v>141</v>
      </c>
      <c r="H692">
        <v>3</v>
      </c>
      <c r="I692" t="s">
        <v>142</v>
      </c>
      <c r="J692" t="s">
        <v>122</v>
      </c>
      <c r="K692" s="5" t="s">
        <v>168</v>
      </c>
      <c r="L692">
        <v>3.8833334445953369</v>
      </c>
      <c r="M692" t="s">
        <v>144</v>
      </c>
      <c r="N692" t="s">
        <v>4922</v>
      </c>
      <c r="P692" s="4"/>
      <c r="Q692">
        <f t="shared" si="20"/>
        <v>1</v>
      </c>
    </row>
    <row r="693" spans="1:17" x14ac:dyDescent="0.25">
      <c r="A693" t="s">
        <v>4923</v>
      </c>
      <c r="B693" t="s">
        <v>1241</v>
      </c>
      <c r="C693" s="2">
        <v>40344</v>
      </c>
      <c r="D693" s="2">
        <v>40332</v>
      </c>
      <c r="E693" t="s">
        <v>34</v>
      </c>
      <c r="F693" t="s">
        <v>161</v>
      </c>
      <c r="G693" t="s">
        <v>141</v>
      </c>
      <c r="H693">
        <v>3</v>
      </c>
      <c r="I693" t="s">
        <v>142</v>
      </c>
      <c r="J693" t="s">
        <v>122</v>
      </c>
      <c r="K693" s="5" t="s">
        <v>168</v>
      </c>
      <c r="L693">
        <v>3.8833334445953369</v>
      </c>
      <c r="M693" t="s">
        <v>144</v>
      </c>
      <c r="N693" t="s">
        <v>4922</v>
      </c>
      <c r="P693" s="4"/>
      <c r="Q693">
        <f t="shared" si="20"/>
        <v>1</v>
      </c>
    </row>
    <row r="694" spans="1:17" x14ac:dyDescent="0.25">
      <c r="A694" t="s">
        <v>4924</v>
      </c>
      <c r="B694" t="s">
        <v>1241</v>
      </c>
      <c r="C694" s="2">
        <v>40344</v>
      </c>
      <c r="D694" s="2">
        <v>40332</v>
      </c>
      <c r="E694" t="s">
        <v>34</v>
      </c>
      <c r="F694" t="s">
        <v>161</v>
      </c>
      <c r="G694" t="s">
        <v>141</v>
      </c>
      <c r="H694">
        <v>3</v>
      </c>
      <c r="I694" t="s">
        <v>142</v>
      </c>
      <c r="J694" t="s">
        <v>122</v>
      </c>
      <c r="K694" s="5" t="s">
        <v>168</v>
      </c>
      <c r="L694">
        <v>3.8833334445953369</v>
      </c>
      <c r="M694" t="s">
        <v>144</v>
      </c>
      <c r="N694" t="s">
        <v>4922</v>
      </c>
      <c r="P694" s="4"/>
      <c r="Q694">
        <f t="shared" si="20"/>
        <v>1</v>
      </c>
    </row>
    <row r="695" spans="1:17" x14ac:dyDescent="0.25">
      <c r="A695" t="s">
        <v>4925</v>
      </c>
      <c r="B695" t="s">
        <v>1241</v>
      </c>
      <c r="C695" s="2">
        <v>40344</v>
      </c>
      <c r="D695" s="2">
        <v>40344</v>
      </c>
      <c r="E695" t="s">
        <v>34</v>
      </c>
      <c r="F695" t="s">
        <v>1200</v>
      </c>
      <c r="G695" t="s">
        <v>141</v>
      </c>
      <c r="H695">
        <v>13.25</v>
      </c>
      <c r="I695" t="s">
        <v>162</v>
      </c>
      <c r="K695" s="5" t="s">
        <v>143</v>
      </c>
      <c r="L695">
        <v>9.5</v>
      </c>
      <c r="M695" t="s">
        <v>144</v>
      </c>
      <c r="N695" t="s">
        <v>4926</v>
      </c>
      <c r="P695" s="4"/>
      <c r="Q695">
        <f t="shared" si="20"/>
        <v>1</v>
      </c>
    </row>
    <row r="696" spans="1:17" x14ac:dyDescent="0.25">
      <c r="A696" t="s">
        <v>4927</v>
      </c>
      <c r="B696" t="s">
        <v>1241</v>
      </c>
      <c r="C696" s="2">
        <v>40344</v>
      </c>
      <c r="D696" s="2">
        <v>40344</v>
      </c>
      <c r="E696" t="s">
        <v>34</v>
      </c>
      <c r="F696" t="s">
        <v>1200</v>
      </c>
      <c r="G696" t="s">
        <v>141</v>
      </c>
      <c r="H696">
        <v>13.25</v>
      </c>
      <c r="I696" t="s">
        <v>162</v>
      </c>
      <c r="K696" s="5" t="s">
        <v>143</v>
      </c>
      <c r="L696">
        <v>9.5</v>
      </c>
      <c r="M696" t="s">
        <v>144</v>
      </c>
      <c r="N696" t="s">
        <v>4926</v>
      </c>
      <c r="P696" s="4"/>
      <c r="Q696">
        <f t="shared" si="20"/>
        <v>1</v>
      </c>
    </row>
    <row r="697" spans="1:17" x14ac:dyDescent="0.25">
      <c r="A697" t="s">
        <v>4928</v>
      </c>
      <c r="B697" t="s">
        <v>1241</v>
      </c>
      <c r="C697" s="2">
        <v>40344</v>
      </c>
      <c r="D697" s="2">
        <v>40344</v>
      </c>
      <c r="E697" t="s">
        <v>34</v>
      </c>
      <c r="F697" t="s">
        <v>1200</v>
      </c>
      <c r="G697" t="s">
        <v>141</v>
      </c>
      <c r="H697">
        <v>13.25</v>
      </c>
      <c r="I697" t="s">
        <v>162</v>
      </c>
      <c r="K697" s="5" t="s">
        <v>143</v>
      </c>
      <c r="L697">
        <v>9.5</v>
      </c>
      <c r="M697" t="s">
        <v>144</v>
      </c>
      <c r="N697" t="s">
        <v>4926</v>
      </c>
      <c r="P697" s="4"/>
      <c r="Q697">
        <f t="shared" si="20"/>
        <v>1</v>
      </c>
    </row>
    <row r="698" spans="1:17" x14ac:dyDescent="0.25">
      <c r="A698" t="s">
        <v>1346</v>
      </c>
      <c r="B698" t="s">
        <v>1344</v>
      </c>
      <c r="C698" s="2">
        <v>40345</v>
      </c>
      <c r="D698" s="2">
        <v>40344</v>
      </c>
      <c r="E698" t="s">
        <v>11</v>
      </c>
      <c r="F698" t="s">
        <v>161</v>
      </c>
      <c r="G698" t="s">
        <v>141</v>
      </c>
      <c r="H698">
        <v>6.75</v>
      </c>
      <c r="I698" t="s">
        <v>142</v>
      </c>
      <c r="K698" s="5" t="s">
        <v>143</v>
      </c>
      <c r="L698">
        <v>5.7333331108093262</v>
      </c>
      <c r="M698" t="s">
        <v>144</v>
      </c>
      <c r="N698" t="s">
        <v>1347</v>
      </c>
      <c r="P698" s="4"/>
      <c r="Q698">
        <f t="shared" si="20"/>
        <v>1</v>
      </c>
    </row>
    <row r="699" spans="1:17" x14ac:dyDescent="0.25">
      <c r="A699" t="s">
        <v>1542</v>
      </c>
      <c r="B699" t="s">
        <v>1344</v>
      </c>
      <c r="C699" s="2">
        <v>40345</v>
      </c>
      <c r="D699" s="2">
        <v>40345</v>
      </c>
      <c r="E699" t="s">
        <v>12</v>
      </c>
      <c r="F699" t="s">
        <v>140</v>
      </c>
      <c r="G699" t="s">
        <v>141</v>
      </c>
      <c r="H699">
        <v>3.5</v>
      </c>
      <c r="I699" t="s">
        <v>142</v>
      </c>
      <c r="K699" s="5" t="s">
        <v>143</v>
      </c>
      <c r="L699">
        <v>3.0999999046325684</v>
      </c>
      <c r="M699" t="s">
        <v>144</v>
      </c>
      <c r="N699" t="s">
        <v>1347</v>
      </c>
      <c r="P699" s="4"/>
      <c r="Q699">
        <f t="shared" si="20"/>
        <v>1</v>
      </c>
    </row>
    <row r="700" spans="1:17" x14ac:dyDescent="0.25">
      <c r="A700" t="s">
        <v>1570</v>
      </c>
      <c r="B700" t="s">
        <v>1344</v>
      </c>
      <c r="C700" s="2">
        <v>40345</v>
      </c>
      <c r="D700" s="2">
        <v>40345</v>
      </c>
      <c r="E700" t="s">
        <v>12</v>
      </c>
      <c r="F700" t="s">
        <v>140</v>
      </c>
      <c r="G700" t="s">
        <v>141</v>
      </c>
      <c r="H700">
        <v>3.5</v>
      </c>
      <c r="I700" t="s">
        <v>142</v>
      </c>
      <c r="K700" s="5" t="s">
        <v>143</v>
      </c>
      <c r="L700">
        <v>3.0999999046325684</v>
      </c>
      <c r="M700" t="s">
        <v>144</v>
      </c>
      <c r="N700" t="s">
        <v>1347</v>
      </c>
      <c r="P700" s="4"/>
      <c r="Q700">
        <f t="shared" si="20"/>
        <v>1</v>
      </c>
    </row>
    <row r="701" spans="1:17" x14ac:dyDescent="0.25">
      <c r="A701" s="37" t="s">
        <v>1689</v>
      </c>
      <c r="B701" t="s">
        <v>1344</v>
      </c>
      <c r="C701" s="2">
        <v>40345</v>
      </c>
      <c r="D701" s="2">
        <v>40345</v>
      </c>
      <c r="E701" t="s">
        <v>13</v>
      </c>
      <c r="F701" t="s">
        <v>161</v>
      </c>
      <c r="G701" t="s">
        <v>141</v>
      </c>
      <c r="H701">
        <v>4.75</v>
      </c>
      <c r="I701" t="s">
        <v>142</v>
      </c>
      <c r="K701" s="5" t="s">
        <v>143</v>
      </c>
      <c r="L701">
        <v>4.2666668891906738</v>
      </c>
      <c r="M701" t="s">
        <v>144</v>
      </c>
      <c r="N701" t="s">
        <v>1347</v>
      </c>
      <c r="P701" s="4"/>
      <c r="Q701">
        <f t="shared" si="20"/>
        <v>1</v>
      </c>
    </row>
    <row r="702" spans="1:17" x14ac:dyDescent="0.25">
      <c r="A702" t="s">
        <v>4929</v>
      </c>
      <c r="B702" t="s">
        <v>1241</v>
      </c>
      <c r="C702" s="2">
        <v>40345</v>
      </c>
      <c r="D702" s="2">
        <v>40345</v>
      </c>
      <c r="E702" t="s">
        <v>34</v>
      </c>
      <c r="F702" t="s">
        <v>1200</v>
      </c>
      <c r="G702" t="s">
        <v>141</v>
      </c>
      <c r="H702">
        <v>27</v>
      </c>
      <c r="I702" t="s">
        <v>162</v>
      </c>
      <c r="K702" s="5" t="s">
        <v>143</v>
      </c>
      <c r="L702">
        <v>8.8666667938232422</v>
      </c>
      <c r="M702" t="s">
        <v>144</v>
      </c>
      <c r="N702" t="s">
        <v>4930</v>
      </c>
      <c r="P702" s="4"/>
      <c r="Q702">
        <f t="shared" si="20"/>
        <v>1</v>
      </c>
    </row>
    <row r="703" spans="1:17" x14ac:dyDescent="0.25">
      <c r="A703" t="s">
        <v>4931</v>
      </c>
      <c r="B703" t="s">
        <v>1241</v>
      </c>
      <c r="C703" s="2">
        <v>40345</v>
      </c>
      <c r="D703" s="2">
        <v>40345</v>
      </c>
      <c r="E703" t="s">
        <v>34</v>
      </c>
      <c r="F703" t="s">
        <v>1200</v>
      </c>
      <c r="G703" t="s">
        <v>141</v>
      </c>
      <c r="H703">
        <v>27</v>
      </c>
      <c r="I703" t="s">
        <v>162</v>
      </c>
      <c r="K703" s="5" t="s">
        <v>143</v>
      </c>
      <c r="L703">
        <v>8.8666667938232422</v>
      </c>
      <c r="M703" t="s">
        <v>144</v>
      </c>
      <c r="N703" t="s">
        <v>4930</v>
      </c>
      <c r="P703" s="4"/>
      <c r="Q703">
        <f t="shared" si="20"/>
        <v>1</v>
      </c>
    </row>
    <row r="704" spans="1:17" x14ac:dyDescent="0.25">
      <c r="A704" t="s">
        <v>4932</v>
      </c>
      <c r="B704" t="s">
        <v>1241</v>
      </c>
      <c r="C704" s="2">
        <v>40345</v>
      </c>
      <c r="D704" s="2">
        <v>40345</v>
      </c>
      <c r="E704" t="s">
        <v>34</v>
      </c>
      <c r="F704" t="s">
        <v>1200</v>
      </c>
      <c r="G704" t="s">
        <v>141</v>
      </c>
      <c r="H704">
        <v>27</v>
      </c>
      <c r="I704" t="s">
        <v>162</v>
      </c>
      <c r="K704" s="5" t="s">
        <v>143</v>
      </c>
      <c r="L704">
        <v>8.8666667938232422</v>
      </c>
      <c r="M704" t="s">
        <v>144</v>
      </c>
      <c r="N704" t="s">
        <v>4930</v>
      </c>
      <c r="P704" s="4"/>
      <c r="Q704">
        <f t="shared" si="20"/>
        <v>1</v>
      </c>
    </row>
    <row r="705" spans="1:17" x14ac:dyDescent="0.25">
      <c r="A705" t="s">
        <v>5321</v>
      </c>
      <c r="B705" t="s">
        <v>1241</v>
      </c>
      <c r="C705" s="2">
        <v>40345</v>
      </c>
      <c r="D705" s="2">
        <v>40345</v>
      </c>
      <c r="E705" t="s">
        <v>32</v>
      </c>
      <c r="F705" t="s">
        <v>1200</v>
      </c>
      <c r="G705" t="s">
        <v>141</v>
      </c>
      <c r="H705">
        <v>20</v>
      </c>
      <c r="I705" t="s">
        <v>162</v>
      </c>
      <c r="J705" t="s">
        <v>3636</v>
      </c>
      <c r="K705" s="5" t="s">
        <v>3637</v>
      </c>
      <c r="L705">
        <v>9.0833330154418945</v>
      </c>
      <c r="M705" t="s">
        <v>144</v>
      </c>
      <c r="N705" t="s">
        <v>4615</v>
      </c>
      <c r="P705" s="4"/>
      <c r="Q705">
        <f t="shared" si="20"/>
        <v>1</v>
      </c>
    </row>
    <row r="706" spans="1:17" x14ac:dyDescent="0.25">
      <c r="A706" t="s">
        <v>1348</v>
      </c>
      <c r="B706" t="s">
        <v>1241</v>
      </c>
      <c r="C706" s="2">
        <v>40346</v>
      </c>
      <c r="D706" s="2">
        <v>40346</v>
      </c>
      <c r="E706" t="s">
        <v>11</v>
      </c>
      <c r="F706" t="s">
        <v>161</v>
      </c>
      <c r="G706" t="s">
        <v>141</v>
      </c>
      <c r="H706">
        <v>0.75</v>
      </c>
      <c r="I706" t="s">
        <v>142</v>
      </c>
      <c r="K706" s="5" t="s">
        <v>143</v>
      </c>
      <c r="L706">
        <v>0.34999999403953552</v>
      </c>
      <c r="M706" t="s">
        <v>144</v>
      </c>
      <c r="N706" t="s">
        <v>1349</v>
      </c>
      <c r="P706" s="4"/>
      <c r="Q706">
        <f t="shared" si="20"/>
        <v>1</v>
      </c>
    </row>
    <row r="707" spans="1:17" x14ac:dyDescent="0.25">
      <c r="A707" t="s">
        <v>2476</v>
      </c>
      <c r="B707" t="s">
        <v>1344</v>
      </c>
      <c r="C707" s="2">
        <v>40346</v>
      </c>
      <c r="D707" s="2">
        <v>40346</v>
      </c>
      <c r="E707" t="s">
        <v>18</v>
      </c>
      <c r="F707" t="s">
        <v>1200</v>
      </c>
      <c r="G707" t="s">
        <v>141</v>
      </c>
      <c r="H707">
        <v>2.25</v>
      </c>
      <c r="I707" t="s">
        <v>162</v>
      </c>
      <c r="K707" s="5" t="s">
        <v>143</v>
      </c>
      <c r="L707">
        <v>2.1333334445953369</v>
      </c>
      <c r="M707" t="s">
        <v>144</v>
      </c>
      <c r="N707" t="s">
        <v>2477</v>
      </c>
      <c r="P707" s="4"/>
      <c r="Q707">
        <f t="shared" ref="Q707:Q770" si="21">COUNTIF($A$2:$A$2708,$A707)</f>
        <v>1</v>
      </c>
    </row>
    <row r="708" spans="1:17" x14ac:dyDescent="0.25">
      <c r="A708" t="s">
        <v>2478</v>
      </c>
      <c r="B708" t="s">
        <v>1344</v>
      </c>
      <c r="C708" s="2">
        <v>40346</v>
      </c>
      <c r="D708" s="2">
        <v>40346</v>
      </c>
      <c r="E708" t="s">
        <v>18</v>
      </c>
      <c r="F708" t="s">
        <v>161</v>
      </c>
      <c r="G708" t="s">
        <v>141</v>
      </c>
      <c r="H708">
        <v>2.5</v>
      </c>
      <c r="I708" t="s">
        <v>142</v>
      </c>
      <c r="K708" s="5" t="s">
        <v>143</v>
      </c>
      <c r="L708">
        <v>2.1333334445953369</v>
      </c>
      <c r="M708" t="s">
        <v>144</v>
      </c>
      <c r="N708" t="s">
        <v>2479</v>
      </c>
      <c r="P708" s="4"/>
      <c r="Q708">
        <f t="shared" si="21"/>
        <v>1</v>
      </c>
    </row>
    <row r="709" spans="1:17" x14ac:dyDescent="0.25">
      <c r="A709" t="s">
        <v>2615</v>
      </c>
      <c r="B709" t="s">
        <v>1241</v>
      </c>
      <c r="C709" s="2">
        <v>40346</v>
      </c>
      <c r="D709" s="2">
        <v>40346</v>
      </c>
      <c r="E709" t="s">
        <v>19</v>
      </c>
      <c r="F709" t="s">
        <v>1200</v>
      </c>
      <c r="G709" t="s">
        <v>141</v>
      </c>
      <c r="H709">
        <v>3</v>
      </c>
      <c r="I709" t="s">
        <v>162</v>
      </c>
      <c r="K709" s="5" t="s">
        <v>143</v>
      </c>
      <c r="L709">
        <v>2.0833332538604736</v>
      </c>
      <c r="M709" t="s">
        <v>144</v>
      </c>
      <c r="N709" t="s">
        <v>2616</v>
      </c>
      <c r="P709" s="4"/>
      <c r="Q709">
        <f t="shared" si="21"/>
        <v>1</v>
      </c>
    </row>
    <row r="710" spans="1:17" x14ac:dyDescent="0.25">
      <c r="A710" t="s">
        <v>2744</v>
      </c>
      <c r="B710" t="s">
        <v>1241</v>
      </c>
      <c r="C710" s="2">
        <v>40346</v>
      </c>
      <c r="D710" s="2">
        <v>40346</v>
      </c>
      <c r="E710" t="s">
        <v>19</v>
      </c>
      <c r="F710" t="s">
        <v>1200</v>
      </c>
      <c r="G710" t="s">
        <v>141</v>
      </c>
      <c r="H710">
        <v>3</v>
      </c>
      <c r="I710" t="s">
        <v>162</v>
      </c>
      <c r="K710" s="5" t="s">
        <v>143</v>
      </c>
      <c r="L710">
        <v>2.0833332538604736</v>
      </c>
      <c r="M710" t="s">
        <v>144</v>
      </c>
      <c r="N710" t="s">
        <v>2616</v>
      </c>
      <c r="P710" s="4"/>
      <c r="Q710">
        <f t="shared" si="21"/>
        <v>1</v>
      </c>
    </row>
    <row r="711" spans="1:17" x14ac:dyDescent="0.25">
      <c r="A711" t="s">
        <v>4933</v>
      </c>
      <c r="B711" t="s">
        <v>1241</v>
      </c>
      <c r="C711" s="2">
        <v>40346</v>
      </c>
      <c r="D711" s="2">
        <v>40346</v>
      </c>
      <c r="E711" t="s">
        <v>34</v>
      </c>
      <c r="F711" t="s">
        <v>1200</v>
      </c>
      <c r="G711" t="s">
        <v>141</v>
      </c>
      <c r="H711">
        <v>8</v>
      </c>
      <c r="I711" t="s">
        <v>162</v>
      </c>
      <c r="K711" s="5" t="s">
        <v>143</v>
      </c>
      <c r="L711">
        <v>3.3333332538604736</v>
      </c>
      <c r="M711" t="s">
        <v>144</v>
      </c>
      <c r="N711" t="s">
        <v>4934</v>
      </c>
      <c r="P711" s="4"/>
      <c r="Q711">
        <f t="shared" si="21"/>
        <v>1</v>
      </c>
    </row>
    <row r="712" spans="1:17" x14ac:dyDescent="0.25">
      <c r="A712" t="s">
        <v>4935</v>
      </c>
      <c r="B712" t="s">
        <v>1241</v>
      </c>
      <c r="C712" s="2">
        <v>40346</v>
      </c>
      <c r="D712" s="2">
        <v>40346</v>
      </c>
      <c r="E712" t="s">
        <v>34</v>
      </c>
      <c r="F712" t="s">
        <v>1200</v>
      </c>
      <c r="G712" t="s">
        <v>141</v>
      </c>
      <c r="H712">
        <v>8</v>
      </c>
      <c r="I712" t="s">
        <v>162</v>
      </c>
      <c r="K712" s="5" t="s">
        <v>143</v>
      </c>
      <c r="L712">
        <v>3.3333332538604736</v>
      </c>
      <c r="M712" t="s">
        <v>144</v>
      </c>
      <c r="N712" t="s">
        <v>4934</v>
      </c>
      <c r="P712" s="4"/>
      <c r="Q712">
        <f t="shared" si="21"/>
        <v>1</v>
      </c>
    </row>
    <row r="713" spans="1:17" x14ac:dyDescent="0.25">
      <c r="A713" t="s">
        <v>4936</v>
      </c>
      <c r="B713" t="s">
        <v>1241</v>
      </c>
      <c r="C713" s="2">
        <v>40346</v>
      </c>
      <c r="D713" s="2">
        <v>40346</v>
      </c>
      <c r="E713" t="s">
        <v>34</v>
      </c>
      <c r="F713" t="s">
        <v>1200</v>
      </c>
      <c r="G713" t="s">
        <v>141</v>
      </c>
      <c r="H713">
        <v>8</v>
      </c>
      <c r="I713" t="s">
        <v>162</v>
      </c>
      <c r="K713" s="5" t="s">
        <v>143</v>
      </c>
      <c r="L713">
        <v>3.3333332538604736</v>
      </c>
      <c r="M713" t="s">
        <v>144</v>
      </c>
      <c r="N713" t="s">
        <v>4934</v>
      </c>
      <c r="P713" s="4"/>
      <c r="Q713">
        <f t="shared" si="21"/>
        <v>1</v>
      </c>
    </row>
    <row r="714" spans="1:17" x14ac:dyDescent="0.25">
      <c r="A714" t="s">
        <v>2480</v>
      </c>
      <c r="B714" t="s">
        <v>1241</v>
      </c>
      <c r="C714" s="2">
        <v>40347</v>
      </c>
      <c r="D714" s="2">
        <v>40347</v>
      </c>
      <c r="E714" t="s">
        <v>18</v>
      </c>
      <c r="F714" t="s">
        <v>161</v>
      </c>
      <c r="G714" t="s">
        <v>141</v>
      </c>
      <c r="H714">
        <v>1.7666666507720947</v>
      </c>
      <c r="I714" t="s">
        <v>142</v>
      </c>
      <c r="K714" s="5" t="s">
        <v>143</v>
      </c>
      <c r="L714">
        <v>1.7666666507720947</v>
      </c>
      <c r="M714" t="s">
        <v>144</v>
      </c>
      <c r="N714" t="s">
        <v>2481</v>
      </c>
      <c r="P714" s="4" t="str">
        <f t="shared" ref="P714:P770" si="22">LEFT($A714,22)</f>
        <v>KRAYN-WKO-NDX-20100618</v>
      </c>
      <c r="Q714">
        <f t="shared" si="21"/>
        <v>1</v>
      </c>
    </row>
    <row r="715" spans="1:17" x14ac:dyDescent="0.25">
      <c r="A715" t="s">
        <v>4601</v>
      </c>
      <c r="B715" t="s">
        <v>1241</v>
      </c>
      <c r="C715" s="2">
        <v>40347</v>
      </c>
      <c r="D715" s="2">
        <v>40347</v>
      </c>
      <c r="E715" t="s">
        <v>32</v>
      </c>
      <c r="F715" t="s">
        <v>1200</v>
      </c>
      <c r="G715" t="s">
        <v>141</v>
      </c>
      <c r="H715">
        <v>5</v>
      </c>
      <c r="I715" t="s">
        <v>162</v>
      </c>
      <c r="K715" s="5" t="s">
        <v>143</v>
      </c>
      <c r="L715">
        <v>7.7166666984558105</v>
      </c>
      <c r="M715" t="s">
        <v>144</v>
      </c>
      <c r="N715" t="s">
        <v>4602</v>
      </c>
      <c r="P715" s="4" t="str">
        <f t="shared" si="22"/>
        <v>KRAYN-WKO-NDX-20100618</v>
      </c>
      <c r="Q715">
        <f t="shared" si="21"/>
        <v>1</v>
      </c>
    </row>
    <row r="716" spans="1:17" x14ac:dyDescent="0.25">
      <c r="A716" t="s">
        <v>4616</v>
      </c>
      <c r="B716" t="s">
        <v>1241</v>
      </c>
      <c r="C716" s="2">
        <v>40347</v>
      </c>
      <c r="D716" s="2">
        <v>40347</v>
      </c>
      <c r="E716" t="s">
        <v>32</v>
      </c>
      <c r="F716" t="s">
        <v>1200</v>
      </c>
      <c r="G716" t="s">
        <v>141</v>
      </c>
      <c r="H716">
        <v>5</v>
      </c>
      <c r="I716" t="s">
        <v>162</v>
      </c>
      <c r="K716" s="5" t="s">
        <v>143</v>
      </c>
      <c r="L716">
        <v>7.7166666984558105</v>
      </c>
      <c r="M716" t="s">
        <v>144</v>
      </c>
      <c r="N716" t="s">
        <v>4617</v>
      </c>
      <c r="P716" s="4" t="str">
        <f t="shared" si="22"/>
        <v>KRAYN-WKO-NDX-20100618</v>
      </c>
      <c r="Q716">
        <f t="shared" si="21"/>
        <v>1</v>
      </c>
    </row>
    <row r="717" spans="1:17" x14ac:dyDescent="0.25">
      <c r="A717" t="s">
        <v>4618</v>
      </c>
      <c r="B717" t="s">
        <v>1241</v>
      </c>
      <c r="C717" s="2">
        <v>40347</v>
      </c>
      <c r="D717" s="2">
        <v>40347</v>
      </c>
      <c r="E717" t="s">
        <v>32</v>
      </c>
      <c r="F717" t="s">
        <v>161</v>
      </c>
      <c r="G717" t="s">
        <v>141</v>
      </c>
      <c r="H717">
        <v>6.5</v>
      </c>
      <c r="I717" t="s">
        <v>142</v>
      </c>
      <c r="K717" s="5" t="s">
        <v>143</v>
      </c>
      <c r="L717">
        <v>5.75</v>
      </c>
      <c r="M717" t="s">
        <v>144</v>
      </c>
      <c r="N717" t="s">
        <v>4619</v>
      </c>
      <c r="P717" s="4" t="str">
        <f t="shared" si="22"/>
        <v>KRAYN-WKO-NDX-20100618</v>
      </c>
      <c r="Q717">
        <f t="shared" si="21"/>
        <v>1</v>
      </c>
    </row>
    <row r="718" spans="1:17" x14ac:dyDescent="0.25">
      <c r="A718" t="s">
        <v>4937</v>
      </c>
      <c r="B718" t="s">
        <v>1241</v>
      </c>
      <c r="C718" s="2">
        <v>40347</v>
      </c>
      <c r="D718" s="2">
        <v>40347</v>
      </c>
      <c r="E718" t="s">
        <v>34</v>
      </c>
      <c r="F718" t="s">
        <v>1200</v>
      </c>
      <c r="G718" t="s">
        <v>141</v>
      </c>
      <c r="H718">
        <v>7.5</v>
      </c>
      <c r="I718" t="s">
        <v>162</v>
      </c>
      <c r="K718" s="5" t="s">
        <v>143</v>
      </c>
      <c r="L718">
        <v>6.9166665077209473</v>
      </c>
      <c r="M718" t="s">
        <v>144</v>
      </c>
      <c r="N718" t="s">
        <v>4938</v>
      </c>
      <c r="P718" s="4" t="str">
        <f t="shared" si="22"/>
        <v>KRAYN-WKO-NDX-20100618</v>
      </c>
      <c r="Q718">
        <f t="shared" si="21"/>
        <v>1</v>
      </c>
    </row>
    <row r="719" spans="1:17" x14ac:dyDescent="0.25">
      <c r="A719" t="s">
        <v>4939</v>
      </c>
      <c r="B719" t="s">
        <v>1241</v>
      </c>
      <c r="C719" s="2">
        <v>40347</v>
      </c>
      <c r="D719" s="2">
        <v>40347</v>
      </c>
      <c r="E719" t="s">
        <v>34</v>
      </c>
      <c r="F719" t="s">
        <v>1200</v>
      </c>
      <c r="G719" t="s">
        <v>141</v>
      </c>
      <c r="H719">
        <v>7.5</v>
      </c>
      <c r="I719" t="s">
        <v>162</v>
      </c>
      <c r="K719" s="5" t="s">
        <v>143</v>
      </c>
      <c r="L719">
        <v>6.9166665077209473</v>
      </c>
      <c r="M719" t="s">
        <v>144</v>
      </c>
      <c r="N719" t="s">
        <v>4938</v>
      </c>
      <c r="P719" s="4" t="str">
        <f t="shared" si="22"/>
        <v>KRAYN-WKO-NDX-20100618</v>
      </c>
      <c r="Q719">
        <f t="shared" si="21"/>
        <v>1</v>
      </c>
    </row>
    <row r="720" spans="1:17" x14ac:dyDescent="0.25">
      <c r="A720" t="s">
        <v>4940</v>
      </c>
      <c r="B720" t="s">
        <v>1241</v>
      </c>
      <c r="C720" s="2">
        <v>40347</v>
      </c>
      <c r="D720" s="2">
        <v>40347</v>
      </c>
      <c r="E720" t="s">
        <v>34</v>
      </c>
      <c r="F720" t="s">
        <v>1200</v>
      </c>
      <c r="G720" t="s">
        <v>141</v>
      </c>
      <c r="H720">
        <v>7.5</v>
      </c>
      <c r="I720" t="s">
        <v>162</v>
      </c>
      <c r="K720" s="5" t="s">
        <v>143</v>
      </c>
      <c r="L720">
        <v>6.9166665077209473</v>
      </c>
      <c r="M720" t="s">
        <v>144</v>
      </c>
      <c r="N720" t="s">
        <v>4938</v>
      </c>
      <c r="P720" s="4" t="str">
        <f t="shared" si="22"/>
        <v>KRAYN-WKO-NDX-20100618</v>
      </c>
      <c r="Q720">
        <f t="shared" si="21"/>
        <v>1</v>
      </c>
    </row>
    <row r="721" spans="1:17" x14ac:dyDescent="0.25">
      <c r="A721" t="s">
        <v>4941</v>
      </c>
      <c r="B721" t="s">
        <v>1241</v>
      </c>
      <c r="C721" s="2">
        <v>40347</v>
      </c>
      <c r="D721" s="2">
        <v>40347</v>
      </c>
      <c r="E721" t="s">
        <v>34</v>
      </c>
      <c r="F721" t="s">
        <v>1200</v>
      </c>
      <c r="G721" t="s">
        <v>141</v>
      </c>
      <c r="H721">
        <v>6</v>
      </c>
      <c r="I721" t="s">
        <v>162</v>
      </c>
      <c r="K721" s="5" t="s">
        <v>143</v>
      </c>
      <c r="L721">
        <v>6.9166665077209473</v>
      </c>
      <c r="M721" t="s">
        <v>144</v>
      </c>
      <c r="N721" t="s">
        <v>4942</v>
      </c>
      <c r="P721" s="4" t="str">
        <f t="shared" si="22"/>
        <v>KRAYN-WKO-NDX-20100618</v>
      </c>
      <c r="Q721">
        <f t="shared" si="21"/>
        <v>1</v>
      </c>
    </row>
    <row r="722" spans="1:17" x14ac:dyDescent="0.25">
      <c r="A722" t="s">
        <v>4954</v>
      </c>
      <c r="B722" t="s">
        <v>1241</v>
      </c>
      <c r="C722" s="2">
        <v>40347</v>
      </c>
      <c r="D722" s="2">
        <v>40347</v>
      </c>
      <c r="E722" t="s">
        <v>34</v>
      </c>
      <c r="F722" t="s">
        <v>1200</v>
      </c>
      <c r="G722" t="s">
        <v>141</v>
      </c>
      <c r="H722">
        <v>6</v>
      </c>
      <c r="I722" t="s">
        <v>162</v>
      </c>
      <c r="K722" s="5" t="s">
        <v>143</v>
      </c>
      <c r="L722">
        <v>6.9166665077209473</v>
      </c>
      <c r="M722" t="s">
        <v>144</v>
      </c>
      <c r="N722" t="s">
        <v>4942</v>
      </c>
      <c r="P722" s="4" t="str">
        <f t="shared" si="22"/>
        <v>KRAYN-WKO-NDX-20100618</v>
      </c>
      <c r="Q722">
        <f t="shared" si="21"/>
        <v>1</v>
      </c>
    </row>
    <row r="723" spans="1:17" x14ac:dyDescent="0.25">
      <c r="A723" t="s">
        <v>4955</v>
      </c>
      <c r="B723" t="s">
        <v>1241</v>
      </c>
      <c r="C723" s="2">
        <v>40347</v>
      </c>
      <c r="D723" s="2">
        <v>40347</v>
      </c>
      <c r="E723" t="s">
        <v>34</v>
      </c>
      <c r="F723" t="s">
        <v>1200</v>
      </c>
      <c r="G723" t="s">
        <v>141</v>
      </c>
      <c r="H723">
        <v>6</v>
      </c>
      <c r="I723" t="s">
        <v>162</v>
      </c>
      <c r="K723" s="5" t="s">
        <v>143</v>
      </c>
      <c r="L723">
        <v>6.9166665077209473</v>
      </c>
      <c r="M723" t="s">
        <v>144</v>
      </c>
      <c r="N723" t="s">
        <v>4942</v>
      </c>
      <c r="P723" s="4" t="str">
        <f t="shared" si="22"/>
        <v>KRAYN-WKO-NDX-20100618</v>
      </c>
      <c r="Q723">
        <f t="shared" si="21"/>
        <v>1</v>
      </c>
    </row>
    <row r="724" spans="1:17" x14ac:dyDescent="0.25">
      <c r="A724" t="s">
        <v>1855</v>
      </c>
      <c r="B724" t="s">
        <v>1241</v>
      </c>
      <c r="C724" s="2">
        <v>40350</v>
      </c>
      <c r="D724" s="2">
        <v>40350</v>
      </c>
      <c r="E724" t="s">
        <v>14</v>
      </c>
      <c r="F724" t="s">
        <v>140</v>
      </c>
      <c r="G724" t="s">
        <v>141</v>
      </c>
      <c r="H724">
        <v>4.25</v>
      </c>
      <c r="I724" t="s">
        <v>142</v>
      </c>
      <c r="K724" s="5" t="s">
        <v>143</v>
      </c>
      <c r="L724">
        <v>3.6666667461395264</v>
      </c>
      <c r="M724" t="s">
        <v>144</v>
      </c>
      <c r="N724" t="s">
        <v>1856</v>
      </c>
      <c r="P724" s="4" t="str">
        <f t="shared" si="22"/>
        <v>KRAYN-WKO-NDX-20100621</v>
      </c>
      <c r="Q724">
        <f t="shared" si="21"/>
        <v>1</v>
      </c>
    </row>
    <row r="725" spans="1:17" x14ac:dyDescent="0.25">
      <c r="A725" t="s">
        <v>2037</v>
      </c>
      <c r="B725" t="s">
        <v>1241</v>
      </c>
      <c r="C725" s="2">
        <v>40350</v>
      </c>
      <c r="D725" s="2">
        <v>40350</v>
      </c>
      <c r="E725" t="s">
        <v>15</v>
      </c>
      <c r="F725" t="s">
        <v>140</v>
      </c>
      <c r="G725" t="s">
        <v>141</v>
      </c>
      <c r="H725">
        <v>2.75</v>
      </c>
      <c r="I725" t="s">
        <v>142</v>
      </c>
      <c r="K725" s="5" t="s">
        <v>143</v>
      </c>
      <c r="L725">
        <v>2.3499999046325684</v>
      </c>
      <c r="M725" t="s">
        <v>144</v>
      </c>
      <c r="N725" t="s">
        <v>1856</v>
      </c>
      <c r="P725" s="4" t="str">
        <f t="shared" si="22"/>
        <v>KRAYN-WKO-NDX-20100621</v>
      </c>
      <c r="Q725">
        <f t="shared" si="21"/>
        <v>1</v>
      </c>
    </row>
    <row r="726" spans="1:17" x14ac:dyDescent="0.25">
      <c r="A726" t="s">
        <v>4753</v>
      </c>
      <c r="B726" t="s">
        <v>1241</v>
      </c>
      <c r="C726" s="2">
        <v>40350</v>
      </c>
      <c r="D726" s="2">
        <v>40350</v>
      </c>
      <c r="E726" t="s">
        <v>33</v>
      </c>
      <c r="F726" t="s">
        <v>1200</v>
      </c>
      <c r="G726" t="s">
        <v>141</v>
      </c>
      <c r="H726">
        <v>15</v>
      </c>
      <c r="I726" t="s">
        <v>162</v>
      </c>
      <c r="J726" t="s">
        <v>4754</v>
      </c>
      <c r="K726" s="5" t="s">
        <v>246</v>
      </c>
      <c r="L726">
        <v>7.5833334922790527</v>
      </c>
      <c r="M726" t="s">
        <v>144</v>
      </c>
      <c r="N726" t="s">
        <v>4755</v>
      </c>
      <c r="P726" s="4" t="str">
        <f t="shared" si="22"/>
        <v>KRAYN-WKO-NDX-20100621</v>
      </c>
      <c r="Q726">
        <f t="shared" si="21"/>
        <v>1</v>
      </c>
    </row>
    <row r="727" spans="1:17" x14ac:dyDescent="0.25">
      <c r="A727" t="s">
        <v>5083</v>
      </c>
      <c r="B727" t="s">
        <v>1344</v>
      </c>
      <c r="C727" s="2">
        <v>40350</v>
      </c>
      <c r="D727" s="2">
        <v>40350</v>
      </c>
      <c r="E727" t="s">
        <v>35</v>
      </c>
      <c r="F727" t="s">
        <v>1200</v>
      </c>
      <c r="G727" t="s">
        <v>141</v>
      </c>
      <c r="H727">
        <v>20</v>
      </c>
      <c r="I727" t="s">
        <v>162</v>
      </c>
      <c r="J727" t="s">
        <v>5084</v>
      </c>
      <c r="K727" s="5" t="s">
        <v>5085</v>
      </c>
      <c r="L727">
        <v>8.2833337783813477</v>
      </c>
      <c r="M727" t="s">
        <v>144</v>
      </c>
      <c r="N727" t="s">
        <v>5086</v>
      </c>
      <c r="P727" s="4" t="str">
        <f t="shared" si="22"/>
        <v>KRAYN-WKO-NDX-20100621</v>
      </c>
      <c r="Q727">
        <f t="shared" si="21"/>
        <v>1</v>
      </c>
    </row>
    <row r="728" spans="1:17" x14ac:dyDescent="0.25">
      <c r="A728" t="s">
        <v>2482</v>
      </c>
      <c r="B728" t="s">
        <v>1587</v>
      </c>
      <c r="C728" s="2">
        <v>40351</v>
      </c>
      <c r="D728" s="2">
        <v>40351</v>
      </c>
      <c r="E728" t="s">
        <v>18</v>
      </c>
      <c r="F728" t="s">
        <v>161</v>
      </c>
      <c r="G728" t="s">
        <v>141</v>
      </c>
      <c r="H728">
        <v>1.3333333730697632</v>
      </c>
      <c r="I728" t="s">
        <v>142</v>
      </c>
      <c r="J728" t="s">
        <v>88</v>
      </c>
      <c r="K728" s="5" t="s">
        <v>168</v>
      </c>
      <c r="L728">
        <v>0.66666668653488159</v>
      </c>
      <c r="M728" t="s">
        <v>144</v>
      </c>
      <c r="N728" t="s">
        <v>2483</v>
      </c>
      <c r="P728" s="4" t="str">
        <f t="shared" si="22"/>
        <v>KRAYN-WKO-NDX-20100622</v>
      </c>
      <c r="Q728">
        <f t="shared" si="21"/>
        <v>1</v>
      </c>
    </row>
    <row r="729" spans="1:17" x14ac:dyDescent="0.25">
      <c r="A729" t="s">
        <v>4756</v>
      </c>
      <c r="B729" t="s">
        <v>1241</v>
      </c>
      <c r="C729" s="2">
        <v>40351</v>
      </c>
      <c r="D729" s="2">
        <v>40351</v>
      </c>
      <c r="E729" t="s">
        <v>33</v>
      </c>
      <c r="F729" t="s">
        <v>1200</v>
      </c>
      <c r="G729" t="s">
        <v>141</v>
      </c>
      <c r="H729">
        <v>17.5</v>
      </c>
      <c r="I729" t="s">
        <v>162</v>
      </c>
      <c r="K729" s="5" t="s">
        <v>143</v>
      </c>
      <c r="L729">
        <v>0.5</v>
      </c>
      <c r="M729" t="s">
        <v>144</v>
      </c>
      <c r="N729" t="s">
        <v>4757</v>
      </c>
      <c r="P729" s="4" t="str">
        <f t="shared" si="22"/>
        <v>KRAYN-WKO-NDX-20100622</v>
      </c>
      <c r="Q729">
        <f t="shared" si="21"/>
        <v>1</v>
      </c>
    </row>
    <row r="730" spans="1:17" x14ac:dyDescent="0.25">
      <c r="A730" s="37" t="s">
        <v>1690</v>
      </c>
      <c r="B730" t="s">
        <v>1241</v>
      </c>
      <c r="C730" s="2">
        <v>40352</v>
      </c>
      <c r="D730" s="2">
        <v>40352</v>
      </c>
      <c r="E730" t="s">
        <v>13</v>
      </c>
      <c r="F730" t="s">
        <v>161</v>
      </c>
      <c r="G730" t="s">
        <v>141</v>
      </c>
      <c r="H730">
        <v>7</v>
      </c>
      <c r="I730" t="s">
        <v>142</v>
      </c>
      <c r="K730" s="5" t="s">
        <v>143</v>
      </c>
      <c r="L730">
        <v>2.9833333492279053</v>
      </c>
      <c r="M730" t="s">
        <v>144</v>
      </c>
      <c r="N730" t="s">
        <v>1691</v>
      </c>
      <c r="P730" s="4" t="str">
        <f t="shared" si="22"/>
        <v>KRAYN-WKO-NDX-20100623</v>
      </c>
      <c r="Q730">
        <f t="shared" si="21"/>
        <v>1</v>
      </c>
    </row>
    <row r="731" spans="1:17" x14ac:dyDescent="0.25">
      <c r="A731" t="s">
        <v>4214</v>
      </c>
      <c r="B731" t="s">
        <v>1241</v>
      </c>
      <c r="C731" s="2">
        <v>40352</v>
      </c>
      <c r="D731" s="2">
        <v>40352</v>
      </c>
      <c r="E731" t="s">
        <v>29</v>
      </c>
      <c r="F731" t="s">
        <v>1200</v>
      </c>
      <c r="G731" t="s">
        <v>141</v>
      </c>
      <c r="H731">
        <v>10</v>
      </c>
      <c r="I731" t="s">
        <v>162</v>
      </c>
      <c r="J731" t="s">
        <v>3636</v>
      </c>
      <c r="K731" s="5" t="s">
        <v>3637</v>
      </c>
      <c r="L731">
        <v>4.0333333015441895</v>
      </c>
      <c r="M731" t="s">
        <v>144</v>
      </c>
      <c r="N731" t="s">
        <v>4201</v>
      </c>
      <c r="P731" s="4" t="str">
        <f t="shared" si="22"/>
        <v>KRAYN-WKO-NDX-20100623</v>
      </c>
      <c r="Q731">
        <f t="shared" si="21"/>
        <v>1</v>
      </c>
    </row>
    <row r="732" spans="1:17" x14ac:dyDescent="0.25">
      <c r="A732" t="s">
        <v>4758</v>
      </c>
      <c r="B732" t="s">
        <v>1241</v>
      </c>
      <c r="C732" s="2">
        <v>40352</v>
      </c>
      <c r="D732" s="2">
        <v>40352</v>
      </c>
      <c r="E732" t="s">
        <v>33</v>
      </c>
      <c r="F732" t="s">
        <v>1200</v>
      </c>
      <c r="G732" t="s">
        <v>141</v>
      </c>
      <c r="H732">
        <v>16.5</v>
      </c>
      <c r="I732" t="s">
        <v>162</v>
      </c>
      <c r="K732" s="5" t="s">
        <v>143</v>
      </c>
      <c r="L732">
        <v>8.9499998092651367</v>
      </c>
      <c r="M732" t="s">
        <v>144</v>
      </c>
      <c r="N732" t="s">
        <v>4759</v>
      </c>
      <c r="P732" s="4" t="str">
        <f t="shared" si="22"/>
        <v>KRAYN-WKO-NDX-20100623</v>
      </c>
      <c r="Q732">
        <f t="shared" si="21"/>
        <v>1</v>
      </c>
    </row>
    <row r="733" spans="1:17" x14ac:dyDescent="0.25">
      <c r="A733" t="s">
        <v>5087</v>
      </c>
      <c r="B733" t="s">
        <v>1241</v>
      </c>
      <c r="C733" s="2">
        <v>40352</v>
      </c>
      <c r="D733" s="2">
        <v>40352</v>
      </c>
      <c r="E733" t="s">
        <v>35</v>
      </c>
      <c r="F733" t="s">
        <v>1200</v>
      </c>
      <c r="G733" t="s">
        <v>141</v>
      </c>
      <c r="H733">
        <v>11</v>
      </c>
      <c r="I733" t="s">
        <v>162</v>
      </c>
      <c r="K733" s="5" t="s">
        <v>143</v>
      </c>
      <c r="L733">
        <v>3.5666666030883789</v>
      </c>
      <c r="M733" t="s">
        <v>144</v>
      </c>
      <c r="N733" t="s">
        <v>5088</v>
      </c>
      <c r="P733" s="4" t="str">
        <f t="shared" si="22"/>
        <v>KRAYN-WKO-NDX-20100623</v>
      </c>
      <c r="Q733">
        <f t="shared" si="21"/>
        <v>1</v>
      </c>
    </row>
    <row r="734" spans="1:17" x14ac:dyDescent="0.25">
      <c r="A734" t="s">
        <v>5309</v>
      </c>
      <c r="B734" t="s">
        <v>1241</v>
      </c>
      <c r="C734" s="2">
        <v>40352</v>
      </c>
      <c r="D734" s="2">
        <v>40352</v>
      </c>
      <c r="E734" t="s">
        <v>29</v>
      </c>
      <c r="F734" t="s">
        <v>1200</v>
      </c>
      <c r="G734" t="s">
        <v>141</v>
      </c>
      <c r="H734">
        <v>10</v>
      </c>
      <c r="I734" t="s">
        <v>162</v>
      </c>
      <c r="J734" t="s">
        <v>3636</v>
      </c>
      <c r="K734" s="5" t="s">
        <v>3637</v>
      </c>
      <c r="L734">
        <v>4.0333333015441895</v>
      </c>
      <c r="M734" t="s">
        <v>144</v>
      </c>
      <c r="N734" t="s">
        <v>4201</v>
      </c>
      <c r="P734" s="4" t="str">
        <f t="shared" si="22"/>
        <v>KRAYN-WKO-NDX-20100623</v>
      </c>
      <c r="Q734">
        <f t="shared" si="21"/>
        <v>1</v>
      </c>
    </row>
    <row r="735" spans="1:17" x14ac:dyDescent="0.25">
      <c r="A735" t="s">
        <v>1350</v>
      </c>
      <c r="B735" t="s">
        <v>1351</v>
      </c>
      <c r="C735" s="2">
        <v>40353</v>
      </c>
      <c r="D735" s="2">
        <v>40353</v>
      </c>
      <c r="E735" t="s">
        <v>11</v>
      </c>
      <c r="F735" t="s">
        <v>161</v>
      </c>
      <c r="G735" t="s">
        <v>141</v>
      </c>
      <c r="H735">
        <v>11.5</v>
      </c>
      <c r="I735" t="s">
        <v>142</v>
      </c>
      <c r="J735" t="s">
        <v>80</v>
      </c>
      <c r="K735" s="5" t="s">
        <v>1352</v>
      </c>
      <c r="L735">
        <v>9.0166664123535156</v>
      </c>
      <c r="M735" t="s">
        <v>144</v>
      </c>
      <c r="N735" t="s">
        <v>1353</v>
      </c>
      <c r="P735" s="4" t="str">
        <f t="shared" si="22"/>
        <v>KRAYN-WKO-NDX-20100624</v>
      </c>
      <c r="Q735">
        <f t="shared" si="21"/>
        <v>1</v>
      </c>
    </row>
    <row r="736" spans="1:17" x14ac:dyDescent="0.25">
      <c r="A736" t="s">
        <v>3507</v>
      </c>
      <c r="B736" t="s">
        <v>3508</v>
      </c>
      <c r="C736" s="2">
        <v>40353</v>
      </c>
      <c r="D736" s="2">
        <v>40353</v>
      </c>
      <c r="E736" t="s">
        <v>24</v>
      </c>
      <c r="F736" t="s">
        <v>161</v>
      </c>
      <c r="G736" t="s">
        <v>141</v>
      </c>
      <c r="H736">
        <v>24.5</v>
      </c>
      <c r="I736" t="s">
        <v>142</v>
      </c>
      <c r="J736" t="s">
        <v>3509</v>
      </c>
      <c r="K736" s="5" t="s">
        <v>3510</v>
      </c>
      <c r="L736">
        <v>21.445554733276367</v>
      </c>
      <c r="M736" t="s">
        <v>144</v>
      </c>
      <c r="N736" t="s">
        <v>3511</v>
      </c>
      <c r="P736" s="4" t="str">
        <f t="shared" si="22"/>
        <v>KRAYN-WKO-NDX-20100624</v>
      </c>
      <c r="Q736">
        <f t="shared" si="21"/>
        <v>1</v>
      </c>
    </row>
    <row r="737" spans="1:17" x14ac:dyDescent="0.25">
      <c r="A737" t="s">
        <v>4070</v>
      </c>
      <c r="B737" t="s">
        <v>1241</v>
      </c>
      <c r="C737" s="2">
        <v>40353</v>
      </c>
      <c r="D737" s="2">
        <v>40353</v>
      </c>
      <c r="E737" t="s">
        <v>28</v>
      </c>
      <c r="F737" t="s">
        <v>1200</v>
      </c>
      <c r="G737" t="s">
        <v>141</v>
      </c>
      <c r="H737">
        <v>11</v>
      </c>
      <c r="I737" t="s">
        <v>162</v>
      </c>
      <c r="J737" t="s">
        <v>82</v>
      </c>
      <c r="K737" s="5" t="s">
        <v>168</v>
      </c>
      <c r="L737">
        <v>6.9000000953674316</v>
      </c>
      <c r="M737" t="s">
        <v>144</v>
      </c>
      <c r="N737" t="s">
        <v>4071</v>
      </c>
      <c r="P737" s="4" t="str">
        <f t="shared" si="22"/>
        <v>KRAYN-WKO-NDX-20100624</v>
      </c>
      <c r="Q737">
        <f t="shared" si="21"/>
        <v>1</v>
      </c>
    </row>
    <row r="738" spans="1:17" x14ac:dyDescent="0.25">
      <c r="A738" t="s">
        <v>4202</v>
      </c>
      <c r="B738" t="s">
        <v>1241</v>
      </c>
      <c r="C738" s="2">
        <v>40353</v>
      </c>
      <c r="D738" s="2">
        <v>40353</v>
      </c>
      <c r="E738" t="s">
        <v>29</v>
      </c>
      <c r="F738" t="s">
        <v>1200</v>
      </c>
      <c r="G738" t="s">
        <v>141</v>
      </c>
      <c r="H738">
        <v>19.5</v>
      </c>
      <c r="I738" t="s">
        <v>162</v>
      </c>
      <c r="J738" t="s">
        <v>69</v>
      </c>
      <c r="K738" s="5" t="s">
        <v>4203</v>
      </c>
      <c r="L738">
        <v>6.9666666984558105</v>
      </c>
      <c r="M738" t="s">
        <v>144</v>
      </c>
      <c r="N738" t="s">
        <v>4204</v>
      </c>
      <c r="P738" s="4" t="str">
        <f t="shared" si="22"/>
        <v>KRAYN-WKO-NDX-20100624</v>
      </c>
      <c r="Q738">
        <f t="shared" si="21"/>
        <v>1</v>
      </c>
    </row>
    <row r="739" spans="1:17" x14ac:dyDescent="0.25">
      <c r="A739" t="s">
        <v>2170</v>
      </c>
      <c r="B739" t="s">
        <v>2171</v>
      </c>
      <c r="C739" s="2">
        <v>40354</v>
      </c>
      <c r="D739" s="2">
        <v>40354</v>
      </c>
      <c r="E739" t="s">
        <v>16</v>
      </c>
      <c r="F739" t="s">
        <v>1216</v>
      </c>
      <c r="G739" t="s">
        <v>141</v>
      </c>
      <c r="H739">
        <v>2.5</v>
      </c>
      <c r="I739" t="s">
        <v>142</v>
      </c>
      <c r="K739" s="5" t="s">
        <v>143</v>
      </c>
      <c r="L739">
        <v>2</v>
      </c>
      <c r="M739" t="s">
        <v>144</v>
      </c>
      <c r="N739" t="s">
        <v>2172</v>
      </c>
      <c r="P739" s="4" t="str">
        <f t="shared" si="22"/>
        <v>KRAYN-WKO-NDX-20100625</v>
      </c>
      <c r="Q739">
        <f t="shared" si="21"/>
        <v>1</v>
      </c>
    </row>
    <row r="740" spans="1:17" x14ac:dyDescent="0.25">
      <c r="A740" t="s">
        <v>2484</v>
      </c>
      <c r="B740" t="s">
        <v>1351</v>
      </c>
      <c r="C740" s="2">
        <v>40354</v>
      </c>
      <c r="D740" s="2">
        <v>40354</v>
      </c>
      <c r="E740" t="s">
        <v>18</v>
      </c>
      <c r="F740" t="s">
        <v>161</v>
      </c>
      <c r="G740" t="s">
        <v>141</v>
      </c>
      <c r="H740">
        <v>11</v>
      </c>
      <c r="I740" t="s">
        <v>142</v>
      </c>
      <c r="J740" t="s">
        <v>80</v>
      </c>
      <c r="K740" s="5" t="s">
        <v>1352</v>
      </c>
      <c r="L740">
        <v>7.0999999046325684</v>
      </c>
      <c r="M740" t="s">
        <v>144</v>
      </c>
      <c r="N740" t="s">
        <v>2485</v>
      </c>
      <c r="P740" s="4" t="str">
        <f t="shared" si="22"/>
        <v>KRAYN-WKO-NDX-20100625</v>
      </c>
      <c r="Q740">
        <f t="shared" si="21"/>
        <v>1</v>
      </c>
    </row>
    <row r="741" spans="1:17" x14ac:dyDescent="0.25">
      <c r="A741" t="s">
        <v>4205</v>
      </c>
      <c r="B741" t="s">
        <v>1241</v>
      </c>
      <c r="C741" s="2">
        <v>40354</v>
      </c>
      <c r="D741" s="2">
        <v>40354</v>
      </c>
      <c r="E741" t="s">
        <v>29</v>
      </c>
      <c r="F741" t="s">
        <v>1200</v>
      </c>
      <c r="G741" t="s">
        <v>141</v>
      </c>
      <c r="H741">
        <v>16.5</v>
      </c>
      <c r="I741" t="s">
        <v>162</v>
      </c>
      <c r="J741" t="s">
        <v>2321</v>
      </c>
      <c r="K741" s="5" t="s">
        <v>940</v>
      </c>
      <c r="L741">
        <v>7.1500000953674316</v>
      </c>
      <c r="M741" t="s">
        <v>144</v>
      </c>
      <c r="N741" t="s">
        <v>4206</v>
      </c>
      <c r="P741" s="4" t="str">
        <f t="shared" si="22"/>
        <v>KRAYN-WKO-NDX-20100625</v>
      </c>
      <c r="Q741">
        <f t="shared" si="21"/>
        <v>1</v>
      </c>
    </row>
    <row r="742" spans="1:17" x14ac:dyDescent="0.25">
      <c r="A742" t="s">
        <v>4320</v>
      </c>
      <c r="B742" t="s">
        <v>1241</v>
      </c>
      <c r="C742" s="2">
        <v>40354</v>
      </c>
      <c r="D742" s="2">
        <v>40354</v>
      </c>
      <c r="E742" t="s">
        <v>30</v>
      </c>
      <c r="F742" t="s">
        <v>1200</v>
      </c>
      <c r="G742" t="s">
        <v>141</v>
      </c>
      <c r="H742">
        <v>7.0833334922790527</v>
      </c>
      <c r="I742" t="s">
        <v>162</v>
      </c>
      <c r="J742" t="s">
        <v>82</v>
      </c>
      <c r="K742" s="5" t="s">
        <v>168</v>
      </c>
      <c r="L742">
        <v>7.6833333969116211</v>
      </c>
      <c r="M742" t="s">
        <v>144</v>
      </c>
      <c r="N742" t="s">
        <v>4321</v>
      </c>
      <c r="P742" s="4" t="str">
        <f t="shared" si="22"/>
        <v>KRAYN-WKO-NDX-20100625</v>
      </c>
      <c r="Q742">
        <f t="shared" si="21"/>
        <v>1</v>
      </c>
    </row>
    <row r="743" spans="1:17" x14ac:dyDescent="0.25">
      <c r="A743" t="s">
        <v>1845</v>
      </c>
      <c r="B743" t="s">
        <v>1661</v>
      </c>
      <c r="C743" s="2">
        <v>40357</v>
      </c>
      <c r="D743" s="2">
        <v>40357</v>
      </c>
      <c r="E743" t="s">
        <v>14</v>
      </c>
      <c r="F743" t="s">
        <v>161</v>
      </c>
      <c r="G743" t="s">
        <v>141</v>
      </c>
      <c r="H743">
        <v>9.0666666030883789</v>
      </c>
      <c r="I743" t="s">
        <v>142</v>
      </c>
      <c r="J743" t="s">
        <v>68</v>
      </c>
      <c r="K743" s="5" t="s">
        <v>168</v>
      </c>
      <c r="L743">
        <v>0.63333332538604736</v>
      </c>
      <c r="M743" t="s">
        <v>144</v>
      </c>
      <c r="N743" t="s">
        <v>1846</v>
      </c>
      <c r="P743" s="4" t="str">
        <f t="shared" si="22"/>
        <v>KRAYN-WKO-NDX-20100628</v>
      </c>
      <c r="Q743">
        <f t="shared" si="21"/>
        <v>1</v>
      </c>
    </row>
    <row r="744" spans="1:17" x14ac:dyDescent="0.25">
      <c r="A744" t="s">
        <v>4322</v>
      </c>
      <c r="B744" t="s">
        <v>1241</v>
      </c>
      <c r="C744" s="2">
        <v>40357</v>
      </c>
      <c r="D744" s="2">
        <v>40357</v>
      </c>
      <c r="E744" t="s">
        <v>30</v>
      </c>
      <c r="F744" t="s">
        <v>1200</v>
      </c>
      <c r="G744" t="s">
        <v>141</v>
      </c>
      <c r="H744">
        <v>3.5999999046325684</v>
      </c>
      <c r="I744" t="s">
        <v>162</v>
      </c>
      <c r="K744" s="5" t="s">
        <v>143</v>
      </c>
      <c r="L744">
        <v>3.2666666507720947</v>
      </c>
      <c r="M744" t="s">
        <v>144</v>
      </c>
      <c r="N744" t="s">
        <v>4323</v>
      </c>
      <c r="P744" s="4" t="str">
        <f t="shared" si="22"/>
        <v>KRAYN-WKO-NDX-20100628</v>
      </c>
      <c r="Q744">
        <f t="shared" si="21"/>
        <v>1</v>
      </c>
    </row>
    <row r="745" spans="1:17" x14ac:dyDescent="0.25">
      <c r="A745" t="s">
        <v>4343</v>
      </c>
      <c r="B745" t="s">
        <v>1241</v>
      </c>
      <c r="C745" s="2">
        <v>40357</v>
      </c>
      <c r="D745" s="2">
        <v>40357</v>
      </c>
      <c r="E745" t="s">
        <v>30</v>
      </c>
      <c r="F745" t="s">
        <v>1200</v>
      </c>
      <c r="G745" t="s">
        <v>141</v>
      </c>
      <c r="H745">
        <v>3.5999999046325684</v>
      </c>
      <c r="I745" t="s">
        <v>162</v>
      </c>
      <c r="K745" s="5" t="s">
        <v>143</v>
      </c>
      <c r="L745">
        <v>3.2666666507720947</v>
      </c>
      <c r="M745" t="s">
        <v>144</v>
      </c>
      <c r="N745" t="s">
        <v>4323</v>
      </c>
      <c r="P745" s="4" t="str">
        <f t="shared" si="22"/>
        <v>KRAYN-WKO-NDX-20100628</v>
      </c>
      <c r="Q745">
        <f t="shared" si="21"/>
        <v>1</v>
      </c>
    </row>
    <row r="746" spans="1:17" x14ac:dyDescent="0.25">
      <c r="A746" t="s">
        <v>4473</v>
      </c>
      <c r="B746" t="s">
        <v>1241</v>
      </c>
      <c r="C746" s="2">
        <v>40357</v>
      </c>
      <c r="D746" s="2">
        <v>40357</v>
      </c>
      <c r="E746" t="s">
        <v>31</v>
      </c>
      <c r="F746" t="s">
        <v>1200</v>
      </c>
      <c r="G746" t="s">
        <v>141</v>
      </c>
      <c r="H746">
        <v>4.6500000953674316</v>
      </c>
      <c r="I746" t="s">
        <v>162</v>
      </c>
      <c r="J746" t="s">
        <v>82</v>
      </c>
      <c r="K746" s="5" t="s">
        <v>168</v>
      </c>
      <c r="L746">
        <v>4.3666667938232422</v>
      </c>
      <c r="M746" t="s">
        <v>144</v>
      </c>
      <c r="N746" t="s">
        <v>4474</v>
      </c>
      <c r="P746" s="4" t="str">
        <f t="shared" si="22"/>
        <v>KRAYN-WKO-NDX-20100628</v>
      </c>
      <c r="Q746">
        <f t="shared" si="21"/>
        <v>1</v>
      </c>
    </row>
    <row r="747" spans="1:17" x14ac:dyDescent="0.25">
      <c r="A747" t="s">
        <v>4973</v>
      </c>
      <c r="B747" t="s">
        <v>1351</v>
      </c>
      <c r="C747" s="2">
        <v>40357</v>
      </c>
      <c r="D747" s="2">
        <v>40357</v>
      </c>
      <c r="E747" t="s">
        <v>34</v>
      </c>
      <c r="F747" t="s">
        <v>140</v>
      </c>
      <c r="G747" t="s">
        <v>141</v>
      </c>
      <c r="H747">
        <v>10</v>
      </c>
      <c r="I747" t="s">
        <v>142</v>
      </c>
      <c r="J747" t="s">
        <v>80</v>
      </c>
      <c r="K747" s="5" t="s">
        <v>1352</v>
      </c>
      <c r="L747">
        <v>7.1999998092651367</v>
      </c>
      <c r="M747" t="s">
        <v>144</v>
      </c>
      <c r="N747" t="s">
        <v>2039</v>
      </c>
      <c r="P747" s="4" t="str">
        <f t="shared" si="22"/>
        <v>KRAYN-WKO-NDX-20100628</v>
      </c>
      <c r="Q747">
        <f t="shared" si="21"/>
        <v>1</v>
      </c>
    </row>
    <row r="748" spans="1:17" x14ac:dyDescent="0.25">
      <c r="A748" t="s">
        <v>2038</v>
      </c>
      <c r="B748" t="s">
        <v>1241</v>
      </c>
      <c r="C748" s="2">
        <v>40358</v>
      </c>
      <c r="D748" s="2">
        <v>40358</v>
      </c>
      <c r="E748" t="s">
        <v>15</v>
      </c>
      <c r="F748" t="s">
        <v>140</v>
      </c>
      <c r="G748" t="s">
        <v>141</v>
      </c>
      <c r="H748">
        <v>10.5</v>
      </c>
      <c r="I748" t="s">
        <v>142</v>
      </c>
      <c r="J748" t="s">
        <v>80</v>
      </c>
      <c r="K748" s="5" t="s">
        <v>1352</v>
      </c>
      <c r="L748">
        <v>7.3666667938232422</v>
      </c>
      <c r="M748" t="s">
        <v>144</v>
      </c>
      <c r="N748" t="s">
        <v>2039</v>
      </c>
      <c r="P748" s="4" t="str">
        <f t="shared" si="22"/>
        <v>KRAYN-WKO-NDX-20100629</v>
      </c>
      <c r="Q748">
        <f t="shared" si="21"/>
        <v>1</v>
      </c>
    </row>
    <row r="749" spans="1:17" x14ac:dyDescent="0.25">
      <c r="A749" t="s">
        <v>3631</v>
      </c>
      <c r="B749" t="s">
        <v>1241</v>
      </c>
      <c r="C749" s="2">
        <v>40358</v>
      </c>
      <c r="D749" s="2">
        <v>40358</v>
      </c>
      <c r="E749" t="s">
        <v>25</v>
      </c>
      <c r="F749" t="s">
        <v>1200</v>
      </c>
      <c r="G749" t="s">
        <v>141</v>
      </c>
      <c r="H749">
        <v>7.0999999046325684</v>
      </c>
      <c r="I749" t="s">
        <v>162</v>
      </c>
      <c r="J749" t="s">
        <v>3632</v>
      </c>
      <c r="K749" s="5" t="s">
        <v>3633</v>
      </c>
      <c r="L749">
        <v>7.0500001907348633</v>
      </c>
      <c r="M749" t="s">
        <v>144</v>
      </c>
      <c r="N749" t="s">
        <v>3634</v>
      </c>
      <c r="P749" s="4" t="str">
        <f t="shared" si="22"/>
        <v>KRAYN-WKO-NDX-20100629</v>
      </c>
      <c r="Q749">
        <f t="shared" si="21"/>
        <v>1</v>
      </c>
    </row>
    <row r="750" spans="1:17" x14ac:dyDescent="0.25">
      <c r="A750" t="s">
        <v>3512</v>
      </c>
      <c r="B750" t="s">
        <v>1241</v>
      </c>
      <c r="C750" s="2">
        <v>40359</v>
      </c>
      <c r="D750" s="2">
        <v>40359</v>
      </c>
      <c r="E750" t="s">
        <v>24</v>
      </c>
      <c r="F750" t="s">
        <v>1200</v>
      </c>
      <c r="G750" t="s">
        <v>141</v>
      </c>
      <c r="H750">
        <v>4.4000000953674316</v>
      </c>
      <c r="I750" t="s">
        <v>162</v>
      </c>
      <c r="J750" t="s">
        <v>3513</v>
      </c>
      <c r="K750" s="5" t="s">
        <v>3514</v>
      </c>
      <c r="L750">
        <v>4.4000000953674316</v>
      </c>
      <c r="M750" t="s">
        <v>144</v>
      </c>
      <c r="N750" t="s">
        <v>3515</v>
      </c>
      <c r="P750" s="4" t="str">
        <f t="shared" si="22"/>
        <v>KRAYN-WKO-NDX-20100630</v>
      </c>
      <c r="Q750">
        <f t="shared" si="21"/>
        <v>1</v>
      </c>
    </row>
    <row r="751" spans="1:17" x14ac:dyDescent="0.25">
      <c r="A751" t="s">
        <v>3516</v>
      </c>
      <c r="B751" t="s">
        <v>1241</v>
      </c>
      <c r="C751" s="2">
        <v>40359</v>
      </c>
      <c r="D751" s="2">
        <v>40359</v>
      </c>
      <c r="E751" t="s">
        <v>24</v>
      </c>
      <c r="F751" t="s">
        <v>1200</v>
      </c>
      <c r="G751" t="s">
        <v>141</v>
      </c>
      <c r="H751">
        <v>4.4000000953674316</v>
      </c>
      <c r="I751" t="s">
        <v>162</v>
      </c>
      <c r="J751" t="s">
        <v>3513</v>
      </c>
      <c r="K751" s="5" t="s">
        <v>3514</v>
      </c>
      <c r="L751">
        <v>4.4000000953674316</v>
      </c>
      <c r="M751" t="s">
        <v>144</v>
      </c>
      <c r="N751" t="s">
        <v>3515</v>
      </c>
      <c r="P751" s="4" t="str">
        <f t="shared" si="22"/>
        <v>KRAYN-WKO-NDX-20100630</v>
      </c>
      <c r="Q751">
        <f t="shared" si="21"/>
        <v>1</v>
      </c>
    </row>
    <row r="752" spans="1:17" x14ac:dyDescent="0.25">
      <c r="A752" t="s">
        <v>3635</v>
      </c>
      <c r="B752" t="s">
        <v>1241</v>
      </c>
      <c r="C752" s="2">
        <v>40359</v>
      </c>
      <c r="D752" s="2">
        <v>40359</v>
      </c>
      <c r="E752" t="s">
        <v>25</v>
      </c>
      <c r="F752" t="s">
        <v>1200</v>
      </c>
      <c r="G752" t="s">
        <v>141</v>
      </c>
      <c r="H752">
        <v>3.2000000476837158</v>
      </c>
      <c r="I752" t="s">
        <v>162</v>
      </c>
      <c r="J752" t="s">
        <v>3636</v>
      </c>
      <c r="K752" s="5" t="s">
        <v>3637</v>
      </c>
      <c r="L752">
        <v>7.0500001907348633</v>
      </c>
      <c r="M752" t="s">
        <v>144</v>
      </c>
      <c r="N752" t="s">
        <v>3638</v>
      </c>
      <c r="P752" s="4" t="str">
        <f t="shared" si="22"/>
        <v>KRAYN-WKO-NDX-20100630</v>
      </c>
      <c r="Q752">
        <f t="shared" si="21"/>
        <v>1</v>
      </c>
    </row>
    <row r="753" spans="1:17" x14ac:dyDescent="0.25">
      <c r="A753" t="s">
        <v>4475</v>
      </c>
      <c r="B753" t="s">
        <v>1241</v>
      </c>
      <c r="C753" s="2">
        <v>40359</v>
      </c>
      <c r="D753" s="2">
        <v>40359</v>
      </c>
      <c r="E753" t="s">
        <v>31</v>
      </c>
      <c r="F753" t="s">
        <v>1200</v>
      </c>
      <c r="G753" t="s">
        <v>141</v>
      </c>
      <c r="H753">
        <v>23</v>
      </c>
      <c r="I753" t="s">
        <v>162</v>
      </c>
      <c r="J753" t="s">
        <v>81</v>
      </c>
      <c r="K753" s="5" t="s">
        <v>680</v>
      </c>
      <c r="L753">
        <v>8.7333335876464844</v>
      </c>
      <c r="M753" t="s">
        <v>144</v>
      </c>
      <c r="N753" t="s">
        <v>4476</v>
      </c>
      <c r="P753" s="4" t="str">
        <f t="shared" si="22"/>
        <v>KRAYN-WKO-NDX-20100630</v>
      </c>
      <c r="Q753">
        <f t="shared" si="21"/>
        <v>1</v>
      </c>
    </row>
    <row r="754" spans="1:17" x14ac:dyDescent="0.25">
      <c r="A754" t="s">
        <v>3347</v>
      </c>
      <c r="B754" t="s">
        <v>1241</v>
      </c>
      <c r="C754" s="2">
        <v>40360</v>
      </c>
      <c r="D754" s="2">
        <v>40360</v>
      </c>
      <c r="E754" t="s">
        <v>23</v>
      </c>
      <c r="F754" t="s">
        <v>1200</v>
      </c>
      <c r="G754" t="s">
        <v>141</v>
      </c>
      <c r="H754">
        <v>4</v>
      </c>
      <c r="I754" t="s">
        <v>162</v>
      </c>
      <c r="J754" t="s">
        <v>3348</v>
      </c>
      <c r="K754" s="5" t="s">
        <v>3349</v>
      </c>
      <c r="L754">
        <v>5.0500001907348633</v>
      </c>
      <c r="M754" t="s">
        <v>144</v>
      </c>
      <c r="N754" t="s">
        <v>3350</v>
      </c>
      <c r="P754" s="4" t="str">
        <f t="shared" si="22"/>
        <v>KRAYN-WKO-NDX-20100701</v>
      </c>
      <c r="Q754">
        <f t="shared" si="21"/>
        <v>1</v>
      </c>
    </row>
    <row r="755" spans="1:17" x14ac:dyDescent="0.25">
      <c r="A755" t="s">
        <v>4324</v>
      </c>
      <c r="B755" t="s">
        <v>3187</v>
      </c>
      <c r="C755" s="2">
        <v>40360</v>
      </c>
      <c r="D755" s="2">
        <v>40360</v>
      </c>
      <c r="E755" t="s">
        <v>30</v>
      </c>
      <c r="F755" t="s">
        <v>1200</v>
      </c>
      <c r="G755" t="s">
        <v>141</v>
      </c>
      <c r="H755">
        <v>20</v>
      </c>
      <c r="I755" t="s">
        <v>162</v>
      </c>
      <c r="K755" s="5" t="s">
        <v>143</v>
      </c>
      <c r="L755">
        <v>7.7333331108093262</v>
      </c>
      <c r="M755" t="s">
        <v>144</v>
      </c>
      <c r="N755" t="s">
        <v>4325</v>
      </c>
      <c r="P755" s="4" t="str">
        <f t="shared" si="22"/>
        <v>KRAYN-WKO-NDX-20100701</v>
      </c>
      <c r="Q755">
        <f t="shared" si="21"/>
        <v>1</v>
      </c>
    </row>
    <row r="756" spans="1:17" x14ac:dyDescent="0.25">
      <c r="A756" t="s">
        <v>3183</v>
      </c>
      <c r="B756" t="s">
        <v>2150</v>
      </c>
      <c r="C756" s="2">
        <v>40361</v>
      </c>
      <c r="D756" s="2">
        <v>40361</v>
      </c>
      <c r="E756" t="s">
        <v>22</v>
      </c>
      <c r="F756" t="s">
        <v>161</v>
      </c>
      <c r="G756" t="s">
        <v>141</v>
      </c>
      <c r="H756">
        <v>2.9000000953674316</v>
      </c>
      <c r="I756" t="s">
        <v>142</v>
      </c>
      <c r="J756" t="s">
        <v>119</v>
      </c>
      <c r="K756" s="5" t="s">
        <v>168</v>
      </c>
      <c r="L756">
        <v>1.2166666984558105</v>
      </c>
      <c r="M756" t="s">
        <v>144</v>
      </c>
      <c r="N756" t="s">
        <v>3184</v>
      </c>
      <c r="P756" s="4" t="str">
        <f t="shared" si="22"/>
        <v>KRAYN-WKO-NDX-20100702</v>
      </c>
      <c r="Q756">
        <f t="shared" si="21"/>
        <v>1</v>
      </c>
    </row>
    <row r="757" spans="1:17" x14ac:dyDescent="0.25">
      <c r="A757" t="s">
        <v>3185</v>
      </c>
      <c r="B757" t="s">
        <v>2150</v>
      </c>
      <c r="C757" s="2">
        <v>40361</v>
      </c>
      <c r="D757" s="2">
        <v>40361</v>
      </c>
      <c r="E757" t="s">
        <v>22</v>
      </c>
      <c r="F757" t="s">
        <v>161</v>
      </c>
      <c r="G757" t="s">
        <v>141</v>
      </c>
      <c r="H757">
        <v>2.9000000953674316</v>
      </c>
      <c r="I757" t="s">
        <v>142</v>
      </c>
      <c r="J757" t="s">
        <v>119</v>
      </c>
      <c r="K757" s="5" t="s">
        <v>168</v>
      </c>
      <c r="L757">
        <v>1.2166666984558105</v>
      </c>
      <c r="M757" t="s">
        <v>144</v>
      </c>
      <c r="N757" t="s">
        <v>3184</v>
      </c>
      <c r="P757" s="4" t="str">
        <f t="shared" si="22"/>
        <v>KRAYN-WKO-NDX-20100702</v>
      </c>
      <c r="Q757">
        <f t="shared" si="21"/>
        <v>1</v>
      </c>
    </row>
    <row r="758" spans="1:17" x14ac:dyDescent="0.25">
      <c r="A758" t="s">
        <v>3351</v>
      </c>
      <c r="B758" t="s">
        <v>1241</v>
      </c>
      <c r="C758" s="2">
        <v>40361</v>
      </c>
      <c r="D758" s="2">
        <v>40361</v>
      </c>
      <c r="E758" t="s">
        <v>23</v>
      </c>
      <c r="F758" t="s">
        <v>1200</v>
      </c>
      <c r="G758" t="s">
        <v>141</v>
      </c>
      <c r="H758">
        <v>3.5666666030883789</v>
      </c>
      <c r="I758" t="s">
        <v>162</v>
      </c>
      <c r="J758" t="s">
        <v>3352</v>
      </c>
      <c r="K758" s="5" t="s">
        <v>3353</v>
      </c>
      <c r="L758">
        <v>3.1333334445953369</v>
      </c>
      <c r="M758" t="s">
        <v>144</v>
      </c>
      <c r="N758" t="s">
        <v>3354</v>
      </c>
      <c r="P758" s="4" t="str">
        <f t="shared" si="22"/>
        <v>KRAYN-WKO-NDX-20100702</v>
      </c>
      <c r="Q758">
        <f t="shared" si="21"/>
        <v>1</v>
      </c>
    </row>
    <row r="759" spans="1:17" x14ac:dyDescent="0.25">
      <c r="A759" t="s">
        <v>3639</v>
      </c>
      <c r="B759" t="s">
        <v>1241</v>
      </c>
      <c r="C759" s="2">
        <v>40361</v>
      </c>
      <c r="D759" s="2">
        <v>40361</v>
      </c>
      <c r="E759" t="s">
        <v>25</v>
      </c>
      <c r="F759" t="s">
        <v>1200</v>
      </c>
      <c r="G759" t="s">
        <v>141</v>
      </c>
      <c r="H759">
        <v>7.5</v>
      </c>
      <c r="I759" t="s">
        <v>162</v>
      </c>
      <c r="J759" t="s">
        <v>81</v>
      </c>
      <c r="K759" s="5" t="s">
        <v>680</v>
      </c>
      <c r="L759">
        <v>4.4833331108093262</v>
      </c>
      <c r="M759" t="s">
        <v>144</v>
      </c>
      <c r="N759" t="s">
        <v>3640</v>
      </c>
      <c r="P759" s="4" t="str">
        <f t="shared" si="22"/>
        <v>KRAYN-WKO-NDX-20100702</v>
      </c>
      <c r="Q759">
        <f t="shared" si="21"/>
        <v>1</v>
      </c>
    </row>
    <row r="760" spans="1:17" x14ac:dyDescent="0.25">
      <c r="A760" t="s">
        <v>4326</v>
      </c>
      <c r="B760" t="s">
        <v>1241</v>
      </c>
      <c r="C760" s="2">
        <v>40361</v>
      </c>
      <c r="D760" s="2">
        <v>40361</v>
      </c>
      <c r="E760" t="s">
        <v>30</v>
      </c>
      <c r="F760" t="s">
        <v>161</v>
      </c>
      <c r="G760" t="s">
        <v>141</v>
      </c>
      <c r="H760">
        <v>25.5</v>
      </c>
      <c r="I760" t="s">
        <v>142</v>
      </c>
      <c r="K760" s="5" t="s">
        <v>143</v>
      </c>
      <c r="L760">
        <v>2.2000000476837158</v>
      </c>
      <c r="M760" t="s">
        <v>144</v>
      </c>
      <c r="N760" t="s">
        <v>4327</v>
      </c>
      <c r="P760" s="4" t="str">
        <f t="shared" si="22"/>
        <v>KRAYN-WKO-NDX-20100702</v>
      </c>
      <c r="Q760">
        <f t="shared" si="21"/>
        <v>1</v>
      </c>
    </row>
    <row r="761" spans="1:17" x14ac:dyDescent="0.25">
      <c r="A761" t="s">
        <v>3641</v>
      </c>
      <c r="B761" t="s">
        <v>1241</v>
      </c>
      <c r="C761" s="2">
        <v>40365</v>
      </c>
      <c r="D761" s="2">
        <v>40365</v>
      </c>
      <c r="E761" t="s">
        <v>25</v>
      </c>
      <c r="F761" t="s">
        <v>1200</v>
      </c>
      <c r="G761" t="s">
        <v>141</v>
      </c>
      <c r="H761">
        <v>6.5</v>
      </c>
      <c r="I761" t="s">
        <v>162</v>
      </c>
      <c r="K761" s="5" t="s">
        <v>143</v>
      </c>
      <c r="L761">
        <v>5.5</v>
      </c>
      <c r="M761" t="s">
        <v>144</v>
      </c>
      <c r="N761" t="s">
        <v>3642</v>
      </c>
      <c r="P761" s="4" t="str">
        <f t="shared" si="22"/>
        <v>KRAYN-WKO-NDX-20100706</v>
      </c>
      <c r="Q761">
        <f t="shared" si="21"/>
        <v>1</v>
      </c>
    </row>
    <row r="762" spans="1:17" x14ac:dyDescent="0.25">
      <c r="A762" t="s">
        <v>3643</v>
      </c>
      <c r="B762" t="s">
        <v>2150</v>
      </c>
      <c r="C762" s="2">
        <v>40366</v>
      </c>
      <c r="D762" s="2">
        <v>40366</v>
      </c>
      <c r="E762" t="s">
        <v>25</v>
      </c>
      <c r="F762" t="s">
        <v>1200</v>
      </c>
      <c r="G762" t="s">
        <v>141</v>
      </c>
      <c r="H762">
        <v>31.5</v>
      </c>
      <c r="I762" t="s">
        <v>162</v>
      </c>
      <c r="J762" t="s">
        <v>69</v>
      </c>
      <c r="K762" s="5" t="s">
        <v>3644</v>
      </c>
      <c r="L762">
        <v>7.7833333015441895</v>
      </c>
      <c r="M762" t="s">
        <v>144</v>
      </c>
      <c r="N762" t="s">
        <v>3645</v>
      </c>
      <c r="P762" s="4" t="str">
        <f t="shared" si="22"/>
        <v>KRAYN-WKO-NDX-20100707</v>
      </c>
      <c r="Q762">
        <f t="shared" si="21"/>
        <v>1</v>
      </c>
    </row>
    <row r="763" spans="1:17" x14ac:dyDescent="0.25">
      <c r="A763" t="s">
        <v>3355</v>
      </c>
      <c r="B763" t="s">
        <v>1241</v>
      </c>
      <c r="C763" s="2">
        <v>40367</v>
      </c>
      <c r="D763" s="2">
        <v>40367</v>
      </c>
      <c r="E763" t="s">
        <v>23</v>
      </c>
      <c r="F763" t="s">
        <v>161</v>
      </c>
      <c r="G763" t="s">
        <v>141</v>
      </c>
      <c r="H763">
        <v>9.5</v>
      </c>
      <c r="I763" t="s">
        <v>142</v>
      </c>
      <c r="J763" t="s">
        <v>71</v>
      </c>
      <c r="K763" s="5" t="s">
        <v>3356</v>
      </c>
      <c r="L763">
        <v>6.9333333969116211</v>
      </c>
      <c r="M763" t="s">
        <v>144</v>
      </c>
      <c r="N763" t="s">
        <v>3357</v>
      </c>
      <c r="P763" s="4" t="str">
        <f t="shared" si="22"/>
        <v>KRAYN-WKO-NDX-20100708</v>
      </c>
      <c r="Q763">
        <f t="shared" si="21"/>
        <v>1</v>
      </c>
    </row>
    <row r="764" spans="1:17" x14ac:dyDescent="0.25">
      <c r="A764" t="s">
        <v>3358</v>
      </c>
      <c r="B764" t="s">
        <v>1241</v>
      </c>
      <c r="C764" s="2">
        <v>40368</v>
      </c>
      <c r="D764" s="2">
        <v>40368</v>
      </c>
      <c r="E764" t="s">
        <v>23</v>
      </c>
      <c r="F764" t="s">
        <v>161</v>
      </c>
      <c r="G764" t="s">
        <v>141</v>
      </c>
      <c r="H764">
        <v>8.5</v>
      </c>
      <c r="I764" t="s">
        <v>142</v>
      </c>
      <c r="J764" t="s">
        <v>3359</v>
      </c>
      <c r="K764" s="5" t="s">
        <v>3360</v>
      </c>
      <c r="L764">
        <v>5.9833331108093262</v>
      </c>
      <c r="M764" t="s">
        <v>144</v>
      </c>
      <c r="N764" t="s">
        <v>3361</v>
      </c>
      <c r="P764" s="4" t="str">
        <f t="shared" si="22"/>
        <v>KRAYN-WKO-NDX-20100709</v>
      </c>
      <c r="Q764">
        <f t="shared" si="21"/>
        <v>1</v>
      </c>
    </row>
    <row r="765" spans="1:17" x14ac:dyDescent="0.25">
      <c r="A765" t="s">
        <v>3186</v>
      </c>
      <c r="B765" t="s">
        <v>3187</v>
      </c>
      <c r="C765" s="2">
        <v>40371</v>
      </c>
      <c r="D765" s="2">
        <v>40371</v>
      </c>
      <c r="E765" t="s">
        <v>22</v>
      </c>
      <c r="F765" t="s">
        <v>1200</v>
      </c>
      <c r="G765" t="s">
        <v>141</v>
      </c>
      <c r="H765">
        <v>34</v>
      </c>
      <c r="I765" t="s">
        <v>162</v>
      </c>
      <c r="K765" s="5" t="s">
        <v>143</v>
      </c>
      <c r="L765">
        <v>4.4666666984558105</v>
      </c>
      <c r="M765" t="s">
        <v>144</v>
      </c>
      <c r="N765" t="s">
        <v>3188</v>
      </c>
      <c r="P765" s="4" t="str">
        <f t="shared" si="22"/>
        <v>KRAYN-WKO-NDX-20100712</v>
      </c>
      <c r="Q765">
        <f t="shared" si="21"/>
        <v>1</v>
      </c>
    </row>
    <row r="766" spans="1:17" x14ac:dyDescent="0.25">
      <c r="A766" t="s">
        <v>3362</v>
      </c>
      <c r="B766" t="s">
        <v>1344</v>
      </c>
      <c r="C766" s="2">
        <v>40371</v>
      </c>
      <c r="D766" s="2">
        <v>40371</v>
      </c>
      <c r="E766" t="s">
        <v>23</v>
      </c>
      <c r="F766" t="s">
        <v>1200</v>
      </c>
      <c r="G766" t="s">
        <v>141</v>
      </c>
      <c r="H766">
        <v>8</v>
      </c>
      <c r="I766" t="s">
        <v>162</v>
      </c>
      <c r="K766" s="5" t="s">
        <v>143</v>
      </c>
      <c r="L766">
        <v>3.3041665554046631</v>
      </c>
      <c r="M766" t="s">
        <v>144</v>
      </c>
      <c r="N766" t="s">
        <v>3363</v>
      </c>
      <c r="P766" s="4" t="str">
        <f t="shared" si="22"/>
        <v>KRAYN-WKO-NDX-20100712</v>
      </c>
      <c r="Q766">
        <f t="shared" si="21"/>
        <v>1</v>
      </c>
    </row>
    <row r="767" spans="1:17" x14ac:dyDescent="0.25">
      <c r="A767" t="s">
        <v>3019</v>
      </c>
      <c r="B767" t="s">
        <v>1344</v>
      </c>
      <c r="C767" s="2">
        <v>40372</v>
      </c>
      <c r="D767" s="2">
        <v>40372</v>
      </c>
      <c r="E767" t="s">
        <v>21</v>
      </c>
      <c r="F767" t="s">
        <v>1200</v>
      </c>
      <c r="G767" t="s">
        <v>141</v>
      </c>
      <c r="H767">
        <v>8.5</v>
      </c>
      <c r="I767" t="s">
        <v>162</v>
      </c>
      <c r="J767" t="s">
        <v>3020</v>
      </c>
      <c r="K767" s="5" t="s">
        <v>940</v>
      </c>
      <c r="L767">
        <v>4.5666666030883789</v>
      </c>
      <c r="M767" t="s">
        <v>144</v>
      </c>
      <c r="N767" t="s">
        <v>3021</v>
      </c>
      <c r="P767" s="4" t="str">
        <f t="shared" si="22"/>
        <v>KRAYN-WKO-NDX-20100713</v>
      </c>
      <c r="Q767">
        <f t="shared" si="21"/>
        <v>1</v>
      </c>
    </row>
    <row r="768" spans="1:17" x14ac:dyDescent="0.25">
      <c r="A768" t="s">
        <v>3189</v>
      </c>
      <c r="B768" t="s">
        <v>3187</v>
      </c>
      <c r="C768" s="2">
        <v>40372</v>
      </c>
      <c r="D768" s="2">
        <v>40372</v>
      </c>
      <c r="E768" t="s">
        <v>22</v>
      </c>
      <c r="F768" t="s">
        <v>1200</v>
      </c>
      <c r="G768" t="s">
        <v>141</v>
      </c>
      <c r="H768">
        <v>38</v>
      </c>
      <c r="I768" t="s">
        <v>162</v>
      </c>
      <c r="J768" t="s">
        <v>3190</v>
      </c>
      <c r="K768" s="5" t="s">
        <v>3191</v>
      </c>
      <c r="L768">
        <v>6.8166666030883789</v>
      </c>
      <c r="M768" t="s">
        <v>144</v>
      </c>
      <c r="N768" t="s">
        <v>3192</v>
      </c>
      <c r="P768" s="4" t="str">
        <f t="shared" si="22"/>
        <v>KRAYN-WKO-NDX-20100713</v>
      </c>
      <c r="Q768">
        <f t="shared" si="21"/>
        <v>1</v>
      </c>
    </row>
    <row r="769" spans="1:17" x14ac:dyDescent="0.25">
      <c r="A769" t="s">
        <v>3022</v>
      </c>
      <c r="B769" t="s">
        <v>1344</v>
      </c>
      <c r="C769" s="2">
        <v>40373</v>
      </c>
      <c r="D769" s="2">
        <v>40373</v>
      </c>
      <c r="E769" t="s">
        <v>21</v>
      </c>
      <c r="F769" t="s">
        <v>1200</v>
      </c>
      <c r="G769" t="s">
        <v>141</v>
      </c>
      <c r="H769">
        <v>10.5</v>
      </c>
      <c r="I769" t="s">
        <v>162</v>
      </c>
      <c r="J769" t="s">
        <v>3023</v>
      </c>
      <c r="K769" s="5" t="s">
        <v>3024</v>
      </c>
      <c r="L769">
        <v>5.6666665077209473</v>
      </c>
      <c r="M769" t="s">
        <v>144</v>
      </c>
      <c r="N769" t="s">
        <v>3025</v>
      </c>
      <c r="P769" s="4" t="str">
        <f t="shared" si="22"/>
        <v>KRAYN-WKO-NDX-20100714</v>
      </c>
      <c r="Q769">
        <f t="shared" si="21"/>
        <v>1</v>
      </c>
    </row>
    <row r="770" spans="1:17" x14ac:dyDescent="0.25">
      <c r="A770" t="s">
        <v>3026</v>
      </c>
      <c r="B770" t="s">
        <v>1344</v>
      </c>
      <c r="C770" s="2">
        <v>40373</v>
      </c>
      <c r="D770" s="2">
        <v>40374</v>
      </c>
      <c r="E770" t="s">
        <v>21</v>
      </c>
      <c r="F770" t="s">
        <v>1200</v>
      </c>
      <c r="G770" t="s">
        <v>141</v>
      </c>
      <c r="H770">
        <v>6</v>
      </c>
      <c r="I770" t="s">
        <v>162</v>
      </c>
      <c r="J770" t="s">
        <v>3027</v>
      </c>
      <c r="K770" s="5" t="s">
        <v>3028</v>
      </c>
      <c r="L770">
        <v>2.2833333015441895</v>
      </c>
      <c r="M770" t="s">
        <v>144</v>
      </c>
      <c r="N770" t="s">
        <v>3029</v>
      </c>
      <c r="P770" s="4" t="str">
        <f t="shared" si="22"/>
        <v>KRAYN-WKO-NDX-20100714</v>
      </c>
      <c r="Q770">
        <f t="shared" si="21"/>
        <v>1</v>
      </c>
    </row>
    <row r="771" spans="1:17" x14ac:dyDescent="0.25">
      <c r="A771" t="s">
        <v>3193</v>
      </c>
      <c r="B771" t="s">
        <v>3187</v>
      </c>
      <c r="C771" s="2">
        <v>40373</v>
      </c>
      <c r="D771" s="2">
        <v>40373</v>
      </c>
      <c r="E771" t="s">
        <v>22</v>
      </c>
      <c r="F771" t="s">
        <v>1200</v>
      </c>
      <c r="G771" t="s">
        <v>141</v>
      </c>
      <c r="H771">
        <v>27</v>
      </c>
      <c r="I771" t="s">
        <v>162</v>
      </c>
      <c r="K771" s="5" t="s">
        <v>143</v>
      </c>
      <c r="L771">
        <v>6.0333333015441895</v>
      </c>
      <c r="M771" t="s">
        <v>144</v>
      </c>
      <c r="N771" t="s">
        <v>3194</v>
      </c>
      <c r="P771" s="4" t="str">
        <f t="shared" ref="P771:P834" si="23">LEFT($A771,22)</f>
        <v>KRAYN-WKO-NDX-20100714</v>
      </c>
      <c r="Q771">
        <f t="shared" ref="Q771:Q834" si="24">COUNTIF($A$2:$A$2708,$A771)</f>
        <v>1</v>
      </c>
    </row>
    <row r="772" spans="1:17" x14ac:dyDescent="0.25">
      <c r="A772" t="s">
        <v>3791</v>
      </c>
      <c r="B772" t="s">
        <v>3187</v>
      </c>
      <c r="C772" s="2">
        <v>40374</v>
      </c>
      <c r="D772" s="2">
        <v>40374</v>
      </c>
      <c r="E772" t="s">
        <v>26</v>
      </c>
      <c r="F772" t="s">
        <v>1200</v>
      </c>
      <c r="G772" t="s">
        <v>141</v>
      </c>
      <c r="H772">
        <v>34</v>
      </c>
      <c r="I772" t="s">
        <v>162</v>
      </c>
      <c r="J772" t="s">
        <v>118</v>
      </c>
      <c r="K772" s="5" t="s">
        <v>1168</v>
      </c>
      <c r="L772">
        <v>5.7833333015441895</v>
      </c>
      <c r="M772" t="s">
        <v>144</v>
      </c>
      <c r="N772" t="s">
        <v>3792</v>
      </c>
      <c r="P772" s="4" t="str">
        <f t="shared" si="23"/>
        <v>KRAYN-WKO-NDX-20100715</v>
      </c>
      <c r="Q772">
        <f t="shared" si="24"/>
        <v>1</v>
      </c>
    </row>
    <row r="773" spans="1:17" x14ac:dyDescent="0.25">
      <c r="A773" t="s">
        <v>4477</v>
      </c>
      <c r="B773" t="s">
        <v>1241</v>
      </c>
      <c r="C773" s="2">
        <v>40375</v>
      </c>
      <c r="D773" s="2">
        <v>40375</v>
      </c>
      <c r="E773" t="s">
        <v>31</v>
      </c>
      <c r="F773" t="s">
        <v>161</v>
      </c>
      <c r="G773" t="s">
        <v>141</v>
      </c>
      <c r="H773">
        <v>8</v>
      </c>
      <c r="I773" t="s">
        <v>142</v>
      </c>
      <c r="K773" s="5" t="s">
        <v>143</v>
      </c>
      <c r="L773">
        <v>2.3666665554046631</v>
      </c>
      <c r="M773" t="s">
        <v>144</v>
      </c>
      <c r="N773" t="s">
        <v>4478</v>
      </c>
      <c r="P773" s="4" t="str">
        <f t="shared" si="23"/>
        <v>KRAYN-WKO-NDX-20100716</v>
      </c>
      <c r="Q773">
        <f t="shared" si="24"/>
        <v>1</v>
      </c>
    </row>
    <row r="774" spans="1:17" x14ac:dyDescent="0.25">
      <c r="A774" t="s">
        <v>4620</v>
      </c>
      <c r="B774" t="s">
        <v>1265</v>
      </c>
      <c r="C774" s="2">
        <v>40375</v>
      </c>
      <c r="D774" s="2">
        <v>40375</v>
      </c>
      <c r="E774" t="s">
        <v>32</v>
      </c>
      <c r="F774" t="s">
        <v>1200</v>
      </c>
      <c r="G774" t="s">
        <v>141</v>
      </c>
      <c r="H774">
        <v>10</v>
      </c>
      <c r="I774" t="s">
        <v>162</v>
      </c>
      <c r="J774" t="s">
        <v>4621</v>
      </c>
      <c r="K774" s="5" t="s">
        <v>4622</v>
      </c>
      <c r="L774">
        <v>1.4666666984558105</v>
      </c>
      <c r="M774" t="s">
        <v>144</v>
      </c>
      <c r="N774" t="s">
        <v>4623</v>
      </c>
      <c r="P774" s="4" t="str">
        <f t="shared" si="23"/>
        <v>KRAYN-WKO-NDX-20100716</v>
      </c>
      <c r="Q774">
        <f t="shared" si="24"/>
        <v>1</v>
      </c>
    </row>
    <row r="775" spans="1:17" x14ac:dyDescent="0.25">
      <c r="A775" t="s">
        <v>3793</v>
      </c>
      <c r="B775" t="s">
        <v>1241</v>
      </c>
      <c r="C775" s="2">
        <v>40376</v>
      </c>
      <c r="D775" s="2">
        <v>40376</v>
      </c>
      <c r="E775" t="s">
        <v>26</v>
      </c>
      <c r="F775" t="s">
        <v>1200</v>
      </c>
      <c r="G775" t="s">
        <v>141</v>
      </c>
      <c r="H775">
        <v>12</v>
      </c>
      <c r="I775" t="s">
        <v>162</v>
      </c>
      <c r="J775" t="s">
        <v>3794</v>
      </c>
      <c r="K775" s="5" t="s">
        <v>3795</v>
      </c>
      <c r="L775">
        <v>3.9016666412353516</v>
      </c>
      <c r="M775" t="s">
        <v>144</v>
      </c>
      <c r="N775" t="s">
        <v>3796</v>
      </c>
      <c r="P775" s="4" t="str">
        <f t="shared" si="23"/>
        <v>KRAYN-WKO-NDX-20100717</v>
      </c>
      <c r="Q775">
        <f t="shared" si="24"/>
        <v>1</v>
      </c>
    </row>
    <row r="776" spans="1:17" x14ac:dyDescent="0.25">
      <c r="A776" t="s">
        <v>5089</v>
      </c>
      <c r="B776" t="s">
        <v>1241</v>
      </c>
      <c r="C776" s="2">
        <v>40376</v>
      </c>
      <c r="D776" s="2">
        <v>40377</v>
      </c>
      <c r="E776" t="s">
        <v>35</v>
      </c>
      <c r="F776" t="s">
        <v>140</v>
      </c>
      <c r="G776" t="s">
        <v>141</v>
      </c>
      <c r="H776">
        <v>8</v>
      </c>
      <c r="I776" t="s">
        <v>142</v>
      </c>
      <c r="K776" s="5" t="s">
        <v>143</v>
      </c>
      <c r="L776">
        <v>8.3333335816860199E-2</v>
      </c>
      <c r="M776" t="s">
        <v>144</v>
      </c>
      <c r="N776" t="s">
        <v>5090</v>
      </c>
      <c r="P776" s="4" t="str">
        <f t="shared" si="23"/>
        <v>KRAYN-WKO-NDX-20100717</v>
      </c>
      <c r="Q776">
        <f t="shared" si="24"/>
        <v>1</v>
      </c>
    </row>
    <row r="777" spans="1:17" x14ac:dyDescent="0.25">
      <c r="A777" t="s">
        <v>3797</v>
      </c>
      <c r="B777" t="s">
        <v>1265</v>
      </c>
      <c r="C777" s="2">
        <v>40378</v>
      </c>
      <c r="D777" s="2">
        <v>40378</v>
      </c>
      <c r="E777" t="s">
        <v>26</v>
      </c>
      <c r="F777" t="s">
        <v>1200</v>
      </c>
      <c r="G777" t="s">
        <v>141</v>
      </c>
      <c r="H777">
        <v>29</v>
      </c>
      <c r="I777" t="s">
        <v>162</v>
      </c>
      <c r="J777" t="s">
        <v>101</v>
      </c>
      <c r="K777" s="5" t="s">
        <v>168</v>
      </c>
      <c r="L777">
        <v>6.0999999046325684</v>
      </c>
      <c r="M777" t="s">
        <v>144</v>
      </c>
      <c r="N777" t="s">
        <v>3798</v>
      </c>
      <c r="P777" s="4" t="str">
        <f t="shared" si="23"/>
        <v>KRAYN-WKO-NDX-20100719</v>
      </c>
      <c r="Q777">
        <f t="shared" si="24"/>
        <v>1</v>
      </c>
    </row>
    <row r="778" spans="1:17" x14ac:dyDescent="0.25">
      <c r="A778" t="s">
        <v>4004</v>
      </c>
      <c r="B778" t="s">
        <v>1265</v>
      </c>
      <c r="C778" s="2">
        <v>40378</v>
      </c>
      <c r="D778" s="2">
        <v>40378</v>
      </c>
      <c r="E778" t="s">
        <v>27</v>
      </c>
      <c r="F778" t="s">
        <v>1200</v>
      </c>
      <c r="G778" t="s">
        <v>141</v>
      </c>
      <c r="H778">
        <v>40</v>
      </c>
      <c r="I778" t="s">
        <v>162</v>
      </c>
      <c r="J778" t="s">
        <v>4005</v>
      </c>
      <c r="K778" s="5" t="s">
        <v>4006</v>
      </c>
      <c r="L778">
        <v>5.3166666030883789</v>
      </c>
      <c r="M778" t="s">
        <v>144</v>
      </c>
      <c r="N778" t="s">
        <v>4007</v>
      </c>
      <c r="P778" s="4" t="str">
        <f t="shared" si="23"/>
        <v>KRAYN-WKO-NDX-20100719</v>
      </c>
      <c r="Q778">
        <f t="shared" si="24"/>
        <v>1</v>
      </c>
    </row>
    <row r="779" spans="1:17" x14ac:dyDescent="0.25">
      <c r="A779" t="s">
        <v>4328</v>
      </c>
      <c r="B779" t="s">
        <v>1265</v>
      </c>
      <c r="C779" s="2">
        <v>40378</v>
      </c>
      <c r="D779" s="2">
        <v>40379</v>
      </c>
      <c r="E779" t="s">
        <v>30</v>
      </c>
      <c r="F779" t="s">
        <v>140</v>
      </c>
      <c r="G779" t="s">
        <v>141</v>
      </c>
      <c r="H779">
        <v>11</v>
      </c>
      <c r="I779" t="s">
        <v>142</v>
      </c>
      <c r="K779" s="5" t="s">
        <v>143</v>
      </c>
      <c r="L779">
        <v>21.25</v>
      </c>
      <c r="M779" t="s">
        <v>144</v>
      </c>
      <c r="N779" t="s">
        <v>4329</v>
      </c>
      <c r="P779" s="4" t="str">
        <f t="shared" si="23"/>
        <v>KRAYN-WKO-NDX-20100719</v>
      </c>
      <c r="Q779">
        <f t="shared" si="24"/>
        <v>1</v>
      </c>
    </row>
    <row r="780" spans="1:17" x14ac:dyDescent="0.25">
      <c r="A780" t="s">
        <v>4344</v>
      </c>
      <c r="B780" t="s">
        <v>1265</v>
      </c>
      <c r="C780" s="2">
        <v>40378</v>
      </c>
      <c r="D780" s="2">
        <v>40378</v>
      </c>
      <c r="E780" t="s">
        <v>30</v>
      </c>
      <c r="F780" t="s">
        <v>140</v>
      </c>
      <c r="G780" t="s">
        <v>141</v>
      </c>
      <c r="H780">
        <v>12</v>
      </c>
      <c r="I780" t="s">
        <v>142</v>
      </c>
      <c r="K780" s="5" t="s">
        <v>143</v>
      </c>
      <c r="L780">
        <v>8.5666666030883789</v>
      </c>
      <c r="M780" t="s">
        <v>144</v>
      </c>
      <c r="N780" t="s">
        <v>4329</v>
      </c>
      <c r="P780" s="4" t="str">
        <f t="shared" si="23"/>
        <v>KRAYN-WKO-NDX-20100719</v>
      </c>
      <c r="Q780">
        <f t="shared" si="24"/>
        <v>1</v>
      </c>
    </row>
    <row r="781" spans="1:17" x14ac:dyDescent="0.25">
      <c r="A781" t="s">
        <v>4760</v>
      </c>
      <c r="B781" t="s">
        <v>1344</v>
      </c>
      <c r="C781" s="2">
        <v>40378</v>
      </c>
      <c r="D781" s="2">
        <v>40378</v>
      </c>
      <c r="E781" t="s">
        <v>33</v>
      </c>
      <c r="F781" t="s">
        <v>161</v>
      </c>
      <c r="G781" t="s">
        <v>141</v>
      </c>
      <c r="H781">
        <v>5</v>
      </c>
      <c r="I781" t="s">
        <v>142</v>
      </c>
      <c r="J781" t="s">
        <v>3031</v>
      </c>
      <c r="K781" s="5" t="s">
        <v>3032</v>
      </c>
      <c r="L781">
        <v>0.83333331346511841</v>
      </c>
      <c r="M781" t="s">
        <v>144</v>
      </c>
      <c r="N781" t="s">
        <v>4761</v>
      </c>
      <c r="P781" s="4" t="str">
        <f t="shared" si="23"/>
        <v>KRAYN-WKO-NDX-20100719</v>
      </c>
      <c r="Q781">
        <f t="shared" si="24"/>
        <v>1</v>
      </c>
    </row>
    <row r="782" spans="1:17" x14ac:dyDescent="0.25">
      <c r="A782" t="s">
        <v>4956</v>
      </c>
      <c r="B782" t="s">
        <v>1241</v>
      </c>
      <c r="C782" s="2">
        <v>40378</v>
      </c>
      <c r="D782" s="2">
        <v>40378</v>
      </c>
      <c r="E782" t="s">
        <v>34</v>
      </c>
      <c r="F782" t="s">
        <v>161</v>
      </c>
      <c r="G782" t="s">
        <v>141</v>
      </c>
      <c r="H782">
        <v>1.75</v>
      </c>
      <c r="I782" t="s">
        <v>142</v>
      </c>
      <c r="J782" t="s">
        <v>3031</v>
      </c>
      <c r="K782" s="5" t="s">
        <v>3032</v>
      </c>
      <c r="L782">
        <v>0.78333336114883423</v>
      </c>
      <c r="M782" t="s">
        <v>144</v>
      </c>
      <c r="N782" t="s">
        <v>4957</v>
      </c>
      <c r="P782" s="4" t="str">
        <f t="shared" si="23"/>
        <v>KRAYN-WKO-NDX-20100719</v>
      </c>
      <c r="Q782">
        <f t="shared" si="24"/>
        <v>1</v>
      </c>
    </row>
    <row r="783" spans="1:17" x14ac:dyDescent="0.25">
      <c r="A783" t="s">
        <v>5091</v>
      </c>
      <c r="B783" t="s">
        <v>1241</v>
      </c>
      <c r="C783" s="2">
        <v>40378</v>
      </c>
      <c r="D783" s="2">
        <v>40378</v>
      </c>
      <c r="E783" t="s">
        <v>35</v>
      </c>
      <c r="F783" t="s">
        <v>140</v>
      </c>
      <c r="G783" t="s">
        <v>141</v>
      </c>
      <c r="H783">
        <v>5.5</v>
      </c>
      <c r="I783" t="s">
        <v>142</v>
      </c>
      <c r="J783" t="s">
        <v>3031</v>
      </c>
      <c r="K783" s="5" t="s">
        <v>3032</v>
      </c>
      <c r="L783">
        <v>1.3666666746139526</v>
      </c>
      <c r="M783" t="s">
        <v>144</v>
      </c>
      <c r="N783" t="s">
        <v>5092</v>
      </c>
      <c r="P783" s="4" t="str">
        <f t="shared" si="23"/>
        <v>KRAYN-WKO-NDX-20100719</v>
      </c>
      <c r="Q783">
        <f t="shared" si="24"/>
        <v>1</v>
      </c>
    </row>
    <row r="784" spans="1:17" x14ac:dyDescent="0.25">
      <c r="A784" t="s">
        <v>2040</v>
      </c>
      <c r="B784" t="s">
        <v>1439</v>
      </c>
      <c r="C784" s="2">
        <v>40380</v>
      </c>
      <c r="D784" s="2">
        <v>40381</v>
      </c>
      <c r="E784" t="s">
        <v>15</v>
      </c>
      <c r="F784" t="s">
        <v>140</v>
      </c>
      <c r="G784" t="s">
        <v>141</v>
      </c>
      <c r="H784">
        <v>3</v>
      </c>
      <c r="I784" t="s">
        <v>142</v>
      </c>
      <c r="J784" t="s">
        <v>113</v>
      </c>
      <c r="K784" s="5" t="s">
        <v>168</v>
      </c>
      <c r="L784">
        <v>1.25</v>
      </c>
      <c r="M784" t="s">
        <v>144</v>
      </c>
      <c r="N784" t="s">
        <v>2041</v>
      </c>
      <c r="P784" s="4" t="str">
        <f t="shared" si="23"/>
        <v>KRAYN-WKO-NDX-20100721</v>
      </c>
      <c r="Q784">
        <f t="shared" si="24"/>
        <v>1</v>
      </c>
    </row>
    <row r="785" spans="1:17" x14ac:dyDescent="0.25">
      <c r="A785" s="37" t="s">
        <v>1692</v>
      </c>
      <c r="B785" t="s">
        <v>1579</v>
      </c>
      <c r="C785" s="2">
        <v>40381</v>
      </c>
      <c r="D785" s="2">
        <v>40381</v>
      </c>
      <c r="E785" t="s">
        <v>13</v>
      </c>
      <c r="F785" t="s">
        <v>140</v>
      </c>
      <c r="G785" t="s">
        <v>141</v>
      </c>
      <c r="H785">
        <v>8</v>
      </c>
      <c r="I785" t="s">
        <v>142</v>
      </c>
      <c r="K785" s="5" t="s">
        <v>143</v>
      </c>
      <c r="L785">
        <v>3.3666665554046631</v>
      </c>
      <c r="M785" t="s">
        <v>144</v>
      </c>
      <c r="N785" t="s">
        <v>1693</v>
      </c>
      <c r="P785" s="4" t="str">
        <f t="shared" si="23"/>
        <v>KRAYN-WKO-NDX-20100722</v>
      </c>
      <c r="Q785">
        <f t="shared" si="24"/>
        <v>1</v>
      </c>
    </row>
    <row r="786" spans="1:17" x14ac:dyDescent="0.25">
      <c r="A786" t="s">
        <v>3517</v>
      </c>
      <c r="B786" t="s">
        <v>1265</v>
      </c>
      <c r="C786" s="2">
        <v>40381</v>
      </c>
      <c r="D786" s="2">
        <v>40381</v>
      </c>
      <c r="E786" t="s">
        <v>24</v>
      </c>
      <c r="F786" t="s">
        <v>1200</v>
      </c>
      <c r="G786" t="s">
        <v>141</v>
      </c>
      <c r="H786">
        <v>3.25</v>
      </c>
      <c r="I786" t="s">
        <v>162</v>
      </c>
      <c r="J786" t="s">
        <v>3031</v>
      </c>
      <c r="K786" s="5" t="s">
        <v>3032</v>
      </c>
      <c r="L786">
        <v>1.0038888454437256</v>
      </c>
      <c r="M786" t="s">
        <v>144</v>
      </c>
      <c r="N786" t="s">
        <v>3518</v>
      </c>
      <c r="P786" s="4" t="str">
        <f t="shared" si="23"/>
        <v>KRAYN-WKO-NDX-20100722</v>
      </c>
      <c r="Q786">
        <f t="shared" si="24"/>
        <v>1</v>
      </c>
    </row>
    <row r="787" spans="1:17" x14ac:dyDescent="0.25">
      <c r="A787" t="s">
        <v>3648</v>
      </c>
      <c r="B787" t="s">
        <v>1265</v>
      </c>
      <c r="C787" s="2">
        <v>40381</v>
      </c>
      <c r="D787" s="2">
        <v>40381</v>
      </c>
      <c r="E787" t="s">
        <v>25</v>
      </c>
      <c r="F787" t="s">
        <v>1200</v>
      </c>
      <c r="G787" t="s">
        <v>141</v>
      </c>
      <c r="H787">
        <v>1.5</v>
      </c>
      <c r="I787" t="s">
        <v>162</v>
      </c>
      <c r="J787" t="s">
        <v>3031</v>
      </c>
      <c r="K787" s="5" t="s">
        <v>3032</v>
      </c>
      <c r="L787">
        <v>0.77722221612930298</v>
      </c>
      <c r="M787" t="s">
        <v>144</v>
      </c>
      <c r="N787" t="s">
        <v>3649</v>
      </c>
      <c r="P787" s="4" t="str">
        <f t="shared" si="23"/>
        <v>KRAYN-WKO-NDX-20100722</v>
      </c>
      <c r="Q787">
        <f t="shared" si="24"/>
        <v>1</v>
      </c>
    </row>
    <row r="788" spans="1:17" x14ac:dyDescent="0.25">
      <c r="A788" t="s">
        <v>3934</v>
      </c>
      <c r="B788" t="s">
        <v>1265</v>
      </c>
      <c r="C788" s="2">
        <v>40381</v>
      </c>
      <c r="D788" s="2">
        <v>40381</v>
      </c>
      <c r="E788" t="s">
        <v>27</v>
      </c>
      <c r="F788" t="s">
        <v>1200</v>
      </c>
      <c r="G788" t="s">
        <v>141</v>
      </c>
      <c r="H788">
        <v>28.25</v>
      </c>
      <c r="I788" t="s">
        <v>162</v>
      </c>
      <c r="J788" t="s">
        <v>3031</v>
      </c>
      <c r="K788" s="5" t="s">
        <v>3032</v>
      </c>
      <c r="L788">
        <v>6.8666667938232422</v>
      </c>
      <c r="M788" t="s">
        <v>144</v>
      </c>
      <c r="N788" t="s">
        <v>3935</v>
      </c>
      <c r="P788" s="4" t="str">
        <f t="shared" si="23"/>
        <v>KRAYN-WKO-NDX-20100722</v>
      </c>
      <c r="Q788">
        <f t="shared" si="24"/>
        <v>1</v>
      </c>
    </row>
    <row r="789" spans="1:17" x14ac:dyDescent="0.25">
      <c r="A789" t="s">
        <v>4085</v>
      </c>
      <c r="B789" t="s">
        <v>1265</v>
      </c>
      <c r="C789" s="2">
        <v>40381</v>
      </c>
      <c r="D789" s="2">
        <v>40381</v>
      </c>
      <c r="E789" t="s">
        <v>28</v>
      </c>
      <c r="F789" t="s">
        <v>1200</v>
      </c>
      <c r="G789" t="s">
        <v>141</v>
      </c>
      <c r="H789">
        <v>1.5</v>
      </c>
      <c r="I789" t="s">
        <v>162</v>
      </c>
      <c r="J789" t="s">
        <v>3031</v>
      </c>
      <c r="K789" s="5" t="s">
        <v>3032</v>
      </c>
      <c r="L789">
        <v>0.72972220182418823</v>
      </c>
      <c r="M789" t="s">
        <v>144</v>
      </c>
      <c r="N789" t="s">
        <v>4086</v>
      </c>
      <c r="P789" s="4" t="str">
        <f t="shared" si="23"/>
        <v>KRAYN-WKO-NDX-20100722</v>
      </c>
      <c r="Q789">
        <f t="shared" si="24"/>
        <v>1</v>
      </c>
    </row>
    <row r="790" spans="1:17" x14ac:dyDescent="0.25">
      <c r="A790" t="s">
        <v>4207</v>
      </c>
      <c r="B790" t="s">
        <v>1265</v>
      </c>
      <c r="C790" s="2">
        <v>40381</v>
      </c>
      <c r="D790" s="2">
        <v>40381</v>
      </c>
      <c r="E790" t="s">
        <v>29</v>
      </c>
      <c r="F790" t="s">
        <v>1200</v>
      </c>
      <c r="G790" t="s">
        <v>141</v>
      </c>
      <c r="H790">
        <v>4.75</v>
      </c>
      <c r="I790" t="s">
        <v>162</v>
      </c>
      <c r="J790" t="s">
        <v>3031</v>
      </c>
      <c r="K790" s="5" t="s">
        <v>3032</v>
      </c>
      <c r="L790">
        <v>1.2997221946716309</v>
      </c>
      <c r="M790" t="s">
        <v>144</v>
      </c>
      <c r="N790" t="s">
        <v>4208</v>
      </c>
      <c r="P790" s="4" t="str">
        <f t="shared" si="23"/>
        <v>KRAYN-WKO-NDX-20100722</v>
      </c>
      <c r="Q790">
        <f t="shared" si="24"/>
        <v>1</v>
      </c>
    </row>
    <row r="791" spans="1:17" x14ac:dyDescent="0.25">
      <c r="A791" t="s">
        <v>5325</v>
      </c>
      <c r="B791" t="s">
        <v>1265</v>
      </c>
      <c r="C791" s="2">
        <v>40381</v>
      </c>
      <c r="D791" s="2">
        <v>40381</v>
      </c>
      <c r="E791" t="s">
        <v>20</v>
      </c>
      <c r="F791" t="s">
        <v>1200</v>
      </c>
      <c r="G791" t="s">
        <v>141</v>
      </c>
      <c r="H791">
        <v>30</v>
      </c>
      <c r="I791" t="s">
        <v>162</v>
      </c>
      <c r="K791" s="5" t="s">
        <v>143</v>
      </c>
      <c r="L791">
        <v>4.9666666984558105</v>
      </c>
      <c r="M791" t="s">
        <v>144</v>
      </c>
      <c r="N791" t="s">
        <v>2873</v>
      </c>
      <c r="P791" s="4" t="str">
        <f t="shared" si="23"/>
        <v>KRAYN-WKO-NDX-20100722</v>
      </c>
      <c r="Q791">
        <f t="shared" si="24"/>
        <v>1</v>
      </c>
    </row>
    <row r="792" spans="1:17" x14ac:dyDescent="0.25">
      <c r="A792" t="s">
        <v>3936</v>
      </c>
      <c r="B792" t="s">
        <v>1265</v>
      </c>
      <c r="C792" s="2">
        <v>40382</v>
      </c>
      <c r="D792" s="2">
        <v>40382</v>
      </c>
      <c r="E792" t="s">
        <v>27</v>
      </c>
      <c r="F792" t="s">
        <v>1200</v>
      </c>
      <c r="G792" t="s">
        <v>141</v>
      </c>
      <c r="H792">
        <v>52.5</v>
      </c>
      <c r="I792" t="s">
        <v>162</v>
      </c>
      <c r="K792" s="5" t="s">
        <v>143</v>
      </c>
      <c r="L792">
        <v>5.3874998092651367</v>
      </c>
      <c r="M792" t="s">
        <v>144</v>
      </c>
      <c r="N792" t="s">
        <v>3937</v>
      </c>
      <c r="P792" s="4" t="str">
        <f t="shared" si="23"/>
        <v>KRAYN-WKO-NDX-20100723</v>
      </c>
      <c r="Q792">
        <f t="shared" si="24"/>
        <v>1</v>
      </c>
    </row>
    <row r="793" spans="1:17" x14ac:dyDescent="0.25">
      <c r="A793" t="s">
        <v>4330</v>
      </c>
      <c r="B793" t="s">
        <v>1265</v>
      </c>
      <c r="C793" s="2">
        <v>40382</v>
      </c>
      <c r="D793" s="2">
        <v>40382</v>
      </c>
      <c r="E793" t="s">
        <v>30</v>
      </c>
      <c r="F793" t="s">
        <v>140</v>
      </c>
      <c r="G793" t="s">
        <v>141</v>
      </c>
      <c r="H793">
        <v>11</v>
      </c>
      <c r="I793" t="s">
        <v>142</v>
      </c>
      <c r="K793" s="5" t="s">
        <v>143</v>
      </c>
      <c r="L793">
        <v>6.6166667938232422</v>
      </c>
      <c r="M793" t="s">
        <v>144</v>
      </c>
      <c r="N793" t="s">
        <v>4331</v>
      </c>
      <c r="P793" s="4" t="str">
        <f t="shared" si="23"/>
        <v>KRAYN-WKO-NDX-20100723</v>
      </c>
      <c r="Q793">
        <f t="shared" si="24"/>
        <v>1</v>
      </c>
    </row>
    <row r="794" spans="1:17" x14ac:dyDescent="0.25">
      <c r="A794" t="s">
        <v>2874</v>
      </c>
      <c r="B794" t="s">
        <v>1265</v>
      </c>
      <c r="C794" s="2">
        <v>40383</v>
      </c>
      <c r="D794" s="2">
        <v>40383</v>
      </c>
      <c r="E794" t="s">
        <v>20</v>
      </c>
      <c r="F794" t="s">
        <v>1200</v>
      </c>
      <c r="G794" t="s">
        <v>141</v>
      </c>
      <c r="H794">
        <v>42</v>
      </c>
      <c r="I794" t="s">
        <v>162</v>
      </c>
      <c r="K794" s="5" t="s">
        <v>143</v>
      </c>
      <c r="L794">
        <v>4.9499998092651367</v>
      </c>
      <c r="M794" t="s">
        <v>144</v>
      </c>
      <c r="N794" t="s">
        <v>2875</v>
      </c>
      <c r="P794" s="4" t="str">
        <f t="shared" si="23"/>
        <v>KRAYN-WKO-NDX-20100724</v>
      </c>
      <c r="Q794">
        <f t="shared" si="24"/>
        <v>1</v>
      </c>
    </row>
    <row r="795" spans="1:17" x14ac:dyDescent="0.25">
      <c r="A795" t="s">
        <v>3938</v>
      </c>
      <c r="B795" t="s">
        <v>1265</v>
      </c>
      <c r="C795" s="2">
        <v>40383</v>
      </c>
      <c r="D795" s="2">
        <v>40383</v>
      </c>
      <c r="E795" t="s">
        <v>27</v>
      </c>
      <c r="F795" t="s">
        <v>1200</v>
      </c>
      <c r="G795" t="s">
        <v>141</v>
      </c>
      <c r="H795">
        <v>43.5</v>
      </c>
      <c r="I795" t="s">
        <v>162</v>
      </c>
      <c r="K795" s="5" t="s">
        <v>143</v>
      </c>
      <c r="L795">
        <v>5.7155556678771973</v>
      </c>
      <c r="M795" t="s">
        <v>144</v>
      </c>
      <c r="N795" t="s">
        <v>3939</v>
      </c>
      <c r="P795" s="4" t="str">
        <f t="shared" si="23"/>
        <v>KRAYN-WKO-NDX-20100724</v>
      </c>
      <c r="Q795">
        <f t="shared" si="24"/>
        <v>1</v>
      </c>
    </row>
    <row r="796" spans="1:17" x14ac:dyDescent="0.25">
      <c r="A796" t="s">
        <v>4332</v>
      </c>
      <c r="B796" t="s">
        <v>1265</v>
      </c>
      <c r="C796" s="2">
        <v>40383</v>
      </c>
      <c r="D796" s="2">
        <v>40383</v>
      </c>
      <c r="E796" t="s">
        <v>30</v>
      </c>
      <c r="F796" t="s">
        <v>140</v>
      </c>
      <c r="G796" t="s">
        <v>141</v>
      </c>
      <c r="H796">
        <v>6.5</v>
      </c>
      <c r="I796" t="s">
        <v>142</v>
      </c>
      <c r="K796" s="5" t="s">
        <v>143</v>
      </c>
      <c r="L796">
        <v>3.5</v>
      </c>
      <c r="M796" t="s">
        <v>144</v>
      </c>
      <c r="N796" t="s">
        <v>4333</v>
      </c>
      <c r="P796" s="4" t="str">
        <f t="shared" si="23"/>
        <v>KRAYN-WKO-NDX-20100724</v>
      </c>
      <c r="Q796">
        <f t="shared" si="24"/>
        <v>1</v>
      </c>
    </row>
    <row r="797" spans="1:17" x14ac:dyDescent="0.25">
      <c r="A797" t="s">
        <v>3030</v>
      </c>
      <c r="B797" t="s">
        <v>1265</v>
      </c>
      <c r="C797" s="2">
        <v>40385</v>
      </c>
      <c r="D797" s="2">
        <v>40385</v>
      </c>
      <c r="E797" t="s">
        <v>21</v>
      </c>
      <c r="F797" t="s">
        <v>140</v>
      </c>
      <c r="G797" t="s">
        <v>141</v>
      </c>
      <c r="H797">
        <v>3</v>
      </c>
      <c r="I797" t="s">
        <v>142</v>
      </c>
      <c r="J797" t="s">
        <v>3031</v>
      </c>
      <c r="K797" s="5" t="s">
        <v>3032</v>
      </c>
      <c r="L797">
        <v>1.4500000476837158</v>
      </c>
      <c r="M797" t="s">
        <v>144</v>
      </c>
      <c r="N797" t="s">
        <v>3033</v>
      </c>
      <c r="P797" s="4" t="str">
        <f t="shared" si="23"/>
        <v>KRAYN-WKO-NDX-20100726</v>
      </c>
      <c r="Q797">
        <f t="shared" si="24"/>
        <v>1</v>
      </c>
    </row>
    <row r="798" spans="1:17" x14ac:dyDescent="0.25">
      <c r="A798" t="s">
        <v>3195</v>
      </c>
      <c r="B798" t="s">
        <v>1265</v>
      </c>
      <c r="C798" s="2">
        <v>40385</v>
      </c>
      <c r="D798" s="2">
        <v>40385</v>
      </c>
      <c r="E798" t="s">
        <v>22</v>
      </c>
      <c r="F798" t="s">
        <v>140</v>
      </c>
      <c r="G798" t="s">
        <v>141</v>
      </c>
      <c r="H798">
        <v>1.1666666269302368</v>
      </c>
      <c r="I798" t="s">
        <v>142</v>
      </c>
      <c r="K798" s="5" t="s">
        <v>143</v>
      </c>
      <c r="L798">
        <v>0.58333331346511841</v>
      </c>
      <c r="M798" t="s">
        <v>144</v>
      </c>
      <c r="N798" t="s">
        <v>3196</v>
      </c>
      <c r="P798" s="4" t="str">
        <f t="shared" si="23"/>
        <v>KRAYN-WKO-NDX-20100726</v>
      </c>
      <c r="Q798">
        <f t="shared" si="24"/>
        <v>1</v>
      </c>
    </row>
    <row r="799" spans="1:17" x14ac:dyDescent="0.25">
      <c r="A799" t="s">
        <v>3364</v>
      </c>
      <c r="B799" t="s">
        <v>1265</v>
      </c>
      <c r="C799" s="2">
        <v>40385</v>
      </c>
      <c r="D799" s="2">
        <v>40385</v>
      </c>
      <c r="E799" t="s">
        <v>23</v>
      </c>
      <c r="F799" t="s">
        <v>1200</v>
      </c>
      <c r="G799" t="s">
        <v>141</v>
      </c>
      <c r="H799">
        <v>4</v>
      </c>
      <c r="I799" t="s">
        <v>162</v>
      </c>
      <c r="J799" t="s">
        <v>3031</v>
      </c>
      <c r="K799" s="5" t="s">
        <v>3032</v>
      </c>
      <c r="L799">
        <v>1.5333333015441895</v>
      </c>
      <c r="M799" t="s">
        <v>144</v>
      </c>
      <c r="N799" t="s">
        <v>3365</v>
      </c>
      <c r="P799" s="4" t="str">
        <f t="shared" si="23"/>
        <v>KRAYN-WKO-NDX-20100726</v>
      </c>
      <c r="Q799">
        <f t="shared" si="24"/>
        <v>1</v>
      </c>
    </row>
    <row r="800" spans="1:17" x14ac:dyDescent="0.25">
      <c r="A800" t="s">
        <v>2876</v>
      </c>
      <c r="B800" t="s">
        <v>1265</v>
      </c>
      <c r="C800" s="2">
        <v>40386</v>
      </c>
      <c r="D800" s="2">
        <v>40386</v>
      </c>
      <c r="E800" t="s">
        <v>20</v>
      </c>
      <c r="F800" t="s">
        <v>1200</v>
      </c>
      <c r="G800" t="s">
        <v>141</v>
      </c>
      <c r="H800">
        <v>8</v>
      </c>
      <c r="I800" t="s">
        <v>162</v>
      </c>
      <c r="K800" s="5" t="s">
        <v>143</v>
      </c>
      <c r="L800">
        <v>4.6866664886474609</v>
      </c>
      <c r="M800" t="s">
        <v>144</v>
      </c>
      <c r="N800" t="s">
        <v>2877</v>
      </c>
      <c r="P800" s="4" t="str">
        <f t="shared" si="23"/>
        <v>KRAYN-WKO-NDX-20100727</v>
      </c>
      <c r="Q800">
        <f t="shared" si="24"/>
        <v>1</v>
      </c>
    </row>
    <row r="801" spans="1:17" x14ac:dyDescent="0.25">
      <c r="A801" t="s">
        <v>4334</v>
      </c>
      <c r="B801" t="s">
        <v>1265</v>
      </c>
      <c r="C801" s="2">
        <v>40386</v>
      </c>
      <c r="D801" s="2">
        <v>40386</v>
      </c>
      <c r="E801" t="s">
        <v>30</v>
      </c>
      <c r="F801" t="s">
        <v>140</v>
      </c>
      <c r="G801" t="s">
        <v>141</v>
      </c>
      <c r="H801">
        <v>15</v>
      </c>
      <c r="I801" t="s">
        <v>142</v>
      </c>
      <c r="J801" t="s">
        <v>3031</v>
      </c>
      <c r="K801" s="5" t="s">
        <v>3032</v>
      </c>
      <c r="L801">
        <v>4.3333334922790527</v>
      </c>
      <c r="M801" t="s">
        <v>144</v>
      </c>
      <c r="N801" t="s">
        <v>4335</v>
      </c>
      <c r="P801" s="4" t="str">
        <f t="shared" si="23"/>
        <v>KRAYN-WKO-NDX-20100727</v>
      </c>
      <c r="Q801">
        <f t="shared" si="24"/>
        <v>1</v>
      </c>
    </row>
    <row r="802" spans="1:17" x14ac:dyDescent="0.25">
      <c r="A802" t="s">
        <v>5093</v>
      </c>
      <c r="B802" t="s">
        <v>1265</v>
      </c>
      <c r="C802" s="2">
        <v>40386</v>
      </c>
      <c r="D802" s="2">
        <v>40386</v>
      </c>
      <c r="E802" t="s">
        <v>35</v>
      </c>
      <c r="F802" t="s">
        <v>140</v>
      </c>
      <c r="G802" t="s">
        <v>141</v>
      </c>
      <c r="H802">
        <v>9</v>
      </c>
      <c r="I802" t="s">
        <v>142</v>
      </c>
      <c r="K802" s="5" t="s">
        <v>143</v>
      </c>
      <c r="L802">
        <v>5.3166666030883789</v>
      </c>
      <c r="M802" t="s">
        <v>144</v>
      </c>
      <c r="N802" t="s">
        <v>5094</v>
      </c>
      <c r="P802" s="4" t="str">
        <f t="shared" si="23"/>
        <v>KRAYN-WKO-NDX-20100727</v>
      </c>
      <c r="Q802">
        <f t="shared" si="24"/>
        <v>1</v>
      </c>
    </row>
    <row r="803" spans="1:17" x14ac:dyDescent="0.25">
      <c r="A803" t="s">
        <v>1545</v>
      </c>
      <c r="B803" t="s">
        <v>1265</v>
      </c>
      <c r="C803" s="2">
        <v>40387</v>
      </c>
      <c r="D803" s="2">
        <v>40387</v>
      </c>
      <c r="E803" t="s">
        <v>12</v>
      </c>
      <c r="F803" t="s">
        <v>140</v>
      </c>
      <c r="G803" t="s">
        <v>141</v>
      </c>
      <c r="H803">
        <v>12</v>
      </c>
      <c r="I803" t="s">
        <v>142</v>
      </c>
      <c r="J803" t="s">
        <v>80</v>
      </c>
      <c r="K803" s="5" t="s">
        <v>1546</v>
      </c>
      <c r="L803">
        <v>8.7333335876464844</v>
      </c>
      <c r="M803" t="s">
        <v>144</v>
      </c>
      <c r="N803" t="s">
        <v>1547</v>
      </c>
      <c r="P803" s="4" t="str">
        <f t="shared" si="23"/>
        <v>KRAYN-WKO-NDX-20100728</v>
      </c>
      <c r="Q803">
        <f t="shared" si="24"/>
        <v>1</v>
      </c>
    </row>
    <row r="804" spans="1:17" x14ac:dyDescent="0.25">
      <c r="A804" t="s">
        <v>3366</v>
      </c>
      <c r="B804" t="s">
        <v>3367</v>
      </c>
      <c r="C804" s="2">
        <v>40387</v>
      </c>
      <c r="D804" s="2">
        <v>40387</v>
      </c>
      <c r="E804" t="s">
        <v>23</v>
      </c>
      <c r="F804" t="s">
        <v>140</v>
      </c>
      <c r="G804" t="s">
        <v>141</v>
      </c>
      <c r="H804">
        <v>3.5</v>
      </c>
      <c r="I804" t="s">
        <v>142</v>
      </c>
      <c r="K804" s="5" t="s">
        <v>143</v>
      </c>
      <c r="L804">
        <v>1.1666666269302368</v>
      </c>
      <c r="M804" t="s">
        <v>144</v>
      </c>
      <c r="N804" t="s">
        <v>3368</v>
      </c>
      <c r="P804" s="4" t="str">
        <f t="shared" si="23"/>
        <v>KRAYN-WKO-NDX-20100728</v>
      </c>
      <c r="Q804">
        <f t="shared" si="24"/>
        <v>1</v>
      </c>
    </row>
    <row r="805" spans="1:17" x14ac:dyDescent="0.25">
      <c r="A805" t="s">
        <v>4958</v>
      </c>
      <c r="B805" t="s">
        <v>1265</v>
      </c>
      <c r="C805" s="2">
        <v>40387</v>
      </c>
      <c r="D805" s="2">
        <v>40387</v>
      </c>
      <c r="E805" t="s">
        <v>34</v>
      </c>
      <c r="F805" t="s">
        <v>140</v>
      </c>
      <c r="G805" t="s">
        <v>141</v>
      </c>
      <c r="H805">
        <v>9.5</v>
      </c>
      <c r="I805" t="s">
        <v>142</v>
      </c>
      <c r="K805" s="5" t="s">
        <v>143</v>
      </c>
      <c r="L805">
        <v>6.9499998092651367</v>
      </c>
      <c r="M805" t="s">
        <v>144</v>
      </c>
      <c r="N805" t="s">
        <v>4959</v>
      </c>
      <c r="P805" s="4" t="str">
        <f t="shared" si="23"/>
        <v>KRAYN-WKO-NDX-20100728</v>
      </c>
      <c r="Q805">
        <f t="shared" si="24"/>
        <v>1</v>
      </c>
    </row>
    <row r="806" spans="1:17" x14ac:dyDescent="0.25">
      <c r="A806" t="s">
        <v>1354</v>
      </c>
      <c r="B806" t="s">
        <v>1265</v>
      </c>
      <c r="C806" s="2">
        <v>40388</v>
      </c>
      <c r="D806" s="2">
        <v>40388</v>
      </c>
      <c r="E806" t="s">
        <v>11</v>
      </c>
      <c r="F806" t="s">
        <v>1200</v>
      </c>
      <c r="G806" t="s">
        <v>141</v>
      </c>
      <c r="H806">
        <v>10.5</v>
      </c>
      <c r="I806" t="s">
        <v>162</v>
      </c>
      <c r="J806" t="s">
        <v>136</v>
      </c>
      <c r="K806" s="5" t="s">
        <v>333</v>
      </c>
      <c r="L806">
        <v>3.9783332347869873</v>
      </c>
      <c r="M806" t="s">
        <v>144</v>
      </c>
      <c r="N806" t="s">
        <v>1355</v>
      </c>
      <c r="P806" s="4" t="str">
        <f t="shared" si="23"/>
        <v>KRAYN-WKO-NDX-20100729</v>
      </c>
      <c r="Q806">
        <f t="shared" si="24"/>
        <v>1</v>
      </c>
    </row>
    <row r="807" spans="1:17" x14ac:dyDescent="0.25">
      <c r="A807" t="s">
        <v>4762</v>
      </c>
      <c r="B807" t="s">
        <v>1265</v>
      </c>
      <c r="C807" s="2">
        <v>40388</v>
      </c>
      <c r="D807" s="2">
        <v>40388</v>
      </c>
      <c r="E807" t="s">
        <v>33</v>
      </c>
      <c r="F807" t="s">
        <v>140</v>
      </c>
      <c r="G807" t="s">
        <v>141</v>
      </c>
      <c r="H807">
        <v>3.4000000953674316</v>
      </c>
      <c r="I807" t="s">
        <v>142</v>
      </c>
      <c r="K807" s="5" t="s">
        <v>143</v>
      </c>
      <c r="L807">
        <v>3.4000000953674316</v>
      </c>
      <c r="M807" t="s">
        <v>144</v>
      </c>
      <c r="N807" t="s">
        <v>4763</v>
      </c>
      <c r="P807" s="4" t="str">
        <f t="shared" si="23"/>
        <v>KRAYN-WKO-NDX-20100729</v>
      </c>
      <c r="Q807">
        <f t="shared" si="24"/>
        <v>1</v>
      </c>
    </row>
    <row r="808" spans="1:17" x14ac:dyDescent="0.25">
      <c r="A808" t="s">
        <v>4479</v>
      </c>
      <c r="B808" t="s">
        <v>1265</v>
      </c>
      <c r="C808" s="2">
        <v>40390</v>
      </c>
      <c r="D808" s="2">
        <v>40390</v>
      </c>
      <c r="E808" t="s">
        <v>31</v>
      </c>
      <c r="F808" t="s">
        <v>1200</v>
      </c>
      <c r="G808" t="s">
        <v>141</v>
      </c>
      <c r="H808">
        <v>8.5</v>
      </c>
      <c r="I808" t="s">
        <v>162</v>
      </c>
      <c r="K808" s="5" t="s">
        <v>143</v>
      </c>
      <c r="L808">
        <v>4.6205554008483887</v>
      </c>
      <c r="M808" t="s">
        <v>144</v>
      </c>
      <c r="N808" t="s">
        <v>4480</v>
      </c>
      <c r="P808" s="4" t="str">
        <f t="shared" si="23"/>
        <v>KRAYN-WKO-NDX-20100731</v>
      </c>
      <c r="Q808">
        <f t="shared" si="24"/>
        <v>1</v>
      </c>
    </row>
    <row r="809" spans="1:17" x14ac:dyDescent="0.25">
      <c r="A809" t="s">
        <v>2878</v>
      </c>
      <c r="B809" t="s">
        <v>2879</v>
      </c>
      <c r="C809" s="2">
        <v>40391</v>
      </c>
      <c r="D809" s="2">
        <v>40391</v>
      </c>
      <c r="E809" t="s">
        <v>20</v>
      </c>
      <c r="F809" t="s">
        <v>140</v>
      </c>
      <c r="G809" t="s">
        <v>141</v>
      </c>
      <c r="H809">
        <v>8</v>
      </c>
      <c r="I809" t="s">
        <v>142</v>
      </c>
      <c r="J809" t="s">
        <v>124</v>
      </c>
      <c r="K809" s="5" t="s">
        <v>168</v>
      </c>
      <c r="L809">
        <v>17.25</v>
      </c>
      <c r="M809" t="s">
        <v>144</v>
      </c>
      <c r="N809" t="s">
        <v>2880</v>
      </c>
      <c r="P809" s="4" t="str">
        <f t="shared" si="23"/>
        <v>KRAYN-WKO-NDX-20100801</v>
      </c>
      <c r="Q809">
        <f t="shared" si="24"/>
        <v>1</v>
      </c>
    </row>
    <row r="810" spans="1:17" x14ac:dyDescent="0.25">
      <c r="A810" t="s">
        <v>4087</v>
      </c>
      <c r="B810" t="s">
        <v>1219</v>
      </c>
      <c r="C810" s="2">
        <v>40394</v>
      </c>
      <c r="E810" t="s">
        <v>28</v>
      </c>
      <c r="F810" t="s">
        <v>140</v>
      </c>
      <c r="G810" t="s">
        <v>141</v>
      </c>
      <c r="H810">
        <v>10</v>
      </c>
      <c r="I810" t="s">
        <v>142</v>
      </c>
      <c r="K810" s="5" t="s">
        <v>143</v>
      </c>
      <c r="L810">
        <v>5.5736112594604492</v>
      </c>
      <c r="M810" t="s">
        <v>144</v>
      </c>
      <c r="N810" t="s">
        <v>4088</v>
      </c>
      <c r="P810" s="4" t="str">
        <f t="shared" si="23"/>
        <v>KRAYN-WKO-NDX-20100804</v>
      </c>
      <c r="Q810">
        <f t="shared" si="24"/>
        <v>1</v>
      </c>
    </row>
    <row r="811" spans="1:17" x14ac:dyDescent="0.25">
      <c r="A811" t="s">
        <v>4590</v>
      </c>
      <c r="B811" t="s">
        <v>1735</v>
      </c>
      <c r="C811" s="2">
        <v>40396</v>
      </c>
      <c r="D811" s="2">
        <v>40397</v>
      </c>
      <c r="E811" t="s">
        <v>32</v>
      </c>
      <c r="F811" t="s">
        <v>140</v>
      </c>
      <c r="G811" t="s">
        <v>141</v>
      </c>
      <c r="H811">
        <v>21</v>
      </c>
      <c r="I811" t="s">
        <v>142</v>
      </c>
      <c r="J811" t="s">
        <v>124</v>
      </c>
      <c r="K811" s="5" t="s">
        <v>168</v>
      </c>
      <c r="L811">
        <v>14.083333015441895</v>
      </c>
      <c r="M811" t="s">
        <v>144</v>
      </c>
      <c r="N811" t="s">
        <v>4591</v>
      </c>
      <c r="P811" s="4" t="str">
        <f t="shared" si="23"/>
        <v>KRAYN-WKO-NDX-20100806</v>
      </c>
      <c r="Q811">
        <f t="shared" si="24"/>
        <v>1</v>
      </c>
    </row>
    <row r="812" spans="1:17" x14ac:dyDescent="0.25">
      <c r="A812" t="s">
        <v>3646</v>
      </c>
      <c r="B812" t="s">
        <v>1265</v>
      </c>
      <c r="C812" s="2">
        <v>40397</v>
      </c>
      <c r="D812" s="2">
        <v>40397</v>
      </c>
      <c r="E812" t="s">
        <v>25</v>
      </c>
      <c r="F812" t="s">
        <v>140</v>
      </c>
      <c r="G812" t="s">
        <v>141</v>
      </c>
      <c r="H812">
        <v>8</v>
      </c>
      <c r="I812" t="s">
        <v>142</v>
      </c>
      <c r="K812" s="5" t="s">
        <v>143</v>
      </c>
      <c r="L812">
        <v>5</v>
      </c>
      <c r="M812" t="s">
        <v>144</v>
      </c>
      <c r="N812" t="s">
        <v>3647</v>
      </c>
      <c r="P812" s="4" t="str">
        <f t="shared" si="23"/>
        <v>KRAYN-WKO-NDX-20100807</v>
      </c>
      <c r="Q812">
        <f t="shared" si="24"/>
        <v>1</v>
      </c>
    </row>
    <row r="813" spans="1:17" x14ac:dyDescent="0.25">
      <c r="A813" t="s">
        <v>3519</v>
      </c>
      <c r="B813" t="s">
        <v>1265</v>
      </c>
      <c r="C813" s="2">
        <v>40401</v>
      </c>
      <c r="D813" s="2">
        <v>40401</v>
      </c>
      <c r="E813" t="s">
        <v>24</v>
      </c>
      <c r="F813" t="s">
        <v>140</v>
      </c>
      <c r="G813" t="s">
        <v>141</v>
      </c>
      <c r="H813">
        <v>21</v>
      </c>
      <c r="I813" t="s">
        <v>142</v>
      </c>
      <c r="K813" s="5" t="s">
        <v>143</v>
      </c>
      <c r="L813">
        <v>5.0783333778381348</v>
      </c>
      <c r="M813" t="s">
        <v>144</v>
      </c>
      <c r="N813" t="s">
        <v>3520</v>
      </c>
      <c r="P813" s="4" t="str">
        <f t="shared" si="23"/>
        <v>KRAYN-WKO-NDX-20100811</v>
      </c>
      <c r="Q813">
        <f t="shared" si="24"/>
        <v>1</v>
      </c>
    </row>
    <row r="814" spans="1:17" x14ac:dyDescent="0.25">
      <c r="A814" t="s">
        <v>4963</v>
      </c>
      <c r="B814" t="s">
        <v>4964</v>
      </c>
      <c r="C814" s="2">
        <v>40401</v>
      </c>
      <c r="D814" s="2">
        <v>40401</v>
      </c>
      <c r="E814" t="s">
        <v>34</v>
      </c>
      <c r="F814" t="s">
        <v>140</v>
      </c>
      <c r="G814" t="s">
        <v>141</v>
      </c>
      <c r="H814">
        <v>15</v>
      </c>
      <c r="I814" t="s">
        <v>142</v>
      </c>
      <c r="J814" t="s">
        <v>92</v>
      </c>
      <c r="K814" s="5" t="s">
        <v>168</v>
      </c>
      <c r="L814">
        <v>16.516666412353516</v>
      </c>
      <c r="M814" t="s">
        <v>144</v>
      </c>
      <c r="N814" t="s">
        <v>4965</v>
      </c>
      <c r="P814" s="4" t="str">
        <f t="shared" si="23"/>
        <v>KRAYN-WKO-NDX-20100811</v>
      </c>
      <c r="Q814">
        <f t="shared" si="24"/>
        <v>1</v>
      </c>
    </row>
    <row r="815" spans="1:17" x14ac:dyDescent="0.25">
      <c r="A815" t="s">
        <v>2058</v>
      </c>
      <c r="B815" t="s">
        <v>1265</v>
      </c>
      <c r="C815" s="2">
        <v>40402</v>
      </c>
      <c r="D815" s="2">
        <v>40402</v>
      </c>
      <c r="E815" t="s">
        <v>15</v>
      </c>
      <c r="F815" t="s">
        <v>140</v>
      </c>
      <c r="G815" t="s">
        <v>141</v>
      </c>
      <c r="H815">
        <v>18</v>
      </c>
      <c r="I815" t="s">
        <v>142</v>
      </c>
      <c r="K815" s="5" t="s">
        <v>143</v>
      </c>
      <c r="L815">
        <v>6.7333331108093262</v>
      </c>
      <c r="M815" t="s">
        <v>144</v>
      </c>
      <c r="N815" t="s">
        <v>2059</v>
      </c>
      <c r="P815" s="4" t="str">
        <f t="shared" si="23"/>
        <v>KRAYN-WKO-NDX-20100812</v>
      </c>
      <c r="Q815">
        <f t="shared" si="24"/>
        <v>1</v>
      </c>
    </row>
    <row r="816" spans="1:17" x14ac:dyDescent="0.25">
      <c r="A816" t="s">
        <v>3369</v>
      </c>
      <c r="B816" t="s">
        <v>1265</v>
      </c>
      <c r="C816" s="2">
        <v>40402</v>
      </c>
      <c r="D816" s="2">
        <v>40402</v>
      </c>
      <c r="E816" t="s">
        <v>23</v>
      </c>
      <c r="F816" t="s">
        <v>140</v>
      </c>
      <c r="G816" t="s">
        <v>141</v>
      </c>
      <c r="H816">
        <v>8.5</v>
      </c>
      <c r="I816" t="s">
        <v>142</v>
      </c>
      <c r="K816" s="5" t="s">
        <v>143</v>
      </c>
      <c r="L816">
        <v>4.9375</v>
      </c>
      <c r="M816" t="s">
        <v>144</v>
      </c>
      <c r="N816" t="s">
        <v>3370</v>
      </c>
      <c r="P816" s="4" t="str">
        <f t="shared" si="23"/>
        <v>KRAYN-WKO-NDX-20100812</v>
      </c>
      <c r="Q816">
        <f t="shared" si="24"/>
        <v>1</v>
      </c>
    </row>
    <row r="817" spans="1:17" x14ac:dyDescent="0.25">
      <c r="A817" t="s">
        <v>4089</v>
      </c>
      <c r="B817" t="s">
        <v>1265</v>
      </c>
      <c r="C817" s="2">
        <v>40402</v>
      </c>
      <c r="D817" s="2">
        <v>40402</v>
      </c>
      <c r="E817" t="s">
        <v>28</v>
      </c>
      <c r="F817" t="s">
        <v>1200</v>
      </c>
      <c r="G817" t="s">
        <v>141</v>
      </c>
      <c r="H817">
        <v>7</v>
      </c>
      <c r="I817" t="s">
        <v>162</v>
      </c>
      <c r="K817" s="5" t="s">
        <v>143</v>
      </c>
      <c r="L817">
        <v>0.3333333432674408</v>
      </c>
      <c r="M817" t="s">
        <v>144</v>
      </c>
      <c r="N817" t="s">
        <v>4090</v>
      </c>
      <c r="P817" s="4" t="str">
        <f t="shared" si="23"/>
        <v>KRAYN-WKO-NDX-20100812</v>
      </c>
      <c r="Q817">
        <f t="shared" si="24"/>
        <v>1</v>
      </c>
    </row>
    <row r="818" spans="1:17" x14ac:dyDescent="0.25">
      <c r="A818" t="s">
        <v>4209</v>
      </c>
      <c r="B818" t="s">
        <v>1219</v>
      </c>
      <c r="C818" s="2">
        <v>40402</v>
      </c>
      <c r="D818" s="2">
        <v>40402</v>
      </c>
      <c r="E818" t="s">
        <v>29</v>
      </c>
      <c r="F818" t="s">
        <v>1200</v>
      </c>
      <c r="G818" t="s">
        <v>141</v>
      </c>
      <c r="H818">
        <v>6</v>
      </c>
      <c r="I818" t="s">
        <v>162</v>
      </c>
      <c r="K818" s="5" t="s">
        <v>143</v>
      </c>
      <c r="L818">
        <v>0.43333333730697632</v>
      </c>
      <c r="M818" t="s">
        <v>144</v>
      </c>
      <c r="N818" t="s">
        <v>4210</v>
      </c>
      <c r="P818" s="4" t="str">
        <f t="shared" si="23"/>
        <v>KRAYN-WKO-NDX-20100812</v>
      </c>
      <c r="Q818">
        <f t="shared" si="24"/>
        <v>1</v>
      </c>
    </row>
    <row r="819" spans="1:17" x14ac:dyDescent="0.25">
      <c r="A819" t="s">
        <v>4764</v>
      </c>
      <c r="B819" t="s">
        <v>1219</v>
      </c>
      <c r="C819" s="2">
        <v>40402</v>
      </c>
      <c r="D819" s="2">
        <v>40402</v>
      </c>
      <c r="E819" t="s">
        <v>33</v>
      </c>
      <c r="F819" t="s">
        <v>1200</v>
      </c>
      <c r="G819" t="s">
        <v>141</v>
      </c>
      <c r="H819">
        <v>8</v>
      </c>
      <c r="I819" t="s">
        <v>162</v>
      </c>
      <c r="K819" s="5" t="s">
        <v>143</v>
      </c>
      <c r="L819">
        <v>0.46666666865348816</v>
      </c>
      <c r="M819" t="s">
        <v>144</v>
      </c>
      <c r="N819" t="s">
        <v>4765</v>
      </c>
      <c r="P819" s="4" t="str">
        <f t="shared" si="23"/>
        <v>KRAYN-WKO-NDX-20100812</v>
      </c>
      <c r="Q819">
        <f t="shared" si="24"/>
        <v>1</v>
      </c>
    </row>
    <row r="820" spans="1:17" x14ac:dyDescent="0.25">
      <c r="A820" t="s">
        <v>4966</v>
      </c>
      <c r="B820" t="s">
        <v>1265</v>
      </c>
      <c r="C820" s="2">
        <v>40402</v>
      </c>
      <c r="D820" s="2">
        <v>40402</v>
      </c>
      <c r="E820" t="s">
        <v>34</v>
      </c>
      <c r="F820" t="s">
        <v>1200</v>
      </c>
      <c r="G820" t="s">
        <v>141</v>
      </c>
      <c r="H820">
        <v>8.5</v>
      </c>
      <c r="I820" t="s">
        <v>162</v>
      </c>
      <c r="K820" s="5" t="s">
        <v>143</v>
      </c>
      <c r="L820">
        <v>0.44999998807907104</v>
      </c>
      <c r="M820" t="s">
        <v>144</v>
      </c>
      <c r="N820" t="s">
        <v>4967</v>
      </c>
      <c r="P820" s="4" t="str">
        <f t="shared" si="23"/>
        <v>KRAYN-WKO-NDX-20100812</v>
      </c>
      <c r="Q820">
        <f t="shared" si="24"/>
        <v>1</v>
      </c>
    </row>
    <row r="821" spans="1:17" x14ac:dyDescent="0.25">
      <c r="A821" t="s">
        <v>3650</v>
      </c>
      <c r="B821" t="s">
        <v>1219</v>
      </c>
      <c r="C821" s="2">
        <v>40403</v>
      </c>
      <c r="D821" s="2">
        <v>40403</v>
      </c>
      <c r="E821" t="s">
        <v>25</v>
      </c>
      <c r="F821" t="s">
        <v>1200</v>
      </c>
      <c r="G821" t="s">
        <v>141</v>
      </c>
      <c r="H821">
        <v>4</v>
      </c>
      <c r="I821" t="s">
        <v>162</v>
      </c>
      <c r="K821" s="5" t="s">
        <v>143</v>
      </c>
      <c r="L821">
        <v>0.31666666269302368</v>
      </c>
      <c r="M821" t="s">
        <v>144</v>
      </c>
      <c r="N821" t="s">
        <v>3651</v>
      </c>
      <c r="P821" s="4" t="str">
        <f t="shared" si="23"/>
        <v>KRAYN-WKO-NDX-20100813</v>
      </c>
      <c r="Q821">
        <f t="shared" si="24"/>
        <v>1</v>
      </c>
    </row>
    <row r="822" spans="1:17" x14ac:dyDescent="0.25">
      <c r="A822" t="s">
        <v>4624</v>
      </c>
      <c r="B822" t="s">
        <v>1219</v>
      </c>
      <c r="C822" s="2">
        <v>40403</v>
      </c>
      <c r="D822" s="2">
        <v>40403</v>
      </c>
      <c r="E822" t="s">
        <v>32</v>
      </c>
      <c r="F822" t="s">
        <v>1200</v>
      </c>
      <c r="G822" t="s">
        <v>141</v>
      </c>
      <c r="H822">
        <v>7</v>
      </c>
      <c r="I822" t="s">
        <v>162</v>
      </c>
      <c r="K822" s="5" t="s">
        <v>143</v>
      </c>
      <c r="L822">
        <v>0.44999998807907104</v>
      </c>
      <c r="M822" t="s">
        <v>144</v>
      </c>
      <c r="N822" t="s">
        <v>4625</v>
      </c>
      <c r="P822" s="4" t="str">
        <f t="shared" si="23"/>
        <v>KRAYN-WKO-NDX-20100813</v>
      </c>
      <c r="Q822">
        <f t="shared" si="24"/>
        <v>1</v>
      </c>
    </row>
    <row r="823" spans="1:17" x14ac:dyDescent="0.25">
      <c r="A823" t="s">
        <v>3197</v>
      </c>
      <c r="B823" t="s">
        <v>1265</v>
      </c>
      <c r="C823" s="2">
        <v>40406</v>
      </c>
      <c r="D823" s="2">
        <v>40406</v>
      </c>
      <c r="E823" t="s">
        <v>22</v>
      </c>
      <c r="F823" t="s">
        <v>140</v>
      </c>
      <c r="G823" t="s">
        <v>141</v>
      </c>
      <c r="H823">
        <v>10</v>
      </c>
      <c r="I823" t="s">
        <v>142</v>
      </c>
      <c r="K823" s="5" t="s">
        <v>143</v>
      </c>
      <c r="L823">
        <v>5.4252777099609375</v>
      </c>
      <c r="M823" t="s">
        <v>144</v>
      </c>
      <c r="N823" t="s">
        <v>3198</v>
      </c>
      <c r="P823" s="4" t="str">
        <f t="shared" si="23"/>
        <v>KRAYN-WKO-NDX-20100816</v>
      </c>
      <c r="Q823">
        <f t="shared" si="24"/>
        <v>1</v>
      </c>
    </row>
    <row r="824" spans="1:17" x14ac:dyDescent="0.25">
      <c r="A824" t="s">
        <v>4481</v>
      </c>
      <c r="B824" t="s">
        <v>1265</v>
      </c>
      <c r="C824" s="2">
        <v>40406</v>
      </c>
      <c r="D824" s="2">
        <v>40406</v>
      </c>
      <c r="E824" t="s">
        <v>31</v>
      </c>
      <c r="F824" t="s">
        <v>140</v>
      </c>
      <c r="G824" t="s">
        <v>141</v>
      </c>
      <c r="H824">
        <v>15.5</v>
      </c>
      <c r="I824" t="s">
        <v>142</v>
      </c>
      <c r="J824" t="s">
        <v>4482</v>
      </c>
      <c r="K824" s="5" t="s">
        <v>201</v>
      </c>
      <c r="L824">
        <v>5.3666667938232422</v>
      </c>
      <c r="M824" t="s">
        <v>144</v>
      </c>
      <c r="N824" t="s">
        <v>4483</v>
      </c>
      <c r="P824" s="4" t="str">
        <f t="shared" si="23"/>
        <v>KRAYN-WKO-NDX-20100816</v>
      </c>
      <c r="Q824">
        <f t="shared" si="24"/>
        <v>1</v>
      </c>
    </row>
    <row r="825" spans="1:17" x14ac:dyDescent="0.25">
      <c r="A825" t="s">
        <v>3799</v>
      </c>
      <c r="B825" t="s">
        <v>3800</v>
      </c>
      <c r="C825" s="2">
        <v>40407</v>
      </c>
      <c r="E825" t="s">
        <v>26</v>
      </c>
      <c r="F825" t="s">
        <v>140</v>
      </c>
      <c r="G825" t="s">
        <v>141</v>
      </c>
      <c r="H825">
        <v>58</v>
      </c>
      <c r="I825" t="s">
        <v>142</v>
      </c>
      <c r="J825" t="s">
        <v>3305</v>
      </c>
      <c r="K825" s="5" t="s">
        <v>201</v>
      </c>
      <c r="L825">
        <v>6.0999999046325684</v>
      </c>
      <c r="M825" t="s">
        <v>144</v>
      </c>
      <c r="N825" t="s">
        <v>3801</v>
      </c>
      <c r="P825" s="4" t="str">
        <f t="shared" si="23"/>
        <v>KRAYN-WKO-NDX-20100817</v>
      </c>
      <c r="Q825">
        <f t="shared" si="24"/>
        <v>1</v>
      </c>
    </row>
    <row r="826" spans="1:17" x14ac:dyDescent="0.25">
      <c r="A826" t="s">
        <v>3802</v>
      </c>
      <c r="B826" t="s">
        <v>3800</v>
      </c>
      <c r="C826" s="2">
        <v>40408</v>
      </c>
      <c r="D826" s="2">
        <v>40408</v>
      </c>
      <c r="E826" t="s">
        <v>26</v>
      </c>
      <c r="F826" t="s">
        <v>140</v>
      </c>
      <c r="G826" t="s">
        <v>141</v>
      </c>
      <c r="H826">
        <v>50</v>
      </c>
      <c r="I826" t="s">
        <v>142</v>
      </c>
      <c r="K826" s="5" t="s">
        <v>143</v>
      </c>
      <c r="L826">
        <v>195.78334045410156</v>
      </c>
      <c r="M826" t="s">
        <v>144</v>
      </c>
      <c r="N826" t="s">
        <v>3803</v>
      </c>
      <c r="P826" s="4" t="str">
        <f t="shared" si="23"/>
        <v>KRAYN-WKO-NDX-20100818</v>
      </c>
      <c r="Q826">
        <f t="shared" si="24"/>
        <v>1</v>
      </c>
    </row>
    <row r="827" spans="1:17" x14ac:dyDescent="0.25">
      <c r="A827" t="s">
        <v>3940</v>
      </c>
      <c r="B827" t="s">
        <v>1265</v>
      </c>
      <c r="C827" s="2">
        <v>40413</v>
      </c>
      <c r="D827" s="2">
        <v>40413</v>
      </c>
      <c r="E827" t="s">
        <v>27</v>
      </c>
      <c r="F827" t="s">
        <v>140</v>
      </c>
      <c r="G827" t="s">
        <v>141</v>
      </c>
      <c r="H827">
        <v>43</v>
      </c>
      <c r="I827" t="s">
        <v>142</v>
      </c>
      <c r="J827" t="s">
        <v>3941</v>
      </c>
      <c r="K827" s="5" t="s">
        <v>3942</v>
      </c>
      <c r="L827">
        <v>9.3000001907348633</v>
      </c>
      <c r="M827" t="s">
        <v>144</v>
      </c>
      <c r="N827" t="s">
        <v>3943</v>
      </c>
      <c r="P827" s="4" t="str">
        <f t="shared" si="23"/>
        <v>KRAYN-WKO-NDX-20100823</v>
      </c>
      <c r="Q827">
        <f t="shared" si="24"/>
        <v>1</v>
      </c>
    </row>
    <row r="828" spans="1:17" x14ac:dyDescent="0.25">
      <c r="A828" t="s">
        <v>3199</v>
      </c>
      <c r="B828" t="s">
        <v>1265</v>
      </c>
      <c r="C828" s="2">
        <v>40414</v>
      </c>
      <c r="D828" s="2">
        <v>40414</v>
      </c>
      <c r="E828" t="s">
        <v>22</v>
      </c>
      <c r="F828" t="s">
        <v>140</v>
      </c>
      <c r="G828" t="s">
        <v>141</v>
      </c>
      <c r="H828">
        <v>7</v>
      </c>
      <c r="I828" t="s">
        <v>142</v>
      </c>
      <c r="K828" s="5" t="s">
        <v>143</v>
      </c>
      <c r="L828">
        <v>4.2833333015441895</v>
      </c>
      <c r="M828" t="s">
        <v>144</v>
      </c>
      <c r="N828" t="s">
        <v>3200</v>
      </c>
      <c r="P828" s="4" t="str">
        <f t="shared" si="23"/>
        <v>KRAYN-WKO-NDX-20100824</v>
      </c>
      <c r="Q828">
        <f t="shared" si="24"/>
        <v>1</v>
      </c>
    </row>
    <row r="829" spans="1:17" x14ac:dyDescent="0.25">
      <c r="A829" s="37" t="s">
        <v>1694</v>
      </c>
      <c r="B829" t="s">
        <v>1219</v>
      </c>
      <c r="C829" s="2">
        <v>40415</v>
      </c>
      <c r="D829" s="2">
        <v>40415</v>
      </c>
      <c r="E829" t="s">
        <v>13</v>
      </c>
      <c r="F829" t="s">
        <v>140</v>
      </c>
      <c r="G829" t="s">
        <v>141</v>
      </c>
      <c r="H829">
        <v>6.75</v>
      </c>
      <c r="I829" t="s">
        <v>142</v>
      </c>
      <c r="K829" s="5" t="s">
        <v>143</v>
      </c>
      <c r="L829">
        <v>6.4166665077209473</v>
      </c>
      <c r="M829" t="s">
        <v>144</v>
      </c>
      <c r="N829" t="s">
        <v>1695</v>
      </c>
      <c r="P829" s="4" t="str">
        <f t="shared" si="23"/>
        <v>KRAYN-WKO-NDX-20100825</v>
      </c>
      <c r="Q829">
        <f t="shared" si="24"/>
        <v>1</v>
      </c>
    </row>
    <row r="830" spans="1:17" x14ac:dyDescent="0.25">
      <c r="A830" t="s">
        <v>3034</v>
      </c>
      <c r="B830" t="s">
        <v>1265</v>
      </c>
      <c r="C830" s="2">
        <v>40415</v>
      </c>
      <c r="D830" s="2">
        <v>40415</v>
      </c>
      <c r="E830" t="s">
        <v>21</v>
      </c>
      <c r="F830" t="s">
        <v>140</v>
      </c>
      <c r="G830" t="s">
        <v>141</v>
      </c>
      <c r="H830">
        <v>0.58333331346511841</v>
      </c>
      <c r="I830" t="s">
        <v>142</v>
      </c>
      <c r="K830" s="5" t="s">
        <v>143</v>
      </c>
      <c r="L830">
        <v>0.58333331346511841</v>
      </c>
      <c r="M830" t="s">
        <v>144</v>
      </c>
      <c r="N830" t="s">
        <v>3035</v>
      </c>
      <c r="P830" s="4" t="str">
        <f t="shared" si="23"/>
        <v>KRAYN-WKO-NDX-20100825</v>
      </c>
      <c r="Q830">
        <f t="shared" si="24"/>
        <v>1</v>
      </c>
    </row>
    <row r="831" spans="1:17" x14ac:dyDescent="0.25">
      <c r="A831" t="s">
        <v>3207</v>
      </c>
      <c r="B831" t="s">
        <v>1265</v>
      </c>
      <c r="C831" s="2">
        <v>40415</v>
      </c>
      <c r="D831" s="2">
        <v>40415</v>
      </c>
      <c r="E831" t="s">
        <v>22</v>
      </c>
      <c r="F831" t="s">
        <v>140</v>
      </c>
      <c r="G831" t="s">
        <v>141</v>
      </c>
      <c r="H831">
        <v>5.5</v>
      </c>
      <c r="I831" t="s">
        <v>142</v>
      </c>
      <c r="K831" s="5" t="s">
        <v>143</v>
      </c>
      <c r="L831">
        <v>2.1166665554046631</v>
      </c>
      <c r="M831" t="s">
        <v>144</v>
      </c>
      <c r="N831" t="s">
        <v>3208</v>
      </c>
      <c r="P831" s="4" t="str">
        <f t="shared" si="23"/>
        <v>KRAYN-WKO-NDX-20100825</v>
      </c>
      <c r="Q831">
        <f t="shared" si="24"/>
        <v>1</v>
      </c>
    </row>
    <row r="832" spans="1:17" x14ac:dyDescent="0.25">
      <c r="A832" t="s">
        <v>3371</v>
      </c>
      <c r="B832" t="s">
        <v>1265</v>
      </c>
      <c r="C832" s="2">
        <v>40415</v>
      </c>
      <c r="D832" s="2">
        <v>40415</v>
      </c>
      <c r="E832" t="s">
        <v>23</v>
      </c>
      <c r="F832" t="s">
        <v>140</v>
      </c>
      <c r="G832" t="s">
        <v>141</v>
      </c>
      <c r="H832">
        <v>0.58333331346511841</v>
      </c>
      <c r="I832" t="s">
        <v>142</v>
      </c>
      <c r="K832" s="5" t="s">
        <v>143</v>
      </c>
      <c r="L832">
        <v>0.56666666269302368</v>
      </c>
      <c r="M832" t="s">
        <v>144</v>
      </c>
      <c r="N832" t="s">
        <v>2881</v>
      </c>
      <c r="P832" s="4" t="str">
        <f t="shared" si="23"/>
        <v>KRAYN-WKO-NDX-20100825</v>
      </c>
      <c r="Q832">
        <f t="shared" si="24"/>
        <v>1</v>
      </c>
    </row>
    <row r="833" spans="1:17" x14ac:dyDescent="0.25">
      <c r="A833" t="s">
        <v>3521</v>
      </c>
      <c r="B833" t="s">
        <v>1265</v>
      </c>
      <c r="C833" s="2">
        <v>40415</v>
      </c>
      <c r="D833" s="2">
        <v>40415</v>
      </c>
      <c r="E833" t="s">
        <v>24</v>
      </c>
      <c r="F833" t="s">
        <v>140</v>
      </c>
      <c r="G833" t="s">
        <v>141</v>
      </c>
      <c r="H833">
        <v>0.4166666567325592</v>
      </c>
      <c r="I833" t="s">
        <v>142</v>
      </c>
      <c r="K833" s="5" t="s">
        <v>143</v>
      </c>
      <c r="L833">
        <v>0.53333336114883423</v>
      </c>
      <c r="M833" t="s">
        <v>144</v>
      </c>
      <c r="N833" t="s">
        <v>2881</v>
      </c>
      <c r="P833" s="4" t="str">
        <f t="shared" si="23"/>
        <v>KRAYN-WKO-NDX-20100825</v>
      </c>
      <c r="Q833">
        <f t="shared" si="24"/>
        <v>1</v>
      </c>
    </row>
    <row r="834" spans="1:17" x14ac:dyDescent="0.25">
      <c r="A834" t="s">
        <v>3652</v>
      </c>
      <c r="B834" t="s">
        <v>1265</v>
      </c>
      <c r="C834" s="2">
        <v>40415</v>
      </c>
      <c r="D834" s="2">
        <v>40415</v>
      </c>
      <c r="E834" t="s">
        <v>25</v>
      </c>
      <c r="F834" t="s">
        <v>140</v>
      </c>
      <c r="G834" t="s">
        <v>141</v>
      </c>
      <c r="H834">
        <v>0.5</v>
      </c>
      <c r="I834" t="s">
        <v>142</v>
      </c>
      <c r="K834" s="5" t="s">
        <v>143</v>
      </c>
      <c r="L834">
        <v>0.58333331346511841</v>
      </c>
      <c r="M834" t="s">
        <v>144</v>
      </c>
      <c r="N834" t="s">
        <v>2881</v>
      </c>
      <c r="P834" s="4" t="str">
        <f t="shared" si="23"/>
        <v>KRAYN-WKO-NDX-20100825</v>
      </c>
      <c r="Q834">
        <f t="shared" si="24"/>
        <v>1</v>
      </c>
    </row>
    <row r="835" spans="1:17" x14ac:dyDescent="0.25">
      <c r="A835" t="s">
        <v>3804</v>
      </c>
      <c r="B835" t="s">
        <v>1265</v>
      </c>
      <c r="C835" s="2">
        <v>40415</v>
      </c>
      <c r="D835" s="2">
        <v>40415</v>
      </c>
      <c r="E835" t="s">
        <v>26</v>
      </c>
      <c r="F835" t="s">
        <v>140</v>
      </c>
      <c r="G835" t="s">
        <v>141</v>
      </c>
      <c r="H835">
        <v>1.25</v>
      </c>
      <c r="I835" t="s">
        <v>142</v>
      </c>
      <c r="K835" s="5" t="s">
        <v>143</v>
      </c>
      <c r="L835">
        <v>1.3333333730697632</v>
      </c>
      <c r="M835" t="s">
        <v>144</v>
      </c>
      <c r="N835" t="s">
        <v>3805</v>
      </c>
      <c r="P835" s="4" t="str">
        <f t="shared" ref="P835:P898" si="25">LEFT($A835,22)</f>
        <v>KRAYN-WKO-NDX-20100825</v>
      </c>
      <c r="Q835">
        <f t="shared" ref="Q835:Q898" si="26">COUNTIF($A$2:$A$2708,$A835)</f>
        <v>1</v>
      </c>
    </row>
    <row r="836" spans="1:17" x14ac:dyDescent="0.25">
      <c r="A836" t="s">
        <v>4091</v>
      </c>
      <c r="B836" t="s">
        <v>1357</v>
      </c>
      <c r="C836" s="2">
        <v>40415</v>
      </c>
      <c r="D836" s="2">
        <v>40415</v>
      </c>
      <c r="E836" t="s">
        <v>28</v>
      </c>
      <c r="F836" t="s">
        <v>140</v>
      </c>
      <c r="G836" t="s">
        <v>141</v>
      </c>
      <c r="H836">
        <v>2.0166666507720947</v>
      </c>
      <c r="I836" t="s">
        <v>142</v>
      </c>
      <c r="K836" s="5" t="s">
        <v>143</v>
      </c>
      <c r="L836">
        <v>1.8166667222976685</v>
      </c>
      <c r="M836" t="s">
        <v>144</v>
      </c>
      <c r="N836" t="s">
        <v>4092</v>
      </c>
      <c r="P836" s="4" t="str">
        <f t="shared" si="25"/>
        <v>KRAYN-WKO-NDX-20100825</v>
      </c>
      <c r="Q836">
        <f t="shared" si="26"/>
        <v>1</v>
      </c>
    </row>
    <row r="837" spans="1:17" x14ac:dyDescent="0.25">
      <c r="A837" t="s">
        <v>4211</v>
      </c>
      <c r="B837" t="s">
        <v>1357</v>
      </c>
      <c r="C837" s="2">
        <v>40415</v>
      </c>
      <c r="D837" s="2">
        <v>40415</v>
      </c>
      <c r="E837" t="s">
        <v>29</v>
      </c>
      <c r="F837" t="s">
        <v>1216</v>
      </c>
      <c r="G837" t="s">
        <v>141</v>
      </c>
      <c r="H837">
        <v>2.5166666507720947</v>
      </c>
      <c r="I837" t="s">
        <v>142</v>
      </c>
      <c r="K837" s="5" t="s">
        <v>143</v>
      </c>
      <c r="L837">
        <v>2.5166666507720947</v>
      </c>
      <c r="M837" t="s">
        <v>144</v>
      </c>
      <c r="N837" t="s">
        <v>4092</v>
      </c>
      <c r="P837" s="4" t="str">
        <f t="shared" si="25"/>
        <v>KRAYN-WKO-NDX-20100825</v>
      </c>
      <c r="Q837">
        <f t="shared" si="26"/>
        <v>1</v>
      </c>
    </row>
    <row r="838" spans="1:17" x14ac:dyDescent="0.25">
      <c r="A838" t="s">
        <v>4336</v>
      </c>
      <c r="B838" t="s">
        <v>1357</v>
      </c>
      <c r="C838" s="2">
        <v>40415</v>
      </c>
      <c r="D838" s="2">
        <v>40415</v>
      </c>
      <c r="E838" t="s">
        <v>30</v>
      </c>
      <c r="F838" t="s">
        <v>140</v>
      </c>
      <c r="G838" t="s">
        <v>141</v>
      </c>
      <c r="H838">
        <v>1.6166666746139526</v>
      </c>
      <c r="I838" t="s">
        <v>142</v>
      </c>
      <c r="K838" s="5" t="s">
        <v>143</v>
      </c>
      <c r="L838">
        <v>1.6166666746139526</v>
      </c>
      <c r="M838" t="s">
        <v>144</v>
      </c>
      <c r="N838" t="s">
        <v>4092</v>
      </c>
      <c r="P838" s="4" t="str">
        <f t="shared" si="25"/>
        <v>KRAYN-WKO-NDX-20100825</v>
      </c>
      <c r="Q838">
        <f t="shared" si="26"/>
        <v>1</v>
      </c>
    </row>
    <row r="839" spans="1:17" x14ac:dyDescent="0.25">
      <c r="A839" t="s">
        <v>5355</v>
      </c>
      <c r="B839" t="s">
        <v>1265</v>
      </c>
      <c r="C839" s="2">
        <v>40415</v>
      </c>
      <c r="D839" s="2">
        <v>40415</v>
      </c>
      <c r="E839" t="s">
        <v>20</v>
      </c>
      <c r="F839" t="s">
        <v>140</v>
      </c>
      <c r="G839" t="s">
        <v>141</v>
      </c>
      <c r="H839">
        <v>4</v>
      </c>
      <c r="I839" t="s">
        <v>142</v>
      </c>
      <c r="K839" s="5" t="s">
        <v>143</v>
      </c>
      <c r="L839">
        <v>0.83333331346511841</v>
      </c>
      <c r="M839" t="s">
        <v>144</v>
      </c>
      <c r="N839" t="s">
        <v>2881</v>
      </c>
      <c r="P839" s="4" t="str">
        <f t="shared" si="25"/>
        <v>KRAYN-WKO-NDX-20100825</v>
      </c>
      <c r="Q839">
        <f t="shared" si="26"/>
        <v>1</v>
      </c>
    </row>
    <row r="840" spans="1:17" x14ac:dyDescent="0.25">
      <c r="A840" t="s">
        <v>1594</v>
      </c>
      <c r="B840" t="s">
        <v>1219</v>
      </c>
      <c r="C840" s="2">
        <v>40416</v>
      </c>
      <c r="D840" s="2">
        <v>40416</v>
      </c>
      <c r="E840" t="s">
        <v>12</v>
      </c>
      <c r="F840" t="s">
        <v>140</v>
      </c>
      <c r="G840" t="s">
        <v>141</v>
      </c>
      <c r="H840">
        <v>7.75</v>
      </c>
      <c r="I840" t="s">
        <v>142</v>
      </c>
      <c r="K840" s="5" t="s">
        <v>143</v>
      </c>
      <c r="L840">
        <v>103.26667022705078</v>
      </c>
      <c r="M840" t="s">
        <v>144</v>
      </c>
      <c r="N840" t="s">
        <v>1595</v>
      </c>
      <c r="P840" s="4" t="str">
        <f t="shared" si="25"/>
        <v>KRAYN-WKO-NDX-20100826</v>
      </c>
      <c r="Q840">
        <f t="shared" si="26"/>
        <v>1</v>
      </c>
    </row>
    <row r="841" spans="1:17" x14ac:dyDescent="0.25">
      <c r="A841" t="s">
        <v>3806</v>
      </c>
      <c r="B841" t="s">
        <v>1265</v>
      </c>
      <c r="C841" s="2">
        <v>40416</v>
      </c>
      <c r="D841" s="2">
        <v>40416</v>
      </c>
      <c r="E841" t="s">
        <v>26</v>
      </c>
      <c r="F841" t="s">
        <v>140</v>
      </c>
      <c r="G841" t="s">
        <v>141</v>
      </c>
      <c r="H841">
        <v>24</v>
      </c>
      <c r="I841" t="s">
        <v>142</v>
      </c>
      <c r="J841" t="s">
        <v>3807</v>
      </c>
      <c r="K841" s="5" t="s">
        <v>3808</v>
      </c>
      <c r="L841">
        <v>8</v>
      </c>
      <c r="M841" t="s">
        <v>144</v>
      </c>
      <c r="N841" t="s">
        <v>3809</v>
      </c>
      <c r="P841" s="4" t="str">
        <f t="shared" si="25"/>
        <v>KRAYN-WKO-NDX-20100826</v>
      </c>
      <c r="Q841">
        <f t="shared" si="26"/>
        <v>1</v>
      </c>
    </row>
    <row r="842" spans="1:17" x14ac:dyDescent="0.25">
      <c r="A842" t="s">
        <v>4337</v>
      </c>
      <c r="B842" t="s">
        <v>1265</v>
      </c>
      <c r="C842" s="2">
        <v>40416</v>
      </c>
      <c r="D842" s="2">
        <v>40416</v>
      </c>
      <c r="E842" t="s">
        <v>30</v>
      </c>
      <c r="F842" t="s">
        <v>140</v>
      </c>
      <c r="G842" t="s">
        <v>141</v>
      </c>
      <c r="H842">
        <v>4.5</v>
      </c>
      <c r="I842" t="s">
        <v>142</v>
      </c>
      <c r="K842" s="5" t="s">
        <v>143</v>
      </c>
      <c r="L842">
        <v>2.7833333015441895</v>
      </c>
      <c r="M842" t="s">
        <v>144</v>
      </c>
      <c r="N842" t="s">
        <v>4338</v>
      </c>
      <c r="P842" s="4" t="str">
        <f t="shared" si="25"/>
        <v>KRAYN-WKO-NDX-20100826</v>
      </c>
      <c r="Q842">
        <f t="shared" si="26"/>
        <v>1</v>
      </c>
    </row>
    <row r="843" spans="1:17" x14ac:dyDescent="0.25">
      <c r="A843" t="s">
        <v>4626</v>
      </c>
      <c r="B843" t="s">
        <v>1265</v>
      </c>
      <c r="C843" s="2">
        <v>40416</v>
      </c>
      <c r="D843" s="2">
        <v>40416</v>
      </c>
      <c r="E843" t="s">
        <v>32</v>
      </c>
      <c r="F843" t="s">
        <v>140</v>
      </c>
      <c r="G843" t="s">
        <v>141</v>
      </c>
      <c r="H843">
        <v>4</v>
      </c>
      <c r="I843" t="s">
        <v>142</v>
      </c>
      <c r="K843" s="5" t="s">
        <v>143</v>
      </c>
      <c r="L843">
        <v>2.2833333015441895</v>
      </c>
      <c r="M843" t="s">
        <v>144</v>
      </c>
      <c r="N843" t="s">
        <v>4627</v>
      </c>
      <c r="P843" s="4" t="str">
        <f t="shared" si="25"/>
        <v>KRAYN-WKO-NDX-20100826</v>
      </c>
      <c r="Q843">
        <f t="shared" si="26"/>
        <v>1</v>
      </c>
    </row>
    <row r="844" spans="1:17" x14ac:dyDescent="0.25">
      <c r="A844" t="s">
        <v>1596</v>
      </c>
      <c r="B844" t="s">
        <v>1219</v>
      </c>
      <c r="C844" s="2">
        <v>40417</v>
      </c>
      <c r="D844" s="2">
        <v>40417</v>
      </c>
      <c r="E844" t="s">
        <v>12</v>
      </c>
      <c r="F844" t="s">
        <v>140</v>
      </c>
      <c r="G844" t="s">
        <v>141</v>
      </c>
      <c r="H844">
        <v>7.5</v>
      </c>
      <c r="I844" t="s">
        <v>142</v>
      </c>
      <c r="K844" s="5" t="s">
        <v>143</v>
      </c>
      <c r="L844">
        <v>7.1833333969116211</v>
      </c>
      <c r="M844" t="s">
        <v>144</v>
      </c>
      <c r="N844" t="s">
        <v>1597</v>
      </c>
      <c r="P844" s="4" t="str">
        <f t="shared" si="25"/>
        <v>KRAYN-WKO-NDX-20100827</v>
      </c>
      <c r="Q844">
        <f t="shared" si="26"/>
        <v>1</v>
      </c>
    </row>
    <row r="845" spans="1:17" x14ac:dyDescent="0.25">
      <c r="A845" t="s">
        <v>3201</v>
      </c>
      <c r="B845" t="s">
        <v>1265</v>
      </c>
      <c r="C845" s="2">
        <v>40417</v>
      </c>
      <c r="D845" s="2">
        <v>40417</v>
      </c>
      <c r="E845" t="s">
        <v>22</v>
      </c>
      <c r="F845" t="s">
        <v>140</v>
      </c>
      <c r="G845" t="s">
        <v>141</v>
      </c>
      <c r="H845">
        <v>2.5</v>
      </c>
      <c r="I845" t="s">
        <v>142</v>
      </c>
      <c r="K845" s="5" t="s">
        <v>143</v>
      </c>
      <c r="L845">
        <v>0.36666667461395264</v>
      </c>
      <c r="M845" t="s">
        <v>144</v>
      </c>
      <c r="N845" t="s">
        <v>3202</v>
      </c>
      <c r="P845" s="4" t="str">
        <f t="shared" si="25"/>
        <v>KRAYN-WKO-NDX-20100827</v>
      </c>
      <c r="Q845">
        <f t="shared" si="26"/>
        <v>1</v>
      </c>
    </row>
    <row r="846" spans="1:17" x14ac:dyDescent="0.25">
      <c r="A846" t="s">
        <v>3810</v>
      </c>
      <c r="B846" t="s">
        <v>1265</v>
      </c>
      <c r="C846" s="2">
        <v>40417</v>
      </c>
      <c r="D846" s="2">
        <v>40417</v>
      </c>
      <c r="E846" t="s">
        <v>26</v>
      </c>
      <c r="F846" t="s">
        <v>140</v>
      </c>
      <c r="G846" t="s">
        <v>141</v>
      </c>
      <c r="H846">
        <v>17.5</v>
      </c>
      <c r="I846" t="s">
        <v>142</v>
      </c>
      <c r="J846" t="s">
        <v>51</v>
      </c>
      <c r="K846" s="5" t="s">
        <v>3811</v>
      </c>
      <c r="L846">
        <v>5.3833332061767578</v>
      </c>
      <c r="M846" t="s">
        <v>144</v>
      </c>
      <c r="N846" t="s">
        <v>3812</v>
      </c>
      <c r="P846" s="4" t="str">
        <f t="shared" si="25"/>
        <v>KRAYN-WKO-NDX-20100827</v>
      </c>
      <c r="Q846">
        <f t="shared" si="26"/>
        <v>1</v>
      </c>
    </row>
    <row r="847" spans="1:17" x14ac:dyDescent="0.25">
      <c r="A847" t="s">
        <v>1356</v>
      </c>
      <c r="B847" t="s">
        <v>1357</v>
      </c>
      <c r="C847" s="2">
        <v>40418</v>
      </c>
      <c r="D847" s="2">
        <v>40418</v>
      </c>
      <c r="E847" t="s">
        <v>11</v>
      </c>
      <c r="F847" t="s">
        <v>140</v>
      </c>
      <c r="G847" t="s">
        <v>141</v>
      </c>
      <c r="H847">
        <v>4.2333331108093262</v>
      </c>
      <c r="I847" t="s">
        <v>142</v>
      </c>
      <c r="K847" s="5" t="s">
        <v>143</v>
      </c>
      <c r="L847">
        <v>4.2333331108093262</v>
      </c>
      <c r="M847" t="s">
        <v>144</v>
      </c>
      <c r="N847" t="s">
        <v>1358</v>
      </c>
      <c r="P847" s="4" t="str">
        <f t="shared" si="25"/>
        <v>KRAYN-WKO-NDX-20100828</v>
      </c>
      <c r="Q847">
        <f t="shared" si="26"/>
        <v>1</v>
      </c>
    </row>
    <row r="848" spans="1:17" x14ac:dyDescent="0.25">
      <c r="A848" t="s">
        <v>2882</v>
      </c>
      <c r="B848" t="s">
        <v>1265</v>
      </c>
      <c r="C848" s="2">
        <v>40419</v>
      </c>
      <c r="D848" s="2">
        <v>40419</v>
      </c>
      <c r="E848" t="s">
        <v>20</v>
      </c>
      <c r="F848" t="s">
        <v>140</v>
      </c>
      <c r="G848" t="s">
        <v>141</v>
      </c>
      <c r="H848">
        <v>2.4166667461395264</v>
      </c>
      <c r="I848" t="s">
        <v>142</v>
      </c>
      <c r="K848" s="5" t="s">
        <v>143</v>
      </c>
      <c r="L848">
        <v>0.44999998807907104</v>
      </c>
      <c r="M848" t="s">
        <v>144</v>
      </c>
      <c r="N848" t="s">
        <v>2883</v>
      </c>
      <c r="P848" s="4" t="str">
        <f t="shared" si="25"/>
        <v>KRAYN-WKO-NDX-20100829</v>
      </c>
      <c r="Q848">
        <f t="shared" si="26"/>
        <v>1</v>
      </c>
    </row>
    <row r="849" spans="1:17" x14ac:dyDescent="0.25">
      <c r="A849" t="s">
        <v>3036</v>
      </c>
      <c r="B849" t="s">
        <v>1265</v>
      </c>
      <c r="C849" s="2">
        <v>40419</v>
      </c>
      <c r="D849" s="2">
        <v>40419</v>
      </c>
      <c r="E849" t="s">
        <v>21</v>
      </c>
      <c r="F849" t="s">
        <v>140</v>
      </c>
      <c r="G849" t="s">
        <v>141</v>
      </c>
      <c r="H849">
        <v>0.75</v>
      </c>
      <c r="I849" t="s">
        <v>142</v>
      </c>
      <c r="K849" s="5" t="s">
        <v>143</v>
      </c>
      <c r="L849">
        <v>0.5</v>
      </c>
      <c r="M849" t="s">
        <v>144</v>
      </c>
      <c r="N849" t="s">
        <v>3037</v>
      </c>
      <c r="P849" s="4" t="str">
        <f t="shared" si="25"/>
        <v>KRAYN-WKO-NDX-20100829</v>
      </c>
      <c r="Q849">
        <f t="shared" si="26"/>
        <v>1</v>
      </c>
    </row>
    <row r="850" spans="1:17" x14ac:dyDescent="0.25">
      <c r="A850" t="s">
        <v>3203</v>
      </c>
      <c r="B850" t="s">
        <v>1265</v>
      </c>
      <c r="C850" s="2">
        <v>40419</v>
      </c>
      <c r="D850" s="2">
        <v>40419</v>
      </c>
      <c r="E850" t="s">
        <v>22</v>
      </c>
      <c r="F850" t="s">
        <v>140</v>
      </c>
      <c r="G850" t="s">
        <v>141</v>
      </c>
      <c r="H850">
        <v>0.3333333432674408</v>
      </c>
      <c r="I850" t="s">
        <v>142</v>
      </c>
      <c r="K850" s="5" t="s">
        <v>143</v>
      </c>
      <c r="L850">
        <v>0.23333333432674408</v>
      </c>
      <c r="M850" t="s">
        <v>144</v>
      </c>
      <c r="N850" t="s">
        <v>3204</v>
      </c>
      <c r="P850" s="4" t="str">
        <f t="shared" si="25"/>
        <v>KRAYN-WKO-NDX-20100829</v>
      </c>
      <c r="Q850">
        <f t="shared" si="26"/>
        <v>1</v>
      </c>
    </row>
    <row r="851" spans="1:17" x14ac:dyDescent="0.25">
      <c r="A851" t="s">
        <v>3372</v>
      </c>
      <c r="B851" t="s">
        <v>1265</v>
      </c>
      <c r="C851" s="2">
        <v>40419</v>
      </c>
      <c r="D851" s="2">
        <v>40419</v>
      </c>
      <c r="E851" t="s">
        <v>23</v>
      </c>
      <c r="F851" t="s">
        <v>140</v>
      </c>
      <c r="G851" t="s">
        <v>141</v>
      </c>
      <c r="H851">
        <v>0.83333331346511841</v>
      </c>
      <c r="I851" t="s">
        <v>142</v>
      </c>
      <c r="K851" s="5" t="s">
        <v>143</v>
      </c>
      <c r="L851">
        <v>0.36666667461395264</v>
      </c>
      <c r="M851" t="s">
        <v>144</v>
      </c>
      <c r="N851" t="s">
        <v>3373</v>
      </c>
      <c r="P851" s="4" t="str">
        <f t="shared" si="25"/>
        <v>KRAYN-WKO-NDX-20100829</v>
      </c>
      <c r="Q851">
        <f t="shared" si="26"/>
        <v>1</v>
      </c>
    </row>
    <row r="852" spans="1:17" x14ac:dyDescent="0.25">
      <c r="A852" t="s">
        <v>3522</v>
      </c>
      <c r="B852" t="s">
        <v>1265</v>
      </c>
      <c r="C852" s="2">
        <v>40419</v>
      </c>
      <c r="D852" s="2">
        <v>40419</v>
      </c>
      <c r="E852" t="s">
        <v>24</v>
      </c>
      <c r="F852" t="s">
        <v>140</v>
      </c>
      <c r="G852" t="s">
        <v>141</v>
      </c>
      <c r="H852">
        <v>3.0666666030883789</v>
      </c>
      <c r="I852" t="s">
        <v>142</v>
      </c>
      <c r="K852" s="5" t="s">
        <v>143</v>
      </c>
      <c r="L852">
        <v>0.5</v>
      </c>
      <c r="M852" t="s">
        <v>144</v>
      </c>
      <c r="N852" t="s">
        <v>3523</v>
      </c>
      <c r="P852" s="4" t="str">
        <f t="shared" si="25"/>
        <v>KRAYN-WKO-NDX-20100829</v>
      </c>
      <c r="Q852">
        <f t="shared" si="26"/>
        <v>1</v>
      </c>
    </row>
    <row r="853" spans="1:17" x14ac:dyDescent="0.25">
      <c r="A853" t="s">
        <v>3653</v>
      </c>
      <c r="B853" t="s">
        <v>1265</v>
      </c>
      <c r="C853" s="2">
        <v>40419</v>
      </c>
      <c r="D853" s="2">
        <v>40419</v>
      </c>
      <c r="E853" t="s">
        <v>25</v>
      </c>
      <c r="F853" t="s">
        <v>140</v>
      </c>
      <c r="G853" t="s">
        <v>141</v>
      </c>
      <c r="H853">
        <v>4</v>
      </c>
      <c r="I853" t="s">
        <v>142</v>
      </c>
      <c r="K853" s="5" t="s">
        <v>143</v>
      </c>
      <c r="L853">
        <v>1.2333333492279053</v>
      </c>
      <c r="M853" t="s">
        <v>144</v>
      </c>
      <c r="N853" t="s">
        <v>3654</v>
      </c>
      <c r="P853" s="4" t="str">
        <f t="shared" si="25"/>
        <v>KRAYN-WKO-NDX-20100829</v>
      </c>
      <c r="Q853">
        <f t="shared" si="26"/>
        <v>1</v>
      </c>
    </row>
    <row r="854" spans="1:17" x14ac:dyDescent="0.25">
      <c r="A854" t="s">
        <v>1359</v>
      </c>
      <c r="B854" t="s">
        <v>1219</v>
      </c>
      <c r="C854" s="2">
        <v>40420</v>
      </c>
      <c r="D854" s="2">
        <v>40420</v>
      </c>
      <c r="E854" t="s">
        <v>11</v>
      </c>
      <c r="F854" t="s">
        <v>140</v>
      </c>
      <c r="G854" t="s">
        <v>141</v>
      </c>
      <c r="H854">
        <v>1.5</v>
      </c>
      <c r="I854" t="s">
        <v>142</v>
      </c>
      <c r="K854" s="5" t="s">
        <v>143</v>
      </c>
      <c r="L854">
        <v>0.34999999403953552</v>
      </c>
      <c r="M854" t="s">
        <v>144</v>
      </c>
      <c r="N854" t="s">
        <v>1360</v>
      </c>
      <c r="P854" s="4" t="str">
        <f t="shared" si="25"/>
        <v>KRAYN-WKO-NDX-20100830</v>
      </c>
      <c r="Q854">
        <f t="shared" si="26"/>
        <v>1</v>
      </c>
    </row>
    <row r="855" spans="1:17" x14ac:dyDescent="0.25">
      <c r="A855" t="s">
        <v>3944</v>
      </c>
      <c r="B855" t="s">
        <v>1219</v>
      </c>
      <c r="C855" s="2">
        <v>40420</v>
      </c>
      <c r="D855" s="2">
        <v>40420</v>
      </c>
      <c r="E855" t="s">
        <v>27</v>
      </c>
      <c r="F855" t="s">
        <v>140</v>
      </c>
      <c r="G855" t="s">
        <v>141</v>
      </c>
      <c r="H855">
        <v>2</v>
      </c>
      <c r="I855" t="s">
        <v>142</v>
      </c>
      <c r="K855" s="5" t="s">
        <v>143</v>
      </c>
      <c r="L855">
        <v>0.68333333730697632</v>
      </c>
      <c r="M855" t="s">
        <v>144</v>
      </c>
      <c r="N855" t="s">
        <v>3945</v>
      </c>
      <c r="P855" s="4" t="str">
        <f t="shared" si="25"/>
        <v>KRAYN-WKO-NDX-20100830</v>
      </c>
      <c r="Q855">
        <f t="shared" si="26"/>
        <v>1</v>
      </c>
    </row>
    <row r="856" spans="1:17" x14ac:dyDescent="0.25">
      <c r="A856" t="s">
        <v>4484</v>
      </c>
      <c r="B856" t="s">
        <v>1219</v>
      </c>
      <c r="C856" s="2">
        <v>40420</v>
      </c>
      <c r="D856" s="2">
        <v>40420</v>
      </c>
      <c r="E856" t="s">
        <v>31</v>
      </c>
      <c r="F856" t="s">
        <v>140</v>
      </c>
      <c r="G856" t="s">
        <v>141</v>
      </c>
      <c r="H856">
        <v>1</v>
      </c>
      <c r="I856" t="s">
        <v>142</v>
      </c>
      <c r="K856" s="5" t="s">
        <v>143</v>
      </c>
      <c r="L856">
        <v>0.31666666269302368</v>
      </c>
      <c r="M856" t="s">
        <v>144</v>
      </c>
      <c r="N856" t="s">
        <v>4485</v>
      </c>
      <c r="P856" s="4" t="str">
        <f t="shared" si="25"/>
        <v>KRAYN-WKO-NDX-20100830</v>
      </c>
      <c r="Q856">
        <f t="shared" si="26"/>
        <v>1</v>
      </c>
    </row>
    <row r="857" spans="1:17" x14ac:dyDescent="0.25">
      <c r="A857" t="s">
        <v>4628</v>
      </c>
      <c r="B857" t="s">
        <v>2553</v>
      </c>
      <c r="C857" s="2">
        <v>40420</v>
      </c>
      <c r="D857" s="2">
        <v>40420</v>
      </c>
      <c r="E857" t="s">
        <v>32</v>
      </c>
      <c r="F857" t="s">
        <v>140</v>
      </c>
      <c r="G857" t="s">
        <v>141</v>
      </c>
      <c r="H857">
        <v>9</v>
      </c>
      <c r="I857" t="s">
        <v>142</v>
      </c>
      <c r="K857" s="5" t="s">
        <v>143</v>
      </c>
      <c r="L857">
        <v>4.1166667938232422</v>
      </c>
      <c r="M857" t="s">
        <v>144</v>
      </c>
      <c r="N857" t="s">
        <v>4629</v>
      </c>
      <c r="P857" s="4" t="str">
        <f t="shared" si="25"/>
        <v>KRAYN-WKO-NDX-20100830</v>
      </c>
      <c r="Q857">
        <f t="shared" si="26"/>
        <v>1</v>
      </c>
    </row>
    <row r="858" spans="1:17" x14ac:dyDescent="0.25">
      <c r="A858" t="s">
        <v>5095</v>
      </c>
      <c r="B858" t="s">
        <v>1265</v>
      </c>
      <c r="C858" s="2">
        <v>40420</v>
      </c>
      <c r="D858" s="2">
        <v>40420</v>
      </c>
      <c r="E858" t="s">
        <v>35</v>
      </c>
      <c r="F858" t="s">
        <v>140</v>
      </c>
      <c r="G858" t="s">
        <v>141</v>
      </c>
      <c r="H858">
        <v>37.5</v>
      </c>
      <c r="I858" t="s">
        <v>142</v>
      </c>
      <c r="K858" s="5" t="s">
        <v>143</v>
      </c>
      <c r="L858">
        <v>7.4666666984558105</v>
      </c>
      <c r="M858" t="s">
        <v>144</v>
      </c>
      <c r="N858" t="s">
        <v>5096</v>
      </c>
      <c r="P858" s="4" t="str">
        <f t="shared" si="25"/>
        <v>KRAYN-WKO-NDX-20100830</v>
      </c>
      <c r="Q858">
        <f t="shared" si="26"/>
        <v>1</v>
      </c>
    </row>
    <row r="859" spans="1:17" x14ac:dyDescent="0.25">
      <c r="A859" t="s">
        <v>2053</v>
      </c>
      <c r="B859" t="s">
        <v>1219</v>
      </c>
      <c r="C859" s="2">
        <v>40421</v>
      </c>
      <c r="D859" s="2">
        <v>40421</v>
      </c>
      <c r="E859" t="s">
        <v>15</v>
      </c>
      <c r="F859" t="s">
        <v>140</v>
      </c>
      <c r="G859" t="s">
        <v>141</v>
      </c>
      <c r="H859">
        <v>10</v>
      </c>
      <c r="I859" t="s">
        <v>142</v>
      </c>
      <c r="K859" s="5" t="s">
        <v>143</v>
      </c>
      <c r="L859">
        <v>4.5999999046325684</v>
      </c>
      <c r="M859" t="s">
        <v>144</v>
      </c>
      <c r="N859" t="s">
        <v>2054</v>
      </c>
      <c r="P859" s="4" t="str">
        <f t="shared" si="25"/>
        <v>KRAYN-WKO-NDX-20100831</v>
      </c>
      <c r="Q859">
        <f t="shared" si="26"/>
        <v>1</v>
      </c>
    </row>
    <row r="860" spans="1:17" x14ac:dyDescent="0.25">
      <c r="A860" t="s">
        <v>1548</v>
      </c>
      <c r="B860" t="s">
        <v>1265</v>
      </c>
      <c r="C860" s="2">
        <v>40424</v>
      </c>
      <c r="D860" s="2">
        <v>40424</v>
      </c>
      <c r="E860" t="s">
        <v>12</v>
      </c>
      <c r="F860" t="s">
        <v>140</v>
      </c>
      <c r="G860" t="s">
        <v>141</v>
      </c>
      <c r="H860">
        <v>11</v>
      </c>
      <c r="I860" t="s">
        <v>142</v>
      </c>
      <c r="J860" t="s">
        <v>80</v>
      </c>
      <c r="K860" s="5" t="s">
        <v>1549</v>
      </c>
      <c r="L860">
        <v>4.0797224044799805</v>
      </c>
      <c r="M860" t="s">
        <v>144</v>
      </c>
      <c r="N860" t="s">
        <v>1550</v>
      </c>
      <c r="P860" s="4" t="str">
        <f t="shared" si="25"/>
        <v>KRAYN-WKO-NDX-20100903</v>
      </c>
      <c r="Q860">
        <f t="shared" si="26"/>
        <v>1</v>
      </c>
    </row>
    <row r="861" spans="1:17" x14ac:dyDescent="0.25">
      <c r="A861" t="s">
        <v>1909</v>
      </c>
      <c r="B861" t="s">
        <v>1417</v>
      </c>
      <c r="C861" s="2">
        <v>40427</v>
      </c>
      <c r="D861" s="2">
        <v>40427</v>
      </c>
      <c r="E861" t="s">
        <v>15</v>
      </c>
      <c r="F861" t="s">
        <v>140</v>
      </c>
      <c r="G861" t="s">
        <v>141</v>
      </c>
      <c r="H861">
        <v>12</v>
      </c>
      <c r="I861" t="s">
        <v>142</v>
      </c>
      <c r="J861" t="s">
        <v>1910</v>
      </c>
      <c r="K861" s="5" t="s">
        <v>1911</v>
      </c>
      <c r="L861">
        <v>13.533333778381348</v>
      </c>
      <c r="M861" t="s">
        <v>144</v>
      </c>
      <c r="N861" t="s">
        <v>1912</v>
      </c>
      <c r="P861" s="4" t="str">
        <f t="shared" si="25"/>
        <v>KRAYN-WKO-NDX-20100906</v>
      </c>
      <c r="Q861">
        <f t="shared" si="26"/>
        <v>1</v>
      </c>
    </row>
    <row r="862" spans="1:17" x14ac:dyDescent="0.25">
      <c r="A862" t="s">
        <v>2347</v>
      </c>
      <c r="B862" t="s">
        <v>1400</v>
      </c>
      <c r="C862" s="2">
        <v>40427</v>
      </c>
      <c r="D862" s="2">
        <v>40434</v>
      </c>
      <c r="E862" t="s">
        <v>17</v>
      </c>
      <c r="F862" t="s">
        <v>140</v>
      </c>
      <c r="G862" t="s">
        <v>141</v>
      </c>
      <c r="H862">
        <v>4</v>
      </c>
      <c r="I862" t="s">
        <v>142</v>
      </c>
      <c r="K862" s="5" t="s">
        <v>143</v>
      </c>
      <c r="L862">
        <v>0.51666665077209473</v>
      </c>
      <c r="M862" t="s">
        <v>144</v>
      </c>
      <c r="N862" t="s">
        <v>2348</v>
      </c>
      <c r="P862" s="4" t="str">
        <f t="shared" si="25"/>
        <v>KRAYN-WKO-NDX-20100906</v>
      </c>
      <c r="Q862">
        <f t="shared" si="26"/>
        <v>1</v>
      </c>
    </row>
    <row r="863" spans="1:17" x14ac:dyDescent="0.25">
      <c r="A863" t="s">
        <v>1779</v>
      </c>
      <c r="B863" t="s">
        <v>1714</v>
      </c>
      <c r="C863" s="2">
        <v>40428</v>
      </c>
      <c r="D863" s="2">
        <v>40428</v>
      </c>
      <c r="E863" t="s">
        <v>14</v>
      </c>
      <c r="F863" t="s">
        <v>140</v>
      </c>
      <c r="G863" t="s">
        <v>141</v>
      </c>
      <c r="H863">
        <v>2</v>
      </c>
      <c r="I863" t="s">
        <v>142</v>
      </c>
      <c r="K863" s="5" t="s">
        <v>143</v>
      </c>
      <c r="L863">
        <v>1.6499999761581421</v>
      </c>
      <c r="M863" t="s">
        <v>144</v>
      </c>
      <c r="N863" t="s">
        <v>1780</v>
      </c>
      <c r="P863" s="4" t="str">
        <f t="shared" si="25"/>
        <v>KRAYN-WKO-NDX-20100907</v>
      </c>
      <c r="Q863">
        <f t="shared" si="26"/>
        <v>1</v>
      </c>
    </row>
    <row r="864" spans="1:17" x14ac:dyDescent="0.25">
      <c r="A864" t="s">
        <v>1551</v>
      </c>
      <c r="B864" t="s">
        <v>1552</v>
      </c>
      <c r="C864" s="2">
        <v>40430</v>
      </c>
      <c r="D864" s="2">
        <v>40430</v>
      </c>
      <c r="E864" t="s">
        <v>12</v>
      </c>
      <c r="F864" t="s">
        <v>140</v>
      </c>
      <c r="G864" t="s">
        <v>141</v>
      </c>
      <c r="H864">
        <v>5</v>
      </c>
      <c r="I864" t="s">
        <v>142</v>
      </c>
      <c r="K864" s="5" t="s">
        <v>143</v>
      </c>
      <c r="L864">
        <v>2.9000000953674316</v>
      </c>
      <c r="M864" t="s">
        <v>144</v>
      </c>
      <c r="N864" t="s">
        <v>1553</v>
      </c>
      <c r="P864" s="4" t="str">
        <f t="shared" si="25"/>
        <v>KRAYN-WKO-NDX-20100909</v>
      </c>
      <c r="Q864">
        <f t="shared" si="26"/>
        <v>1</v>
      </c>
    </row>
    <row r="865" spans="1:17" x14ac:dyDescent="0.25">
      <c r="A865" t="s">
        <v>2046</v>
      </c>
      <c r="B865" t="s">
        <v>1219</v>
      </c>
      <c r="C865" s="2">
        <v>40431</v>
      </c>
      <c r="D865" s="2">
        <v>40431</v>
      </c>
      <c r="E865" t="s">
        <v>15</v>
      </c>
      <c r="F865" t="s">
        <v>1200</v>
      </c>
      <c r="G865" t="s">
        <v>141</v>
      </c>
      <c r="H865">
        <v>33</v>
      </c>
      <c r="I865" t="s">
        <v>162</v>
      </c>
      <c r="J865" t="s">
        <v>767</v>
      </c>
      <c r="K865" s="5" t="s">
        <v>201</v>
      </c>
      <c r="L865">
        <v>6</v>
      </c>
      <c r="M865" t="s">
        <v>144</v>
      </c>
      <c r="N865" t="s">
        <v>2047</v>
      </c>
      <c r="P865" s="4" t="str">
        <f t="shared" si="25"/>
        <v>KRAYN-WKO-NDX-20100910</v>
      </c>
      <c r="Q865">
        <f t="shared" si="26"/>
        <v>1</v>
      </c>
    </row>
    <row r="866" spans="1:17" x14ac:dyDescent="0.25">
      <c r="A866" t="s">
        <v>3813</v>
      </c>
      <c r="B866" t="s">
        <v>1265</v>
      </c>
      <c r="C866" s="2">
        <v>40431</v>
      </c>
      <c r="D866" s="2">
        <v>40431</v>
      </c>
      <c r="E866" t="s">
        <v>26</v>
      </c>
      <c r="F866" t="s">
        <v>140</v>
      </c>
      <c r="G866" t="s">
        <v>141</v>
      </c>
      <c r="H866">
        <v>12.5</v>
      </c>
      <c r="I866" t="s">
        <v>142</v>
      </c>
      <c r="K866" s="5" t="s">
        <v>143</v>
      </c>
      <c r="L866">
        <v>1.9333332777023315</v>
      </c>
      <c r="M866" t="s">
        <v>144</v>
      </c>
      <c r="N866" t="s">
        <v>3814</v>
      </c>
      <c r="P866" s="4" t="str">
        <f t="shared" si="25"/>
        <v>KRAYN-WKO-NDX-20100910</v>
      </c>
      <c r="Q866">
        <f t="shared" si="26"/>
        <v>1</v>
      </c>
    </row>
    <row r="867" spans="1:17" x14ac:dyDescent="0.25">
      <c r="A867" t="s">
        <v>4486</v>
      </c>
      <c r="B867" t="s">
        <v>1265</v>
      </c>
      <c r="C867" s="2">
        <v>40435</v>
      </c>
      <c r="D867" s="2">
        <v>40435</v>
      </c>
      <c r="E867" t="s">
        <v>31</v>
      </c>
      <c r="F867" t="s">
        <v>140</v>
      </c>
      <c r="G867" t="s">
        <v>141</v>
      </c>
      <c r="H867">
        <v>1.5</v>
      </c>
      <c r="I867" t="s">
        <v>142</v>
      </c>
      <c r="K867" s="5" t="s">
        <v>143</v>
      </c>
      <c r="L867">
        <v>0.46666666865348816</v>
      </c>
      <c r="M867" t="s">
        <v>144</v>
      </c>
      <c r="N867" t="s">
        <v>4487</v>
      </c>
      <c r="P867" s="4" t="str">
        <f t="shared" si="25"/>
        <v>KRAYN-WKO-NDX-20100914</v>
      </c>
      <c r="Q867">
        <f t="shared" si="26"/>
        <v>1</v>
      </c>
    </row>
    <row r="868" spans="1:17" x14ac:dyDescent="0.25">
      <c r="A868" t="s">
        <v>4630</v>
      </c>
      <c r="B868" t="s">
        <v>1265</v>
      </c>
      <c r="C868" s="2">
        <v>40435</v>
      </c>
      <c r="D868" s="2">
        <v>40435</v>
      </c>
      <c r="E868" t="s">
        <v>32</v>
      </c>
      <c r="F868" t="s">
        <v>140</v>
      </c>
      <c r="G868" t="s">
        <v>141</v>
      </c>
      <c r="H868">
        <v>4</v>
      </c>
      <c r="I868" t="s">
        <v>142</v>
      </c>
      <c r="K868" s="5" t="s">
        <v>143</v>
      </c>
      <c r="L868">
        <v>0.58166664838790894</v>
      </c>
      <c r="M868" t="s">
        <v>144</v>
      </c>
      <c r="N868" t="s">
        <v>4631</v>
      </c>
      <c r="P868" s="4" t="str">
        <f t="shared" si="25"/>
        <v>KRAYN-WKO-NDX-20100914</v>
      </c>
      <c r="Q868">
        <f t="shared" si="26"/>
        <v>1</v>
      </c>
    </row>
    <row r="869" spans="1:17" x14ac:dyDescent="0.25">
      <c r="A869" t="s">
        <v>4968</v>
      </c>
      <c r="B869" t="s">
        <v>1265</v>
      </c>
      <c r="C869" s="2">
        <v>40435</v>
      </c>
      <c r="D869" s="2">
        <v>40435</v>
      </c>
      <c r="E869" t="s">
        <v>34</v>
      </c>
      <c r="F869" t="s">
        <v>140</v>
      </c>
      <c r="G869" t="s">
        <v>141</v>
      </c>
      <c r="H869">
        <v>2</v>
      </c>
      <c r="I869" t="s">
        <v>142</v>
      </c>
      <c r="K869" s="5" t="s">
        <v>143</v>
      </c>
      <c r="L869">
        <v>0.64638888835906982</v>
      </c>
      <c r="M869" t="s">
        <v>144</v>
      </c>
      <c r="N869" t="s">
        <v>4969</v>
      </c>
      <c r="P869" s="4" t="str">
        <f t="shared" si="25"/>
        <v>KRAYN-WKO-NDX-20100914</v>
      </c>
      <c r="Q869">
        <f t="shared" si="26"/>
        <v>1</v>
      </c>
    </row>
    <row r="870" spans="1:17" x14ac:dyDescent="0.25">
      <c r="A870" t="s">
        <v>5097</v>
      </c>
      <c r="B870" t="s">
        <v>1265</v>
      </c>
      <c r="C870" s="2">
        <v>40435</v>
      </c>
      <c r="D870" s="2">
        <v>40435</v>
      </c>
      <c r="E870" t="s">
        <v>35</v>
      </c>
      <c r="F870" t="s">
        <v>140</v>
      </c>
      <c r="G870" t="s">
        <v>141</v>
      </c>
      <c r="H870">
        <v>2</v>
      </c>
      <c r="I870" t="s">
        <v>142</v>
      </c>
      <c r="K870" s="5" t="s">
        <v>143</v>
      </c>
      <c r="L870">
        <v>0.59833335876464844</v>
      </c>
      <c r="M870" t="s">
        <v>144</v>
      </c>
      <c r="N870" t="s">
        <v>5098</v>
      </c>
      <c r="P870" s="4" t="str">
        <f t="shared" si="25"/>
        <v>KRAYN-WKO-NDX-20100914</v>
      </c>
      <c r="Q870">
        <f t="shared" si="26"/>
        <v>1</v>
      </c>
    </row>
    <row r="871" spans="1:17" x14ac:dyDescent="0.25">
      <c r="A871" s="37" t="s">
        <v>1696</v>
      </c>
      <c r="B871" t="s">
        <v>1265</v>
      </c>
      <c r="C871" s="2">
        <v>40439</v>
      </c>
      <c r="D871" s="2">
        <v>40439</v>
      </c>
      <c r="E871" t="s">
        <v>13</v>
      </c>
      <c r="F871" t="s">
        <v>1200</v>
      </c>
      <c r="G871" t="s">
        <v>141</v>
      </c>
      <c r="H871">
        <v>4.5</v>
      </c>
      <c r="I871" t="s">
        <v>162</v>
      </c>
      <c r="K871" s="5" t="s">
        <v>143</v>
      </c>
      <c r="L871">
        <v>1.5219444036483765</v>
      </c>
      <c r="M871" t="s">
        <v>144</v>
      </c>
      <c r="N871" t="s">
        <v>1697</v>
      </c>
      <c r="P871" s="4" t="str">
        <f t="shared" si="25"/>
        <v>KRAYN-WKO-NDX-20100918</v>
      </c>
      <c r="Q871">
        <f t="shared" si="26"/>
        <v>1</v>
      </c>
    </row>
    <row r="872" spans="1:17" x14ac:dyDescent="0.25">
      <c r="A872" t="s">
        <v>2488</v>
      </c>
      <c r="B872" t="s">
        <v>1400</v>
      </c>
      <c r="C872" s="2">
        <v>40441</v>
      </c>
      <c r="D872" s="2">
        <v>40441</v>
      </c>
      <c r="E872" t="s">
        <v>18</v>
      </c>
      <c r="F872" t="s">
        <v>140</v>
      </c>
      <c r="G872" t="s">
        <v>141</v>
      </c>
      <c r="H872">
        <v>11</v>
      </c>
      <c r="I872" t="s">
        <v>142</v>
      </c>
      <c r="K872" s="5" t="s">
        <v>143</v>
      </c>
      <c r="L872">
        <v>3.7333333492279053</v>
      </c>
      <c r="M872" t="s">
        <v>144</v>
      </c>
      <c r="N872" t="s">
        <v>2489</v>
      </c>
      <c r="P872" s="4" t="str">
        <f t="shared" si="25"/>
        <v>KRAYN-WKO-NDX-20100920</v>
      </c>
      <c r="Q872">
        <f t="shared" si="26"/>
        <v>1</v>
      </c>
    </row>
    <row r="873" spans="1:17" x14ac:dyDescent="0.25">
      <c r="A873" s="37" t="s">
        <v>1698</v>
      </c>
      <c r="B873" t="s">
        <v>1265</v>
      </c>
      <c r="C873" s="2">
        <v>40442</v>
      </c>
      <c r="D873" s="2">
        <v>40442</v>
      </c>
      <c r="E873" t="s">
        <v>13</v>
      </c>
      <c r="F873" t="s">
        <v>1200</v>
      </c>
      <c r="G873" t="s">
        <v>141</v>
      </c>
      <c r="H873">
        <v>15</v>
      </c>
      <c r="I873" t="s">
        <v>162</v>
      </c>
      <c r="J873" t="s">
        <v>1699</v>
      </c>
      <c r="K873" s="5" t="s">
        <v>1700</v>
      </c>
      <c r="L873">
        <v>6.546389102935791</v>
      </c>
      <c r="M873" t="s">
        <v>144</v>
      </c>
      <c r="N873" t="s">
        <v>1701</v>
      </c>
      <c r="P873" s="4" t="str">
        <f t="shared" si="25"/>
        <v>KRAYN-WKO-NDX-20100921</v>
      </c>
      <c r="Q873">
        <f t="shared" si="26"/>
        <v>1</v>
      </c>
    </row>
    <row r="874" spans="1:17" x14ac:dyDescent="0.25">
      <c r="A874" t="s">
        <v>3374</v>
      </c>
      <c r="B874" t="s">
        <v>1265</v>
      </c>
      <c r="C874" s="2">
        <v>40442</v>
      </c>
      <c r="D874" s="2">
        <v>40442</v>
      </c>
      <c r="E874" t="s">
        <v>23</v>
      </c>
      <c r="F874" t="s">
        <v>140</v>
      </c>
      <c r="G874" t="s">
        <v>141</v>
      </c>
      <c r="H874">
        <v>2</v>
      </c>
      <c r="I874" t="s">
        <v>142</v>
      </c>
      <c r="K874" s="5" t="s">
        <v>143</v>
      </c>
      <c r="L874">
        <v>0.29222223162651062</v>
      </c>
      <c r="M874" t="s">
        <v>144</v>
      </c>
      <c r="N874" t="s">
        <v>3375</v>
      </c>
      <c r="P874" s="4" t="str">
        <f t="shared" si="25"/>
        <v>KRAYN-WKO-NDX-20100921</v>
      </c>
      <c r="Q874">
        <f t="shared" si="26"/>
        <v>1</v>
      </c>
    </row>
    <row r="875" spans="1:17" x14ac:dyDescent="0.25">
      <c r="A875" t="s">
        <v>5287</v>
      </c>
      <c r="B875" t="s">
        <v>1400</v>
      </c>
      <c r="C875" s="2">
        <v>40442</v>
      </c>
      <c r="D875" s="2">
        <v>40442</v>
      </c>
      <c r="E875" t="s">
        <v>18</v>
      </c>
      <c r="F875" t="s">
        <v>140</v>
      </c>
      <c r="G875" t="s">
        <v>141</v>
      </c>
      <c r="H875">
        <v>6</v>
      </c>
      <c r="I875" t="s">
        <v>142</v>
      </c>
      <c r="J875" t="s">
        <v>106</v>
      </c>
      <c r="K875" s="5" t="s">
        <v>168</v>
      </c>
      <c r="L875">
        <v>3.1238889694213867</v>
      </c>
      <c r="M875" t="s">
        <v>144</v>
      </c>
      <c r="N875" t="s">
        <v>2490</v>
      </c>
      <c r="P875" s="4" t="str">
        <f t="shared" si="25"/>
        <v>KRAYN-WKO-NDX-20100921</v>
      </c>
      <c r="Q875">
        <f t="shared" si="26"/>
        <v>1</v>
      </c>
    </row>
    <row r="876" spans="1:17" x14ac:dyDescent="0.25">
      <c r="A876" t="s">
        <v>2042</v>
      </c>
      <c r="B876" t="s">
        <v>2043</v>
      </c>
      <c r="C876" s="2">
        <v>40443</v>
      </c>
      <c r="D876" s="2">
        <v>40443</v>
      </c>
      <c r="E876" t="s">
        <v>15</v>
      </c>
      <c r="F876" t="s">
        <v>140</v>
      </c>
      <c r="G876" t="s">
        <v>141</v>
      </c>
      <c r="H876">
        <v>5</v>
      </c>
      <c r="I876" t="s">
        <v>142</v>
      </c>
      <c r="K876" s="5" t="s">
        <v>143</v>
      </c>
      <c r="L876">
        <v>2.6833333969116211</v>
      </c>
      <c r="M876" t="s">
        <v>144</v>
      </c>
      <c r="N876" s="6" t="s">
        <v>5334</v>
      </c>
      <c r="P876" s="4" t="str">
        <f t="shared" si="25"/>
        <v>KRAYN-WKO-NDX-20100922</v>
      </c>
      <c r="Q876">
        <f t="shared" si="26"/>
        <v>1</v>
      </c>
    </row>
    <row r="877" spans="1:17" x14ac:dyDescent="0.25">
      <c r="A877" t="s">
        <v>1554</v>
      </c>
      <c r="B877" t="s">
        <v>1265</v>
      </c>
      <c r="C877" s="2">
        <v>40444</v>
      </c>
      <c r="D877" s="2">
        <v>40444</v>
      </c>
      <c r="E877" t="s">
        <v>12</v>
      </c>
      <c r="F877" t="s">
        <v>1200</v>
      </c>
      <c r="G877" t="s">
        <v>141</v>
      </c>
      <c r="H877">
        <v>27.75</v>
      </c>
      <c r="I877" t="s">
        <v>162</v>
      </c>
      <c r="J877" t="s">
        <v>1555</v>
      </c>
      <c r="K877" s="5" t="s">
        <v>1556</v>
      </c>
      <c r="L877">
        <v>6.8333334922790527</v>
      </c>
      <c r="M877" t="s">
        <v>144</v>
      </c>
      <c r="N877" t="s">
        <v>1557</v>
      </c>
      <c r="P877" s="4" t="str">
        <f t="shared" si="25"/>
        <v>KRAYN-WKO-NDX-20100923</v>
      </c>
      <c r="Q877">
        <f t="shared" si="26"/>
        <v>1</v>
      </c>
    </row>
    <row r="878" spans="1:17" x14ac:dyDescent="0.25">
      <c r="A878" t="s">
        <v>1558</v>
      </c>
      <c r="B878" t="s">
        <v>1265</v>
      </c>
      <c r="C878" s="2">
        <v>40444</v>
      </c>
      <c r="D878" s="2">
        <v>40444</v>
      </c>
      <c r="E878" t="s">
        <v>12</v>
      </c>
      <c r="F878" t="s">
        <v>1200</v>
      </c>
      <c r="G878" t="s">
        <v>141</v>
      </c>
      <c r="H878">
        <v>27.75</v>
      </c>
      <c r="I878" t="s">
        <v>162</v>
      </c>
      <c r="J878" t="s">
        <v>1555</v>
      </c>
      <c r="K878" s="5" t="s">
        <v>1556</v>
      </c>
      <c r="L878">
        <v>6.8333334922790527</v>
      </c>
      <c r="M878" t="s">
        <v>144</v>
      </c>
      <c r="N878" t="s">
        <v>1557</v>
      </c>
      <c r="P878" s="4" t="str">
        <f t="shared" si="25"/>
        <v>KRAYN-WKO-NDX-20100923</v>
      </c>
      <c r="Q878">
        <f t="shared" si="26"/>
        <v>1</v>
      </c>
    </row>
    <row r="879" spans="1:17" x14ac:dyDescent="0.25">
      <c r="A879" t="s">
        <v>1363</v>
      </c>
      <c r="B879" t="s">
        <v>1265</v>
      </c>
      <c r="C879" s="2">
        <v>40445</v>
      </c>
      <c r="D879" s="2">
        <v>40445</v>
      </c>
      <c r="E879" t="s">
        <v>11</v>
      </c>
      <c r="F879" t="s">
        <v>1200</v>
      </c>
      <c r="G879" t="s">
        <v>141</v>
      </c>
      <c r="H879">
        <v>10.5</v>
      </c>
      <c r="I879" t="s">
        <v>162</v>
      </c>
      <c r="K879" s="5" t="s">
        <v>143</v>
      </c>
      <c r="L879">
        <v>1.2666666507720947</v>
      </c>
      <c r="M879" t="s">
        <v>144</v>
      </c>
      <c r="N879" t="s">
        <v>1364</v>
      </c>
      <c r="P879" s="4" t="str">
        <f t="shared" si="25"/>
        <v>KRAYN-WKO-NDX-20100924</v>
      </c>
      <c r="Q879">
        <f t="shared" si="26"/>
        <v>1</v>
      </c>
    </row>
    <row r="880" spans="1:17" x14ac:dyDescent="0.25">
      <c r="A880" t="s">
        <v>1365</v>
      </c>
      <c r="B880" t="s">
        <v>1265</v>
      </c>
      <c r="C880" s="2">
        <v>40445</v>
      </c>
      <c r="D880" s="2">
        <v>40445</v>
      </c>
      <c r="E880" t="s">
        <v>11</v>
      </c>
      <c r="F880" t="s">
        <v>1200</v>
      </c>
      <c r="G880" t="s">
        <v>141</v>
      </c>
      <c r="H880">
        <v>10.5</v>
      </c>
      <c r="I880" t="s">
        <v>162</v>
      </c>
      <c r="K880" s="5" t="s">
        <v>143</v>
      </c>
      <c r="L880">
        <v>1.2666666507720947</v>
      </c>
      <c r="M880" t="s">
        <v>144</v>
      </c>
      <c r="N880" t="s">
        <v>1364</v>
      </c>
      <c r="P880" s="4" t="str">
        <f t="shared" si="25"/>
        <v>KRAYN-WKO-NDX-20100924</v>
      </c>
      <c r="Q880">
        <f t="shared" si="26"/>
        <v>1</v>
      </c>
    </row>
    <row r="881" spans="1:17" x14ac:dyDescent="0.25">
      <c r="A881" t="s">
        <v>1559</v>
      </c>
      <c r="B881" t="s">
        <v>1265</v>
      </c>
      <c r="C881" s="2">
        <v>40445</v>
      </c>
      <c r="D881" s="2">
        <v>40445</v>
      </c>
      <c r="E881" t="s">
        <v>12</v>
      </c>
      <c r="F881" t="s">
        <v>1200</v>
      </c>
      <c r="G881" t="s">
        <v>141</v>
      </c>
      <c r="H881">
        <v>12</v>
      </c>
      <c r="I881" t="s">
        <v>162</v>
      </c>
      <c r="K881" s="5" t="s">
        <v>143</v>
      </c>
      <c r="L881">
        <v>3.75</v>
      </c>
      <c r="M881" t="s">
        <v>144</v>
      </c>
      <c r="N881" t="s">
        <v>1560</v>
      </c>
      <c r="P881" s="4" t="str">
        <f t="shared" si="25"/>
        <v>KRAYN-WKO-NDX-20100924</v>
      </c>
      <c r="Q881">
        <f t="shared" si="26"/>
        <v>1</v>
      </c>
    </row>
    <row r="882" spans="1:17" x14ac:dyDescent="0.25">
      <c r="A882" t="s">
        <v>1267</v>
      </c>
      <c r="B882" t="s">
        <v>1265</v>
      </c>
      <c r="C882" s="2">
        <v>40448</v>
      </c>
      <c r="D882" s="2">
        <v>40448</v>
      </c>
      <c r="E882" t="s">
        <v>11</v>
      </c>
      <c r="F882" t="s">
        <v>1200</v>
      </c>
      <c r="G882" t="s">
        <v>141</v>
      </c>
      <c r="H882">
        <v>2</v>
      </c>
      <c r="I882" t="s">
        <v>162</v>
      </c>
      <c r="K882" s="5" t="s">
        <v>143</v>
      </c>
      <c r="L882">
        <v>1.6666666269302368</v>
      </c>
      <c r="M882" t="s">
        <v>144</v>
      </c>
      <c r="N882" t="s">
        <v>1268</v>
      </c>
      <c r="P882" s="4" t="str">
        <f t="shared" si="25"/>
        <v>KRAYN-WKO-NDX-20100927</v>
      </c>
      <c r="Q882">
        <f t="shared" si="26"/>
        <v>1</v>
      </c>
    </row>
    <row r="883" spans="1:17" x14ac:dyDescent="0.25">
      <c r="A883" t="s">
        <v>1269</v>
      </c>
      <c r="B883" t="s">
        <v>1265</v>
      </c>
      <c r="C883" s="2">
        <v>40448</v>
      </c>
      <c r="D883" s="2">
        <v>40448</v>
      </c>
      <c r="E883" t="s">
        <v>11</v>
      </c>
      <c r="F883" t="s">
        <v>1200</v>
      </c>
      <c r="G883" t="s">
        <v>141</v>
      </c>
      <c r="H883">
        <v>2</v>
      </c>
      <c r="I883" t="s">
        <v>162</v>
      </c>
      <c r="K883" s="5" t="s">
        <v>143</v>
      </c>
      <c r="L883">
        <v>1.6666666269302368</v>
      </c>
      <c r="M883" t="s">
        <v>144</v>
      </c>
      <c r="N883" t="s">
        <v>1268</v>
      </c>
      <c r="P883" s="4" t="str">
        <f t="shared" si="25"/>
        <v>KRAYN-WKO-NDX-20100927</v>
      </c>
      <c r="Q883">
        <f t="shared" si="26"/>
        <v>1</v>
      </c>
    </row>
    <row r="884" spans="1:17" x14ac:dyDescent="0.25">
      <c r="A884" t="s">
        <v>1270</v>
      </c>
      <c r="B884" t="s">
        <v>1265</v>
      </c>
      <c r="C884" s="2">
        <v>40448</v>
      </c>
      <c r="D884" s="2">
        <v>40448</v>
      </c>
      <c r="E884" t="s">
        <v>11</v>
      </c>
      <c r="F884" t="s">
        <v>1200</v>
      </c>
      <c r="G884" t="s">
        <v>141</v>
      </c>
      <c r="H884">
        <v>21.25</v>
      </c>
      <c r="I884" t="s">
        <v>162</v>
      </c>
      <c r="J884" t="s">
        <v>767</v>
      </c>
      <c r="K884" s="5" t="s">
        <v>201</v>
      </c>
      <c r="L884">
        <v>4.3666667938232422</v>
      </c>
      <c r="M884" t="s">
        <v>144</v>
      </c>
      <c r="N884" t="s">
        <v>1271</v>
      </c>
      <c r="P884" s="4" t="str">
        <f t="shared" si="25"/>
        <v>KRAYN-WKO-NDX-20100927</v>
      </c>
      <c r="Q884">
        <f t="shared" si="26"/>
        <v>1</v>
      </c>
    </row>
    <row r="885" spans="1:17" x14ac:dyDescent="0.25">
      <c r="A885" t="s">
        <v>1272</v>
      </c>
      <c r="B885" t="s">
        <v>1265</v>
      </c>
      <c r="C885" s="2">
        <v>40448</v>
      </c>
      <c r="D885" s="2">
        <v>40448</v>
      </c>
      <c r="E885" t="s">
        <v>11</v>
      </c>
      <c r="F885" t="s">
        <v>1200</v>
      </c>
      <c r="G885" t="s">
        <v>141</v>
      </c>
      <c r="H885">
        <v>21.25</v>
      </c>
      <c r="I885" t="s">
        <v>162</v>
      </c>
      <c r="J885" t="s">
        <v>767</v>
      </c>
      <c r="K885" s="5" t="s">
        <v>201</v>
      </c>
      <c r="L885">
        <v>4.3666667938232422</v>
      </c>
      <c r="M885" t="s">
        <v>144</v>
      </c>
      <c r="N885" t="s">
        <v>1271</v>
      </c>
      <c r="P885" s="4" t="str">
        <f t="shared" si="25"/>
        <v>KRAYN-WKO-NDX-20100927</v>
      </c>
      <c r="Q885">
        <f t="shared" si="26"/>
        <v>1</v>
      </c>
    </row>
    <row r="886" spans="1:17" x14ac:dyDescent="0.25">
      <c r="A886" t="s">
        <v>1913</v>
      </c>
      <c r="B886" t="s">
        <v>1398</v>
      </c>
      <c r="C886" s="2">
        <v>40448</v>
      </c>
      <c r="D886" s="2">
        <v>40448</v>
      </c>
      <c r="E886" t="s">
        <v>15</v>
      </c>
      <c r="F886" t="s">
        <v>140</v>
      </c>
      <c r="G886" t="s">
        <v>141</v>
      </c>
      <c r="H886">
        <v>5</v>
      </c>
      <c r="I886" t="s">
        <v>142</v>
      </c>
      <c r="K886" s="5" t="s">
        <v>143</v>
      </c>
      <c r="L886">
        <v>2.3333332538604736</v>
      </c>
      <c r="M886" t="s">
        <v>144</v>
      </c>
      <c r="N886" t="s">
        <v>1914</v>
      </c>
      <c r="P886" s="4" t="str">
        <f t="shared" si="25"/>
        <v>KRAYN-WKO-NDX-20100927</v>
      </c>
      <c r="Q886">
        <f t="shared" si="26"/>
        <v>1</v>
      </c>
    </row>
    <row r="887" spans="1:17" x14ac:dyDescent="0.25">
      <c r="A887" t="s">
        <v>1561</v>
      </c>
      <c r="B887" t="s">
        <v>1265</v>
      </c>
      <c r="C887" s="2">
        <v>40449</v>
      </c>
      <c r="D887" s="2">
        <v>40449</v>
      </c>
      <c r="E887" t="s">
        <v>12</v>
      </c>
      <c r="F887" t="s">
        <v>140</v>
      </c>
      <c r="G887" t="s">
        <v>141</v>
      </c>
      <c r="H887">
        <v>2.5</v>
      </c>
      <c r="I887" t="s">
        <v>142</v>
      </c>
      <c r="K887" s="5" t="s">
        <v>143</v>
      </c>
      <c r="L887">
        <v>0.78333336114883423</v>
      </c>
      <c r="M887" s="6" t="s">
        <v>144</v>
      </c>
      <c r="N887" s="6" t="s">
        <v>5275</v>
      </c>
      <c r="P887" s="4" t="str">
        <f t="shared" si="25"/>
        <v>KRAYN-WKO-NDX-20100928</v>
      </c>
      <c r="Q887">
        <f t="shared" si="26"/>
        <v>1</v>
      </c>
    </row>
    <row r="888" spans="1:17" x14ac:dyDescent="0.25">
      <c r="A888" s="37" t="s">
        <v>1702</v>
      </c>
      <c r="B888" t="s">
        <v>1265</v>
      </c>
      <c r="C888" s="2">
        <v>40449</v>
      </c>
      <c r="D888" s="2">
        <v>40449</v>
      </c>
      <c r="E888" t="s">
        <v>13</v>
      </c>
      <c r="F888" t="s">
        <v>140</v>
      </c>
      <c r="G888" t="s">
        <v>141</v>
      </c>
      <c r="H888">
        <v>9</v>
      </c>
      <c r="I888" t="s">
        <v>142</v>
      </c>
      <c r="K888" s="5" t="s">
        <v>143</v>
      </c>
      <c r="L888">
        <v>3.4000000953674316</v>
      </c>
      <c r="M888" t="s">
        <v>144</v>
      </c>
      <c r="N888" t="s">
        <v>1703</v>
      </c>
      <c r="P888" s="4" t="str">
        <f t="shared" si="25"/>
        <v>KRAYN-WKO-NDX-20100928</v>
      </c>
      <c r="Q888">
        <f t="shared" si="26"/>
        <v>1</v>
      </c>
    </row>
    <row r="889" spans="1:17" x14ac:dyDescent="0.25">
      <c r="A889" t="s">
        <v>5343</v>
      </c>
      <c r="B889" t="s">
        <v>1265</v>
      </c>
      <c r="C889" s="2">
        <v>40449</v>
      </c>
      <c r="D889" s="2">
        <v>40449</v>
      </c>
      <c r="E889" t="s">
        <v>16</v>
      </c>
      <c r="F889" t="s">
        <v>1200</v>
      </c>
      <c r="G889" t="s">
        <v>141</v>
      </c>
      <c r="H889">
        <v>16</v>
      </c>
      <c r="I889" t="s">
        <v>162</v>
      </c>
      <c r="J889" t="s">
        <v>2175</v>
      </c>
      <c r="K889" s="5" t="s">
        <v>1556</v>
      </c>
      <c r="L889">
        <v>6</v>
      </c>
      <c r="M889" t="s">
        <v>144</v>
      </c>
      <c r="N889" t="s">
        <v>2176</v>
      </c>
      <c r="P889" s="4" t="str">
        <f t="shared" si="25"/>
        <v>KRAYN-WKO-NDX-20100928</v>
      </c>
      <c r="Q889">
        <f t="shared" si="26"/>
        <v>1</v>
      </c>
    </row>
    <row r="890" spans="1:17" x14ac:dyDescent="0.25">
      <c r="A890" t="s">
        <v>1366</v>
      </c>
      <c r="B890" t="s">
        <v>1265</v>
      </c>
      <c r="C890" s="2">
        <v>40450</v>
      </c>
      <c r="D890" s="2">
        <v>40450</v>
      </c>
      <c r="E890" t="s">
        <v>11</v>
      </c>
      <c r="F890" t="s">
        <v>1200</v>
      </c>
      <c r="G890" t="s">
        <v>141</v>
      </c>
      <c r="H890">
        <v>13</v>
      </c>
      <c r="I890" t="s">
        <v>162</v>
      </c>
      <c r="K890" s="5" t="s">
        <v>143</v>
      </c>
      <c r="L890">
        <v>8.5666666030883789</v>
      </c>
      <c r="M890" t="s">
        <v>144</v>
      </c>
      <c r="N890" t="s">
        <v>1367</v>
      </c>
      <c r="P890" s="4" t="str">
        <f t="shared" si="25"/>
        <v>KRAYN-WKO-NDX-20100929</v>
      </c>
      <c r="Q890">
        <f t="shared" si="26"/>
        <v>1</v>
      </c>
    </row>
    <row r="891" spans="1:17" x14ac:dyDescent="0.25">
      <c r="A891" t="s">
        <v>1368</v>
      </c>
      <c r="B891" t="s">
        <v>1265</v>
      </c>
      <c r="C891" s="2">
        <v>40450</v>
      </c>
      <c r="D891" s="2">
        <v>40450</v>
      </c>
      <c r="E891" t="s">
        <v>11</v>
      </c>
      <c r="F891" t="s">
        <v>1200</v>
      </c>
      <c r="G891" t="s">
        <v>141</v>
      </c>
      <c r="H891">
        <v>13</v>
      </c>
      <c r="I891" t="s">
        <v>162</v>
      </c>
      <c r="K891" s="5" t="s">
        <v>143</v>
      </c>
      <c r="L891">
        <v>8.5666666030883789</v>
      </c>
      <c r="M891" t="s">
        <v>144</v>
      </c>
      <c r="N891" t="s">
        <v>1367</v>
      </c>
      <c r="P891" s="4" t="str">
        <f t="shared" si="25"/>
        <v>KRAYN-WKO-NDX-20100929</v>
      </c>
      <c r="Q891">
        <f t="shared" si="26"/>
        <v>1</v>
      </c>
    </row>
    <row r="892" spans="1:17" x14ac:dyDescent="0.25">
      <c r="A892" t="s">
        <v>1847</v>
      </c>
      <c r="B892" t="s">
        <v>1265</v>
      </c>
      <c r="C892" s="2">
        <v>40450</v>
      </c>
      <c r="D892" s="2">
        <v>40450</v>
      </c>
      <c r="E892" t="s">
        <v>14</v>
      </c>
      <c r="F892" t="s">
        <v>140</v>
      </c>
      <c r="G892" t="s">
        <v>141</v>
      </c>
      <c r="H892">
        <v>4.5</v>
      </c>
      <c r="I892" t="s">
        <v>142</v>
      </c>
      <c r="J892" t="s">
        <v>124</v>
      </c>
      <c r="K892" s="5" t="s">
        <v>168</v>
      </c>
      <c r="L892">
        <v>3.6166665554046631</v>
      </c>
      <c r="M892" t="s">
        <v>144</v>
      </c>
      <c r="N892" t="s">
        <v>1848</v>
      </c>
      <c r="P892" s="4" t="str">
        <f t="shared" si="25"/>
        <v>KRAYN-WKO-NDX-20100929</v>
      </c>
      <c r="Q892">
        <f t="shared" si="26"/>
        <v>1</v>
      </c>
    </row>
    <row r="893" spans="1:17" x14ac:dyDescent="0.25">
      <c r="A893" t="s">
        <v>2177</v>
      </c>
      <c r="B893" t="s">
        <v>1265</v>
      </c>
      <c r="C893" s="2">
        <v>40450</v>
      </c>
      <c r="D893" s="2">
        <v>40450</v>
      </c>
      <c r="E893" t="s">
        <v>16</v>
      </c>
      <c r="F893" t="s">
        <v>1200</v>
      </c>
      <c r="G893" t="s">
        <v>141</v>
      </c>
      <c r="H893">
        <v>3.5</v>
      </c>
      <c r="I893" t="s">
        <v>162</v>
      </c>
      <c r="K893" s="5" t="s">
        <v>143</v>
      </c>
      <c r="L893">
        <v>1.7999999523162842</v>
      </c>
      <c r="M893" t="s">
        <v>144</v>
      </c>
      <c r="N893" t="s">
        <v>2178</v>
      </c>
      <c r="P893" s="4" t="str">
        <f t="shared" si="25"/>
        <v>KRAYN-WKO-NDX-20100929</v>
      </c>
      <c r="Q893">
        <f t="shared" si="26"/>
        <v>1</v>
      </c>
    </row>
    <row r="894" spans="1:17" x14ac:dyDescent="0.25">
      <c r="A894" t="s">
        <v>2179</v>
      </c>
      <c r="B894" t="s">
        <v>1265</v>
      </c>
      <c r="C894" s="2">
        <v>40450</v>
      </c>
      <c r="D894" s="2">
        <v>40450</v>
      </c>
      <c r="E894" t="s">
        <v>16</v>
      </c>
      <c r="F894" t="s">
        <v>1200</v>
      </c>
      <c r="G894" t="s">
        <v>141</v>
      </c>
      <c r="H894">
        <v>3.5</v>
      </c>
      <c r="I894" t="s">
        <v>162</v>
      </c>
      <c r="K894" s="5" t="s">
        <v>143</v>
      </c>
      <c r="L894">
        <v>1.7999999523162842</v>
      </c>
      <c r="M894" t="s">
        <v>144</v>
      </c>
      <c r="N894" t="s">
        <v>2178</v>
      </c>
      <c r="P894" s="4" t="str">
        <f t="shared" si="25"/>
        <v>KRAYN-WKO-NDX-20100929</v>
      </c>
      <c r="Q894">
        <f t="shared" si="26"/>
        <v>1</v>
      </c>
    </row>
    <row r="895" spans="1:17" x14ac:dyDescent="0.25">
      <c r="A895" t="s">
        <v>2619</v>
      </c>
      <c r="B895" t="s">
        <v>2620</v>
      </c>
      <c r="C895" s="2">
        <v>40450</v>
      </c>
      <c r="D895" s="2">
        <v>40450</v>
      </c>
      <c r="E895" t="s">
        <v>19</v>
      </c>
      <c r="F895" t="s">
        <v>140</v>
      </c>
      <c r="G895" t="s">
        <v>141</v>
      </c>
      <c r="H895">
        <v>15.5</v>
      </c>
      <c r="I895" t="s">
        <v>142</v>
      </c>
      <c r="J895" t="s">
        <v>121</v>
      </c>
      <c r="K895" s="5" t="s">
        <v>168</v>
      </c>
      <c r="L895">
        <v>6.5500001907348633</v>
      </c>
      <c r="M895" t="s">
        <v>144</v>
      </c>
      <c r="N895" t="s">
        <v>2621</v>
      </c>
      <c r="P895" s="4" t="str">
        <f t="shared" si="25"/>
        <v>KRAYN-WKO-NDX-20100929</v>
      </c>
      <c r="Q895">
        <f t="shared" si="26"/>
        <v>1</v>
      </c>
    </row>
    <row r="896" spans="1:17" x14ac:dyDescent="0.25">
      <c r="A896" t="s">
        <v>2746</v>
      </c>
      <c r="B896" t="s">
        <v>2620</v>
      </c>
      <c r="C896" s="2">
        <v>40450</v>
      </c>
      <c r="D896" s="2">
        <v>40450</v>
      </c>
      <c r="E896" t="s">
        <v>19</v>
      </c>
      <c r="F896" t="s">
        <v>140</v>
      </c>
      <c r="G896" t="s">
        <v>141</v>
      </c>
      <c r="H896">
        <v>15.5</v>
      </c>
      <c r="I896" t="s">
        <v>142</v>
      </c>
      <c r="J896" t="s">
        <v>121</v>
      </c>
      <c r="K896" s="5" t="s">
        <v>168</v>
      </c>
      <c r="L896">
        <v>6.5500001907348633</v>
      </c>
      <c r="M896" t="s">
        <v>144</v>
      </c>
      <c r="N896" t="s">
        <v>2621</v>
      </c>
      <c r="P896" s="4" t="str">
        <f t="shared" si="25"/>
        <v>KRAYN-WKO-NDX-20100929</v>
      </c>
      <c r="Q896">
        <f t="shared" si="26"/>
        <v>1</v>
      </c>
    </row>
    <row r="897" spans="1:17" x14ac:dyDescent="0.25">
      <c r="A897" t="s">
        <v>3815</v>
      </c>
      <c r="B897" t="s">
        <v>1265</v>
      </c>
      <c r="C897" s="2">
        <v>40450</v>
      </c>
      <c r="D897" s="2">
        <v>40450</v>
      </c>
      <c r="E897" t="s">
        <v>26</v>
      </c>
      <c r="F897" t="s">
        <v>140</v>
      </c>
      <c r="G897" t="s">
        <v>141</v>
      </c>
      <c r="H897">
        <v>6</v>
      </c>
      <c r="I897" t="s">
        <v>142</v>
      </c>
      <c r="J897" t="s">
        <v>93</v>
      </c>
      <c r="K897" s="5" t="s">
        <v>168</v>
      </c>
      <c r="L897">
        <v>1.5833333730697632</v>
      </c>
      <c r="M897" t="s">
        <v>144</v>
      </c>
      <c r="N897" t="s">
        <v>3816</v>
      </c>
      <c r="P897" s="4" t="str">
        <f t="shared" si="25"/>
        <v>KRAYN-WKO-NDX-20100929</v>
      </c>
      <c r="Q897">
        <f t="shared" si="26"/>
        <v>1</v>
      </c>
    </row>
    <row r="898" spans="1:17" x14ac:dyDescent="0.25">
      <c r="A898" t="s">
        <v>1369</v>
      </c>
      <c r="B898" t="s">
        <v>1219</v>
      </c>
      <c r="C898" s="2">
        <v>40451</v>
      </c>
      <c r="E898" t="s">
        <v>11</v>
      </c>
      <c r="F898" t="s">
        <v>1200</v>
      </c>
      <c r="G898" t="s">
        <v>141</v>
      </c>
      <c r="H898">
        <v>4</v>
      </c>
      <c r="I898" t="s">
        <v>162</v>
      </c>
      <c r="K898" s="5" t="s">
        <v>143</v>
      </c>
      <c r="L898">
        <v>8.5666666030883789</v>
      </c>
      <c r="M898" t="s">
        <v>144</v>
      </c>
      <c r="N898" t="s">
        <v>1370</v>
      </c>
      <c r="P898" s="4" t="str">
        <f t="shared" si="25"/>
        <v>KRAYN-WKO-NDX-20100930</v>
      </c>
      <c r="Q898">
        <f t="shared" si="26"/>
        <v>1</v>
      </c>
    </row>
    <row r="899" spans="1:17" x14ac:dyDescent="0.25">
      <c r="A899" t="s">
        <v>1371</v>
      </c>
      <c r="B899" t="s">
        <v>1219</v>
      </c>
      <c r="C899" s="2">
        <v>40451</v>
      </c>
      <c r="E899" t="s">
        <v>11</v>
      </c>
      <c r="F899" t="s">
        <v>1200</v>
      </c>
      <c r="G899" t="s">
        <v>141</v>
      </c>
      <c r="H899">
        <v>4</v>
      </c>
      <c r="I899" t="s">
        <v>162</v>
      </c>
      <c r="K899" s="5" t="s">
        <v>143</v>
      </c>
      <c r="L899">
        <v>8.5666666030883789</v>
      </c>
      <c r="M899" t="s">
        <v>144</v>
      </c>
      <c r="N899" t="s">
        <v>1370</v>
      </c>
      <c r="P899" s="4" t="str">
        <f t="shared" ref="P899:P962" si="27">LEFT($A899,22)</f>
        <v>KRAYN-WKO-NDX-20100930</v>
      </c>
      <c r="Q899">
        <f t="shared" ref="Q899:Q962" si="28">COUNTIF($A$2:$A$2708,$A899)</f>
        <v>1</v>
      </c>
    </row>
    <row r="900" spans="1:17" x14ac:dyDescent="0.25">
      <c r="A900" t="s">
        <v>1562</v>
      </c>
      <c r="B900" t="s">
        <v>1265</v>
      </c>
      <c r="C900" s="2">
        <v>40451</v>
      </c>
      <c r="D900" s="2">
        <v>40451</v>
      </c>
      <c r="E900" t="s">
        <v>12</v>
      </c>
      <c r="F900" t="s">
        <v>140</v>
      </c>
      <c r="G900" t="s">
        <v>141</v>
      </c>
      <c r="H900">
        <v>2.5</v>
      </c>
      <c r="I900" t="s">
        <v>142</v>
      </c>
      <c r="K900" s="5" t="s">
        <v>143</v>
      </c>
      <c r="L900">
        <v>0.93333333730697632</v>
      </c>
      <c r="M900" t="s">
        <v>144</v>
      </c>
      <c r="N900" t="s">
        <v>1563</v>
      </c>
      <c r="P900" s="4" t="str">
        <f t="shared" si="27"/>
        <v>KRAYN-WKO-NDX-20100930</v>
      </c>
      <c r="Q900">
        <f t="shared" si="28"/>
        <v>1</v>
      </c>
    </row>
    <row r="901" spans="1:17" x14ac:dyDescent="0.25">
      <c r="A901" s="37" t="s">
        <v>1704</v>
      </c>
      <c r="B901" t="s">
        <v>1265</v>
      </c>
      <c r="C901" s="2">
        <v>40451</v>
      </c>
      <c r="D901" s="2">
        <v>40451</v>
      </c>
      <c r="E901" t="s">
        <v>13</v>
      </c>
      <c r="F901" t="s">
        <v>140</v>
      </c>
      <c r="G901" t="s">
        <v>141</v>
      </c>
      <c r="H901">
        <v>1</v>
      </c>
      <c r="I901" t="s">
        <v>142</v>
      </c>
      <c r="K901" s="5" t="s">
        <v>143</v>
      </c>
      <c r="L901">
        <v>0.69999998807907104</v>
      </c>
      <c r="M901" t="s">
        <v>144</v>
      </c>
      <c r="N901" t="s">
        <v>1705</v>
      </c>
      <c r="P901" s="4" t="str">
        <f t="shared" si="27"/>
        <v>KRAYN-WKO-NDX-20100930</v>
      </c>
      <c r="Q901">
        <f t="shared" si="28"/>
        <v>1</v>
      </c>
    </row>
    <row r="902" spans="1:17" x14ac:dyDescent="0.25">
      <c r="A902" t="s">
        <v>2181</v>
      </c>
      <c r="B902" t="s">
        <v>1265</v>
      </c>
      <c r="C902" s="2">
        <v>40451</v>
      </c>
      <c r="D902" s="2">
        <v>40451</v>
      </c>
      <c r="E902" t="s">
        <v>16</v>
      </c>
      <c r="F902" t="s">
        <v>1200</v>
      </c>
      <c r="G902" t="s">
        <v>141</v>
      </c>
      <c r="H902">
        <v>6.5</v>
      </c>
      <c r="I902" t="s">
        <v>162</v>
      </c>
      <c r="K902" s="5" t="s">
        <v>143</v>
      </c>
      <c r="L902">
        <v>2.7999999523162842</v>
      </c>
      <c r="M902" t="s">
        <v>144</v>
      </c>
      <c r="N902" t="s">
        <v>2180</v>
      </c>
      <c r="P902" s="4" t="str">
        <f t="shared" si="27"/>
        <v>KRAYN-WKO-NDX-20100930</v>
      </c>
      <c r="Q902">
        <f t="shared" si="28"/>
        <v>1</v>
      </c>
    </row>
    <row r="903" spans="1:17" x14ac:dyDescent="0.25">
      <c r="A903" t="s">
        <v>4632</v>
      </c>
      <c r="B903" t="s">
        <v>1265</v>
      </c>
      <c r="C903" s="2">
        <v>40451</v>
      </c>
      <c r="D903" s="2">
        <v>40451</v>
      </c>
      <c r="E903" t="s">
        <v>32</v>
      </c>
      <c r="F903" t="s">
        <v>140</v>
      </c>
      <c r="G903" t="s">
        <v>141</v>
      </c>
      <c r="H903">
        <v>1.75</v>
      </c>
      <c r="I903" t="s">
        <v>142</v>
      </c>
      <c r="K903" s="5" t="s">
        <v>143</v>
      </c>
      <c r="L903">
        <v>0.88333332538604736</v>
      </c>
      <c r="M903" t="s">
        <v>144</v>
      </c>
      <c r="N903" t="s">
        <v>4633</v>
      </c>
      <c r="P903" s="4" t="str">
        <f t="shared" si="27"/>
        <v>KRAYN-WKO-NDX-20100930</v>
      </c>
      <c r="Q903">
        <f t="shared" si="28"/>
        <v>1</v>
      </c>
    </row>
    <row r="904" spans="1:17" x14ac:dyDescent="0.25">
      <c r="A904" t="s">
        <v>4769</v>
      </c>
      <c r="B904" t="s">
        <v>1265</v>
      </c>
      <c r="C904" s="2">
        <v>40451</v>
      </c>
      <c r="D904" s="2">
        <v>40450</v>
      </c>
      <c r="E904" t="s">
        <v>33</v>
      </c>
      <c r="F904" t="s">
        <v>140</v>
      </c>
      <c r="G904" t="s">
        <v>141</v>
      </c>
      <c r="H904">
        <v>4.75</v>
      </c>
      <c r="I904" t="s">
        <v>142</v>
      </c>
      <c r="K904" s="5" t="s">
        <v>143</v>
      </c>
      <c r="L904">
        <v>1.3333333730697632</v>
      </c>
      <c r="M904" t="s">
        <v>144</v>
      </c>
      <c r="N904" t="s">
        <v>4770</v>
      </c>
      <c r="P904" s="4" t="str">
        <f t="shared" si="27"/>
        <v>KRAYN-WKO-NDX-20100930</v>
      </c>
      <c r="Q904">
        <f t="shared" si="28"/>
        <v>1</v>
      </c>
    </row>
    <row r="905" spans="1:17" x14ac:dyDescent="0.25">
      <c r="A905" t="s">
        <v>5344</v>
      </c>
      <c r="B905" t="s">
        <v>1265</v>
      </c>
      <c r="C905" s="2">
        <v>40451</v>
      </c>
      <c r="D905" s="2">
        <v>40451</v>
      </c>
      <c r="E905" t="s">
        <v>16</v>
      </c>
      <c r="F905" t="s">
        <v>1200</v>
      </c>
      <c r="G905" t="s">
        <v>141</v>
      </c>
      <c r="H905">
        <v>6.5</v>
      </c>
      <c r="I905" t="s">
        <v>162</v>
      </c>
      <c r="K905" s="5" t="s">
        <v>143</v>
      </c>
      <c r="L905">
        <v>2.7999999523162842</v>
      </c>
      <c r="M905" t="s">
        <v>144</v>
      </c>
      <c r="N905" t="s">
        <v>2180</v>
      </c>
      <c r="P905" s="4" t="str">
        <f t="shared" si="27"/>
        <v>KRAYN-WKO-NDX-20100930</v>
      </c>
      <c r="Q905">
        <f t="shared" si="28"/>
        <v>1</v>
      </c>
    </row>
    <row r="906" spans="1:17" x14ac:dyDescent="0.25">
      <c r="A906" t="s">
        <v>1372</v>
      </c>
      <c r="B906" t="s">
        <v>1265</v>
      </c>
      <c r="C906" s="2">
        <v>40452</v>
      </c>
      <c r="D906" s="2">
        <v>40452</v>
      </c>
      <c r="E906" t="s">
        <v>11</v>
      </c>
      <c r="F906" t="s">
        <v>140</v>
      </c>
      <c r="G906" t="s">
        <v>141</v>
      </c>
      <c r="H906">
        <v>4</v>
      </c>
      <c r="I906" t="s">
        <v>142</v>
      </c>
      <c r="K906" s="5" t="s">
        <v>143</v>
      </c>
      <c r="L906">
        <v>0.98333334922790527</v>
      </c>
      <c r="M906" t="s">
        <v>144</v>
      </c>
      <c r="N906" t="s">
        <v>1373</v>
      </c>
      <c r="P906" s="4" t="str">
        <f t="shared" si="27"/>
        <v>KRAYN-WKO-NDX-20101001</v>
      </c>
      <c r="Q906">
        <f t="shared" si="28"/>
        <v>1</v>
      </c>
    </row>
    <row r="907" spans="1:17" x14ac:dyDescent="0.25">
      <c r="A907" t="s">
        <v>2048</v>
      </c>
      <c r="B907" t="s">
        <v>1265</v>
      </c>
      <c r="C907" s="2">
        <v>40452</v>
      </c>
      <c r="D907" s="2">
        <v>40452</v>
      </c>
      <c r="E907" t="s">
        <v>15</v>
      </c>
      <c r="F907" t="s">
        <v>140</v>
      </c>
      <c r="G907" t="s">
        <v>141</v>
      </c>
      <c r="H907">
        <v>2.5</v>
      </c>
      <c r="I907" t="s">
        <v>142</v>
      </c>
      <c r="K907" s="5" t="s">
        <v>143</v>
      </c>
      <c r="L907">
        <v>0.94999998807907104</v>
      </c>
      <c r="M907" t="s">
        <v>144</v>
      </c>
      <c r="N907" t="s">
        <v>2049</v>
      </c>
      <c r="P907" s="4" t="str">
        <f t="shared" si="27"/>
        <v>KRAYN-WKO-NDX-20101001</v>
      </c>
      <c r="Q907">
        <f t="shared" si="28"/>
        <v>1</v>
      </c>
    </row>
    <row r="908" spans="1:17" x14ac:dyDescent="0.25">
      <c r="A908" t="s">
        <v>2050</v>
      </c>
      <c r="B908" t="s">
        <v>1265</v>
      </c>
      <c r="C908" s="2">
        <v>40452</v>
      </c>
      <c r="D908" s="2">
        <v>40452</v>
      </c>
      <c r="E908" t="s">
        <v>15</v>
      </c>
      <c r="F908" t="s">
        <v>140</v>
      </c>
      <c r="G908" t="s">
        <v>141</v>
      </c>
      <c r="H908">
        <v>2.5</v>
      </c>
      <c r="I908" t="s">
        <v>142</v>
      </c>
      <c r="K908" s="5" t="s">
        <v>143</v>
      </c>
      <c r="L908">
        <v>0.94999998807907104</v>
      </c>
      <c r="M908" t="s">
        <v>144</v>
      </c>
      <c r="N908" t="s">
        <v>2049</v>
      </c>
      <c r="P908" s="4" t="str">
        <f t="shared" si="27"/>
        <v>KRAYN-WKO-NDX-20101001</v>
      </c>
      <c r="Q908">
        <f t="shared" si="28"/>
        <v>1</v>
      </c>
    </row>
    <row r="909" spans="1:17" x14ac:dyDescent="0.25">
      <c r="A909" t="s">
        <v>2182</v>
      </c>
      <c r="B909" t="s">
        <v>1265</v>
      </c>
      <c r="C909" s="2">
        <v>40452</v>
      </c>
      <c r="D909" s="2">
        <v>40452</v>
      </c>
      <c r="E909" t="s">
        <v>16</v>
      </c>
      <c r="F909" t="s">
        <v>1200</v>
      </c>
      <c r="G909" t="s">
        <v>141</v>
      </c>
      <c r="H909">
        <v>14.5</v>
      </c>
      <c r="I909" t="s">
        <v>162</v>
      </c>
      <c r="J909" t="s">
        <v>128</v>
      </c>
      <c r="K909" s="5" t="s">
        <v>168</v>
      </c>
      <c r="L909">
        <v>5.8166666030883789</v>
      </c>
      <c r="M909" t="s">
        <v>144</v>
      </c>
      <c r="N909" t="s">
        <v>2183</v>
      </c>
      <c r="P909" s="4" t="str">
        <f t="shared" si="27"/>
        <v>KRAYN-WKO-NDX-20101001</v>
      </c>
      <c r="Q909">
        <f t="shared" si="28"/>
        <v>1</v>
      </c>
    </row>
    <row r="910" spans="1:17" x14ac:dyDescent="0.25">
      <c r="A910" t="s">
        <v>2184</v>
      </c>
      <c r="B910" t="s">
        <v>1265</v>
      </c>
      <c r="C910" s="2">
        <v>40452</v>
      </c>
      <c r="D910" s="2">
        <v>40452</v>
      </c>
      <c r="E910" t="s">
        <v>16</v>
      </c>
      <c r="F910" t="s">
        <v>1200</v>
      </c>
      <c r="G910" t="s">
        <v>141</v>
      </c>
      <c r="H910">
        <v>14.5</v>
      </c>
      <c r="I910" t="s">
        <v>162</v>
      </c>
      <c r="J910" t="s">
        <v>128</v>
      </c>
      <c r="K910" s="5" t="s">
        <v>168</v>
      </c>
      <c r="L910">
        <v>5.8166666030883789</v>
      </c>
      <c r="M910" t="s">
        <v>144</v>
      </c>
      <c r="N910" t="s">
        <v>2183</v>
      </c>
      <c r="P910" s="4" t="str">
        <f t="shared" si="27"/>
        <v>KRAYN-WKO-NDX-20101001</v>
      </c>
      <c r="Q910">
        <f t="shared" si="28"/>
        <v>1</v>
      </c>
    </row>
    <row r="911" spans="1:17" x14ac:dyDescent="0.25">
      <c r="A911" t="s">
        <v>331</v>
      </c>
      <c r="B911" t="s">
        <v>332</v>
      </c>
      <c r="C911" s="2">
        <v>40455</v>
      </c>
      <c r="D911" s="2">
        <v>40455</v>
      </c>
      <c r="E911" t="s">
        <v>35</v>
      </c>
      <c r="F911" t="s">
        <v>140</v>
      </c>
      <c r="G911" t="s">
        <v>141</v>
      </c>
      <c r="H911">
        <v>7.63888880610466E-2</v>
      </c>
      <c r="I911" t="s">
        <v>142</v>
      </c>
      <c r="J911" t="s">
        <v>136</v>
      </c>
      <c r="K911" s="5" t="s">
        <v>333</v>
      </c>
      <c r="L911">
        <v>8.4722220897674561E-2</v>
      </c>
      <c r="M911" t="s">
        <v>144</v>
      </c>
      <c r="N911" t="s">
        <v>334</v>
      </c>
      <c r="P911" s="4" t="str">
        <f t="shared" si="27"/>
        <v>KRAYN-WKO-NDX-20101004</v>
      </c>
      <c r="Q911">
        <f t="shared" si="28"/>
        <v>1</v>
      </c>
    </row>
    <row r="912" spans="1:17" x14ac:dyDescent="0.25">
      <c r="A912" t="s">
        <v>2349</v>
      </c>
      <c r="B912" t="s">
        <v>1265</v>
      </c>
      <c r="C912" s="2">
        <v>40455</v>
      </c>
      <c r="D912" s="2">
        <v>40456</v>
      </c>
      <c r="E912" t="s">
        <v>17</v>
      </c>
      <c r="F912" t="s">
        <v>1200</v>
      </c>
      <c r="G912" t="s">
        <v>141</v>
      </c>
      <c r="H912">
        <v>39</v>
      </c>
      <c r="I912" t="s">
        <v>162</v>
      </c>
      <c r="J912" t="s">
        <v>2350</v>
      </c>
      <c r="K912" s="5" t="s">
        <v>209</v>
      </c>
      <c r="L912">
        <v>31.583333969116211</v>
      </c>
      <c r="M912" t="s">
        <v>144</v>
      </c>
      <c r="N912" t="s">
        <v>2351</v>
      </c>
      <c r="P912" s="4" t="str">
        <f t="shared" si="27"/>
        <v>KRAYN-WKO-NDX-20101004</v>
      </c>
      <c r="Q912">
        <f t="shared" si="28"/>
        <v>1</v>
      </c>
    </row>
    <row r="913" spans="1:17" x14ac:dyDescent="0.25">
      <c r="A913" t="s">
        <v>2352</v>
      </c>
      <c r="B913" t="s">
        <v>1265</v>
      </c>
      <c r="C913" s="2">
        <v>40455</v>
      </c>
      <c r="D913" s="2">
        <v>40456</v>
      </c>
      <c r="E913" t="s">
        <v>17</v>
      </c>
      <c r="F913" t="s">
        <v>1200</v>
      </c>
      <c r="G913" t="s">
        <v>141</v>
      </c>
      <c r="H913">
        <v>39</v>
      </c>
      <c r="I913" t="s">
        <v>162</v>
      </c>
      <c r="J913" t="s">
        <v>2350</v>
      </c>
      <c r="K913" s="5" t="s">
        <v>209</v>
      </c>
      <c r="L913">
        <v>31.583333969116211</v>
      </c>
      <c r="M913" t="s">
        <v>144</v>
      </c>
      <c r="N913" t="s">
        <v>2351</v>
      </c>
      <c r="P913" s="4" t="str">
        <f t="shared" si="27"/>
        <v>KRAYN-WKO-NDX-20101004</v>
      </c>
      <c r="Q913">
        <f t="shared" si="28"/>
        <v>1</v>
      </c>
    </row>
    <row r="914" spans="1:17" x14ac:dyDescent="0.25">
      <c r="A914" t="s">
        <v>2491</v>
      </c>
      <c r="B914" t="s">
        <v>1265</v>
      </c>
      <c r="C914" s="2">
        <v>40455</v>
      </c>
      <c r="D914" s="2">
        <v>40455</v>
      </c>
      <c r="E914" t="s">
        <v>18</v>
      </c>
      <c r="F914" t="s">
        <v>1200</v>
      </c>
      <c r="G914" t="s">
        <v>141</v>
      </c>
      <c r="H914">
        <v>11.5</v>
      </c>
      <c r="I914" t="s">
        <v>162</v>
      </c>
      <c r="J914" t="s">
        <v>2492</v>
      </c>
      <c r="K914" s="5" t="s">
        <v>201</v>
      </c>
      <c r="L914">
        <v>5.6166667938232422</v>
      </c>
      <c r="M914" t="s">
        <v>144</v>
      </c>
      <c r="N914" t="s">
        <v>2493</v>
      </c>
      <c r="P914" s="4" t="str">
        <f t="shared" si="27"/>
        <v>KRAYN-WKO-NDX-20101004</v>
      </c>
      <c r="Q914">
        <f t="shared" si="28"/>
        <v>1</v>
      </c>
    </row>
    <row r="915" spans="1:17" x14ac:dyDescent="0.25">
      <c r="A915" t="s">
        <v>2494</v>
      </c>
      <c r="B915" t="s">
        <v>1265</v>
      </c>
      <c r="C915" s="2">
        <v>40455</v>
      </c>
      <c r="D915" s="2">
        <v>40455</v>
      </c>
      <c r="E915" t="s">
        <v>18</v>
      </c>
      <c r="F915" t="s">
        <v>1200</v>
      </c>
      <c r="G915" t="s">
        <v>141</v>
      </c>
      <c r="H915">
        <v>11.5</v>
      </c>
      <c r="I915" t="s">
        <v>162</v>
      </c>
      <c r="J915" t="s">
        <v>2492</v>
      </c>
      <c r="K915" s="5" t="s">
        <v>201</v>
      </c>
      <c r="L915">
        <v>5.6166667938232422</v>
      </c>
      <c r="M915" t="s">
        <v>144</v>
      </c>
      <c r="N915" t="s">
        <v>2493</v>
      </c>
      <c r="P915" s="4" t="str">
        <f t="shared" si="27"/>
        <v>KRAYN-WKO-NDX-20101004</v>
      </c>
      <c r="Q915">
        <f t="shared" si="28"/>
        <v>1</v>
      </c>
    </row>
    <row r="916" spans="1:17" x14ac:dyDescent="0.25">
      <c r="A916" t="s">
        <v>2353</v>
      </c>
      <c r="B916" t="s">
        <v>1265</v>
      </c>
      <c r="C916" s="2">
        <v>40456</v>
      </c>
      <c r="D916" s="2">
        <v>40456</v>
      </c>
      <c r="E916" t="s">
        <v>17</v>
      </c>
      <c r="F916" t="s">
        <v>1200</v>
      </c>
      <c r="G916" t="s">
        <v>141</v>
      </c>
      <c r="H916">
        <v>29.25</v>
      </c>
      <c r="I916" t="s">
        <v>162</v>
      </c>
      <c r="J916" t="s">
        <v>2354</v>
      </c>
      <c r="K916" s="5" t="s">
        <v>2355</v>
      </c>
      <c r="L916">
        <v>7.4666666984558105</v>
      </c>
      <c r="M916" t="s">
        <v>144</v>
      </c>
      <c r="N916" t="s">
        <v>2356</v>
      </c>
      <c r="P916" s="4" t="str">
        <f t="shared" si="27"/>
        <v>KRAYN-WKO-NDX-20101005</v>
      </c>
      <c r="Q916">
        <f t="shared" si="28"/>
        <v>1</v>
      </c>
    </row>
    <row r="917" spans="1:17" x14ac:dyDescent="0.25">
      <c r="A917" t="s">
        <v>2357</v>
      </c>
      <c r="B917" t="s">
        <v>1265</v>
      </c>
      <c r="C917" s="2">
        <v>40456</v>
      </c>
      <c r="D917" s="2">
        <v>40456</v>
      </c>
      <c r="E917" t="s">
        <v>17</v>
      </c>
      <c r="F917" t="s">
        <v>1200</v>
      </c>
      <c r="G917" t="s">
        <v>141</v>
      </c>
      <c r="H917">
        <v>29.25</v>
      </c>
      <c r="I917" t="s">
        <v>162</v>
      </c>
      <c r="J917" t="s">
        <v>2354</v>
      </c>
      <c r="K917" s="5" t="s">
        <v>2355</v>
      </c>
      <c r="L917">
        <v>7.4666666984558105</v>
      </c>
      <c r="M917" t="s">
        <v>144</v>
      </c>
      <c r="N917" t="s">
        <v>2356</v>
      </c>
      <c r="P917" s="4" t="str">
        <f t="shared" si="27"/>
        <v>KRAYN-WKO-NDX-20101005</v>
      </c>
      <c r="Q917">
        <f t="shared" si="28"/>
        <v>1</v>
      </c>
    </row>
    <row r="918" spans="1:17" x14ac:dyDescent="0.25">
      <c r="A918" t="s">
        <v>2185</v>
      </c>
      <c r="B918" t="s">
        <v>1265</v>
      </c>
      <c r="C918" s="2">
        <v>40457</v>
      </c>
      <c r="D918" s="2">
        <v>40457</v>
      </c>
      <c r="E918" t="s">
        <v>16</v>
      </c>
      <c r="F918" t="s">
        <v>1216</v>
      </c>
      <c r="G918" t="s">
        <v>141</v>
      </c>
      <c r="H918">
        <v>5</v>
      </c>
      <c r="I918" t="s">
        <v>142</v>
      </c>
      <c r="J918" t="s">
        <v>72</v>
      </c>
      <c r="K918" s="5" t="s">
        <v>168</v>
      </c>
      <c r="L918">
        <v>0.5</v>
      </c>
      <c r="M918" t="s">
        <v>144</v>
      </c>
      <c r="N918" t="s">
        <v>2186</v>
      </c>
      <c r="P918" s="4" t="str">
        <f t="shared" si="27"/>
        <v>KRAYN-WKO-NDX-20101006</v>
      </c>
      <c r="Q918">
        <f t="shared" si="28"/>
        <v>1</v>
      </c>
    </row>
    <row r="919" spans="1:17" x14ac:dyDescent="0.25">
      <c r="A919" t="s">
        <v>2187</v>
      </c>
      <c r="B919" t="s">
        <v>1265</v>
      </c>
      <c r="C919" s="2">
        <v>40457</v>
      </c>
      <c r="D919" s="2">
        <v>40457</v>
      </c>
      <c r="E919" t="s">
        <v>16</v>
      </c>
      <c r="F919" t="s">
        <v>1216</v>
      </c>
      <c r="G919" t="s">
        <v>141</v>
      </c>
      <c r="H919">
        <v>5</v>
      </c>
      <c r="I919" t="s">
        <v>142</v>
      </c>
      <c r="J919" t="s">
        <v>72</v>
      </c>
      <c r="K919" s="5" t="s">
        <v>168</v>
      </c>
      <c r="L919">
        <v>0.5</v>
      </c>
      <c r="M919" t="s">
        <v>144</v>
      </c>
      <c r="N919" t="s">
        <v>2186</v>
      </c>
      <c r="P919" s="4" t="str">
        <f t="shared" si="27"/>
        <v>KRAYN-WKO-NDX-20101006</v>
      </c>
      <c r="Q919">
        <f t="shared" si="28"/>
        <v>1</v>
      </c>
    </row>
    <row r="920" spans="1:17" x14ac:dyDescent="0.25">
      <c r="A920" t="s">
        <v>2358</v>
      </c>
      <c r="B920" t="s">
        <v>1265</v>
      </c>
      <c r="C920" s="2">
        <v>40457</v>
      </c>
      <c r="D920" s="2">
        <v>40457</v>
      </c>
      <c r="E920" t="s">
        <v>17</v>
      </c>
      <c r="F920" t="s">
        <v>1200</v>
      </c>
      <c r="G920" t="s">
        <v>141</v>
      </c>
      <c r="H920">
        <v>10</v>
      </c>
      <c r="I920" t="s">
        <v>162</v>
      </c>
      <c r="J920" t="s">
        <v>2359</v>
      </c>
      <c r="K920" s="5" t="s">
        <v>2360</v>
      </c>
      <c r="L920">
        <v>2.4000000953674316</v>
      </c>
      <c r="M920" t="s">
        <v>144</v>
      </c>
      <c r="N920" t="s">
        <v>2361</v>
      </c>
      <c r="P920" s="4" t="str">
        <f t="shared" si="27"/>
        <v>KRAYN-WKO-NDX-20101006</v>
      </c>
      <c r="Q920">
        <f t="shared" si="28"/>
        <v>1</v>
      </c>
    </row>
    <row r="921" spans="1:17" x14ac:dyDescent="0.25">
      <c r="A921" t="s">
        <v>2362</v>
      </c>
      <c r="B921" t="s">
        <v>1265</v>
      </c>
      <c r="C921" s="2">
        <v>40457</v>
      </c>
      <c r="D921" s="2">
        <v>40457</v>
      </c>
      <c r="E921" t="s">
        <v>17</v>
      </c>
      <c r="F921" t="s">
        <v>1200</v>
      </c>
      <c r="G921" t="s">
        <v>141</v>
      </c>
      <c r="H921">
        <v>10</v>
      </c>
      <c r="I921" t="s">
        <v>162</v>
      </c>
      <c r="J921" t="s">
        <v>2359</v>
      </c>
      <c r="K921" s="5" t="s">
        <v>2360</v>
      </c>
      <c r="L921">
        <v>2.4000000953674316</v>
      </c>
      <c r="M921" t="s">
        <v>144</v>
      </c>
      <c r="N921" t="s">
        <v>2361</v>
      </c>
      <c r="P921" s="4" t="str">
        <f t="shared" si="27"/>
        <v>KRAYN-WKO-NDX-20101006</v>
      </c>
      <c r="Q921">
        <f t="shared" si="28"/>
        <v>1</v>
      </c>
    </row>
    <row r="922" spans="1:17" x14ac:dyDescent="0.25">
      <c r="A922" t="s">
        <v>2513</v>
      </c>
      <c r="B922" t="s">
        <v>1265</v>
      </c>
      <c r="C922" s="2">
        <v>40457</v>
      </c>
      <c r="D922" s="2">
        <v>40457</v>
      </c>
      <c r="E922" t="s">
        <v>18</v>
      </c>
      <c r="F922" t="s">
        <v>1200</v>
      </c>
      <c r="G922" t="s">
        <v>141</v>
      </c>
      <c r="H922">
        <v>13</v>
      </c>
      <c r="I922" t="s">
        <v>162</v>
      </c>
      <c r="J922" t="s">
        <v>41</v>
      </c>
      <c r="K922" s="5" t="s">
        <v>168</v>
      </c>
      <c r="L922">
        <v>6.5999999046325684</v>
      </c>
      <c r="M922" t="s">
        <v>144</v>
      </c>
      <c r="N922" t="s">
        <v>2514</v>
      </c>
      <c r="P922" s="4" t="str">
        <f t="shared" si="27"/>
        <v>KRAYN-WKO-NDX-20101006</v>
      </c>
      <c r="Q922">
        <f t="shared" si="28"/>
        <v>1</v>
      </c>
    </row>
    <row r="923" spans="1:17" x14ac:dyDescent="0.25">
      <c r="A923" t="s">
        <v>2515</v>
      </c>
      <c r="B923" t="s">
        <v>1265</v>
      </c>
      <c r="C923" s="2">
        <v>40457</v>
      </c>
      <c r="D923" s="2">
        <v>40457</v>
      </c>
      <c r="E923" t="s">
        <v>18</v>
      </c>
      <c r="F923" t="s">
        <v>1200</v>
      </c>
      <c r="G923" t="s">
        <v>141</v>
      </c>
      <c r="H923">
        <v>13</v>
      </c>
      <c r="I923" t="s">
        <v>162</v>
      </c>
      <c r="J923" t="s">
        <v>41</v>
      </c>
      <c r="K923" s="5" t="s">
        <v>168</v>
      </c>
      <c r="L923">
        <v>6.5999999046325684</v>
      </c>
      <c r="M923" t="s">
        <v>144</v>
      </c>
      <c r="N923" t="s">
        <v>2514</v>
      </c>
      <c r="P923" s="4" t="str">
        <f t="shared" si="27"/>
        <v>KRAYN-WKO-NDX-20101006</v>
      </c>
      <c r="Q923">
        <f t="shared" si="28"/>
        <v>1</v>
      </c>
    </row>
    <row r="924" spans="1:17" x14ac:dyDescent="0.25">
      <c r="A924" t="s">
        <v>2681</v>
      </c>
      <c r="B924" t="s">
        <v>1265</v>
      </c>
      <c r="C924" s="2">
        <v>40457</v>
      </c>
      <c r="D924" s="2">
        <v>40457</v>
      </c>
      <c r="E924" t="s">
        <v>18</v>
      </c>
      <c r="F924" t="s">
        <v>1200</v>
      </c>
      <c r="G924" t="s">
        <v>141</v>
      </c>
      <c r="H924">
        <v>13</v>
      </c>
      <c r="I924" t="s">
        <v>162</v>
      </c>
      <c r="J924" t="s">
        <v>41</v>
      </c>
      <c r="K924" s="5" t="s">
        <v>168</v>
      </c>
      <c r="L924">
        <v>6.5999999046325684</v>
      </c>
      <c r="M924" t="s">
        <v>144</v>
      </c>
      <c r="N924" t="s">
        <v>2514</v>
      </c>
      <c r="P924" s="4" t="str">
        <f t="shared" si="27"/>
        <v>KRAYN-WKO-NDX-20101006</v>
      </c>
      <c r="Q924">
        <f t="shared" si="28"/>
        <v>1</v>
      </c>
    </row>
    <row r="925" spans="1:17" x14ac:dyDescent="0.25">
      <c r="A925" t="s">
        <v>2682</v>
      </c>
      <c r="B925" t="s">
        <v>1265</v>
      </c>
      <c r="C925" s="2">
        <v>40457</v>
      </c>
      <c r="D925" s="2">
        <v>40457</v>
      </c>
      <c r="E925" t="s">
        <v>18</v>
      </c>
      <c r="F925" t="s">
        <v>1200</v>
      </c>
      <c r="G925" t="s">
        <v>141</v>
      </c>
      <c r="H925">
        <v>13</v>
      </c>
      <c r="I925" t="s">
        <v>162</v>
      </c>
      <c r="J925" t="s">
        <v>41</v>
      </c>
      <c r="K925" s="5" t="s">
        <v>168</v>
      </c>
      <c r="L925">
        <v>6.5999999046325684</v>
      </c>
      <c r="M925" t="s">
        <v>144</v>
      </c>
      <c r="N925" t="s">
        <v>2514</v>
      </c>
      <c r="P925" s="4" t="str">
        <f t="shared" si="27"/>
        <v>KRAYN-WKO-NDX-20101006</v>
      </c>
      <c r="Q925">
        <f t="shared" si="28"/>
        <v>1</v>
      </c>
    </row>
    <row r="926" spans="1:17" x14ac:dyDescent="0.25">
      <c r="A926" t="s">
        <v>2051</v>
      </c>
      <c r="B926" t="s">
        <v>1398</v>
      </c>
      <c r="C926" s="2">
        <v>40458</v>
      </c>
      <c r="D926" s="2">
        <v>40458</v>
      </c>
      <c r="E926" t="s">
        <v>15</v>
      </c>
      <c r="F926" t="s">
        <v>1200</v>
      </c>
      <c r="G926" t="s">
        <v>141</v>
      </c>
      <c r="H926">
        <v>19</v>
      </c>
      <c r="I926" t="s">
        <v>162</v>
      </c>
      <c r="J926" t="s">
        <v>79</v>
      </c>
      <c r="K926" s="5" t="s">
        <v>168</v>
      </c>
      <c r="L926">
        <v>7.5333333015441895</v>
      </c>
      <c r="M926" t="s">
        <v>144</v>
      </c>
      <c r="N926" t="s">
        <v>2052</v>
      </c>
      <c r="P926" s="4" t="str">
        <f t="shared" si="27"/>
        <v>KRAYN-WKO-NDX-20101007</v>
      </c>
      <c r="Q926">
        <f t="shared" si="28"/>
        <v>1</v>
      </c>
    </row>
    <row r="927" spans="1:17" x14ac:dyDescent="0.25">
      <c r="A927" t="s">
        <v>2624</v>
      </c>
      <c r="B927" t="s">
        <v>1265</v>
      </c>
      <c r="C927" s="2">
        <v>40458</v>
      </c>
      <c r="D927" s="2">
        <v>40458</v>
      </c>
      <c r="E927" t="s">
        <v>19</v>
      </c>
      <c r="F927" t="s">
        <v>1200</v>
      </c>
      <c r="G927" t="s">
        <v>141</v>
      </c>
      <c r="H927">
        <v>12</v>
      </c>
      <c r="I927" t="s">
        <v>162</v>
      </c>
      <c r="J927" t="s">
        <v>767</v>
      </c>
      <c r="K927" s="5" t="s">
        <v>201</v>
      </c>
      <c r="L927">
        <v>5.8666667938232422</v>
      </c>
      <c r="M927" t="s">
        <v>144</v>
      </c>
      <c r="N927" t="s">
        <v>2625</v>
      </c>
      <c r="P927" s="4" t="str">
        <f t="shared" si="27"/>
        <v>KRAYN-WKO-NDX-20101007</v>
      </c>
      <c r="Q927">
        <f t="shared" si="28"/>
        <v>1</v>
      </c>
    </row>
    <row r="928" spans="1:17" x14ac:dyDescent="0.25">
      <c r="A928" t="s">
        <v>2626</v>
      </c>
      <c r="B928" t="s">
        <v>1265</v>
      </c>
      <c r="C928" s="2">
        <v>40458</v>
      </c>
      <c r="D928" s="2">
        <v>40458</v>
      </c>
      <c r="E928" t="s">
        <v>19</v>
      </c>
      <c r="F928" t="s">
        <v>1200</v>
      </c>
      <c r="G928" t="s">
        <v>141</v>
      </c>
      <c r="H928">
        <v>12</v>
      </c>
      <c r="I928" t="s">
        <v>162</v>
      </c>
      <c r="J928" t="s">
        <v>767</v>
      </c>
      <c r="K928" s="5" t="s">
        <v>201</v>
      </c>
      <c r="L928">
        <v>5.8666667938232422</v>
      </c>
      <c r="M928" t="s">
        <v>144</v>
      </c>
      <c r="N928" t="s">
        <v>2625</v>
      </c>
      <c r="P928" s="4" t="str">
        <f t="shared" si="27"/>
        <v>KRAYN-WKO-NDX-20101007</v>
      </c>
      <c r="Q928">
        <f t="shared" si="28"/>
        <v>1</v>
      </c>
    </row>
    <row r="929" spans="1:17" x14ac:dyDescent="0.25">
      <c r="A929" t="s">
        <v>2627</v>
      </c>
      <c r="B929" t="s">
        <v>1265</v>
      </c>
      <c r="C929" s="2">
        <v>40458</v>
      </c>
      <c r="D929" s="2">
        <v>40458</v>
      </c>
      <c r="E929" t="s">
        <v>19</v>
      </c>
      <c r="F929" t="s">
        <v>1200</v>
      </c>
      <c r="G929" t="s">
        <v>141</v>
      </c>
      <c r="H929">
        <v>3</v>
      </c>
      <c r="I929" t="s">
        <v>162</v>
      </c>
      <c r="K929" s="5" t="s">
        <v>143</v>
      </c>
      <c r="L929">
        <v>5.8666667938232422</v>
      </c>
      <c r="M929" t="s">
        <v>144</v>
      </c>
      <c r="N929" t="s">
        <v>2628</v>
      </c>
      <c r="P929" s="4" t="str">
        <f t="shared" si="27"/>
        <v>KRAYN-WKO-NDX-20101007</v>
      </c>
      <c r="Q929">
        <f t="shared" si="28"/>
        <v>1</v>
      </c>
    </row>
    <row r="930" spans="1:17" x14ac:dyDescent="0.25">
      <c r="A930" t="s">
        <v>2629</v>
      </c>
      <c r="B930" t="s">
        <v>1265</v>
      </c>
      <c r="C930" s="2">
        <v>40458</v>
      </c>
      <c r="D930" s="2">
        <v>40458</v>
      </c>
      <c r="E930" t="s">
        <v>19</v>
      </c>
      <c r="F930" t="s">
        <v>1200</v>
      </c>
      <c r="G930" t="s">
        <v>141</v>
      </c>
      <c r="H930">
        <v>3</v>
      </c>
      <c r="I930" t="s">
        <v>162</v>
      </c>
      <c r="K930" s="5" t="s">
        <v>143</v>
      </c>
      <c r="L930">
        <v>5.8666667938232422</v>
      </c>
      <c r="M930" t="s">
        <v>144</v>
      </c>
      <c r="N930" t="s">
        <v>2628</v>
      </c>
      <c r="P930" s="4" t="str">
        <f t="shared" si="27"/>
        <v>KRAYN-WKO-NDX-20101007</v>
      </c>
      <c r="Q930">
        <f t="shared" si="28"/>
        <v>1</v>
      </c>
    </row>
    <row r="931" spans="1:17" x14ac:dyDescent="0.25">
      <c r="A931" t="s">
        <v>2748</v>
      </c>
      <c r="B931" t="s">
        <v>1265</v>
      </c>
      <c r="C931" s="2">
        <v>40458</v>
      </c>
      <c r="D931" s="2">
        <v>40458</v>
      </c>
      <c r="E931" t="s">
        <v>19</v>
      </c>
      <c r="F931" t="s">
        <v>1200</v>
      </c>
      <c r="G931" t="s">
        <v>141</v>
      </c>
      <c r="H931">
        <v>12</v>
      </c>
      <c r="I931" t="s">
        <v>162</v>
      </c>
      <c r="J931" t="s">
        <v>767</v>
      </c>
      <c r="K931" s="5" t="s">
        <v>201</v>
      </c>
      <c r="L931">
        <v>5.8666667938232422</v>
      </c>
      <c r="M931" t="s">
        <v>144</v>
      </c>
      <c r="N931" t="s">
        <v>2625</v>
      </c>
      <c r="P931" s="4" t="str">
        <f t="shared" si="27"/>
        <v>KRAYN-WKO-NDX-20101007</v>
      </c>
      <c r="Q931">
        <f t="shared" si="28"/>
        <v>1</v>
      </c>
    </row>
    <row r="932" spans="1:17" x14ac:dyDescent="0.25">
      <c r="A932" t="s">
        <v>2749</v>
      </c>
      <c r="B932" t="s">
        <v>1265</v>
      </c>
      <c r="C932" s="2">
        <v>40458</v>
      </c>
      <c r="D932" s="2">
        <v>40458</v>
      </c>
      <c r="E932" t="s">
        <v>19</v>
      </c>
      <c r="F932" t="s">
        <v>1200</v>
      </c>
      <c r="G932" t="s">
        <v>141</v>
      </c>
      <c r="H932">
        <v>12</v>
      </c>
      <c r="I932" t="s">
        <v>162</v>
      </c>
      <c r="J932" t="s">
        <v>767</v>
      </c>
      <c r="K932" s="5" t="s">
        <v>201</v>
      </c>
      <c r="L932">
        <v>5.8666667938232422</v>
      </c>
      <c r="M932" t="s">
        <v>144</v>
      </c>
      <c r="N932" t="s">
        <v>2625</v>
      </c>
      <c r="P932" s="4" t="str">
        <f t="shared" si="27"/>
        <v>KRAYN-WKO-NDX-20101007</v>
      </c>
      <c r="Q932">
        <f t="shared" si="28"/>
        <v>1</v>
      </c>
    </row>
    <row r="933" spans="1:17" x14ac:dyDescent="0.25">
      <c r="A933" t="s">
        <v>2750</v>
      </c>
      <c r="B933" t="s">
        <v>1265</v>
      </c>
      <c r="C933" s="2">
        <v>40458</v>
      </c>
      <c r="D933" s="2">
        <v>40458</v>
      </c>
      <c r="E933" t="s">
        <v>19</v>
      </c>
      <c r="F933" t="s">
        <v>1200</v>
      </c>
      <c r="G933" t="s">
        <v>141</v>
      </c>
      <c r="H933">
        <v>3</v>
      </c>
      <c r="I933" t="s">
        <v>162</v>
      </c>
      <c r="K933" s="5" t="s">
        <v>143</v>
      </c>
      <c r="L933">
        <v>5.8666667938232422</v>
      </c>
      <c r="M933" t="s">
        <v>144</v>
      </c>
      <c r="N933" t="s">
        <v>2628</v>
      </c>
      <c r="P933" s="4" t="str">
        <f t="shared" si="27"/>
        <v>KRAYN-WKO-NDX-20101007</v>
      </c>
      <c r="Q933">
        <f t="shared" si="28"/>
        <v>1</v>
      </c>
    </row>
    <row r="934" spans="1:17" x14ac:dyDescent="0.25">
      <c r="A934" t="s">
        <v>2751</v>
      </c>
      <c r="B934" t="s">
        <v>1265</v>
      </c>
      <c r="C934" s="2">
        <v>40458</v>
      </c>
      <c r="D934" s="2">
        <v>40458</v>
      </c>
      <c r="E934" t="s">
        <v>19</v>
      </c>
      <c r="F934" t="s">
        <v>1200</v>
      </c>
      <c r="G934" t="s">
        <v>141</v>
      </c>
      <c r="H934">
        <v>3</v>
      </c>
      <c r="I934" t="s">
        <v>162</v>
      </c>
      <c r="K934" s="5" t="s">
        <v>143</v>
      </c>
      <c r="L934">
        <v>5.8666667938232422</v>
      </c>
      <c r="M934" t="s">
        <v>144</v>
      </c>
      <c r="N934" t="s">
        <v>2628</v>
      </c>
      <c r="P934" s="4" t="str">
        <f t="shared" si="27"/>
        <v>KRAYN-WKO-NDX-20101007</v>
      </c>
      <c r="Q934">
        <f t="shared" si="28"/>
        <v>1</v>
      </c>
    </row>
    <row r="935" spans="1:17" x14ac:dyDescent="0.25">
      <c r="A935" t="s">
        <v>3376</v>
      </c>
      <c r="B935" t="s">
        <v>1400</v>
      </c>
      <c r="C935" s="2">
        <v>40458</v>
      </c>
      <c r="D935" s="2">
        <v>40458</v>
      </c>
      <c r="E935" t="s">
        <v>23</v>
      </c>
      <c r="F935" t="s">
        <v>1200</v>
      </c>
      <c r="G935" t="s">
        <v>141</v>
      </c>
      <c r="H935">
        <v>6</v>
      </c>
      <c r="I935" t="s">
        <v>162</v>
      </c>
      <c r="K935" s="5" t="s">
        <v>143</v>
      </c>
      <c r="L935">
        <v>10.916666984558105</v>
      </c>
      <c r="M935" t="s">
        <v>144</v>
      </c>
      <c r="N935" t="s">
        <v>3377</v>
      </c>
      <c r="P935" s="4" t="str">
        <f t="shared" si="27"/>
        <v>KRAYN-WKO-NDX-20101007</v>
      </c>
      <c r="Q935">
        <f t="shared" si="28"/>
        <v>1</v>
      </c>
    </row>
    <row r="936" spans="1:17" x14ac:dyDescent="0.25">
      <c r="A936" t="s">
        <v>3378</v>
      </c>
      <c r="B936" t="s">
        <v>1400</v>
      </c>
      <c r="C936" s="2">
        <v>40458</v>
      </c>
      <c r="D936" s="2">
        <v>40458</v>
      </c>
      <c r="E936" t="s">
        <v>23</v>
      </c>
      <c r="F936" t="s">
        <v>1200</v>
      </c>
      <c r="G936" t="s">
        <v>141</v>
      </c>
      <c r="H936">
        <v>6</v>
      </c>
      <c r="I936" t="s">
        <v>162</v>
      </c>
      <c r="K936" s="5" t="s">
        <v>143</v>
      </c>
      <c r="L936">
        <v>10.916666984558105</v>
      </c>
      <c r="M936" t="s">
        <v>144</v>
      </c>
      <c r="N936" t="s">
        <v>3377</v>
      </c>
      <c r="P936" s="4" t="str">
        <f t="shared" si="27"/>
        <v>KRAYN-WKO-NDX-20101007</v>
      </c>
      <c r="Q936">
        <f t="shared" si="28"/>
        <v>1</v>
      </c>
    </row>
    <row r="937" spans="1:17" x14ac:dyDescent="0.25">
      <c r="A937" t="s">
        <v>1564</v>
      </c>
      <c r="B937" t="s">
        <v>1265</v>
      </c>
      <c r="C937" s="2">
        <v>40459</v>
      </c>
      <c r="D937" s="2">
        <v>40459</v>
      </c>
      <c r="E937" t="s">
        <v>12</v>
      </c>
      <c r="F937" t="s">
        <v>140</v>
      </c>
      <c r="G937" t="s">
        <v>141</v>
      </c>
      <c r="H937">
        <v>3.5</v>
      </c>
      <c r="I937" t="s">
        <v>142</v>
      </c>
      <c r="K937" s="5" t="s">
        <v>143</v>
      </c>
      <c r="L937">
        <v>1.6499999761581421</v>
      </c>
      <c r="M937" t="s">
        <v>144</v>
      </c>
      <c r="N937" t="s">
        <v>1565</v>
      </c>
      <c r="P937" s="4" t="str">
        <f t="shared" si="27"/>
        <v>KRAYN-WKO-NDX-20101008</v>
      </c>
      <c r="Q937">
        <f t="shared" si="28"/>
        <v>1</v>
      </c>
    </row>
    <row r="938" spans="1:17" x14ac:dyDescent="0.25">
      <c r="A938" s="37" t="s">
        <v>1706</v>
      </c>
      <c r="B938" t="s">
        <v>1265</v>
      </c>
      <c r="C938" s="2">
        <v>40459</v>
      </c>
      <c r="D938" s="2">
        <v>40459</v>
      </c>
      <c r="E938" t="s">
        <v>13</v>
      </c>
      <c r="F938" t="s">
        <v>140</v>
      </c>
      <c r="G938" t="s">
        <v>141</v>
      </c>
      <c r="H938">
        <v>1.5</v>
      </c>
      <c r="I938" t="s">
        <v>142</v>
      </c>
      <c r="K938" s="5" t="s">
        <v>143</v>
      </c>
      <c r="L938">
        <v>1.3333333730697632</v>
      </c>
      <c r="M938" t="s">
        <v>144</v>
      </c>
      <c r="N938" t="s">
        <v>1565</v>
      </c>
      <c r="P938" s="4" t="str">
        <f t="shared" si="27"/>
        <v>KRAYN-WKO-NDX-20101008</v>
      </c>
      <c r="Q938">
        <f t="shared" si="28"/>
        <v>1</v>
      </c>
    </row>
    <row r="939" spans="1:17" x14ac:dyDescent="0.25">
      <c r="A939" t="s">
        <v>2631</v>
      </c>
      <c r="B939" t="s">
        <v>1265</v>
      </c>
      <c r="C939" s="2">
        <v>40459</v>
      </c>
      <c r="D939" s="2">
        <v>40459</v>
      </c>
      <c r="E939" t="s">
        <v>19</v>
      </c>
      <c r="F939" t="s">
        <v>1200</v>
      </c>
      <c r="G939" t="s">
        <v>141</v>
      </c>
      <c r="H939">
        <v>8</v>
      </c>
      <c r="I939" t="s">
        <v>162</v>
      </c>
      <c r="K939" s="5" t="s">
        <v>143</v>
      </c>
      <c r="L939">
        <v>6.6500000953674316</v>
      </c>
      <c r="M939" t="s">
        <v>144</v>
      </c>
      <c r="N939" t="s">
        <v>2630</v>
      </c>
      <c r="P939" s="4" t="str">
        <f t="shared" si="27"/>
        <v>KRAYN-WKO-NDX-20101008</v>
      </c>
      <c r="Q939">
        <f t="shared" si="28"/>
        <v>1</v>
      </c>
    </row>
    <row r="940" spans="1:17" x14ac:dyDescent="0.25">
      <c r="A940" t="s">
        <v>2752</v>
      </c>
      <c r="B940" t="s">
        <v>1265</v>
      </c>
      <c r="C940" s="2">
        <v>40459</v>
      </c>
      <c r="D940" s="2">
        <v>40459</v>
      </c>
      <c r="E940" t="s">
        <v>19</v>
      </c>
      <c r="F940" t="s">
        <v>1200</v>
      </c>
      <c r="G940" t="s">
        <v>141</v>
      </c>
      <c r="H940">
        <v>8</v>
      </c>
      <c r="I940" t="s">
        <v>162</v>
      </c>
      <c r="K940" s="5" t="s">
        <v>143</v>
      </c>
      <c r="L940">
        <v>6.6500000953674316</v>
      </c>
      <c r="M940" t="s">
        <v>144</v>
      </c>
      <c r="N940" t="s">
        <v>2630</v>
      </c>
      <c r="P940" s="4" t="str">
        <f t="shared" si="27"/>
        <v>KRAYN-WKO-NDX-20101008</v>
      </c>
      <c r="Q940">
        <f t="shared" si="28"/>
        <v>1</v>
      </c>
    </row>
    <row r="941" spans="1:17" x14ac:dyDescent="0.25">
      <c r="A941" t="s">
        <v>2753</v>
      </c>
      <c r="B941" t="s">
        <v>1265</v>
      </c>
      <c r="C941" s="2">
        <v>40459</v>
      </c>
      <c r="D941" s="2">
        <v>40459</v>
      </c>
      <c r="E941" t="s">
        <v>19</v>
      </c>
      <c r="F941" t="s">
        <v>1200</v>
      </c>
      <c r="G941" t="s">
        <v>141</v>
      </c>
      <c r="H941">
        <v>8</v>
      </c>
      <c r="I941" t="s">
        <v>162</v>
      </c>
      <c r="K941" s="5" t="s">
        <v>143</v>
      </c>
      <c r="L941">
        <v>6.6500000953674316</v>
      </c>
      <c r="M941" t="s">
        <v>144</v>
      </c>
      <c r="N941" t="s">
        <v>2630</v>
      </c>
      <c r="P941" s="4" t="str">
        <f t="shared" si="27"/>
        <v>KRAYN-WKO-NDX-20101008</v>
      </c>
      <c r="Q941">
        <f t="shared" si="28"/>
        <v>1</v>
      </c>
    </row>
    <row r="942" spans="1:17" x14ac:dyDescent="0.25">
      <c r="A942" t="s">
        <v>3206</v>
      </c>
      <c r="B942" t="s">
        <v>1265</v>
      </c>
      <c r="C942" s="2">
        <v>40459</v>
      </c>
      <c r="D942" s="2">
        <v>40459</v>
      </c>
      <c r="E942" t="s">
        <v>22</v>
      </c>
      <c r="F942" t="s">
        <v>140</v>
      </c>
      <c r="G942" t="s">
        <v>141</v>
      </c>
      <c r="H942">
        <v>2</v>
      </c>
      <c r="I942" t="s">
        <v>142</v>
      </c>
      <c r="K942" s="5" t="s">
        <v>143</v>
      </c>
      <c r="L942">
        <v>1.1833332777023315</v>
      </c>
      <c r="M942" t="s">
        <v>144</v>
      </c>
      <c r="N942" t="s">
        <v>1565</v>
      </c>
      <c r="P942" s="4" t="str">
        <f t="shared" si="27"/>
        <v>KRAYN-WKO-NDX-20101008</v>
      </c>
      <c r="Q942">
        <f t="shared" si="28"/>
        <v>1</v>
      </c>
    </row>
    <row r="943" spans="1:17" x14ac:dyDescent="0.25">
      <c r="A943" t="s">
        <v>4634</v>
      </c>
      <c r="B943" t="s">
        <v>1265</v>
      </c>
      <c r="C943" s="2">
        <v>40459</v>
      </c>
      <c r="D943" s="2">
        <v>40459</v>
      </c>
      <c r="E943" t="s">
        <v>32</v>
      </c>
      <c r="F943" t="s">
        <v>1200</v>
      </c>
      <c r="G943" t="s">
        <v>141</v>
      </c>
      <c r="H943">
        <v>17</v>
      </c>
      <c r="I943" t="s">
        <v>162</v>
      </c>
      <c r="J943" t="s">
        <v>4635</v>
      </c>
      <c r="K943" s="5" t="s">
        <v>4636</v>
      </c>
      <c r="L943">
        <v>5.9000000953674316</v>
      </c>
      <c r="M943" t="s">
        <v>144</v>
      </c>
      <c r="N943" s="6" t="s">
        <v>5320</v>
      </c>
      <c r="P943" s="4" t="str">
        <f t="shared" si="27"/>
        <v>KRAYN-WKO-NDX-20101008</v>
      </c>
      <c r="Q943">
        <f t="shared" si="28"/>
        <v>1</v>
      </c>
    </row>
    <row r="944" spans="1:17" x14ac:dyDescent="0.25">
      <c r="A944" t="s">
        <v>4637</v>
      </c>
      <c r="B944" t="s">
        <v>1265</v>
      </c>
      <c r="C944" s="2">
        <v>40459</v>
      </c>
      <c r="D944" s="2">
        <v>40459</v>
      </c>
      <c r="E944" t="s">
        <v>32</v>
      </c>
      <c r="F944" t="s">
        <v>1200</v>
      </c>
      <c r="G944" t="s">
        <v>141</v>
      </c>
      <c r="H944">
        <v>17</v>
      </c>
      <c r="I944" t="s">
        <v>162</v>
      </c>
      <c r="J944" t="s">
        <v>4635</v>
      </c>
      <c r="K944" s="5" t="s">
        <v>4636</v>
      </c>
      <c r="L944">
        <v>5.9000000953674316</v>
      </c>
      <c r="M944" t="s">
        <v>144</v>
      </c>
      <c r="N944" s="6" t="s">
        <v>5320</v>
      </c>
      <c r="P944" s="4" t="str">
        <f t="shared" si="27"/>
        <v>KRAYN-WKO-NDX-20101008</v>
      </c>
      <c r="Q944">
        <f t="shared" si="28"/>
        <v>1</v>
      </c>
    </row>
    <row r="945" spans="1:17" x14ac:dyDescent="0.25">
      <c r="A945" t="s">
        <v>5099</v>
      </c>
      <c r="B945" t="s">
        <v>1265</v>
      </c>
      <c r="C945" s="2">
        <v>40459</v>
      </c>
      <c r="D945" s="2">
        <v>40459</v>
      </c>
      <c r="E945" t="s">
        <v>35</v>
      </c>
      <c r="F945" t="s">
        <v>140</v>
      </c>
      <c r="G945" t="s">
        <v>141</v>
      </c>
      <c r="H945">
        <v>2.5</v>
      </c>
      <c r="I945" t="s">
        <v>142</v>
      </c>
      <c r="K945" s="5" t="s">
        <v>143</v>
      </c>
      <c r="L945">
        <v>0.81666666269302368</v>
      </c>
      <c r="M945" t="s">
        <v>144</v>
      </c>
      <c r="N945" t="s">
        <v>5100</v>
      </c>
      <c r="P945" s="4" t="str">
        <f t="shared" si="27"/>
        <v>KRAYN-WKO-NDX-20101008</v>
      </c>
      <c r="Q945">
        <f t="shared" si="28"/>
        <v>1</v>
      </c>
    </row>
    <row r="946" spans="1:17" x14ac:dyDescent="0.25">
      <c r="A946" t="s">
        <v>5327</v>
      </c>
      <c r="B946" t="s">
        <v>1265</v>
      </c>
      <c r="C946" s="2">
        <v>40459</v>
      </c>
      <c r="D946" s="2">
        <v>40459</v>
      </c>
      <c r="E946" t="s">
        <v>19</v>
      </c>
      <c r="F946" t="s">
        <v>1200</v>
      </c>
      <c r="G946" t="s">
        <v>141</v>
      </c>
      <c r="H946">
        <v>8</v>
      </c>
      <c r="I946" t="s">
        <v>162</v>
      </c>
      <c r="K946" s="5" t="s">
        <v>143</v>
      </c>
      <c r="L946">
        <v>6.6500000953674316</v>
      </c>
      <c r="M946" t="s">
        <v>144</v>
      </c>
      <c r="N946" t="s">
        <v>2630</v>
      </c>
      <c r="P946" s="4" t="str">
        <f t="shared" si="27"/>
        <v>KRAYN-WKO-NDX-20101008</v>
      </c>
      <c r="Q946">
        <f t="shared" si="28"/>
        <v>1</v>
      </c>
    </row>
    <row r="947" spans="1:17" x14ac:dyDescent="0.25">
      <c r="A947" t="s">
        <v>4638</v>
      </c>
      <c r="B947" t="s">
        <v>1400</v>
      </c>
      <c r="C947" s="2">
        <v>40460</v>
      </c>
      <c r="D947" s="2">
        <v>40460</v>
      </c>
      <c r="E947" t="s">
        <v>32</v>
      </c>
      <c r="F947" t="s">
        <v>140</v>
      </c>
      <c r="G947" t="s">
        <v>141</v>
      </c>
      <c r="H947">
        <v>4</v>
      </c>
      <c r="I947" t="s">
        <v>142</v>
      </c>
      <c r="K947" s="5" t="s">
        <v>143</v>
      </c>
      <c r="L947">
        <v>4.4333333969116211</v>
      </c>
      <c r="M947" t="s">
        <v>144</v>
      </c>
      <c r="N947" t="s">
        <v>4639</v>
      </c>
      <c r="P947" s="4" t="str">
        <f t="shared" si="27"/>
        <v>KRAYN-WKO-NDX-20101009</v>
      </c>
      <c r="Q947">
        <f t="shared" si="28"/>
        <v>1</v>
      </c>
    </row>
    <row r="948" spans="1:17" x14ac:dyDescent="0.25">
      <c r="A948" t="s">
        <v>1566</v>
      </c>
      <c r="B948" t="s">
        <v>1265</v>
      </c>
      <c r="C948" s="2">
        <v>40462</v>
      </c>
      <c r="D948" s="2">
        <v>40462</v>
      </c>
      <c r="E948" t="s">
        <v>12</v>
      </c>
      <c r="F948" t="s">
        <v>140</v>
      </c>
      <c r="G948" t="s">
        <v>141</v>
      </c>
      <c r="H948">
        <v>1.25</v>
      </c>
      <c r="I948" t="s">
        <v>142</v>
      </c>
      <c r="K948" s="5" t="s">
        <v>143</v>
      </c>
      <c r="L948">
        <v>1</v>
      </c>
      <c r="M948" t="s">
        <v>144</v>
      </c>
      <c r="N948" t="s">
        <v>1567</v>
      </c>
      <c r="P948" s="4" t="str">
        <f t="shared" si="27"/>
        <v>KRAYN-WKO-NDX-20101011</v>
      </c>
      <c r="Q948">
        <f t="shared" si="28"/>
        <v>1</v>
      </c>
    </row>
    <row r="949" spans="1:17" x14ac:dyDescent="0.25">
      <c r="A949" s="37" t="s">
        <v>1707</v>
      </c>
      <c r="B949" t="s">
        <v>1265</v>
      </c>
      <c r="C949" s="2">
        <v>40462</v>
      </c>
      <c r="D949" s="2">
        <v>40462</v>
      </c>
      <c r="E949" t="s">
        <v>13</v>
      </c>
      <c r="F949" t="s">
        <v>140</v>
      </c>
      <c r="G949" t="s">
        <v>141</v>
      </c>
      <c r="H949">
        <v>0.75</v>
      </c>
      <c r="I949" t="s">
        <v>142</v>
      </c>
      <c r="K949" s="5" t="s">
        <v>143</v>
      </c>
      <c r="L949">
        <v>0.53333336114883423</v>
      </c>
      <c r="M949" t="s">
        <v>144</v>
      </c>
      <c r="N949" t="s">
        <v>1708</v>
      </c>
      <c r="P949" s="4" t="str">
        <f t="shared" si="27"/>
        <v>KRAYN-WKO-NDX-20101011</v>
      </c>
      <c r="Q949">
        <f t="shared" si="28"/>
        <v>1</v>
      </c>
    </row>
    <row r="950" spans="1:17" x14ac:dyDescent="0.25">
      <c r="A950" t="s">
        <v>2884</v>
      </c>
      <c r="B950" t="s">
        <v>1265</v>
      </c>
      <c r="C950" s="2">
        <v>40462</v>
      </c>
      <c r="D950" s="2">
        <v>40462</v>
      </c>
      <c r="E950" t="s">
        <v>20</v>
      </c>
      <c r="F950" t="s">
        <v>140</v>
      </c>
      <c r="G950" t="s">
        <v>141</v>
      </c>
      <c r="H950">
        <v>2.25</v>
      </c>
      <c r="I950" t="s">
        <v>142</v>
      </c>
      <c r="K950" s="5" t="s">
        <v>143</v>
      </c>
      <c r="L950">
        <v>1.8166667222976685</v>
      </c>
      <c r="M950" t="s">
        <v>144</v>
      </c>
      <c r="N950" t="s">
        <v>2885</v>
      </c>
      <c r="P950" s="4" t="str">
        <f t="shared" si="27"/>
        <v>KRAYN-WKO-NDX-20101011</v>
      </c>
      <c r="Q950">
        <f t="shared" si="28"/>
        <v>1</v>
      </c>
    </row>
    <row r="951" spans="1:17" x14ac:dyDescent="0.25">
      <c r="A951" t="s">
        <v>2886</v>
      </c>
      <c r="B951" t="s">
        <v>1265</v>
      </c>
      <c r="C951" s="2">
        <v>40462</v>
      </c>
      <c r="D951" s="2">
        <v>40462</v>
      </c>
      <c r="E951" t="s">
        <v>20</v>
      </c>
      <c r="F951" t="s">
        <v>140</v>
      </c>
      <c r="G951" t="s">
        <v>141</v>
      </c>
      <c r="H951">
        <v>2.25</v>
      </c>
      <c r="I951" t="s">
        <v>142</v>
      </c>
      <c r="K951" s="5" t="s">
        <v>143</v>
      </c>
      <c r="L951">
        <v>1.8166667222976685</v>
      </c>
      <c r="M951" t="s">
        <v>144</v>
      </c>
      <c r="N951" t="s">
        <v>2885</v>
      </c>
      <c r="P951" s="4" t="str">
        <f t="shared" si="27"/>
        <v>KRAYN-WKO-NDX-20101011</v>
      </c>
      <c r="Q951">
        <f t="shared" si="28"/>
        <v>1</v>
      </c>
    </row>
    <row r="952" spans="1:17" x14ac:dyDescent="0.25">
      <c r="A952" t="s">
        <v>2989</v>
      </c>
      <c r="B952" t="s">
        <v>1265</v>
      </c>
      <c r="C952" s="2">
        <v>40462</v>
      </c>
      <c r="D952" s="2">
        <v>40462</v>
      </c>
      <c r="E952" t="s">
        <v>21</v>
      </c>
      <c r="F952" t="s">
        <v>140</v>
      </c>
      <c r="G952" t="s">
        <v>141</v>
      </c>
      <c r="H952">
        <v>3</v>
      </c>
      <c r="I952" t="s">
        <v>142</v>
      </c>
      <c r="K952" s="5" t="s">
        <v>143</v>
      </c>
      <c r="L952">
        <v>1.6891666650772095</v>
      </c>
      <c r="M952" t="s">
        <v>144</v>
      </c>
      <c r="N952" t="s">
        <v>2990</v>
      </c>
      <c r="P952" s="4" t="str">
        <f t="shared" si="27"/>
        <v>KRAYN-WKO-NDX-20101011</v>
      </c>
      <c r="Q952">
        <f t="shared" si="28"/>
        <v>1</v>
      </c>
    </row>
    <row r="953" spans="1:17" x14ac:dyDescent="0.25">
      <c r="A953" t="s">
        <v>2991</v>
      </c>
      <c r="B953" t="s">
        <v>1265</v>
      </c>
      <c r="C953" s="2">
        <v>40462</v>
      </c>
      <c r="D953" s="2">
        <v>40462</v>
      </c>
      <c r="E953" t="s">
        <v>21</v>
      </c>
      <c r="F953" t="s">
        <v>140</v>
      </c>
      <c r="G953" t="s">
        <v>141</v>
      </c>
      <c r="H953">
        <v>3</v>
      </c>
      <c r="I953" t="s">
        <v>142</v>
      </c>
      <c r="K953" s="5" t="s">
        <v>143</v>
      </c>
      <c r="L953">
        <v>1.6891666650772095</v>
      </c>
      <c r="M953" t="s">
        <v>144</v>
      </c>
      <c r="N953" t="s">
        <v>2990</v>
      </c>
      <c r="P953" s="4" t="str">
        <f t="shared" si="27"/>
        <v>KRAYN-WKO-NDX-20101011</v>
      </c>
      <c r="Q953">
        <f t="shared" si="28"/>
        <v>1</v>
      </c>
    </row>
    <row r="954" spans="1:17" x14ac:dyDescent="0.25">
      <c r="A954" t="s">
        <v>3115</v>
      </c>
      <c r="B954" t="s">
        <v>1265</v>
      </c>
      <c r="C954" s="2">
        <v>40462</v>
      </c>
      <c r="D954" s="2">
        <v>40462</v>
      </c>
      <c r="E954" t="s">
        <v>22</v>
      </c>
      <c r="F954" t="s">
        <v>1216</v>
      </c>
      <c r="G954" t="s">
        <v>141</v>
      </c>
      <c r="H954">
        <v>1.75</v>
      </c>
      <c r="I954" t="s">
        <v>142</v>
      </c>
      <c r="K954" s="5" t="s">
        <v>143</v>
      </c>
      <c r="L954">
        <v>0.91666668653488159</v>
      </c>
      <c r="M954" t="s">
        <v>144</v>
      </c>
      <c r="N954" t="s">
        <v>2990</v>
      </c>
      <c r="P954" s="4" t="str">
        <f t="shared" si="27"/>
        <v>KRAYN-WKO-NDX-20101011</v>
      </c>
      <c r="Q954">
        <f t="shared" si="28"/>
        <v>1</v>
      </c>
    </row>
    <row r="955" spans="1:17" x14ac:dyDescent="0.25">
      <c r="A955" t="s">
        <v>3116</v>
      </c>
      <c r="B955" t="s">
        <v>1265</v>
      </c>
      <c r="C955" s="2">
        <v>40462</v>
      </c>
      <c r="D955" s="2">
        <v>40462</v>
      </c>
      <c r="E955" t="s">
        <v>22</v>
      </c>
      <c r="F955" t="s">
        <v>1216</v>
      </c>
      <c r="G955" t="s">
        <v>141</v>
      </c>
      <c r="H955">
        <v>1.75</v>
      </c>
      <c r="I955" t="s">
        <v>142</v>
      </c>
      <c r="K955" s="5" t="s">
        <v>143</v>
      </c>
      <c r="L955">
        <v>0.91666668653488159</v>
      </c>
      <c r="M955" t="s">
        <v>144</v>
      </c>
      <c r="N955" t="s">
        <v>2990</v>
      </c>
      <c r="P955" s="4" t="str">
        <f t="shared" si="27"/>
        <v>KRAYN-WKO-NDX-20101011</v>
      </c>
      <c r="Q955">
        <f t="shared" si="28"/>
        <v>1</v>
      </c>
    </row>
    <row r="956" spans="1:17" x14ac:dyDescent="0.25">
      <c r="A956" t="s">
        <v>3379</v>
      </c>
      <c r="B956" t="s">
        <v>1265</v>
      </c>
      <c r="C956" s="2">
        <v>40462</v>
      </c>
      <c r="D956" s="2">
        <v>40462</v>
      </c>
      <c r="E956" t="s">
        <v>23</v>
      </c>
      <c r="F956" t="s">
        <v>140</v>
      </c>
      <c r="G956" t="s">
        <v>141</v>
      </c>
      <c r="H956">
        <v>1.75</v>
      </c>
      <c r="I956" t="s">
        <v>142</v>
      </c>
      <c r="K956" s="5" t="s">
        <v>143</v>
      </c>
      <c r="L956">
        <v>1.5166666507720947</v>
      </c>
      <c r="M956" t="s">
        <v>144</v>
      </c>
      <c r="N956" t="s">
        <v>2517</v>
      </c>
      <c r="P956" s="4" t="str">
        <f t="shared" si="27"/>
        <v>KRAYN-WKO-NDX-20101011</v>
      </c>
      <c r="Q956">
        <f t="shared" si="28"/>
        <v>1</v>
      </c>
    </row>
    <row r="957" spans="1:17" x14ac:dyDescent="0.25">
      <c r="A957" t="s">
        <v>3380</v>
      </c>
      <c r="B957" t="s">
        <v>1265</v>
      </c>
      <c r="C957" s="2">
        <v>40462</v>
      </c>
      <c r="D957" s="2">
        <v>40462</v>
      </c>
      <c r="E957" t="s">
        <v>23</v>
      </c>
      <c r="F957" t="s">
        <v>140</v>
      </c>
      <c r="G957" t="s">
        <v>141</v>
      </c>
      <c r="H957">
        <v>1.75</v>
      </c>
      <c r="I957" t="s">
        <v>142</v>
      </c>
      <c r="K957" s="5" t="s">
        <v>143</v>
      </c>
      <c r="L957">
        <v>1.5166666507720947</v>
      </c>
      <c r="M957" t="s">
        <v>144</v>
      </c>
      <c r="N957" t="s">
        <v>2517</v>
      </c>
      <c r="P957" s="4" t="str">
        <f t="shared" si="27"/>
        <v>KRAYN-WKO-NDX-20101011</v>
      </c>
      <c r="Q957">
        <f t="shared" si="28"/>
        <v>1</v>
      </c>
    </row>
    <row r="958" spans="1:17" x14ac:dyDescent="0.25">
      <c r="A958" t="s">
        <v>5362</v>
      </c>
      <c r="B958" t="s">
        <v>1265</v>
      </c>
      <c r="C958" s="2">
        <v>40462</v>
      </c>
      <c r="D958" s="2">
        <v>40462</v>
      </c>
      <c r="E958" t="s">
        <v>14</v>
      </c>
      <c r="F958" t="s">
        <v>140</v>
      </c>
      <c r="G958" t="s">
        <v>141</v>
      </c>
      <c r="H958">
        <v>4.5500001907348633</v>
      </c>
      <c r="I958" t="s">
        <v>142</v>
      </c>
      <c r="K958" s="5" t="s">
        <v>143</v>
      </c>
      <c r="L958">
        <v>0.53333336114883423</v>
      </c>
      <c r="M958" t="s">
        <v>144</v>
      </c>
      <c r="N958" t="s">
        <v>1708</v>
      </c>
      <c r="P958" s="4" t="str">
        <f t="shared" si="27"/>
        <v>KRAYN-WKO-NDX-20101011</v>
      </c>
      <c r="Q958">
        <f t="shared" si="28"/>
        <v>1</v>
      </c>
    </row>
    <row r="959" spans="1:17" x14ac:dyDescent="0.25">
      <c r="A959" t="s">
        <v>2516</v>
      </c>
      <c r="B959" t="s">
        <v>1265</v>
      </c>
      <c r="C959" s="2">
        <v>40463</v>
      </c>
      <c r="D959" s="2">
        <v>40463</v>
      </c>
      <c r="E959" t="s">
        <v>18</v>
      </c>
      <c r="F959" t="s">
        <v>140</v>
      </c>
      <c r="G959" t="s">
        <v>141</v>
      </c>
      <c r="H959">
        <v>2.5</v>
      </c>
      <c r="I959" t="s">
        <v>142</v>
      </c>
      <c r="K959" s="5" t="s">
        <v>143</v>
      </c>
      <c r="L959">
        <v>1.3500000238418579</v>
      </c>
      <c r="M959" t="s">
        <v>144</v>
      </c>
      <c r="N959" t="s">
        <v>2517</v>
      </c>
      <c r="P959" s="4" t="str">
        <f t="shared" si="27"/>
        <v>KRAYN-WKO-NDX-20101012</v>
      </c>
      <c r="Q959">
        <f t="shared" si="28"/>
        <v>1</v>
      </c>
    </row>
    <row r="960" spans="1:17" x14ac:dyDescent="0.25">
      <c r="A960" t="s">
        <v>2518</v>
      </c>
      <c r="B960" t="s">
        <v>1265</v>
      </c>
      <c r="C960" s="2">
        <v>40463</v>
      </c>
      <c r="D960" s="2">
        <v>40463</v>
      </c>
      <c r="E960" t="s">
        <v>18</v>
      </c>
      <c r="F960" t="s">
        <v>140</v>
      </c>
      <c r="G960" t="s">
        <v>141</v>
      </c>
      <c r="H960">
        <v>2.5</v>
      </c>
      <c r="I960" t="s">
        <v>142</v>
      </c>
      <c r="K960" s="5" t="s">
        <v>143</v>
      </c>
      <c r="L960">
        <v>1.3500000238418579</v>
      </c>
      <c r="M960" t="s">
        <v>144</v>
      </c>
      <c r="N960" t="s">
        <v>2517</v>
      </c>
      <c r="P960" s="4" t="str">
        <f t="shared" si="27"/>
        <v>KRAYN-WKO-NDX-20101012</v>
      </c>
      <c r="Q960">
        <f t="shared" si="28"/>
        <v>1</v>
      </c>
    </row>
    <row r="961" spans="1:17" x14ac:dyDescent="0.25">
      <c r="A961" t="s">
        <v>2683</v>
      </c>
      <c r="B961" t="s">
        <v>1265</v>
      </c>
      <c r="C961" s="2">
        <v>40463</v>
      </c>
      <c r="D961" s="2">
        <v>40463</v>
      </c>
      <c r="E961" t="s">
        <v>18</v>
      </c>
      <c r="F961" t="s">
        <v>140</v>
      </c>
      <c r="G961" t="s">
        <v>141</v>
      </c>
      <c r="H961">
        <v>2.5</v>
      </c>
      <c r="I961" t="s">
        <v>142</v>
      </c>
      <c r="K961" s="5" t="s">
        <v>143</v>
      </c>
      <c r="L961">
        <v>1.3500000238418579</v>
      </c>
      <c r="M961" t="s">
        <v>144</v>
      </c>
      <c r="N961" t="s">
        <v>2517</v>
      </c>
      <c r="P961" s="4" t="str">
        <f t="shared" si="27"/>
        <v>KRAYN-WKO-NDX-20101012</v>
      </c>
      <c r="Q961">
        <f t="shared" si="28"/>
        <v>1</v>
      </c>
    </row>
    <row r="962" spans="1:17" x14ac:dyDescent="0.25">
      <c r="A962" t="s">
        <v>2684</v>
      </c>
      <c r="B962" t="s">
        <v>1265</v>
      </c>
      <c r="C962" s="2">
        <v>40463</v>
      </c>
      <c r="D962" s="2">
        <v>40463</v>
      </c>
      <c r="E962" t="s">
        <v>18</v>
      </c>
      <c r="F962" t="s">
        <v>140</v>
      </c>
      <c r="G962" t="s">
        <v>141</v>
      </c>
      <c r="H962">
        <v>2.5</v>
      </c>
      <c r="I962" t="s">
        <v>142</v>
      </c>
      <c r="K962" s="5" t="s">
        <v>143</v>
      </c>
      <c r="L962">
        <v>1.3500000238418579</v>
      </c>
      <c r="M962" t="s">
        <v>144</v>
      </c>
      <c r="N962" t="s">
        <v>2517</v>
      </c>
      <c r="P962" s="4" t="str">
        <f t="shared" si="27"/>
        <v>KRAYN-WKO-NDX-20101012</v>
      </c>
      <c r="Q962">
        <f t="shared" si="28"/>
        <v>1</v>
      </c>
    </row>
    <row r="963" spans="1:17" x14ac:dyDescent="0.25">
      <c r="A963" t="s">
        <v>4783</v>
      </c>
      <c r="B963" t="s">
        <v>1265</v>
      </c>
      <c r="C963" s="2">
        <v>40463</v>
      </c>
      <c r="D963" s="2">
        <v>40463</v>
      </c>
      <c r="E963" t="s">
        <v>33</v>
      </c>
      <c r="F963" t="s">
        <v>140</v>
      </c>
      <c r="G963" t="s">
        <v>141</v>
      </c>
      <c r="H963">
        <v>1.3333333730697632</v>
      </c>
      <c r="I963" t="s">
        <v>142</v>
      </c>
      <c r="K963" s="5" t="s">
        <v>143</v>
      </c>
      <c r="L963">
        <v>0.56666666269302368</v>
      </c>
      <c r="M963" t="s">
        <v>144</v>
      </c>
      <c r="N963" t="s">
        <v>1567</v>
      </c>
      <c r="P963" s="4" t="str">
        <f t="shared" ref="P963:P1026" si="29">LEFT($A963,22)</f>
        <v>KRAYN-WKO-NDX-20101012</v>
      </c>
      <c r="Q963">
        <f t="shared" ref="Q963:Q1026" si="30">COUNTIF($A$2:$A$2708,$A963)</f>
        <v>1</v>
      </c>
    </row>
    <row r="964" spans="1:17" x14ac:dyDescent="0.25">
      <c r="A964" t="s">
        <v>4970</v>
      </c>
      <c r="B964" t="s">
        <v>1265</v>
      </c>
      <c r="C964" s="2">
        <v>40463</v>
      </c>
      <c r="D964" s="2">
        <v>40463</v>
      </c>
      <c r="E964" t="s">
        <v>34</v>
      </c>
      <c r="F964" t="s">
        <v>140</v>
      </c>
      <c r="G964" t="s">
        <v>141</v>
      </c>
      <c r="H964">
        <v>1.25</v>
      </c>
      <c r="I964" t="s">
        <v>142</v>
      </c>
      <c r="K964" s="5" t="s">
        <v>143</v>
      </c>
      <c r="L964">
        <v>0.93333333730697632</v>
      </c>
      <c r="M964" t="s">
        <v>144</v>
      </c>
      <c r="N964" t="s">
        <v>1567</v>
      </c>
      <c r="P964" s="4" t="str">
        <f t="shared" si="29"/>
        <v>KRAYN-WKO-NDX-20101012</v>
      </c>
      <c r="Q964">
        <f t="shared" si="30"/>
        <v>1</v>
      </c>
    </row>
    <row r="965" spans="1:17" x14ac:dyDescent="0.25">
      <c r="A965" t="s">
        <v>5036</v>
      </c>
      <c r="B965" t="s">
        <v>1265</v>
      </c>
      <c r="C965" s="2">
        <v>40463</v>
      </c>
      <c r="D965" s="2">
        <v>40463</v>
      </c>
      <c r="E965" t="s">
        <v>35</v>
      </c>
      <c r="F965" t="s">
        <v>140</v>
      </c>
      <c r="G965" t="s">
        <v>141</v>
      </c>
      <c r="H965">
        <v>1.25</v>
      </c>
      <c r="I965" t="s">
        <v>142</v>
      </c>
      <c r="K965" s="5" t="s">
        <v>143</v>
      </c>
      <c r="L965">
        <v>1.0499999523162842</v>
      </c>
      <c r="M965" t="s">
        <v>144</v>
      </c>
      <c r="N965" t="s">
        <v>2517</v>
      </c>
      <c r="P965" s="4" t="str">
        <f t="shared" si="29"/>
        <v>KRAYN-WKO-NDX-20101012</v>
      </c>
      <c r="Q965">
        <f t="shared" si="30"/>
        <v>1</v>
      </c>
    </row>
    <row r="966" spans="1:17" x14ac:dyDescent="0.25">
      <c r="A966" t="s">
        <v>5037</v>
      </c>
      <c r="B966" t="s">
        <v>1265</v>
      </c>
      <c r="C966" s="2">
        <v>40463</v>
      </c>
      <c r="D966" s="2">
        <v>40463</v>
      </c>
      <c r="E966" t="s">
        <v>35</v>
      </c>
      <c r="F966" t="s">
        <v>140</v>
      </c>
      <c r="G966" t="s">
        <v>141</v>
      </c>
      <c r="H966">
        <v>1.25</v>
      </c>
      <c r="I966" t="s">
        <v>142</v>
      </c>
      <c r="K966" s="5" t="s">
        <v>143</v>
      </c>
      <c r="L966">
        <v>1.0499999523162842</v>
      </c>
      <c r="M966" t="s">
        <v>144</v>
      </c>
      <c r="N966" t="s">
        <v>2517</v>
      </c>
      <c r="P966" s="4" t="str">
        <f t="shared" si="29"/>
        <v>KRAYN-WKO-NDX-20101012</v>
      </c>
      <c r="Q966">
        <f t="shared" si="30"/>
        <v>1</v>
      </c>
    </row>
    <row r="967" spans="1:17" x14ac:dyDescent="0.25">
      <c r="A967" t="s">
        <v>2519</v>
      </c>
      <c r="B967" t="s">
        <v>1265</v>
      </c>
      <c r="C967" s="2">
        <v>40464</v>
      </c>
      <c r="D967" s="2">
        <v>40464</v>
      </c>
      <c r="E967" t="s">
        <v>18</v>
      </c>
      <c r="F967" t="s">
        <v>1200</v>
      </c>
      <c r="G967" t="s">
        <v>141</v>
      </c>
      <c r="H967">
        <v>15</v>
      </c>
      <c r="I967" t="s">
        <v>162</v>
      </c>
      <c r="K967" s="5" t="s">
        <v>143</v>
      </c>
      <c r="L967">
        <v>4.9833331108093262</v>
      </c>
      <c r="M967" t="s">
        <v>144</v>
      </c>
      <c r="N967" t="s">
        <v>2520</v>
      </c>
      <c r="P967" s="4" t="str">
        <f t="shared" si="29"/>
        <v>KRAYN-WKO-NDX-20101013</v>
      </c>
      <c r="Q967">
        <f t="shared" si="30"/>
        <v>1</v>
      </c>
    </row>
    <row r="968" spans="1:17" x14ac:dyDescent="0.25">
      <c r="A968" t="s">
        <v>2685</v>
      </c>
      <c r="B968" t="s">
        <v>1265</v>
      </c>
      <c r="C968" s="2">
        <v>40464</v>
      </c>
      <c r="D968" s="2">
        <v>40464</v>
      </c>
      <c r="E968" t="s">
        <v>18</v>
      </c>
      <c r="F968" t="s">
        <v>1200</v>
      </c>
      <c r="G968" t="s">
        <v>141</v>
      </c>
      <c r="H968">
        <v>15</v>
      </c>
      <c r="I968" t="s">
        <v>162</v>
      </c>
      <c r="K968" s="5" t="s">
        <v>143</v>
      </c>
      <c r="L968">
        <v>4.9833331108093262</v>
      </c>
      <c r="M968" t="s">
        <v>144</v>
      </c>
      <c r="N968" t="s">
        <v>2520</v>
      </c>
      <c r="P968" s="4" t="str">
        <f t="shared" si="29"/>
        <v>KRAYN-WKO-NDX-20101013</v>
      </c>
      <c r="Q968">
        <f t="shared" si="30"/>
        <v>1</v>
      </c>
    </row>
    <row r="969" spans="1:17" x14ac:dyDescent="0.25">
      <c r="A969" t="s">
        <v>3817</v>
      </c>
      <c r="B969" t="s">
        <v>1265</v>
      </c>
      <c r="C969" s="2">
        <v>40464</v>
      </c>
      <c r="D969" s="2">
        <v>40464</v>
      </c>
      <c r="E969" t="s">
        <v>26</v>
      </c>
      <c r="F969" t="s">
        <v>140</v>
      </c>
      <c r="G969" t="s">
        <v>141</v>
      </c>
      <c r="H969">
        <v>2.75</v>
      </c>
      <c r="I969" t="s">
        <v>142</v>
      </c>
      <c r="K969" s="5" t="s">
        <v>143</v>
      </c>
      <c r="L969">
        <v>2.1833333969116211</v>
      </c>
      <c r="M969" t="s">
        <v>144</v>
      </c>
      <c r="N969" t="s">
        <v>3818</v>
      </c>
      <c r="P969" s="4" t="str">
        <f t="shared" si="29"/>
        <v>KRAYN-WKO-NDX-20101013</v>
      </c>
      <c r="Q969">
        <f t="shared" si="30"/>
        <v>1</v>
      </c>
    </row>
    <row r="970" spans="1:17" x14ac:dyDescent="0.25">
      <c r="A970" t="s">
        <v>3819</v>
      </c>
      <c r="B970" t="s">
        <v>1265</v>
      </c>
      <c r="C970" s="2">
        <v>40464</v>
      </c>
      <c r="D970" s="2">
        <v>40464</v>
      </c>
      <c r="E970" t="s">
        <v>26</v>
      </c>
      <c r="F970" t="s">
        <v>140</v>
      </c>
      <c r="G970" t="s">
        <v>141</v>
      </c>
      <c r="H970">
        <v>2.75</v>
      </c>
      <c r="I970" t="s">
        <v>142</v>
      </c>
      <c r="K970" s="5" t="s">
        <v>143</v>
      </c>
      <c r="L970">
        <v>2.1833333969116211</v>
      </c>
      <c r="M970" t="s">
        <v>144</v>
      </c>
      <c r="N970" t="s">
        <v>3818</v>
      </c>
      <c r="P970" s="4" t="str">
        <f t="shared" si="29"/>
        <v>KRAYN-WKO-NDX-20101013</v>
      </c>
      <c r="Q970">
        <f t="shared" si="30"/>
        <v>1</v>
      </c>
    </row>
    <row r="971" spans="1:17" x14ac:dyDescent="0.25">
      <c r="A971" t="s">
        <v>1568</v>
      </c>
      <c r="B971" t="s">
        <v>1265</v>
      </c>
      <c r="C971" s="2">
        <v>40465</v>
      </c>
      <c r="D971" s="2">
        <v>40465</v>
      </c>
      <c r="E971" t="s">
        <v>12</v>
      </c>
      <c r="F971" t="s">
        <v>140</v>
      </c>
      <c r="G971" t="s">
        <v>141</v>
      </c>
      <c r="H971">
        <v>2.8333332538604736</v>
      </c>
      <c r="I971" t="s">
        <v>142</v>
      </c>
      <c r="K971" s="5" t="s">
        <v>143</v>
      </c>
      <c r="L971">
        <v>2.25</v>
      </c>
      <c r="M971" t="s">
        <v>144</v>
      </c>
      <c r="N971" t="s">
        <v>1569</v>
      </c>
      <c r="P971" s="4" t="str">
        <f t="shared" si="29"/>
        <v>KRAYN-WKO-NDX-20101014</v>
      </c>
      <c r="Q971">
        <f t="shared" si="30"/>
        <v>1</v>
      </c>
    </row>
    <row r="972" spans="1:17" x14ac:dyDescent="0.25">
      <c r="A972" t="s">
        <v>2822</v>
      </c>
      <c r="B972" t="s">
        <v>1265</v>
      </c>
      <c r="C972" s="2">
        <v>40465</v>
      </c>
      <c r="D972" s="2">
        <v>40465</v>
      </c>
      <c r="E972" t="s">
        <v>20</v>
      </c>
      <c r="F972" t="s">
        <v>140</v>
      </c>
      <c r="G972" t="s">
        <v>141</v>
      </c>
      <c r="H972">
        <v>23</v>
      </c>
      <c r="I972" t="s">
        <v>142</v>
      </c>
      <c r="J972" t="s">
        <v>80</v>
      </c>
      <c r="K972" s="5" t="s">
        <v>1352</v>
      </c>
      <c r="L972">
        <v>9.4666662216186523</v>
      </c>
      <c r="M972" t="s">
        <v>144</v>
      </c>
      <c r="N972" t="s">
        <v>2823</v>
      </c>
      <c r="P972" s="4" t="str">
        <f t="shared" si="29"/>
        <v>KRAYN-WKO-NDX-20101014</v>
      </c>
      <c r="Q972">
        <f t="shared" si="30"/>
        <v>1</v>
      </c>
    </row>
    <row r="973" spans="1:17" x14ac:dyDescent="0.25">
      <c r="A973" s="37" t="s">
        <v>1709</v>
      </c>
      <c r="B973" t="s">
        <v>1265</v>
      </c>
      <c r="C973" s="2">
        <v>40466</v>
      </c>
      <c r="D973" s="2">
        <v>40466</v>
      </c>
      <c r="E973" t="s">
        <v>13</v>
      </c>
      <c r="F973" t="s">
        <v>140</v>
      </c>
      <c r="G973" t="s">
        <v>141</v>
      </c>
      <c r="H973">
        <v>1.5</v>
      </c>
      <c r="I973" t="s">
        <v>142</v>
      </c>
      <c r="K973" s="5" t="s">
        <v>143</v>
      </c>
      <c r="L973">
        <v>1.1166666746139526</v>
      </c>
      <c r="M973" t="s">
        <v>144</v>
      </c>
      <c r="N973" t="s">
        <v>1710</v>
      </c>
      <c r="P973" s="4" t="str">
        <f t="shared" si="29"/>
        <v>KRAYN-WKO-NDX-20101015</v>
      </c>
      <c r="Q973">
        <f t="shared" si="30"/>
        <v>1</v>
      </c>
    </row>
    <row r="974" spans="1:17" x14ac:dyDescent="0.25">
      <c r="A974" t="s">
        <v>3275</v>
      </c>
      <c r="B974" t="s">
        <v>1429</v>
      </c>
      <c r="C974" s="2">
        <v>40466</v>
      </c>
      <c r="D974" s="2">
        <v>40466</v>
      </c>
      <c r="E974" t="s">
        <v>23</v>
      </c>
      <c r="F974" t="s">
        <v>1379</v>
      </c>
      <c r="G974" t="s">
        <v>141</v>
      </c>
      <c r="H974">
        <v>5.5</v>
      </c>
      <c r="I974" t="s">
        <v>142</v>
      </c>
      <c r="J974" t="s">
        <v>124</v>
      </c>
      <c r="K974" s="5" t="s">
        <v>168</v>
      </c>
      <c r="L974">
        <v>3.7166666984558105</v>
      </c>
      <c r="M974" t="s">
        <v>144</v>
      </c>
      <c r="N974" t="s">
        <v>3274</v>
      </c>
      <c r="P974" s="4" t="str">
        <f t="shared" si="29"/>
        <v>KRAYN-WKO-NDX-20101015</v>
      </c>
      <c r="Q974">
        <f t="shared" si="30"/>
        <v>1</v>
      </c>
    </row>
    <row r="975" spans="1:17" x14ac:dyDescent="0.25">
      <c r="A975" t="s">
        <v>3381</v>
      </c>
      <c r="B975" t="s">
        <v>3382</v>
      </c>
      <c r="C975" s="2">
        <v>40466</v>
      </c>
      <c r="D975" s="2">
        <v>40466</v>
      </c>
      <c r="E975" t="s">
        <v>23</v>
      </c>
      <c r="F975" t="s">
        <v>1200</v>
      </c>
      <c r="G975" t="s">
        <v>141</v>
      </c>
      <c r="H975">
        <v>1.8999999761581421</v>
      </c>
      <c r="I975" t="s">
        <v>162</v>
      </c>
      <c r="J975" t="s">
        <v>45</v>
      </c>
      <c r="K975" s="5" t="s">
        <v>333</v>
      </c>
      <c r="L975">
        <v>2.5666666030883789</v>
      </c>
      <c r="M975" t="s">
        <v>144</v>
      </c>
      <c r="N975" t="s">
        <v>3383</v>
      </c>
      <c r="P975" s="4" t="str">
        <f t="shared" si="29"/>
        <v>KRAYN-WKO-NDX-20101015</v>
      </c>
      <c r="Q975">
        <f t="shared" si="30"/>
        <v>1</v>
      </c>
    </row>
    <row r="976" spans="1:17" x14ac:dyDescent="0.25">
      <c r="A976" t="s">
        <v>4093</v>
      </c>
      <c r="B976" t="s">
        <v>1265</v>
      </c>
      <c r="C976" s="2">
        <v>40466</v>
      </c>
      <c r="D976" s="2">
        <v>40466</v>
      </c>
      <c r="E976" t="s">
        <v>28</v>
      </c>
      <c r="F976" t="s">
        <v>1200</v>
      </c>
      <c r="G976" t="s">
        <v>141</v>
      </c>
      <c r="H976">
        <v>2.2333333492279053</v>
      </c>
      <c r="I976" t="s">
        <v>162</v>
      </c>
      <c r="K976" s="5" t="s">
        <v>143</v>
      </c>
      <c r="L976">
        <v>1.6333333253860474</v>
      </c>
      <c r="M976" t="s">
        <v>144</v>
      </c>
      <c r="N976" t="s">
        <v>4094</v>
      </c>
      <c r="P976" s="4" t="str">
        <f t="shared" si="29"/>
        <v>KRAYN-WKO-NDX-20101015</v>
      </c>
      <c r="Q976">
        <f t="shared" si="30"/>
        <v>1</v>
      </c>
    </row>
    <row r="977" spans="1:17" x14ac:dyDescent="0.25">
      <c r="A977" t="s">
        <v>4341</v>
      </c>
      <c r="B977" t="s">
        <v>1265</v>
      </c>
      <c r="C977" s="2">
        <v>40466</v>
      </c>
      <c r="D977" s="2">
        <v>40466</v>
      </c>
      <c r="E977" t="s">
        <v>30</v>
      </c>
      <c r="F977" t="s">
        <v>1200</v>
      </c>
      <c r="G977" t="s">
        <v>141</v>
      </c>
      <c r="H977">
        <v>2.5</v>
      </c>
      <c r="I977" t="s">
        <v>162</v>
      </c>
      <c r="K977" s="5" t="s">
        <v>143</v>
      </c>
      <c r="L977">
        <v>1.8999999761581421</v>
      </c>
      <c r="M977" t="s">
        <v>144</v>
      </c>
      <c r="N977" t="s">
        <v>4342</v>
      </c>
      <c r="P977" s="4" t="str">
        <f t="shared" si="29"/>
        <v>KRAYN-WKO-NDX-20101015</v>
      </c>
      <c r="Q977">
        <f t="shared" si="30"/>
        <v>1</v>
      </c>
    </row>
    <row r="978" spans="1:17" x14ac:dyDescent="0.25">
      <c r="A978" t="s">
        <v>4784</v>
      </c>
      <c r="B978" t="s">
        <v>1265</v>
      </c>
      <c r="C978" s="2">
        <v>40466</v>
      </c>
      <c r="D978" s="2">
        <v>40466</v>
      </c>
      <c r="E978" t="s">
        <v>33</v>
      </c>
      <c r="F978" t="s">
        <v>140</v>
      </c>
      <c r="G978" t="s">
        <v>141</v>
      </c>
      <c r="H978">
        <v>1.3333333730697632</v>
      </c>
      <c r="I978" t="s">
        <v>142</v>
      </c>
      <c r="K978" s="5" t="s">
        <v>143</v>
      </c>
      <c r="L978">
        <v>1.1666666269302368</v>
      </c>
      <c r="M978" t="s">
        <v>144</v>
      </c>
      <c r="N978" t="s">
        <v>4785</v>
      </c>
      <c r="P978" s="4" t="str">
        <f t="shared" si="29"/>
        <v>KRAYN-WKO-NDX-20101015</v>
      </c>
      <c r="Q978">
        <f t="shared" si="30"/>
        <v>1</v>
      </c>
    </row>
    <row r="979" spans="1:17" x14ac:dyDescent="0.25">
      <c r="A979" t="s">
        <v>5313</v>
      </c>
      <c r="B979" t="s">
        <v>1429</v>
      </c>
      <c r="C979" s="2">
        <v>40466</v>
      </c>
      <c r="D979" s="2">
        <v>40466</v>
      </c>
      <c r="E979" t="s">
        <v>23</v>
      </c>
      <c r="F979" t="s">
        <v>1379</v>
      </c>
      <c r="G979" t="s">
        <v>141</v>
      </c>
      <c r="H979">
        <v>5.5</v>
      </c>
      <c r="I979" t="s">
        <v>142</v>
      </c>
      <c r="J979" t="s">
        <v>124</v>
      </c>
      <c r="K979" s="5" t="s">
        <v>168</v>
      </c>
      <c r="L979">
        <v>3.7166666984558105</v>
      </c>
      <c r="M979" t="s">
        <v>144</v>
      </c>
      <c r="N979" t="s">
        <v>3274</v>
      </c>
      <c r="P979" s="4" t="str">
        <f t="shared" si="29"/>
        <v>KRAYN-WKO-NDX-20101015</v>
      </c>
      <c r="Q979">
        <f t="shared" si="30"/>
        <v>1</v>
      </c>
    </row>
    <row r="980" spans="1:17" x14ac:dyDescent="0.25">
      <c r="A980" t="s">
        <v>1484</v>
      </c>
      <c r="B980" t="s">
        <v>1265</v>
      </c>
      <c r="C980" s="2">
        <v>40469</v>
      </c>
      <c r="D980" s="2">
        <v>40469</v>
      </c>
      <c r="E980" t="s">
        <v>12</v>
      </c>
      <c r="F980" t="s">
        <v>1200</v>
      </c>
      <c r="G980" t="s">
        <v>141</v>
      </c>
      <c r="H980">
        <v>11</v>
      </c>
      <c r="I980" t="s">
        <v>162</v>
      </c>
      <c r="J980" t="s">
        <v>1485</v>
      </c>
      <c r="K980" s="5" t="s">
        <v>1486</v>
      </c>
      <c r="L980">
        <v>7.1999998092651367</v>
      </c>
      <c r="M980" t="s">
        <v>144</v>
      </c>
      <c r="N980" t="s">
        <v>1487</v>
      </c>
      <c r="P980" s="4" t="str">
        <f t="shared" si="29"/>
        <v>KRAYN-WKO-NDX-20101018</v>
      </c>
      <c r="Q980">
        <f t="shared" si="30"/>
        <v>1</v>
      </c>
    </row>
    <row r="981" spans="1:17" x14ac:dyDescent="0.25">
      <c r="A981" t="s">
        <v>4212</v>
      </c>
      <c r="B981" t="s">
        <v>1265</v>
      </c>
      <c r="C981" s="2">
        <v>40469</v>
      </c>
      <c r="D981" s="2">
        <v>40469</v>
      </c>
      <c r="E981" t="s">
        <v>29</v>
      </c>
      <c r="F981" t="s">
        <v>1216</v>
      </c>
      <c r="G981" t="s">
        <v>141</v>
      </c>
      <c r="H981">
        <v>3</v>
      </c>
      <c r="I981" t="s">
        <v>142</v>
      </c>
      <c r="K981" s="5" t="s">
        <v>143</v>
      </c>
      <c r="L981">
        <v>3.6500000953674316</v>
      </c>
      <c r="M981" t="s">
        <v>144</v>
      </c>
      <c r="N981" t="s">
        <v>4213</v>
      </c>
      <c r="P981" s="4" t="str">
        <f t="shared" si="29"/>
        <v>KRAYN-WKO-NDX-20101018</v>
      </c>
      <c r="Q981">
        <f t="shared" si="30"/>
        <v>1</v>
      </c>
    </row>
    <row r="982" spans="1:17" x14ac:dyDescent="0.25">
      <c r="A982" t="s">
        <v>4640</v>
      </c>
      <c r="B982" t="s">
        <v>1265</v>
      </c>
      <c r="C982" s="2">
        <v>40469</v>
      </c>
      <c r="D982" s="2">
        <v>40469</v>
      </c>
      <c r="E982" t="s">
        <v>32</v>
      </c>
      <c r="F982" t="s">
        <v>1200</v>
      </c>
      <c r="G982" t="s">
        <v>141</v>
      </c>
      <c r="H982">
        <v>21.5</v>
      </c>
      <c r="I982" t="s">
        <v>162</v>
      </c>
      <c r="K982" s="5" t="s">
        <v>143</v>
      </c>
      <c r="L982">
        <v>9.4666662216186523</v>
      </c>
      <c r="M982" t="s">
        <v>144</v>
      </c>
      <c r="N982" t="s">
        <v>4641</v>
      </c>
      <c r="P982" s="4" t="str">
        <f t="shared" si="29"/>
        <v>KRAYN-WKO-NDX-20101018</v>
      </c>
      <c r="Q982">
        <f t="shared" si="30"/>
        <v>1</v>
      </c>
    </row>
    <row r="983" spans="1:17" x14ac:dyDescent="0.25">
      <c r="A983" t="s">
        <v>4642</v>
      </c>
      <c r="B983" t="s">
        <v>1265</v>
      </c>
      <c r="C983" s="2">
        <v>40469</v>
      </c>
      <c r="D983" s="2">
        <v>40469</v>
      </c>
      <c r="E983" t="s">
        <v>32</v>
      </c>
      <c r="F983" t="s">
        <v>1200</v>
      </c>
      <c r="G983" t="s">
        <v>141</v>
      </c>
      <c r="H983">
        <v>21.5</v>
      </c>
      <c r="I983" t="s">
        <v>162</v>
      </c>
      <c r="K983" s="5" t="s">
        <v>143</v>
      </c>
      <c r="L983">
        <v>9.4666662216186523</v>
      </c>
      <c r="M983" t="s">
        <v>144</v>
      </c>
      <c r="N983" t="s">
        <v>4641</v>
      </c>
      <c r="P983" s="4" t="str">
        <f t="shared" si="29"/>
        <v>KRAYN-WKO-NDX-20101018</v>
      </c>
      <c r="Q983">
        <f t="shared" si="30"/>
        <v>1</v>
      </c>
    </row>
    <row r="984" spans="1:17" x14ac:dyDescent="0.25">
      <c r="A984" t="s">
        <v>1488</v>
      </c>
      <c r="B984" t="s">
        <v>1489</v>
      </c>
      <c r="C984" s="2">
        <v>40470</v>
      </c>
      <c r="D984" s="2">
        <v>40470</v>
      </c>
      <c r="E984" t="s">
        <v>12</v>
      </c>
      <c r="F984" t="s">
        <v>140</v>
      </c>
      <c r="G984" t="s">
        <v>141</v>
      </c>
      <c r="H984">
        <v>10</v>
      </c>
      <c r="I984" t="s">
        <v>142</v>
      </c>
      <c r="J984" t="s">
        <v>121</v>
      </c>
      <c r="K984" s="5" t="s">
        <v>168</v>
      </c>
      <c r="L984">
        <v>11.75</v>
      </c>
      <c r="M984" t="s">
        <v>144</v>
      </c>
      <c r="N984" t="s">
        <v>1490</v>
      </c>
      <c r="P984" s="4" t="str">
        <f t="shared" si="29"/>
        <v>KRAYN-WKO-NDX-20101019</v>
      </c>
      <c r="Q984">
        <f t="shared" si="30"/>
        <v>1</v>
      </c>
    </row>
    <row r="985" spans="1:17" x14ac:dyDescent="0.25">
      <c r="A985" t="s">
        <v>1491</v>
      </c>
      <c r="B985" t="s">
        <v>1489</v>
      </c>
      <c r="C985" s="2">
        <v>40470</v>
      </c>
      <c r="D985" s="2">
        <v>40470</v>
      </c>
      <c r="E985" t="s">
        <v>12</v>
      </c>
      <c r="F985" t="s">
        <v>140</v>
      </c>
      <c r="G985" t="s">
        <v>141</v>
      </c>
      <c r="H985">
        <v>10</v>
      </c>
      <c r="I985" t="s">
        <v>142</v>
      </c>
      <c r="J985" t="s">
        <v>121</v>
      </c>
      <c r="K985" s="5" t="s">
        <v>168</v>
      </c>
      <c r="L985">
        <v>11.75</v>
      </c>
      <c r="M985" t="s">
        <v>144</v>
      </c>
      <c r="N985" t="s">
        <v>1490</v>
      </c>
      <c r="P985" s="4" t="str">
        <f t="shared" si="29"/>
        <v>KRAYN-WKO-NDX-20101019</v>
      </c>
      <c r="Q985">
        <f t="shared" si="30"/>
        <v>1</v>
      </c>
    </row>
    <row r="986" spans="1:17" x14ac:dyDescent="0.25">
      <c r="A986" t="s">
        <v>4095</v>
      </c>
      <c r="B986" t="s">
        <v>1265</v>
      </c>
      <c r="C986" s="2">
        <v>40470</v>
      </c>
      <c r="D986" s="2">
        <v>40470</v>
      </c>
      <c r="E986" t="s">
        <v>28</v>
      </c>
      <c r="F986" t="s">
        <v>140</v>
      </c>
      <c r="G986" t="s">
        <v>141</v>
      </c>
      <c r="H986">
        <v>3</v>
      </c>
      <c r="I986" t="s">
        <v>142</v>
      </c>
      <c r="K986" s="5" t="s">
        <v>143</v>
      </c>
      <c r="L986">
        <v>1.2833333015441895</v>
      </c>
      <c r="M986" t="s">
        <v>144</v>
      </c>
      <c r="N986" t="s">
        <v>4096</v>
      </c>
      <c r="P986" s="4" t="str">
        <f t="shared" si="29"/>
        <v>KRAYN-WKO-NDX-20101019</v>
      </c>
      <c r="Q986">
        <f t="shared" si="30"/>
        <v>1</v>
      </c>
    </row>
    <row r="987" spans="1:17" x14ac:dyDescent="0.25">
      <c r="A987" t="s">
        <v>4552</v>
      </c>
      <c r="B987" t="s">
        <v>1265</v>
      </c>
      <c r="C987" s="2">
        <v>40470</v>
      </c>
      <c r="D987" s="2">
        <v>40470</v>
      </c>
      <c r="E987" t="s">
        <v>32</v>
      </c>
      <c r="F987" t="s">
        <v>140</v>
      </c>
      <c r="G987" t="s">
        <v>141</v>
      </c>
      <c r="H987">
        <v>4.75</v>
      </c>
      <c r="I987" t="s">
        <v>142</v>
      </c>
      <c r="J987" t="s">
        <v>136</v>
      </c>
      <c r="K987" s="5" t="s">
        <v>333</v>
      </c>
      <c r="L987">
        <v>2.9666666984558105</v>
      </c>
      <c r="M987" t="s">
        <v>144</v>
      </c>
      <c r="N987" t="s">
        <v>4553</v>
      </c>
      <c r="P987" s="4" t="str">
        <f t="shared" si="29"/>
        <v>KRAYN-WKO-NDX-20101019</v>
      </c>
      <c r="Q987">
        <f t="shared" si="30"/>
        <v>1</v>
      </c>
    </row>
    <row r="988" spans="1:17" x14ac:dyDescent="0.25">
      <c r="A988" t="s">
        <v>4971</v>
      </c>
      <c r="B988" t="s">
        <v>1265</v>
      </c>
      <c r="C988" s="2">
        <v>40470</v>
      </c>
      <c r="D988" s="2">
        <v>40470</v>
      </c>
      <c r="E988" t="s">
        <v>34</v>
      </c>
      <c r="F988" t="s">
        <v>140</v>
      </c>
      <c r="G988" t="s">
        <v>141</v>
      </c>
      <c r="H988">
        <v>7.25</v>
      </c>
      <c r="I988" t="s">
        <v>142</v>
      </c>
      <c r="J988" t="s">
        <v>136</v>
      </c>
      <c r="K988" s="5" t="s">
        <v>333</v>
      </c>
      <c r="L988">
        <v>8.8166666030883789</v>
      </c>
      <c r="M988" t="s">
        <v>144</v>
      </c>
      <c r="N988" t="s">
        <v>4553</v>
      </c>
      <c r="P988" s="4" t="str">
        <f t="shared" si="29"/>
        <v>KRAYN-WKO-NDX-20101019</v>
      </c>
      <c r="Q988">
        <f t="shared" si="30"/>
        <v>1</v>
      </c>
    </row>
    <row r="989" spans="1:17" x14ac:dyDescent="0.25">
      <c r="A989" t="s">
        <v>3226</v>
      </c>
      <c r="B989" t="s">
        <v>3227</v>
      </c>
      <c r="C989" s="2">
        <v>40471</v>
      </c>
      <c r="D989" s="2">
        <v>40836</v>
      </c>
      <c r="E989" t="s">
        <v>22</v>
      </c>
      <c r="F989" t="s">
        <v>161</v>
      </c>
      <c r="G989" t="s">
        <v>141</v>
      </c>
      <c r="H989">
        <v>1.5</v>
      </c>
      <c r="I989" t="s">
        <v>142</v>
      </c>
      <c r="K989" s="5" t="s">
        <v>143</v>
      </c>
      <c r="L989">
        <v>1.0333333015441895</v>
      </c>
      <c r="M989" t="s">
        <v>144</v>
      </c>
      <c r="P989" s="4" t="str">
        <f t="shared" si="29"/>
        <v>KRAYN-WKO-NDX-20101020</v>
      </c>
      <c r="Q989">
        <f t="shared" si="30"/>
        <v>1</v>
      </c>
    </row>
    <row r="990" spans="1:17" x14ac:dyDescent="0.25">
      <c r="A990" t="s">
        <v>3739</v>
      </c>
      <c r="B990" t="s">
        <v>1265</v>
      </c>
      <c r="C990" s="2">
        <v>40471</v>
      </c>
      <c r="D990" s="2">
        <v>40471</v>
      </c>
      <c r="E990" t="s">
        <v>26</v>
      </c>
      <c r="F990" t="s">
        <v>1216</v>
      </c>
      <c r="G990" t="s">
        <v>141</v>
      </c>
      <c r="H990">
        <v>5.5</v>
      </c>
      <c r="I990" t="s">
        <v>142</v>
      </c>
      <c r="J990" t="s">
        <v>98</v>
      </c>
      <c r="K990" s="5" t="s">
        <v>168</v>
      </c>
      <c r="L990">
        <v>2.2333333492279053</v>
      </c>
      <c r="M990" t="s">
        <v>144</v>
      </c>
      <c r="N990" t="s">
        <v>3740</v>
      </c>
      <c r="P990" s="4" t="str">
        <f t="shared" si="29"/>
        <v>KRAYN-WKO-NDX-20101020</v>
      </c>
      <c r="Q990">
        <f t="shared" si="30"/>
        <v>1</v>
      </c>
    </row>
    <row r="991" spans="1:17" x14ac:dyDescent="0.25">
      <c r="A991" t="s">
        <v>4097</v>
      </c>
      <c r="B991" t="s">
        <v>1265</v>
      </c>
      <c r="C991" s="2">
        <v>40471</v>
      </c>
      <c r="D991" s="2">
        <v>40471</v>
      </c>
      <c r="E991" t="s">
        <v>28</v>
      </c>
      <c r="F991" t="s">
        <v>140</v>
      </c>
      <c r="G991" t="s">
        <v>141</v>
      </c>
      <c r="H991">
        <v>7</v>
      </c>
      <c r="I991" t="s">
        <v>142</v>
      </c>
      <c r="J991" t="s">
        <v>124</v>
      </c>
      <c r="K991" s="5" t="s">
        <v>168</v>
      </c>
      <c r="L991">
        <v>4.6999998092651367</v>
      </c>
      <c r="M991" t="s">
        <v>144</v>
      </c>
      <c r="N991" t="s">
        <v>4098</v>
      </c>
      <c r="P991" s="4" t="str">
        <f t="shared" si="29"/>
        <v>KRAYN-WKO-NDX-20101020</v>
      </c>
      <c r="Q991">
        <f t="shared" si="30"/>
        <v>1</v>
      </c>
    </row>
    <row r="992" spans="1:17" x14ac:dyDescent="0.25">
      <c r="A992" t="s">
        <v>4099</v>
      </c>
      <c r="B992" t="s">
        <v>1265</v>
      </c>
      <c r="C992" s="2">
        <v>40471</v>
      </c>
      <c r="D992" s="2">
        <v>40471</v>
      </c>
      <c r="E992" t="s">
        <v>28</v>
      </c>
      <c r="F992" t="s">
        <v>140</v>
      </c>
      <c r="G992" t="s">
        <v>141</v>
      </c>
      <c r="H992">
        <v>7</v>
      </c>
      <c r="I992" t="s">
        <v>142</v>
      </c>
      <c r="J992" t="s">
        <v>124</v>
      </c>
      <c r="K992" s="5" t="s">
        <v>168</v>
      </c>
      <c r="L992">
        <v>4.6999998092651367</v>
      </c>
      <c r="M992" t="s">
        <v>144</v>
      </c>
      <c r="N992" t="s">
        <v>4098</v>
      </c>
      <c r="P992" s="4" t="str">
        <f t="shared" si="29"/>
        <v>KRAYN-WKO-NDX-20101020</v>
      </c>
      <c r="Q992">
        <f t="shared" si="30"/>
        <v>1</v>
      </c>
    </row>
    <row r="993" spans="1:17" x14ac:dyDescent="0.25">
      <c r="A993" t="s">
        <v>4855</v>
      </c>
      <c r="B993" t="s">
        <v>1265</v>
      </c>
      <c r="C993" s="2">
        <v>40471</v>
      </c>
      <c r="D993" s="2">
        <v>40471</v>
      </c>
      <c r="E993" t="s">
        <v>34</v>
      </c>
      <c r="F993" t="s">
        <v>1200</v>
      </c>
      <c r="G993" t="s">
        <v>141</v>
      </c>
      <c r="H993">
        <v>18</v>
      </c>
      <c r="I993" t="s">
        <v>162</v>
      </c>
      <c r="K993" s="5" t="s">
        <v>143</v>
      </c>
      <c r="L993">
        <v>7</v>
      </c>
      <c r="M993" t="s">
        <v>144</v>
      </c>
      <c r="N993" t="s">
        <v>4856</v>
      </c>
      <c r="P993" s="4" t="str">
        <f t="shared" si="29"/>
        <v>KRAYN-WKO-NDX-20101020</v>
      </c>
      <c r="Q993">
        <f t="shared" si="30"/>
        <v>1</v>
      </c>
    </row>
    <row r="994" spans="1:17" x14ac:dyDescent="0.25">
      <c r="A994" t="s">
        <v>4857</v>
      </c>
      <c r="B994" t="s">
        <v>1265</v>
      </c>
      <c r="C994" s="2">
        <v>40471</v>
      </c>
      <c r="D994" s="2">
        <v>40471</v>
      </c>
      <c r="E994" t="s">
        <v>34</v>
      </c>
      <c r="F994" t="s">
        <v>1200</v>
      </c>
      <c r="G994" t="s">
        <v>141</v>
      </c>
      <c r="H994">
        <v>18</v>
      </c>
      <c r="I994" t="s">
        <v>162</v>
      </c>
      <c r="K994" s="5" t="s">
        <v>143</v>
      </c>
      <c r="L994">
        <v>7</v>
      </c>
      <c r="M994" t="s">
        <v>144</v>
      </c>
      <c r="N994" t="s">
        <v>4856</v>
      </c>
      <c r="P994" s="4" t="str">
        <f t="shared" si="29"/>
        <v>KRAYN-WKO-NDX-20101020</v>
      </c>
      <c r="Q994">
        <f t="shared" si="30"/>
        <v>1</v>
      </c>
    </row>
    <row r="995" spans="1:17" x14ac:dyDescent="0.25">
      <c r="A995" t="s">
        <v>291</v>
      </c>
      <c r="B995" t="s">
        <v>292</v>
      </c>
      <c r="C995" s="2">
        <v>40472</v>
      </c>
      <c r="D995" s="2">
        <v>40472</v>
      </c>
      <c r="E995" t="s">
        <v>34</v>
      </c>
      <c r="F995" t="s">
        <v>140</v>
      </c>
      <c r="G995" t="s">
        <v>141</v>
      </c>
      <c r="H995">
        <v>0.1875</v>
      </c>
      <c r="I995" t="s">
        <v>142</v>
      </c>
      <c r="K995" s="5" t="s">
        <v>143</v>
      </c>
      <c r="L995">
        <v>0.25208333134651184</v>
      </c>
      <c r="M995" t="s">
        <v>144</v>
      </c>
      <c r="N995" t="s">
        <v>247</v>
      </c>
      <c r="P995" s="4" t="str">
        <f t="shared" si="29"/>
        <v>KRAYN-WKO-NDX-20101021</v>
      </c>
      <c r="Q995">
        <f t="shared" si="30"/>
        <v>1</v>
      </c>
    </row>
    <row r="996" spans="1:17" x14ac:dyDescent="0.25">
      <c r="A996" t="s">
        <v>3741</v>
      </c>
      <c r="B996" t="s">
        <v>1265</v>
      </c>
      <c r="C996" s="2">
        <v>40472</v>
      </c>
      <c r="D996" s="2">
        <v>40471</v>
      </c>
      <c r="E996" t="s">
        <v>26</v>
      </c>
      <c r="F996" t="s">
        <v>1216</v>
      </c>
      <c r="G996" t="s">
        <v>141</v>
      </c>
      <c r="H996">
        <v>13.5</v>
      </c>
      <c r="I996" t="s">
        <v>142</v>
      </c>
      <c r="K996" s="5" t="s">
        <v>143</v>
      </c>
      <c r="L996">
        <v>3.6333334445953369</v>
      </c>
      <c r="M996" t="s">
        <v>144</v>
      </c>
      <c r="N996" t="s">
        <v>3742</v>
      </c>
      <c r="P996" s="4" t="str">
        <f t="shared" si="29"/>
        <v>KRAYN-WKO-NDX-20101021</v>
      </c>
      <c r="Q996">
        <f t="shared" si="30"/>
        <v>1</v>
      </c>
    </row>
    <row r="997" spans="1:17" x14ac:dyDescent="0.25">
      <c r="A997" t="s">
        <v>3891</v>
      </c>
      <c r="B997" t="s">
        <v>1265</v>
      </c>
      <c r="C997" s="2">
        <v>40472</v>
      </c>
      <c r="D997" s="2">
        <v>40472</v>
      </c>
      <c r="E997" t="s">
        <v>27</v>
      </c>
      <c r="F997" t="s">
        <v>140</v>
      </c>
      <c r="G997" t="s">
        <v>141</v>
      </c>
      <c r="H997">
        <v>1</v>
      </c>
      <c r="I997" t="s">
        <v>142</v>
      </c>
      <c r="K997" s="5" t="s">
        <v>143</v>
      </c>
      <c r="L997">
        <v>0.78333336114883423</v>
      </c>
      <c r="M997" t="s">
        <v>144</v>
      </c>
      <c r="N997" t="s">
        <v>3892</v>
      </c>
      <c r="P997" s="4" t="str">
        <f t="shared" si="29"/>
        <v>KRAYN-WKO-NDX-20101021</v>
      </c>
      <c r="Q997">
        <f t="shared" si="30"/>
        <v>1</v>
      </c>
    </row>
    <row r="998" spans="1:17" x14ac:dyDescent="0.25">
      <c r="A998" t="s">
        <v>4858</v>
      </c>
      <c r="B998" t="s">
        <v>1265</v>
      </c>
      <c r="C998" s="2">
        <v>40472</v>
      </c>
      <c r="D998" s="2">
        <v>40472</v>
      </c>
      <c r="E998" t="s">
        <v>34</v>
      </c>
      <c r="F998" t="s">
        <v>1200</v>
      </c>
      <c r="G998" t="s">
        <v>141</v>
      </c>
      <c r="H998">
        <v>4</v>
      </c>
      <c r="I998" t="s">
        <v>162</v>
      </c>
      <c r="J998" t="s">
        <v>36</v>
      </c>
      <c r="K998" s="5" t="s">
        <v>333</v>
      </c>
      <c r="L998">
        <v>6.0500001907348633</v>
      </c>
      <c r="M998" t="s">
        <v>144</v>
      </c>
      <c r="N998" t="s">
        <v>4859</v>
      </c>
      <c r="P998" s="4" t="str">
        <f t="shared" si="29"/>
        <v>KRAYN-WKO-NDX-20101021</v>
      </c>
      <c r="Q998">
        <f t="shared" si="30"/>
        <v>1</v>
      </c>
    </row>
    <row r="999" spans="1:17" x14ac:dyDescent="0.25">
      <c r="A999" t="s">
        <v>4860</v>
      </c>
      <c r="B999" t="s">
        <v>1265</v>
      </c>
      <c r="C999" s="2">
        <v>40472</v>
      </c>
      <c r="D999" s="2">
        <v>40472</v>
      </c>
      <c r="E999" t="s">
        <v>34</v>
      </c>
      <c r="F999" t="s">
        <v>1200</v>
      </c>
      <c r="G999" t="s">
        <v>141</v>
      </c>
      <c r="H999">
        <v>13</v>
      </c>
      <c r="I999" t="s">
        <v>162</v>
      </c>
      <c r="K999" s="5" t="s">
        <v>143</v>
      </c>
      <c r="L999">
        <v>6.0500001907348633</v>
      </c>
      <c r="M999" t="s">
        <v>144</v>
      </c>
      <c r="N999" t="s">
        <v>4861</v>
      </c>
      <c r="P999" s="4" t="str">
        <f t="shared" si="29"/>
        <v>KRAYN-WKO-NDX-20101021</v>
      </c>
      <c r="Q999">
        <f t="shared" si="30"/>
        <v>1</v>
      </c>
    </row>
    <row r="1000" spans="1:17" x14ac:dyDescent="0.25">
      <c r="A1000" t="s">
        <v>4862</v>
      </c>
      <c r="B1000" t="s">
        <v>1265</v>
      </c>
      <c r="C1000" s="2">
        <v>40472</v>
      </c>
      <c r="D1000" s="2">
        <v>40472</v>
      </c>
      <c r="E1000" t="s">
        <v>34</v>
      </c>
      <c r="F1000" t="s">
        <v>1200</v>
      </c>
      <c r="G1000" t="s">
        <v>141</v>
      </c>
      <c r="H1000">
        <v>13</v>
      </c>
      <c r="I1000" t="s">
        <v>162</v>
      </c>
      <c r="K1000" s="5" t="s">
        <v>143</v>
      </c>
      <c r="L1000">
        <v>6.0500001907348633</v>
      </c>
      <c r="M1000" t="s">
        <v>144</v>
      </c>
      <c r="N1000" t="s">
        <v>4861</v>
      </c>
      <c r="P1000" s="4" t="str">
        <f t="shared" si="29"/>
        <v>KRAYN-WKO-NDX-20101021</v>
      </c>
      <c r="Q1000">
        <f t="shared" si="30"/>
        <v>1</v>
      </c>
    </row>
    <row r="1001" spans="1:17" x14ac:dyDescent="0.25">
      <c r="A1001" t="s">
        <v>243</v>
      </c>
      <c r="B1001" t="s">
        <v>244</v>
      </c>
      <c r="C1001" s="2">
        <v>40473</v>
      </c>
      <c r="D1001" s="2">
        <v>40473</v>
      </c>
      <c r="E1001" t="s">
        <v>33</v>
      </c>
      <c r="F1001" t="s">
        <v>140</v>
      </c>
      <c r="G1001" t="s">
        <v>141</v>
      </c>
      <c r="H1001">
        <v>0.5625</v>
      </c>
      <c r="I1001" t="s">
        <v>142</v>
      </c>
      <c r="J1001" t="s">
        <v>245</v>
      </c>
      <c r="K1001" s="5" t="s">
        <v>246</v>
      </c>
      <c r="L1001">
        <v>0.17638888955116272</v>
      </c>
      <c r="M1001" t="s">
        <v>144</v>
      </c>
      <c r="N1001" t="s">
        <v>247</v>
      </c>
      <c r="P1001" s="4" t="str">
        <f t="shared" si="29"/>
        <v>KRAYN-WKO-NDX-20101022</v>
      </c>
      <c r="Q1001">
        <f t="shared" si="30"/>
        <v>1</v>
      </c>
    </row>
    <row r="1002" spans="1:17" x14ac:dyDescent="0.25">
      <c r="A1002" s="37" t="s">
        <v>1711</v>
      </c>
      <c r="B1002" t="s">
        <v>1265</v>
      </c>
      <c r="C1002" s="2">
        <v>40473</v>
      </c>
      <c r="D1002" s="2">
        <v>40473</v>
      </c>
      <c r="E1002" t="s">
        <v>13</v>
      </c>
      <c r="F1002" t="s">
        <v>140</v>
      </c>
      <c r="G1002" t="s">
        <v>141</v>
      </c>
      <c r="H1002">
        <v>12.25</v>
      </c>
      <c r="I1002" t="s">
        <v>142</v>
      </c>
      <c r="J1002" t="s">
        <v>1304</v>
      </c>
      <c r="K1002" s="5" t="s">
        <v>201</v>
      </c>
      <c r="L1002">
        <v>10.433333396911621</v>
      </c>
      <c r="M1002" t="s">
        <v>144</v>
      </c>
      <c r="N1002" t="s">
        <v>1712</v>
      </c>
      <c r="P1002" s="4" t="str">
        <f t="shared" si="29"/>
        <v>KRAYN-WKO-NDX-20101022</v>
      </c>
      <c r="Q1002">
        <f t="shared" si="30"/>
        <v>1</v>
      </c>
    </row>
    <row r="1003" spans="1:17" x14ac:dyDescent="0.25">
      <c r="A1003" t="s">
        <v>4644</v>
      </c>
      <c r="B1003" t="s">
        <v>1400</v>
      </c>
      <c r="C1003" s="2">
        <v>40473</v>
      </c>
      <c r="D1003" s="2">
        <v>40473</v>
      </c>
      <c r="E1003" t="s">
        <v>32</v>
      </c>
      <c r="F1003" t="s">
        <v>140</v>
      </c>
      <c r="G1003" t="s">
        <v>141</v>
      </c>
      <c r="H1003">
        <v>1.5</v>
      </c>
      <c r="I1003" t="s">
        <v>142</v>
      </c>
      <c r="K1003" s="5" t="s">
        <v>143</v>
      </c>
      <c r="L1003">
        <v>0.86666667461395264</v>
      </c>
      <c r="M1003" t="s">
        <v>144</v>
      </c>
      <c r="N1003" t="s">
        <v>4643</v>
      </c>
      <c r="P1003" s="4" t="str">
        <f t="shared" si="29"/>
        <v>KRAYN-WKO-NDX-20101022</v>
      </c>
      <c r="Q1003">
        <f t="shared" si="30"/>
        <v>1</v>
      </c>
    </row>
    <row r="1004" spans="1:17" x14ac:dyDescent="0.25">
      <c r="A1004" t="s">
        <v>4786</v>
      </c>
      <c r="B1004" t="s">
        <v>1265</v>
      </c>
      <c r="C1004" s="2">
        <v>40473</v>
      </c>
      <c r="D1004" s="2">
        <v>40473</v>
      </c>
      <c r="E1004" t="s">
        <v>33</v>
      </c>
      <c r="F1004" t="s">
        <v>1200</v>
      </c>
      <c r="G1004" t="s">
        <v>141</v>
      </c>
      <c r="H1004">
        <v>13.5</v>
      </c>
      <c r="I1004" t="s">
        <v>162</v>
      </c>
      <c r="J1004" t="s">
        <v>4787</v>
      </c>
      <c r="K1004" s="5" t="s">
        <v>4788</v>
      </c>
      <c r="L1004">
        <v>4.2333331108093262</v>
      </c>
      <c r="M1004" t="s">
        <v>144</v>
      </c>
      <c r="N1004" t="s">
        <v>4789</v>
      </c>
      <c r="P1004" s="4" t="str">
        <f t="shared" si="29"/>
        <v>KRAYN-WKO-NDX-20101022</v>
      </c>
      <c r="Q1004">
        <f t="shared" si="30"/>
        <v>1</v>
      </c>
    </row>
    <row r="1005" spans="1:17" x14ac:dyDescent="0.25">
      <c r="A1005" t="s">
        <v>4790</v>
      </c>
      <c r="B1005" t="s">
        <v>1265</v>
      </c>
      <c r="C1005" s="2">
        <v>40473</v>
      </c>
      <c r="D1005" s="2">
        <v>40473</v>
      </c>
      <c r="E1005" t="s">
        <v>33</v>
      </c>
      <c r="F1005" t="s">
        <v>1200</v>
      </c>
      <c r="G1005" t="s">
        <v>141</v>
      </c>
      <c r="H1005">
        <v>13.5</v>
      </c>
      <c r="I1005" t="s">
        <v>162</v>
      </c>
      <c r="J1005" t="s">
        <v>4787</v>
      </c>
      <c r="K1005" s="5" t="s">
        <v>4788</v>
      </c>
      <c r="L1005">
        <v>4.2333331108093262</v>
      </c>
      <c r="M1005" t="s">
        <v>144</v>
      </c>
      <c r="N1005" t="s">
        <v>4789</v>
      </c>
      <c r="P1005" s="4" t="str">
        <f t="shared" si="29"/>
        <v>KRAYN-WKO-NDX-20101022</v>
      </c>
      <c r="Q1005">
        <f t="shared" si="30"/>
        <v>1</v>
      </c>
    </row>
    <row r="1006" spans="1:17" x14ac:dyDescent="0.25">
      <c r="A1006" t="s">
        <v>5319</v>
      </c>
      <c r="B1006" t="s">
        <v>1400</v>
      </c>
      <c r="C1006" s="2">
        <v>40473</v>
      </c>
      <c r="D1006" s="2">
        <v>40473</v>
      </c>
      <c r="E1006" t="s">
        <v>32</v>
      </c>
      <c r="F1006" t="s">
        <v>140</v>
      </c>
      <c r="G1006" t="s">
        <v>141</v>
      </c>
      <c r="H1006">
        <v>1.5</v>
      </c>
      <c r="I1006" t="s">
        <v>142</v>
      </c>
      <c r="K1006" s="5" t="s">
        <v>143</v>
      </c>
      <c r="L1006">
        <v>0.86666667461395264</v>
      </c>
      <c r="M1006" t="s">
        <v>144</v>
      </c>
      <c r="N1006" t="s">
        <v>4643</v>
      </c>
      <c r="P1006" s="4" t="str">
        <f t="shared" si="29"/>
        <v>KRAYN-WKO-NDX-20101022</v>
      </c>
      <c r="Q1006">
        <f t="shared" si="30"/>
        <v>1</v>
      </c>
    </row>
    <row r="1007" spans="1:17" x14ac:dyDescent="0.25">
      <c r="A1007" s="37" t="s">
        <v>1713</v>
      </c>
      <c r="B1007" t="s">
        <v>1714</v>
      </c>
      <c r="C1007" s="2">
        <v>40474</v>
      </c>
      <c r="D1007" s="2">
        <v>40474</v>
      </c>
      <c r="E1007" t="s">
        <v>13</v>
      </c>
      <c r="F1007" t="s">
        <v>140</v>
      </c>
      <c r="G1007" t="s">
        <v>141</v>
      </c>
      <c r="H1007">
        <v>1</v>
      </c>
      <c r="I1007" t="s">
        <v>142</v>
      </c>
      <c r="K1007" s="5" t="s">
        <v>143</v>
      </c>
      <c r="L1007">
        <v>4.0333333015441895</v>
      </c>
      <c r="M1007" t="s">
        <v>144</v>
      </c>
      <c r="N1007" t="s">
        <v>1715</v>
      </c>
      <c r="P1007" s="4" t="str">
        <f t="shared" si="29"/>
        <v>KRAYN-WKO-NDX-20101023</v>
      </c>
      <c r="Q1007">
        <f t="shared" si="30"/>
        <v>1</v>
      </c>
    </row>
    <row r="1008" spans="1:17" x14ac:dyDescent="0.25">
      <c r="A1008" t="s">
        <v>5366</v>
      </c>
      <c r="B1008" t="s">
        <v>1265</v>
      </c>
      <c r="C1008" s="2">
        <v>40474</v>
      </c>
      <c r="D1008" s="2">
        <v>40474</v>
      </c>
      <c r="E1008" t="s">
        <v>14</v>
      </c>
      <c r="F1008" t="s">
        <v>140</v>
      </c>
      <c r="G1008" t="s">
        <v>141</v>
      </c>
      <c r="H1008">
        <v>22.649999618530273</v>
      </c>
      <c r="I1008" t="s">
        <v>142</v>
      </c>
      <c r="J1008" t="s">
        <v>1304</v>
      </c>
      <c r="K1008" s="5" t="s">
        <v>201</v>
      </c>
      <c r="L1008">
        <v>5.8333334922790527</v>
      </c>
      <c r="M1008" t="s">
        <v>144</v>
      </c>
      <c r="N1008" t="s">
        <v>1852</v>
      </c>
      <c r="P1008" s="4" t="str">
        <f t="shared" si="29"/>
        <v>KRAYN-WKO-NDX-20101023</v>
      </c>
      <c r="Q1008">
        <f t="shared" si="30"/>
        <v>1</v>
      </c>
    </row>
    <row r="1009" spans="1:17" x14ac:dyDescent="0.25">
      <c r="A1009" t="s">
        <v>1141</v>
      </c>
      <c r="B1009" t="s">
        <v>1142</v>
      </c>
      <c r="C1009" s="2">
        <v>40476</v>
      </c>
      <c r="D1009" s="2">
        <v>40476</v>
      </c>
      <c r="E1009" t="s">
        <v>16</v>
      </c>
      <c r="F1009" t="s">
        <v>140</v>
      </c>
      <c r="G1009" t="s">
        <v>141</v>
      </c>
      <c r="H1009">
        <v>1.65625</v>
      </c>
      <c r="I1009" t="s">
        <v>142</v>
      </c>
      <c r="K1009" s="5" t="s">
        <v>143</v>
      </c>
      <c r="L1009">
        <v>0.55208331346511841</v>
      </c>
      <c r="M1009" t="s">
        <v>144</v>
      </c>
      <c r="N1009" t="s">
        <v>1143</v>
      </c>
      <c r="P1009" s="4" t="str">
        <f t="shared" si="29"/>
        <v>KRAYN-WKO-NDX-20101025</v>
      </c>
      <c r="Q1009">
        <f t="shared" si="30"/>
        <v>1</v>
      </c>
    </row>
    <row r="1010" spans="1:17" x14ac:dyDescent="0.25">
      <c r="A1010" t="s">
        <v>276</v>
      </c>
      <c r="B1010" t="s">
        <v>277</v>
      </c>
      <c r="C1010" s="2">
        <v>40477</v>
      </c>
      <c r="D1010" s="2">
        <v>40478</v>
      </c>
      <c r="E1010" t="s">
        <v>34</v>
      </c>
      <c r="F1010" t="s">
        <v>140</v>
      </c>
      <c r="G1010" t="s">
        <v>141</v>
      </c>
      <c r="H1010">
        <v>0.25</v>
      </c>
      <c r="I1010" t="s">
        <v>142</v>
      </c>
      <c r="K1010" s="5" t="s">
        <v>143</v>
      </c>
      <c r="L1010">
        <v>3.4722189884632826E-3</v>
      </c>
      <c r="M1010" t="s">
        <v>144</v>
      </c>
      <c r="N1010" t="s">
        <v>278</v>
      </c>
      <c r="P1010" s="4" t="str">
        <f t="shared" si="29"/>
        <v>KRAYN-WKO-NDX-20101026</v>
      </c>
      <c r="Q1010">
        <f t="shared" si="30"/>
        <v>1</v>
      </c>
    </row>
    <row r="1011" spans="1:17" x14ac:dyDescent="0.25">
      <c r="A1011" t="s">
        <v>323</v>
      </c>
      <c r="B1011" t="s">
        <v>324</v>
      </c>
      <c r="C1011" s="2">
        <v>40477</v>
      </c>
      <c r="D1011" s="2">
        <v>40477</v>
      </c>
      <c r="E1011" t="s">
        <v>35</v>
      </c>
      <c r="F1011" t="s">
        <v>140</v>
      </c>
      <c r="G1011" t="s">
        <v>141</v>
      </c>
      <c r="H1011">
        <v>0.16875000298023224</v>
      </c>
      <c r="I1011" t="s">
        <v>142</v>
      </c>
      <c r="J1011" t="s">
        <v>325</v>
      </c>
      <c r="K1011" s="5" t="s">
        <v>326</v>
      </c>
      <c r="L1011">
        <v>0.20902778208255768</v>
      </c>
      <c r="M1011" t="s">
        <v>144</v>
      </c>
      <c r="N1011" t="s">
        <v>327</v>
      </c>
      <c r="P1011" s="4" t="str">
        <f t="shared" si="29"/>
        <v>KRAYN-WKO-NDX-20101026</v>
      </c>
      <c r="Q1011">
        <f t="shared" si="30"/>
        <v>1</v>
      </c>
    </row>
    <row r="1012" spans="1:17" x14ac:dyDescent="0.25">
      <c r="A1012" t="s">
        <v>328</v>
      </c>
      <c r="B1012" t="s">
        <v>324</v>
      </c>
      <c r="C1012" s="2">
        <v>40477</v>
      </c>
      <c r="D1012" s="2">
        <v>40477</v>
      </c>
      <c r="E1012" t="s">
        <v>35</v>
      </c>
      <c r="F1012" t="s">
        <v>140</v>
      </c>
      <c r="G1012" t="s">
        <v>141</v>
      </c>
      <c r="H1012">
        <v>1.1687500476837158</v>
      </c>
      <c r="I1012" t="s">
        <v>142</v>
      </c>
      <c r="J1012" t="s">
        <v>329</v>
      </c>
      <c r="K1012" s="5" t="s">
        <v>330</v>
      </c>
      <c r="L1012">
        <v>0.4791666567325592</v>
      </c>
      <c r="M1012" t="s">
        <v>144</v>
      </c>
      <c r="N1012" t="s">
        <v>327</v>
      </c>
      <c r="P1012" s="4" t="str">
        <f t="shared" si="29"/>
        <v>KRAYN-WKO-NDX-20101026</v>
      </c>
      <c r="Q1012">
        <f t="shared" si="30"/>
        <v>1</v>
      </c>
    </row>
    <row r="1013" spans="1:17" x14ac:dyDescent="0.25">
      <c r="A1013" t="s">
        <v>1144</v>
      </c>
      <c r="B1013" t="s">
        <v>1145</v>
      </c>
      <c r="C1013" s="2">
        <v>40477</v>
      </c>
      <c r="D1013" s="2">
        <v>40477</v>
      </c>
      <c r="E1013" t="s">
        <v>16</v>
      </c>
      <c r="F1013" t="s">
        <v>140</v>
      </c>
      <c r="G1013" t="s">
        <v>141</v>
      </c>
      <c r="H1013">
        <v>0.2291666716337204</v>
      </c>
      <c r="I1013" t="s">
        <v>142</v>
      </c>
      <c r="K1013" s="5" t="s">
        <v>143</v>
      </c>
      <c r="L1013">
        <v>8.3333335816860199E-2</v>
      </c>
      <c r="M1013" t="s">
        <v>144</v>
      </c>
      <c r="N1013" t="s">
        <v>1146</v>
      </c>
      <c r="P1013" s="4" t="str">
        <f t="shared" si="29"/>
        <v>KRAYN-WKO-NDX-20101026</v>
      </c>
      <c r="Q1013">
        <f t="shared" si="30"/>
        <v>1</v>
      </c>
    </row>
    <row r="1014" spans="1:17" x14ac:dyDescent="0.25">
      <c r="A1014" t="s">
        <v>2188</v>
      </c>
      <c r="B1014" t="s">
        <v>1265</v>
      </c>
      <c r="C1014" s="2">
        <v>40477</v>
      </c>
      <c r="D1014" s="2">
        <v>40477</v>
      </c>
      <c r="E1014" t="s">
        <v>16</v>
      </c>
      <c r="F1014" t="s">
        <v>1216</v>
      </c>
      <c r="G1014" t="s">
        <v>141</v>
      </c>
      <c r="H1014">
        <v>4</v>
      </c>
      <c r="I1014" t="s">
        <v>142</v>
      </c>
      <c r="K1014" s="5" t="s">
        <v>143</v>
      </c>
      <c r="L1014">
        <v>1.9666666984558105</v>
      </c>
      <c r="M1014" t="s">
        <v>144</v>
      </c>
      <c r="N1014" t="s">
        <v>2189</v>
      </c>
      <c r="P1014" s="4" t="str">
        <f t="shared" si="29"/>
        <v>KRAYN-WKO-NDX-20101026</v>
      </c>
      <c r="Q1014">
        <f t="shared" si="30"/>
        <v>1</v>
      </c>
    </row>
    <row r="1015" spans="1:17" x14ac:dyDescent="0.25">
      <c r="A1015" t="s">
        <v>4791</v>
      </c>
      <c r="B1015" t="s">
        <v>1265</v>
      </c>
      <c r="C1015" s="2">
        <v>40477</v>
      </c>
      <c r="D1015" s="2">
        <v>40477</v>
      </c>
      <c r="E1015" t="s">
        <v>33</v>
      </c>
      <c r="F1015" t="s">
        <v>1200</v>
      </c>
      <c r="G1015" t="s">
        <v>141</v>
      </c>
      <c r="H1015">
        <v>7.3333334922790527</v>
      </c>
      <c r="I1015" t="s">
        <v>162</v>
      </c>
      <c r="K1015" s="5" t="s">
        <v>143</v>
      </c>
      <c r="L1015">
        <v>2.9166667461395264</v>
      </c>
      <c r="M1015" t="s">
        <v>144</v>
      </c>
      <c r="N1015" t="s">
        <v>4792</v>
      </c>
      <c r="P1015" s="4" t="str">
        <f t="shared" si="29"/>
        <v>KRAYN-WKO-NDX-20101026</v>
      </c>
      <c r="Q1015">
        <f t="shared" si="30"/>
        <v>1</v>
      </c>
    </row>
    <row r="1016" spans="1:17" x14ac:dyDescent="0.25">
      <c r="A1016" t="s">
        <v>5101</v>
      </c>
      <c r="B1016" t="s">
        <v>324</v>
      </c>
      <c r="C1016" s="2">
        <v>40477</v>
      </c>
      <c r="D1016" s="2">
        <v>40477</v>
      </c>
      <c r="E1016" t="s">
        <v>35</v>
      </c>
      <c r="F1016" t="s">
        <v>140</v>
      </c>
      <c r="G1016" t="s">
        <v>141</v>
      </c>
      <c r="H1016">
        <v>1.3562500476837158</v>
      </c>
      <c r="I1016" t="s">
        <v>142</v>
      </c>
      <c r="J1016" t="s">
        <v>5102</v>
      </c>
      <c r="K1016" s="5" t="s">
        <v>5103</v>
      </c>
      <c r="L1016">
        <v>0.56388890743255615</v>
      </c>
      <c r="M1016" t="s">
        <v>144</v>
      </c>
      <c r="N1016" t="s">
        <v>327</v>
      </c>
      <c r="P1016" s="4" t="str">
        <f t="shared" si="29"/>
        <v>KRAYN-WKO-NDX-20101026</v>
      </c>
      <c r="Q1016">
        <f t="shared" si="30"/>
        <v>1</v>
      </c>
    </row>
    <row r="1017" spans="1:17" x14ac:dyDescent="0.25">
      <c r="A1017" t="s">
        <v>234</v>
      </c>
      <c r="B1017" t="s">
        <v>235</v>
      </c>
      <c r="C1017" s="2">
        <v>40478</v>
      </c>
      <c r="D1017" s="2">
        <v>40479</v>
      </c>
      <c r="E1017" t="s">
        <v>33</v>
      </c>
      <c r="F1017" t="s">
        <v>140</v>
      </c>
      <c r="G1017" t="s">
        <v>141</v>
      </c>
      <c r="H1017">
        <v>0.14027777314186096</v>
      </c>
      <c r="I1017" t="s">
        <v>142</v>
      </c>
      <c r="K1017" s="5" t="s">
        <v>143</v>
      </c>
      <c r="L1017">
        <v>0.17152777314186096</v>
      </c>
      <c r="M1017" t="s">
        <v>144</v>
      </c>
      <c r="N1017" t="s">
        <v>236</v>
      </c>
      <c r="P1017" s="4" t="str">
        <f t="shared" si="29"/>
        <v>KRAYN-WKO-NDX-20101027</v>
      </c>
      <c r="Q1017">
        <f t="shared" si="30"/>
        <v>1</v>
      </c>
    </row>
    <row r="1018" spans="1:17" x14ac:dyDescent="0.25">
      <c r="A1018" t="s">
        <v>237</v>
      </c>
      <c r="B1018" t="s">
        <v>238</v>
      </c>
      <c r="C1018" s="2">
        <v>40478</v>
      </c>
      <c r="D1018" s="2">
        <v>40478</v>
      </c>
      <c r="E1018" t="s">
        <v>33</v>
      </c>
      <c r="F1018" t="s">
        <v>140</v>
      </c>
      <c r="G1018" t="s">
        <v>141</v>
      </c>
      <c r="H1018">
        <v>0.4375</v>
      </c>
      <c r="I1018" t="s">
        <v>142</v>
      </c>
      <c r="K1018" s="5" t="s">
        <v>143</v>
      </c>
      <c r="L1018">
        <v>0.44374999403953552</v>
      </c>
      <c r="M1018" t="s">
        <v>144</v>
      </c>
      <c r="N1018" t="s">
        <v>239</v>
      </c>
      <c r="P1018" s="4" t="str">
        <f t="shared" si="29"/>
        <v>KRAYN-WKO-NDX-20101027</v>
      </c>
      <c r="Q1018">
        <f t="shared" si="30"/>
        <v>1</v>
      </c>
    </row>
    <row r="1019" spans="1:17" x14ac:dyDescent="0.25">
      <c r="A1019" t="s">
        <v>240</v>
      </c>
      <c r="B1019" t="s">
        <v>241</v>
      </c>
      <c r="C1019" s="2">
        <v>40479</v>
      </c>
      <c r="D1019" s="2">
        <v>40479</v>
      </c>
      <c r="E1019" t="s">
        <v>33</v>
      </c>
      <c r="F1019" t="s">
        <v>140</v>
      </c>
      <c r="G1019" t="s">
        <v>141</v>
      </c>
      <c r="H1019">
        <v>0.75972223281860352</v>
      </c>
      <c r="I1019" t="s">
        <v>142</v>
      </c>
      <c r="K1019" s="5" t="s">
        <v>143</v>
      </c>
      <c r="L1019">
        <v>0.17152777314186096</v>
      </c>
      <c r="M1019" t="s">
        <v>144</v>
      </c>
      <c r="N1019" t="s">
        <v>242</v>
      </c>
      <c r="P1019" s="4" t="str">
        <f t="shared" si="29"/>
        <v>KRAYN-WKO-NDX-20101028</v>
      </c>
      <c r="Q1019">
        <f t="shared" si="30"/>
        <v>1</v>
      </c>
    </row>
    <row r="1020" spans="1:17" x14ac:dyDescent="0.25">
      <c r="A1020" t="s">
        <v>447</v>
      </c>
      <c r="B1020" t="s">
        <v>448</v>
      </c>
      <c r="C1020" s="2">
        <v>40479</v>
      </c>
      <c r="D1020" s="2">
        <v>40479</v>
      </c>
      <c r="E1020" t="s">
        <v>26</v>
      </c>
      <c r="F1020" t="s">
        <v>140</v>
      </c>
      <c r="G1020" t="s">
        <v>141</v>
      </c>
      <c r="H1020">
        <v>0.25</v>
      </c>
      <c r="I1020" t="s">
        <v>142</v>
      </c>
      <c r="K1020" s="5" t="s">
        <v>143</v>
      </c>
      <c r="L1020">
        <v>0.12986111640930176</v>
      </c>
      <c r="M1020" t="s">
        <v>144</v>
      </c>
      <c r="N1020" t="s">
        <v>449</v>
      </c>
      <c r="P1020" s="4" t="str">
        <f t="shared" si="29"/>
        <v>KRAYN-WKO-NDX-20101028</v>
      </c>
      <c r="Q1020">
        <f t="shared" si="30"/>
        <v>1</v>
      </c>
    </row>
    <row r="1021" spans="1:17" x14ac:dyDescent="0.25">
      <c r="A1021" t="s">
        <v>596</v>
      </c>
      <c r="B1021" t="s">
        <v>597</v>
      </c>
      <c r="C1021" s="2">
        <v>40479</v>
      </c>
      <c r="D1021" s="2">
        <v>40479</v>
      </c>
      <c r="E1021" t="s">
        <v>29</v>
      </c>
      <c r="F1021" t="s">
        <v>140</v>
      </c>
      <c r="G1021" t="s">
        <v>141</v>
      </c>
      <c r="H1021">
        <v>0.1041666641831398</v>
      </c>
      <c r="I1021" t="s">
        <v>142</v>
      </c>
      <c r="K1021" s="5" t="s">
        <v>143</v>
      </c>
      <c r="L1021">
        <v>0.1840277761220932</v>
      </c>
      <c r="M1021" t="s">
        <v>144</v>
      </c>
      <c r="N1021" t="s">
        <v>598</v>
      </c>
      <c r="P1021" s="4" t="str">
        <f t="shared" si="29"/>
        <v>KRAYN-WKO-NDX-20101028</v>
      </c>
      <c r="Q1021">
        <f t="shared" si="30"/>
        <v>1</v>
      </c>
    </row>
    <row r="1022" spans="1:17" x14ac:dyDescent="0.25">
      <c r="A1022" t="s">
        <v>3820</v>
      </c>
      <c r="B1022" t="s">
        <v>2378</v>
      </c>
      <c r="C1022" s="2">
        <v>40480</v>
      </c>
      <c r="D1022" s="2">
        <v>40480</v>
      </c>
      <c r="E1022" t="s">
        <v>26</v>
      </c>
      <c r="F1022" t="s">
        <v>1200</v>
      </c>
      <c r="G1022" t="s">
        <v>141</v>
      </c>
      <c r="H1022">
        <v>12.5</v>
      </c>
      <c r="I1022" t="s">
        <v>162</v>
      </c>
      <c r="K1022" s="5" t="s">
        <v>143</v>
      </c>
      <c r="L1022">
        <v>4.9333333969116211</v>
      </c>
      <c r="M1022" t="s">
        <v>144</v>
      </c>
      <c r="N1022" t="s">
        <v>3821</v>
      </c>
      <c r="P1022" s="4" t="str">
        <f t="shared" si="29"/>
        <v>KRAYN-WKO-NDX-20101029</v>
      </c>
      <c r="Q1022">
        <f t="shared" si="30"/>
        <v>1</v>
      </c>
    </row>
    <row r="1023" spans="1:17" x14ac:dyDescent="0.25">
      <c r="A1023" t="s">
        <v>599</v>
      </c>
      <c r="B1023" t="s">
        <v>600</v>
      </c>
      <c r="C1023" s="2">
        <v>40487</v>
      </c>
      <c r="D1023" s="2">
        <v>40487</v>
      </c>
      <c r="E1023" t="s">
        <v>29</v>
      </c>
      <c r="F1023" t="s">
        <v>140</v>
      </c>
      <c r="G1023" t="s">
        <v>141</v>
      </c>
      <c r="H1023">
        <v>0.69861114025115967</v>
      </c>
      <c r="I1023" t="s">
        <v>142</v>
      </c>
      <c r="K1023" s="5" t="s">
        <v>143</v>
      </c>
      <c r="L1023">
        <v>0.34999999403953552</v>
      </c>
      <c r="M1023" t="s">
        <v>144</v>
      </c>
      <c r="N1023" t="s">
        <v>601</v>
      </c>
      <c r="P1023" s="4" t="str">
        <f t="shared" si="29"/>
        <v>KRAYN-WKO-NDX-20101105</v>
      </c>
      <c r="Q1023">
        <f t="shared" si="30"/>
        <v>1</v>
      </c>
    </row>
    <row r="1024" spans="1:17" x14ac:dyDescent="0.25">
      <c r="A1024" t="s">
        <v>450</v>
      </c>
      <c r="B1024" t="s">
        <v>451</v>
      </c>
      <c r="C1024" s="2">
        <v>40491</v>
      </c>
      <c r="D1024" s="2">
        <v>40491</v>
      </c>
      <c r="E1024" t="s">
        <v>26</v>
      </c>
      <c r="F1024" t="s">
        <v>140</v>
      </c>
      <c r="G1024" t="s">
        <v>141</v>
      </c>
      <c r="H1024">
        <v>0.23194444179534912</v>
      </c>
      <c r="I1024" t="s">
        <v>142</v>
      </c>
      <c r="K1024" s="5" t="s">
        <v>143</v>
      </c>
      <c r="L1024">
        <v>9.1666668653488159E-2</v>
      </c>
      <c r="M1024" t="s">
        <v>144</v>
      </c>
      <c r="N1024" t="s">
        <v>452</v>
      </c>
      <c r="P1024" s="4" t="str">
        <f t="shared" si="29"/>
        <v>KRAYN-WKO-NDX-20101109</v>
      </c>
      <c r="Q1024">
        <f t="shared" si="30"/>
        <v>1</v>
      </c>
    </row>
    <row r="1025" spans="1:17" x14ac:dyDescent="0.25">
      <c r="A1025" t="s">
        <v>563</v>
      </c>
      <c r="B1025" t="s">
        <v>564</v>
      </c>
      <c r="C1025" s="2">
        <v>40493</v>
      </c>
      <c r="D1025" s="2">
        <v>40493</v>
      </c>
      <c r="E1025" t="s">
        <v>28</v>
      </c>
      <c r="F1025" t="s">
        <v>140</v>
      </c>
      <c r="G1025" t="s">
        <v>141</v>
      </c>
      <c r="H1025">
        <v>0</v>
      </c>
      <c r="I1025" t="s">
        <v>142</v>
      </c>
      <c r="K1025" s="5" t="s">
        <v>143</v>
      </c>
      <c r="L1025">
        <v>0</v>
      </c>
      <c r="M1025" t="s">
        <v>144</v>
      </c>
      <c r="N1025" t="s">
        <v>247</v>
      </c>
      <c r="P1025" s="4" t="str">
        <f t="shared" si="29"/>
        <v>KRAYN-WKO-NDX-20101111</v>
      </c>
      <c r="Q1025">
        <f t="shared" si="30"/>
        <v>1</v>
      </c>
    </row>
    <row r="1026" spans="1:17" x14ac:dyDescent="0.25">
      <c r="A1026" t="s">
        <v>568</v>
      </c>
      <c r="B1026" t="s">
        <v>564</v>
      </c>
      <c r="C1026" s="2">
        <v>40493</v>
      </c>
      <c r="D1026" s="2">
        <v>40493</v>
      </c>
      <c r="E1026" t="s">
        <v>28</v>
      </c>
      <c r="F1026" t="s">
        <v>140</v>
      </c>
      <c r="G1026" t="s">
        <v>141</v>
      </c>
      <c r="H1026">
        <v>0</v>
      </c>
      <c r="I1026" t="s">
        <v>142</v>
      </c>
      <c r="K1026" s="5" t="s">
        <v>143</v>
      </c>
      <c r="L1026">
        <v>0</v>
      </c>
      <c r="M1026" t="s">
        <v>144</v>
      </c>
      <c r="N1026" t="s">
        <v>247</v>
      </c>
      <c r="P1026" s="4" t="str">
        <f t="shared" si="29"/>
        <v>KRAYN-WKO-NDX-20101111</v>
      </c>
      <c r="Q1026">
        <f t="shared" si="30"/>
        <v>1</v>
      </c>
    </row>
    <row r="1027" spans="1:17" x14ac:dyDescent="0.25">
      <c r="A1027" t="s">
        <v>3311</v>
      </c>
      <c r="B1027" t="s">
        <v>3312</v>
      </c>
      <c r="C1027" s="2">
        <v>40493</v>
      </c>
      <c r="E1027" t="s">
        <v>23</v>
      </c>
      <c r="F1027" t="s">
        <v>161</v>
      </c>
      <c r="G1027" t="s">
        <v>141</v>
      </c>
      <c r="H1027">
        <v>18</v>
      </c>
      <c r="I1027" t="s">
        <v>142</v>
      </c>
      <c r="K1027" s="5" t="s">
        <v>143</v>
      </c>
      <c r="L1027">
        <v>2.5833332538604736</v>
      </c>
      <c r="M1027" t="s">
        <v>144</v>
      </c>
      <c r="N1027" t="s">
        <v>3313</v>
      </c>
      <c r="P1027" s="4" t="str">
        <f t="shared" ref="P1027:P1090" si="31">LEFT($A1027,22)</f>
        <v>KRAYN-WKO-NDX-20101111</v>
      </c>
      <c r="Q1027">
        <f t="shared" ref="Q1027:Q1090" si="32">COUNTIF($A$2:$A$2708,$A1027)</f>
        <v>1</v>
      </c>
    </row>
    <row r="1028" spans="1:17" x14ac:dyDescent="0.25">
      <c r="A1028" t="s">
        <v>699</v>
      </c>
      <c r="B1028" t="s">
        <v>700</v>
      </c>
      <c r="C1028" s="2">
        <v>40494</v>
      </c>
      <c r="D1028" s="2">
        <v>40494</v>
      </c>
      <c r="E1028" t="s">
        <v>20</v>
      </c>
      <c r="F1028" t="s">
        <v>140</v>
      </c>
      <c r="G1028" t="s">
        <v>141</v>
      </c>
      <c r="H1028">
        <v>0.18541666865348816</v>
      </c>
      <c r="I1028" t="s">
        <v>142</v>
      </c>
      <c r="K1028" s="5" t="s">
        <v>143</v>
      </c>
      <c r="L1028">
        <v>0.17152777314186096</v>
      </c>
      <c r="M1028" t="s">
        <v>144</v>
      </c>
      <c r="N1028" t="s">
        <v>701</v>
      </c>
      <c r="P1028" s="4" t="str">
        <f t="shared" si="31"/>
        <v>KRAYN-WKO-NDX-20101112</v>
      </c>
      <c r="Q1028">
        <f t="shared" si="32"/>
        <v>1</v>
      </c>
    </row>
    <row r="1029" spans="1:17" x14ac:dyDescent="0.25">
      <c r="A1029" t="s">
        <v>999</v>
      </c>
      <c r="B1029" t="s">
        <v>700</v>
      </c>
      <c r="C1029" s="2">
        <v>40494</v>
      </c>
      <c r="D1029" s="2">
        <v>40494</v>
      </c>
      <c r="E1029" t="s">
        <v>12</v>
      </c>
      <c r="F1029" t="s">
        <v>140</v>
      </c>
      <c r="G1029" t="s">
        <v>141</v>
      </c>
      <c r="H1029">
        <v>0.18541666865348816</v>
      </c>
      <c r="I1029" t="s">
        <v>142</v>
      </c>
      <c r="K1029" s="5" t="s">
        <v>143</v>
      </c>
      <c r="L1029">
        <v>0.17152777314186096</v>
      </c>
      <c r="M1029" t="s">
        <v>144</v>
      </c>
      <c r="N1029" t="s">
        <v>1000</v>
      </c>
      <c r="P1029" s="4" t="str">
        <f t="shared" si="31"/>
        <v>KRAYN-WKO-NDX-20101112</v>
      </c>
      <c r="Q1029">
        <f t="shared" si="32"/>
        <v>1</v>
      </c>
    </row>
    <row r="1030" spans="1:17" x14ac:dyDescent="0.25">
      <c r="A1030" t="s">
        <v>1492</v>
      </c>
      <c r="B1030" t="s">
        <v>1493</v>
      </c>
      <c r="C1030" s="2">
        <v>40494</v>
      </c>
      <c r="D1030" s="2">
        <v>40494</v>
      </c>
      <c r="E1030" t="s">
        <v>12</v>
      </c>
      <c r="F1030" t="s">
        <v>140</v>
      </c>
      <c r="G1030" t="s">
        <v>141</v>
      </c>
      <c r="H1030">
        <v>0.19374999403953552</v>
      </c>
      <c r="I1030" t="s">
        <v>142</v>
      </c>
      <c r="K1030" s="5" t="s">
        <v>143</v>
      </c>
      <c r="L1030">
        <v>0.17499999701976776</v>
      </c>
      <c r="M1030" t="s">
        <v>144</v>
      </c>
      <c r="N1030" t="s">
        <v>1494</v>
      </c>
      <c r="P1030" s="4" t="str">
        <f t="shared" si="31"/>
        <v>KRAYN-WKO-NDX-20101112</v>
      </c>
      <c r="Q1030">
        <f t="shared" si="32"/>
        <v>1</v>
      </c>
    </row>
    <row r="1031" spans="1:17" x14ac:dyDescent="0.25">
      <c r="A1031" t="s">
        <v>335</v>
      </c>
      <c r="B1031" t="s">
        <v>336</v>
      </c>
      <c r="C1031" s="2">
        <v>40497</v>
      </c>
      <c r="D1031" s="2">
        <v>40497</v>
      </c>
      <c r="E1031" t="s">
        <v>35</v>
      </c>
      <c r="F1031" t="s">
        <v>140</v>
      </c>
      <c r="G1031" t="s">
        <v>141</v>
      </c>
      <c r="H1031">
        <v>0.1319444477558136</v>
      </c>
      <c r="I1031" t="s">
        <v>142</v>
      </c>
      <c r="K1031" s="5" t="s">
        <v>143</v>
      </c>
      <c r="L1031">
        <v>0.125</v>
      </c>
      <c r="M1031" t="s">
        <v>144</v>
      </c>
      <c r="N1031" t="s">
        <v>337</v>
      </c>
      <c r="P1031" s="4" t="str">
        <f t="shared" si="31"/>
        <v>KRAYN-WKO-NDX-20101115</v>
      </c>
      <c r="Q1031">
        <f t="shared" si="32"/>
        <v>1</v>
      </c>
    </row>
    <row r="1032" spans="1:17" x14ac:dyDescent="0.25">
      <c r="A1032" t="s">
        <v>702</v>
      </c>
      <c r="B1032" t="s">
        <v>703</v>
      </c>
      <c r="C1032" s="2">
        <v>40497</v>
      </c>
      <c r="D1032" s="2">
        <v>40497</v>
      </c>
      <c r="E1032" t="s">
        <v>20</v>
      </c>
      <c r="F1032" t="s">
        <v>140</v>
      </c>
      <c r="G1032" t="s">
        <v>141</v>
      </c>
      <c r="H1032">
        <v>8.1249997019767761E-2</v>
      </c>
      <c r="I1032" t="s">
        <v>142</v>
      </c>
      <c r="K1032" s="5" t="s">
        <v>143</v>
      </c>
      <c r="L1032">
        <v>6.0416664928197861E-2</v>
      </c>
      <c r="M1032" t="s">
        <v>144</v>
      </c>
      <c r="N1032" t="s">
        <v>704</v>
      </c>
      <c r="P1032" s="4" t="str">
        <f t="shared" si="31"/>
        <v>KRAYN-WKO-NDX-20101115</v>
      </c>
      <c r="Q1032">
        <f t="shared" si="32"/>
        <v>1</v>
      </c>
    </row>
    <row r="1033" spans="1:17" x14ac:dyDescent="0.25">
      <c r="A1033" t="s">
        <v>1101</v>
      </c>
      <c r="B1033" t="s">
        <v>1102</v>
      </c>
      <c r="C1033" s="2">
        <v>40498</v>
      </c>
      <c r="D1033" s="2">
        <v>40500</v>
      </c>
      <c r="E1033" t="s">
        <v>15</v>
      </c>
      <c r="F1033" t="s">
        <v>140</v>
      </c>
      <c r="G1033" t="s">
        <v>141</v>
      </c>
      <c r="H1033">
        <v>1.3833333253860474</v>
      </c>
      <c r="I1033" t="s">
        <v>142</v>
      </c>
      <c r="K1033" s="5" t="s">
        <v>143</v>
      </c>
      <c r="L1033">
        <v>0.23472222685813904</v>
      </c>
      <c r="M1033" t="s">
        <v>144</v>
      </c>
      <c r="N1033" t="s">
        <v>1103</v>
      </c>
      <c r="P1033" s="4" t="str">
        <f t="shared" si="31"/>
        <v>KRAYN-WKO-NDX-20101116</v>
      </c>
      <c r="Q1033">
        <f t="shared" si="32"/>
        <v>1</v>
      </c>
    </row>
    <row r="1034" spans="1:17" x14ac:dyDescent="0.25">
      <c r="A1034" t="s">
        <v>279</v>
      </c>
      <c r="B1034" t="s">
        <v>280</v>
      </c>
      <c r="C1034" s="2">
        <v>40499</v>
      </c>
      <c r="D1034" s="2">
        <v>40500</v>
      </c>
      <c r="E1034" t="s">
        <v>34</v>
      </c>
      <c r="F1034" t="s">
        <v>140</v>
      </c>
      <c r="G1034" t="s">
        <v>141</v>
      </c>
      <c r="H1034">
        <v>0.54166668653488159</v>
      </c>
      <c r="I1034" t="s">
        <v>142</v>
      </c>
      <c r="K1034" s="5" t="s">
        <v>143</v>
      </c>
      <c r="L1034">
        <v>-2.222222276031971E-2</v>
      </c>
      <c r="M1034" t="s">
        <v>144</v>
      </c>
      <c r="N1034" t="s">
        <v>281</v>
      </c>
      <c r="P1034" s="4" t="str">
        <f t="shared" si="31"/>
        <v>KRAYN-WKO-NDX-20101117</v>
      </c>
      <c r="Q1034">
        <f t="shared" si="32"/>
        <v>1</v>
      </c>
    </row>
    <row r="1035" spans="1:17" x14ac:dyDescent="0.25">
      <c r="A1035" t="s">
        <v>403</v>
      </c>
      <c r="B1035" t="s">
        <v>404</v>
      </c>
      <c r="C1035" s="2">
        <v>40499</v>
      </c>
      <c r="D1035" s="2">
        <v>40499</v>
      </c>
      <c r="E1035" t="s">
        <v>25</v>
      </c>
      <c r="F1035" t="s">
        <v>140</v>
      </c>
      <c r="G1035" t="s">
        <v>141</v>
      </c>
      <c r="H1035">
        <v>0.1666666716337204</v>
      </c>
      <c r="I1035" t="s">
        <v>142</v>
      </c>
      <c r="K1035" s="5" t="s">
        <v>143</v>
      </c>
      <c r="L1035">
        <v>8.6805552244186401E-2</v>
      </c>
      <c r="M1035" t="s">
        <v>144</v>
      </c>
      <c r="N1035" t="s">
        <v>405</v>
      </c>
      <c r="P1035" s="4" t="str">
        <f t="shared" si="31"/>
        <v>KRAYN-WKO-NDX-20101117</v>
      </c>
      <c r="Q1035">
        <f t="shared" si="32"/>
        <v>1</v>
      </c>
    </row>
    <row r="1036" spans="1:17" x14ac:dyDescent="0.25">
      <c r="A1036" t="s">
        <v>453</v>
      </c>
      <c r="B1036" t="s">
        <v>454</v>
      </c>
      <c r="C1036" s="2">
        <v>40499</v>
      </c>
      <c r="D1036" s="2">
        <v>40499</v>
      </c>
      <c r="E1036" t="s">
        <v>26</v>
      </c>
      <c r="F1036" t="s">
        <v>140</v>
      </c>
      <c r="G1036" t="s">
        <v>141</v>
      </c>
      <c r="H1036">
        <v>0.38749998807907104</v>
      </c>
      <c r="I1036" t="s">
        <v>142</v>
      </c>
      <c r="K1036" s="5" t="s">
        <v>143</v>
      </c>
      <c r="L1036">
        <v>0.21388888359069824</v>
      </c>
      <c r="M1036" t="s">
        <v>144</v>
      </c>
      <c r="N1036" t="s">
        <v>455</v>
      </c>
      <c r="P1036" s="4" t="str">
        <f t="shared" si="31"/>
        <v>KRAYN-WKO-NDX-20101117</v>
      </c>
      <c r="Q1036">
        <f t="shared" si="32"/>
        <v>1</v>
      </c>
    </row>
    <row r="1037" spans="1:17" x14ac:dyDescent="0.25">
      <c r="A1037" t="s">
        <v>456</v>
      </c>
      <c r="B1037" t="s">
        <v>457</v>
      </c>
      <c r="C1037" s="2">
        <v>40499</v>
      </c>
      <c r="D1037" s="2">
        <v>40499</v>
      </c>
      <c r="E1037" t="s">
        <v>26</v>
      </c>
      <c r="F1037" t="s">
        <v>140</v>
      </c>
      <c r="G1037" t="s">
        <v>141</v>
      </c>
      <c r="H1037">
        <v>2.083333395421505E-2</v>
      </c>
      <c r="I1037" t="s">
        <v>142</v>
      </c>
      <c r="K1037" s="5" t="s">
        <v>143</v>
      </c>
      <c r="L1037">
        <v>-0.84861111640930176</v>
      </c>
      <c r="M1037" t="s">
        <v>144</v>
      </c>
      <c r="N1037" t="s">
        <v>458</v>
      </c>
      <c r="P1037" s="4" t="str">
        <f t="shared" si="31"/>
        <v>KRAYN-WKO-NDX-20101117</v>
      </c>
      <c r="Q1037">
        <f t="shared" si="32"/>
        <v>1</v>
      </c>
    </row>
    <row r="1038" spans="1:17" x14ac:dyDescent="0.25">
      <c r="A1038" t="s">
        <v>705</v>
      </c>
      <c r="B1038" t="s">
        <v>706</v>
      </c>
      <c r="C1038" s="2">
        <v>40500</v>
      </c>
      <c r="D1038" s="2">
        <v>40500</v>
      </c>
      <c r="E1038" t="s">
        <v>20</v>
      </c>
      <c r="F1038" t="s">
        <v>140</v>
      </c>
      <c r="G1038" t="s">
        <v>141</v>
      </c>
      <c r="H1038">
        <v>0.25</v>
      </c>
      <c r="I1038" t="s">
        <v>142</v>
      </c>
      <c r="K1038" s="5" t="s">
        <v>143</v>
      </c>
      <c r="L1038">
        <v>0.13958333432674408</v>
      </c>
      <c r="M1038" t="s">
        <v>144</v>
      </c>
      <c r="N1038" t="s">
        <v>707</v>
      </c>
      <c r="P1038" s="4" t="str">
        <f t="shared" si="31"/>
        <v>KRAYN-WKO-NDX-20101118</v>
      </c>
      <c r="Q1038">
        <f t="shared" si="32"/>
        <v>1</v>
      </c>
    </row>
    <row r="1039" spans="1:17" x14ac:dyDescent="0.25">
      <c r="A1039" t="s">
        <v>708</v>
      </c>
      <c r="B1039" t="s">
        <v>709</v>
      </c>
      <c r="C1039" s="2">
        <v>40501</v>
      </c>
      <c r="D1039" s="2">
        <v>40501</v>
      </c>
      <c r="E1039" t="s">
        <v>20</v>
      </c>
      <c r="F1039" t="s">
        <v>140</v>
      </c>
      <c r="G1039" t="s">
        <v>141</v>
      </c>
      <c r="H1039">
        <v>0.43472221493721008</v>
      </c>
      <c r="I1039" t="s">
        <v>142</v>
      </c>
      <c r="J1039" t="s">
        <v>124</v>
      </c>
      <c r="K1039" s="5" t="s">
        <v>168</v>
      </c>
      <c r="L1039">
        <v>0.14305555820465088</v>
      </c>
      <c r="M1039" t="s">
        <v>144</v>
      </c>
      <c r="N1039" t="s">
        <v>710</v>
      </c>
      <c r="P1039" s="4" t="str">
        <f t="shared" si="31"/>
        <v>KRAYN-WKO-NDX-20101119</v>
      </c>
      <c r="Q1039">
        <f t="shared" si="32"/>
        <v>1</v>
      </c>
    </row>
    <row r="1040" spans="1:17" x14ac:dyDescent="0.25">
      <c r="A1040" t="s">
        <v>565</v>
      </c>
      <c r="B1040" t="s">
        <v>566</v>
      </c>
      <c r="C1040" s="2">
        <v>40504</v>
      </c>
      <c r="D1040" s="2">
        <v>40504</v>
      </c>
      <c r="E1040" t="s">
        <v>28</v>
      </c>
      <c r="F1040" t="s">
        <v>140</v>
      </c>
      <c r="G1040" t="s">
        <v>141</v>
      </c>
      <c r="H1040">
        <v>0.80416667461395264</v>
      </c>
      <c r="I1040" t="s">
        <v>142</v>
      </c>
      <c r="K1040" s="5" t="s">
        <v>143</v>
      </c>
      <c r="L1040">
        <v>0.38680556416511536</v>
      </c>
      <c r="M1040" t="s">
        <v>144</v>
      </c>
      <c r="N1040" t="s">
        <v>567</v>
      </c>
      <c r="P1040" s="4" t="str">
        <f t="shared" si="31"/>
        <v>KRAYN-WKO-NDX-20101122</v>
      </c>
      <c r="Q1040">
        <f t="shared" si="32"/>
        <v>1</v>
      </c>
    </row>
    <row r="1041" spans="1:17" x14ac:dyDescent="0.25">
      <c r="A1041" t="s">
        <v>630</v>
      </c>
      <c r="B1041" t="s">
        <v>631</v>
      </c>
      <c r="C1041" s="2">
        <v>40505</v>
      </c>
      <c r="D1041" s="2">
        <v>40505</v>
      </c>
      <c r="E1041" t="s">
        <v>30</v>
      </c>
      <c r="F1041" t="s">
        <v>140</v>
      </c>
      <c r="G1041" t="s">
        <v>141</v>
      </c>
      <c r="H1041">
        <v>0.83402776718139648</v>
      </c>
      <c r="I1041" t="s">
        <v>142</v>
      </c>
      <c r="K1041" s="5" t="s">
        <v>143</v>
      </c>
      <c r="L1041">
        <v>0.26180556416511536</v>
      </c>
      <c r="M1041" t="s">
        <v>144</v>
      </c>
      <c r="N1041" t="s">
        <v>567</v>
      </c>
      <c r="P1041" s="4" t="str">
        <f t="shared" si="31"/>
        <v>KRAYN-WKO-NDX-20101123</v>
      </c>
      <c r="Q1041">
        <f t="shared" si="32"/>
        <v>1</v>
      </c>
    </row>
    <row r="1042" spans="1:17" x14ac:dyDescent="0.25">
      <c r="A1042" t="s">
        <v>942</v>
      </c>
      <c r="B1042" t="s">
        <v>943</v>
      </c>
      <c r="C1042" s="2">
        <v>40505</v>
      </c>
      <c r="D1042" s="2">
        <v>40505</v>
      </c>
      <c r="E1042" t="s">
        <v>11</v>
      </c>
      <c r="F1042" t="s">
        <v>140</v>
      </c>
      <c r="G1042" t="s">
        <v>141</v>
      </c>
      <c r="H1042">
        <v>0.1041666641831398</v>
      </c>
      <c r="I1042" t="s">
        <v>142</v>
      </c>
      <c r="K1042" s="5" t="s">
        <v>143</v>
      </c>
      <c r="L1042">
        <v>5.694444477558136E-2</v>
      </c>
      <c r="M1042" t="s">
        <v>144</v>
      </c>
      <c r="N1042" t="s">
        <v>944</v>
      </c>
      <c r="P1042" s="4" t="str">
        <f t="shared" si="31"/>
        <v>KRAYN-WKO-NDX-20101123</v>
      </c>
      <c r="Q1042">
        <f t="shared" si="32"/>
        <v>1</v>
      </c>
    </row>
    <row r="1043" spans="1:17" x14ac:dyDescent="0.25">
      <c r="A1043" t="s">
        <v>945</v>
      </c>
      <c r="B1043" t="s">
        <v>943</v>
      </c>
      <c r="C1043" s="2">
        <v>40505</v>
      </c>
      <c r="D1043" s="2">
        <v>40505</v>
      </c>
      <c r="E1043" t="s">
        <v>11</v>
      </c>
      <c r="F1043" t="s">
        <v>140</v>
      </c>
      <c r="G1043" t="s">
        <v>141</v>
      </c>
      <c r="H1043">
        <v>0.1041666641831398</v>
      </c>
      <c r="I1043" t="s">
        <v>142</v>
      </c>
      <c r="K1043" s="5" t="s">
        <v>143</v>
      </c>
      <c r="L1043">
        <v>5.694444477558136E-2</v>
      </c>
      <c r="M1043" t="s">
        <v>144</v>
      </c>
      <c r="N1043" t="s">
        <v>944</v>
      </c>
      <c r="P1043" s="4" t="str">
        <f t="shared" si="31"/>
        <v>KRAYN-WKO-NDX-20101123</v>
      </c>
      <c r="Q1043">
        <f t="shared" si="32"/>
        <v>1</v>
      </c>
    </row>
    <row r="1044" spans="1:17" x14ac:dyDescent="0.25">
      <c r="A1044" t="s">
        <v>506</v>
      </c>
      <c r="B1044" t="s">
        <v>507</v>
      </c>
      <c r="C1044" s="2">
        <v>40506</v>
      </c>
      <c r="D1044" s="2">
        <v>40506</v>
      </c>
      <c r="E1044" t="s">
        <v>27</v>
      </c>
      <c r="F1044" t="s">
        <v>140</v>
      </c>
      <c r="G1044" t="s">
        <v>141</v>
      </c>
      <c r="H1044">
        <v>0.5486111044883728</v>
      </c>
      <c r="I1044" t="s">
        <v>142</v>
      </c>
      <c r="K1044" s="5" t="s">
        <v>143</v>
      </c>
      <c r="L1044">
        <v>0.2951388955116272</v>
      </c>
      <c r="M1044" t="s">
        <v>144</v>
      </c>
      <c r="N1044" t="s">
        <v>508</v>
      </c>
      <c r="P1044" s="4" t="str">
        <f t="shared" si="31"/>
        <v>KRAYN-WKO-NDX-20101124</v>
      </c>
      <c r="Q1044">
        <f t="shared" si="32"/>
        <v>1</v>
      </c>
    </row>
    <row r="1045" spans="1:17" x14ac:dyDescent="0.25">
      <c r="A1045" t="s">
        <v>756</v>
      </c>
      <c r="B1045" t="s">
        <v>757</v>
      </c>
      <c r="C1045" s="2">
        <v>40506</v>
      </c>
      <c r="D1045" s="2">
        <v>40506</v>
      </c>
      <c r="E1045" t="s">
        <v>21</v>
      </c>
      <c r="F1045" t="s">
        <v>140</v>
      </c>
      <c r="G1045" t="s">
        <v>141</v>
      </c>
      <c r="H1045">
        <v>0.1041666641831398</v>
      </c>
      <c r="I1045" t="s">
        <v>142</v>
      </c>
      <c r="K1045" s="5" t="s">
        <v>143</v>
      </c>
      <c r="L1045">
        <v>9.5138892531394958E-2</v>
      </c>
      <c r="M1045" t="s">
        <v>144</v>
      </c>
      <c r="N1045" t="s">
        <v>758</v>
      </c>
      <c r="P1045" s="4" t="str">
        <f t="shared" si="31"/>
        <v>KRAYN-WKO-NDX-20101124</v>
      </c>
      <c r="Q1045">
        <f t="shared" si="32"/>
        <v>1</v>
      </c>
    </row>
    <row r="1046" spans="1:17" x14ac:dyDescent="0.25">
      <c r="A1046" t="s">
        <v>459</v>
      </c>
      <c r="B1046" t="s">
        <v>460</v>
      </c>
      <c r="C1046" s="2">
        <v>40508</v>
      </c>
      <c r="D1046" s="2">
        <v>40508</v>
      </c>
      <c r="E1046" t="s">
        <v>26</v>
      </c>
      <c r="F1046" t="s">
        <v>140</v>
      </c>
      <c r="G1046" t="s">
        <v>141</v>
      </c>
      <c r="H1046">
        <v>1.2708333730697632</v>
      </c>
      <c r="I1046" t="s">
        <v>142</v>
      </c>
      <c r="K1046" s="5" t="s">
        <v>143</v>
      </c>
      <c r="L1046">
        <v>0.44097220897674561</v>
      </c>
      <c r="M1046" t="s">
        <v>144</v>
      </c>
      <c r="N1046" t="s">
        <v>461</v>
      </c>
      <c r="P1046" s="4" t="str">
        <f t="shared" si="31"/>
        <v>KRAYN-WKO-NDX-20101126</v>
      </c>
      <c r="Q1046">
        <f t="shared" si="32"/>
        <v>1</v>
      </c>
    </row>
    <row r="1047" spans="1:17" x14ac:dyDescent="0.25">
      <c r="A1047" t="s">
        <v>462</v>
      </c>
      <c r="B1047" t="s">
        <v>460</v>
      </c>
      <c r="C1047" s="2">
        <v>40508</v>
      </c>
      <c r="D1047" s="2">
        <v>40508</v>
      </c>
      <c r="E1047" t="s">
        <v>26</v>
      </c>
      <c r="F1047" t="s">
        <v>140</v>
      </c>
      <c r="G1047" t="s">
        <v>141</v>
      </c>
      <c r="H1047">
        <v>1.2708333730697632</v>
      </c>
      <c r="I1047" t="s">
        <v>142</v>
      </c>
      <c r="K1047" s="5" t="s">
        <v>143</v>
      </c>
      <c r="L1047">
        <v>0.44097220897674561</v>
      </c>
      <c r="M1047" t="s">
        <v>144</v>
      </c>
      <c r="N1047" t="s">
        <v>461</v>
      </c>
      <c r="P1047" s="4" t="str">
        <f t="shared" si="31"/>
        <v>KRAYN-WKO-NDX-20101126</v>
      </c>
      <c r="Q1047">
        <f t="shared" si="32"/>
        <v>1</v>
      </c>
    </row>
    <row r="1048" spans="1:17" x14ac:dyDescent="0.25">
      <c r="A1048" t="s">
        <v>463</v>
      </c>
      <c r="B1048" t="s">
        <v>460</v>
      </c>
      <c r="C1048" s="2">
        <v>40508</v>
      </c>
      <c r="D1048" s="2">
        <v>40508</v>
      </c>
      <c r="E1048" t="s">
        <v>26</v>
      </c>
      <c r="F1048" t="s">
        <v>140</v>
      </c>
      <c r="G1048" t="s">
        <v>141</v>
      </c>
      <c r="H1048">
        <v>2.1041667461395264</v>
      </c>
      <c r="I1048" t="s">
        <v>142</v>
      </c>
      <c r="K1048" s="5" t="s">
        <v>143</v>
      </c>
      <c r="L1048">
        <v>0.87152779102325439</v>
      </c>
      <c r="M1048" t="s">
        <v>144</v>
      </c>
      <c r="N1048" t="s">
        <v>461</v>
      </c>
      <c r="P1048" s="4" t="str">
        <f t="shared" si="31"/>
        <v>KRAYN-WKO-NDX-20101126</v>
      </c>
      <c r="Q1048">
        <f t="shared" si="32"/>
        <v>1</v>
      </c>
    </row>
    <row r="1049" spans="1:17" x14ac:dyDescent="0.25">
      <c r="A1049" t="s">
        <v>464</v>
      </c>
      <c r="B1049" t="s">
        <v>460</v>
      </c>
      <c r="C1049" s="2">
        <v>40508</v>
      </c>
      <c r="D1049" s="2">
        <v>40508</v>
      </c>
      <c r="E1049" t="s">
        <v>26</v>
      </c>
      <c r="F1049" t="s">
        <v>140</v>
      </c>
      <c r="G1049" t="s">
        <v>141</v>
      </c>
      <c r="H1049">
        <v>2.1041667461395264</v>
      </c>
      <c r="I1049" t="s">
        <v>142</v>
      </c>
      <c r="K1049" s="5" t="s">
        <v>143</v>
      </c>
      <c r="L1049">
        <v>0.87152779102325439</v>
      </c>
      <c r="M1049" t="s">
        <v>144</v>
      </c>
      <c r="N1049" t="s">
        <v>461</v>
      </c>
      <c r="P1049" s="4" t="str">
        <f t="shared" si="31"/>
        <v>KRAYN-WKO-NDX-20101126</v>
      </c>
      <c r="Q1049">
        <f t="shared" si="32"/>
        <v>1</v>
      </c>
    </row>
    <row r="1050" spans="1:17" x14ac:dyDescent="0.25">
      <c r="A1050" t="s">
        <v>759</v>
      </c>
      <c r="B1050" t="s">
        <v>760</v>
      </c>
      <c r="C1050" s="2">
        <v>40508</v>
      </c>
      <c r="D1050" s="2">
        <v>40508</v>
      </c>
      <c r="E1050" t="s">
        <v>21</v>
      </c>
      <c r="F1050" t="s">
        <v>140</v>
      </c>
      <c r="G1050" t="s">
        <v>141</v>
      </c>
      <c r="H1050">
        <v>0.5625</v>
      </c>
      <c r="I1050" t="s">
        <v>142</v>
      </c>
      <c r="K1050" s="5" t="s">
        <v>143</v>
      </c>
      <c r="L1050">
        <v>0.56736111640930176</v>
      </c>
      <c r="M1050" t="s">
        <v>144</v>
      </c>
      <c r="N1050" t="s">
        <v>761</v>
      </c>
      <c r="P1050" s="4" t="str">
        <f t="shared" si="31"/>
        <v>KRAYN-WKO-NDX-20101126</v>
      </c>
      <c r="Q1050">
        <f t="shared" si="32"/>
        <v>1</v>
      </c>
    </row>
    <row r="1051" spans="1:17" x14ac:dyDescent="0.25">
      <c r="A1051" t="s">
        <v>762</v>
      </c>
      <c r="B1051" t="s">
        <v>760</v>
      </c>
      <c r="C1051" s="2">
        <v>40508</v>
      </c>
      <c r="D1051" s="2">
        <v>40511</v>
      </c>
      <c r="E1051" t="s">
        <v>21</v>
      </c>
      <c r="F1051" t="s">
        <v>140</v>
      </c>
      <c r="G1051" t="s">
        <v>141</v>
      </c>
      <c r="H1051">
        <v>1.5208333730697632</v>
      </c>
      <c r="I1051" t="s">
        <v>142</v>
      </c>
      <c r="J1051" t="s">
        <v>116</v>
      </c>
      <c r="K1051" s="5" t="s">
        <v>168</v>
      </c>
      <c r="L1051">
        <v>0.56736111640930176</v>
      </c>
      <c r="M1051" t="s">
        <v>144</v>
      </c>
      <c r="N1051" t="s">
        <v>763</v>
      </c>
      <c r="P1051" s="4" t="str">
        <f t="shared" si="31"/>
        <v>KRAYN-WKO-NDX-20101126</v>
      </c>
      <c r="Q1051">
        <f t="shared" si="32"/>
        <v>1</v>
      </c>
    </row>
    <row r="1052" spans="1:17" x14ac:dyDescent="0.25">
      <c r="A1052" t="s">
        <v>764</v>
      </c>
      <c r="B1052" t="s">
        <v>760</v>
      </c>
      <c r="C1052" s="2">
        <v>40508</v>
      </c>
      <c r="D1052" s="2">
        <v>40508</v>
      </c>
      <c r="E1052" t="s">
        <v>21</v>
      </c>
      <c r="F1052" t="s">
        <v>140</v>
      </c>
      <c r="G1052" t="s">
        <v>141</v>
      </c>
      <c r="H1052">
        <v>1.6916667222976685</v>
      </c>
      <c r="I1052" t="s">
        <v>142</v>
      </c>
      <c r="K1052" s="5" t="s">
        <v>143</v>
      </c>
      <c r="L1052">
        <v>0.57430553436279297</v>
      </c>
      <c r="M1052" t="s">
        <v>144</v>
      </c>
      <c r="N1052" t="s">
        <v>761</v>
      </c>
      <c r="P1052" s="4" t="str">
        <f t="shared" si="31"/>
        <v>KRAYN-WKO-NDX-20101126</v>
      </c>
      <c r="Q1052">
        <f t="shared" si="32"/>
        <v>1</v>
      </c>
    </row>
    <row r="1053" spans="1:17" x14ac:dyDescent="0.25">
      <c r="A1053" t="s">
        <v>282</v>
      </c>
      <c r="B1053" t="s">
        <v>283</v>
      </c>
      <c r="C1053" s="2">
        <v>40512</v>
      </c>
      <c r="D1053" s="2">
        <v>40512</v>
      </c>
      <c r="E1053" t="s">
        <v>34</v>
      </c>
      <c r="F1053" t="s">
        <v>140</v>
      </c>
      <c r="G1053" t="s">
        <v>141</v>
      </c>
      <c r="H1053">
        <v>2.916666679084301E-2</v>
      </c>
      <c r="I1053" t="s">
        <v>142</v>
      </c>
      <c r="K1053" s="5" t="s">
        <v>143</v>
      </c>
      <c r="L1053">
        <v>1.73611119389534E-2</v>
      </c>
      <c r="M1053" t="s">
        <v>144</v>
      </c>
      <c r="N1053" t="s">
        <v>284</v>
      </c>
      <c r="P1053" s="4" t="str">
        <f t="shared" si="31"/>
        <v>KRAYN-WKO-NDX-20101130</v>
      </c>
      <c r="Q1053">
        <f t="shared" si="32"/>
        <v>1</v>
      </c>
    </row>
    <row r="1054" spans="1:17" x14ac:dyDescent="0.25">
      <c r="A1054" t="s">
        <v>711</v>
      </c>
      <c r="B1054" t="s">
        <v>712</v>
      </c>
      <c r="C1054" s="2">
        <v>40512</v>
      </c>
      <c r="D1054" s="2">
        <v>40512</v>
      </c>
      <c r="E1054" t="s">
        <v>20</v>
      </c>
      <c r="F1054" t="s">
        <v>140</v>
      </c>
      <c r="G1054" t="s">
        <v>141</v>
      </c>
      <c r="H1054">
        <v>6.9444447755813599E-2</v>
      </c>
      <c r="I1054" t="s">
        <v>142</v>
      </c>
      <c r="K1054" s="5" t="s">
        <v>143</v>
      </c>
      <c r="L1054">
        <v>6.5972223877906799E-2</v>
      </c>
      <c r="M1054" t="s">
        <v>144</v>
      </c>
      <c r="N1054" t="s">
        <v>713</v>
      </c>
      <c r="P1054" s="4" t="str">
        <f t="shared" si="31"/>
        <v>KRAYN-WKO-NDX-20101130</v>
      </c>
      <c r="Q1054">
        <f t="shared" si="32"/>
        <v>1</v>
      </c>
    </row>
    <row r="1055" spans="1:17" x14ac:dyDescent="0.25">
      <c r="A1055" t="s">
        <v>872</v>
      </c>
      <c r="B1055" t="s">
        <v>873</v>
      </c>
      <c r="C1055" s="2">
        <v>40512</v>
      </c>
      <c r="D1055" s="2">
        <v>40512</v>
      </c>
      <c r="E1055" t="s">
        <v>24</v>
      </c>
      <c r="F1055" t="s">
        <v>140</v>
      </c>
      <c r="G1055" t="s">
        <v>141</v>
      </c>
      <c r="H1055">
        <v>0.57361108064651489</v>
      </c>
      <c r="I1055" t="s">
        <v>142</v>
      </c>
      <c r="J1055" t="s">
        <v>874</v>
      </c>
      <c r="K1055" s="5" t="s">
        <v>875</v>
      </c>
      <c r="L1055">
        <v>6.9444447755813599E-2</v>
      </c>
      <c r="M1055" t="s">
        <v>144</v>
      </c>
      <c r="N1055" t="s">
        <v>876</v>
      </c>
      <c r="P1055" s="4" t="str">
        <f t="shared" si="31"/>
        <v>KRAYN-WKO-NDX-20101130</v>
      </c>
      <c r="Q1055">
        <f t="shared" si="32"/>
        <v>1</v>
      </c>
    </row>
    <row r="1056" spans="1:17" x14ac:dyDescent="0.25">
      <c r="A1056" t="s">
        <v>1147</v>
      </c>
      <c r="B1056" t="s">
        <v>1148</v>
      </c>
      <c r="C1056" s="2">
        <v>40512</v>
      </c>
      <c r="D1056" s="2">
        <v>40512</v>
      </c>
      <c r="E1056" t="s">
        <v>16</v>
      </c>
      <c r="F1056" t="s">
        <v>140</v>
      </c>
      <c r="G1056" t="s">
        <v>141</v>
      </c>
      <c r="H1056">
        <v>5.277777835726738E-2</v>
      </c>
      <c r="I1056" t="s">
        <v>142</v>
      </c>
      <c r="K1056" s="5" t="s">
        <v>143</v>
      </c>
      <c r="L1056">
        <v>0</v>
      </c>
      <c r="M1056" t="s">
        <v>144</v>
      </c>
      <c r="N1056" t="s">
        <v>1149</v>
      </c>
      <c r="P1056" s="4" t="str">
        <f t="shared" si="31"/>
        <v>KRAYN-WKO-NDX-20101130</v>
      </c>
      <c r="Q1056">
        <f t="shared" si="32"/>
        <v>1</v>
      </c>
    </row>
    <row r="1057" spans="1:17" x14ac:dyDescent="0.25">
      <c r="A1057" t="s">
        <v>827</v>
      </c>
      <c r="B1057" t="s">
        <v>828</v>
      </c>
      <c r="C1057" s="2">
        <v>40514</v>
      </c>
      <c r="D1057" s="2">
        <v>40514</v>
      </c>
      <c r="E1057" t="s">
        <v>23</v>
      </c>
      <c r="F1057" t="s">
        <v>140</v>
      </c>
      <c r="G1057" t="s">
        <v>141</v>
      </c>
      <c r="H1057">
        <v>0.2361111044883728</v>
      </c>
      <c r="I1057" t="s">
        <v>142</v>
      </c>
      <c r="J1057" t="s">
        <v>829</v>
      </c>
      <c r="K1057" s="5" t="s">
        <v>246</v>
      </c>
      <c r="L1057">
        <v>0.3854166567325592</v>
      </c>
      <c r="M1057" t="s">
        <v>144</v>
      </c>
      <c r="N1057" t="s">
        <v>830</v>
      </c>
      <c r="P1057" s="4" t="str">
        <f t="shared" si="31"/>
        <v>KRAYN-WKO-NDX-20101202</v>
      </c>
      <c r="Q1057">
        <f t="shared" si="32"/>
        <v>1</v>
      </c>
    </row>
    <row r="1058" spans="1:17" x14ac:dyDescent="0.25">
      <c r="A1058" t="s">
        <v>765</v>
      </c>
      <c r="B1058" t="s">
        <v>766</v>
      </c>
      <c r="C1058" s="2">
        <v>40515</v>
      </c>
      <c r="D1058" s="2">
        <v>40515</v>
      </c>
      <c r="E1058" t="s">
        <v>21</v>
      </c>
      <c r="F1058" t="s">
        <v>140</v>
      </c>
      <c r="G1058" t="s">
        <v>141</v>
      </c>
      <c r="H1058">
        <v>0.1319444477558136</v>
      </c>
      <c r="I1058" t="s">
        <v>142</v>
      </c>
      <c r="J1058" t="s">
        <v>767</v>
      </c>
      <c r="K1058" s="5" t="s">
        <v>201</v>
      </c>
      <c r="L1058">
        <v>6.7361108958721161E-2</v>
      </c>
      <c r="M1058" t="s">
        <v>144</v>
      </c>
      <c r="N1058" t="s">
        <v>768</v>
      </c>
      <c r="P1058" s="4" t="str">
        <f t="shared" si="31"/>
        <v>KRAYN-WKO-NDX-20101203</v>
      </c>
      <c r="Q1058">
        <f t="shared" si="32"/>
        <v>1</v>
      </c>
    </row>
    <row r="1059" spans="1:17" x14ac:dyDescent="0.25">
      <c r="A1059" t="s">
        <v>769</v>
      </c>
      <c r="B1059" t="s">
        <v>766</v>
      </c>
      <c r="C1059" s="2">
        <v>40515</v>
      </c>
      <c r="D1059" s="2">
        <v>40515</v>
      </c>
      <c r="E1059" t="s">
        <v>21</v>
      </c>
      <c r="F1059" t="s">
        <v>140</v>
      </c>
      <c r="G1059" t="s">
        <v>141</v>
      </c>
      <c r="H1059">
        <v>0.29027777910232544</v>
      </c>
      <c r="I1059" t="s">
        <v>142</v>
      </c>
      <c r="J1059" t="s">
        <v>770</v>
      </c>
      <c r="K1059" s="5" t="s">
        <v>771</v>
      </c>
      <c r="L1059">
        <v>0.20277777314186096</v>
      </c>
      <c r="M1059" t="s">
        <v>144</v>
      </c>
      <c r="N1059" t="s">
        <v>768</v>
      </c>
      <c r="P1059" s="4" t="str">
        <f t="shared" si="31"/>
        <v>KRAYN-WKO-NDX-20101203</v>
      </c>
      <c r="Q1059">
        <f t="shared" si="32"/>
        <v>1</v>
      </c>
    </row>
    <row r="1060" spans="1:17" x14ac:dyDescent="0.25">
      <c r="A1060" t="s">
        <v>794</v>
      </c>
      <c r="B1060" t="s">
        <v>795</v>
      </c>
      <c r="C1060" s="2">
        <v>40515</v>
      </c>
      <c r="D1060" s="2">
        <v>40515</v>
      </c>
      <c r="E1060" t="s">
        <v>22</v>
      </c>
      <c r="F1060" t="s">
        <v>140</v>
      </c>
      <c r="G1060" t="s">
        <v>141</v>
      </c>
      <c r="H1060">
        <v>0.31041666865348816</v>
      </c>
      <c r="I1060" t="s">
        <v>142</v>
      </c>
      <c r="J1060" t="s">
        <v>796</v>
      </c>
      <c r="K1060" s="5" t="s">
        <v>797</v>
      </c>
      <c r="L1060">
        <v>0.28958332538604736</v>
      </c>
      <c r="M1060" t="s">
        <v>144</v>
      </c>
      <c r="N1060" t="s">
        <v>798</v>
      </c>
      <c r="P1060" s="4" t="str">
        <f t="shared" si="31"/>
        <v>KRAYN-WKO-NDX-20101203</v>
      </c>
      <c r="Q1060">
        <f t="shared" si="32"/>
        <v>1</v>
      </c>
    </row>
    <row r="1061" spans="1:17" x14ac:dyDescent="0.25">
      <c r="A1061" t="s">
        <v>319</v>
      </c>
      <c r="B1061" t="s">
        <v>320</v>
      </c>
      <c r="C1061" s="2">
        <v>40519</v>
      </c>
      <c r="D1061" s="2">
        <v>40519</v>
      </c>
      <c r="E1061" t="s">
        <v>35</v>
      </c>
      <c r="F1061" t="s">
        <v>140</v>
      </c>
      <c r="G1061" t="s">
        <v>141</v>
      </c>
      <c r="H1061">
        <v>0.1423611044883728</v>
      </c>
      <c r="I1061" t="s">
        <v>142</v>
      </c>
      <c r="J1061" t="s">
        <v>79</v>
      </c>
      <c r="K1061" s="5" t="s">
        <v>168</v>
      </c>
      <c r="L1061">
        <v>0.1180555522441864</v>
      </c>
      <c r="M1061" t="s">
        <v>144</v>
      </c>
      <c r="N1061" t="s">
        <v>321</v>
      </c>
      <c r="P1061" s="4" t="str">
        <f t="shared" si="31"/>
        <v>KRAYN-WKO-NDX-20101207</v>
      </c>
      <c r="Q1061">
        <f t="shared" si="32"/>
        <v>1</v>
      </c>
    </row>
    <row r="1062" spans="1:17" x14ac:dyDescent="0.25">
      <c r="A1062" t="s">
        <v>322</v>
      </c>
      <c r="B1062" t="s">
        <v>320</v>
      </c>
      <c r="C1062" s="2">
        <v>40519</v>
      </c>
      <c r="D1062" s="2">
        <v>40519</v>
      </c>
      <c r="E1062" t="s">
        <v>35</v>
      </c>
      <c r="F1062" t="s">
        <v>140</v>
      </c>
      <c r="G1062" t="s">
        <v>141</v>
      </c>
      <c r="H1062">
        <v>0.1423611044883728</v>
      </c>
      <c r="I1062" t="s">
        <v>142</v>
      </c>
      <c r="J1062" t="s">
        <v>79</v>
      </c>
      <c r="K1062" s="5" t="s">
        <v>168</v>
      </c>
      <c r="L1062">
        <v>0.1180555522441864</v>
      </c>
      <c r="M1062" t="s">
        <v>144</v>
      </c>
      <c r="N1062" t="s">
        <v>321</v>
      </c>
      <c r="P1062" s="4" t="str">
        <f t="shared" si="31"/>
        <v>KRAYN-WKO-NDX-20101207</v>
      </c>
      <c r="Q1062">
        <f t="shared" si="32"/>
        <v>1</v>
      </c>
    </row>
    <row r="1063" spans="1:17" x14ac:dyDescent="0.25">
      <c r="A1063" t="s">
        <v>465</v>
      </c>
      <c r="B1063" t="s">
        <v>466</v>
      </c>
      <c r="C1063" s="2">
        <v>40520</v>
      </c>
      <c r="D1063" s="2">
        <v>40520</v>
      </c>
      <c r="E1063" t="s">
        <v>26</v>
      </c>
      <c r="F1063" t="s">
        <v>140</v>
      </c>
      <c r="G1063" t="s">
        <v>141</v>
      </c>
      <c r="H1063">
        <v>0.125</v>
      </c>
      <c r="I1063" t="s">
        <v>142</v>
      </c>
      <c r="K1063" s="5" t="s">
        <v>143</v>
      </c>
      <c r="L1063">
        <v>0.53125</v>
      </c>
      <c r="M1063" t="s">
        <v>144</v>
      </c>
      <c r="N1063" t="s">
        <v>467</v>
      </c>
      <c r="P1063" s="4" t="str">
        <f t="shared" si="31"/>
        <v>KRAYN-WKO-NDX-20101208</v>
      </c>
      <c r="Q1063">
        <f t="shared" si="32"/>
        <v>1</v>
      </c>
    </row>
    <row r="1064" spans="1:17" x14ac:dyDescent="0.25">
      <c r="A1064" s="31" t="s">
        <v>248</v>
      </c>
      <c r="B1064" s="31" t="s">
        <v>249</v>
      </c>
      <c r="C1064" s="32">
        <v>40525</v>
      </c>
      <c r="D1064" s="32">
        <v>40525</v>
      </c>
      <c r="E1064" s="31" t="s">
        <v>33</v>
      </c>
      <c r="F1064" s="31" t="s">
        <v>140</v>
      </c>
      <c r="G1064" s="31" t="s">
        <v>141</v>
      </c>
      <c r="H1064" s="31">
        <v>8.7499998509883881E-2</v>
      </c>
      <c r="I1064" s="31" t="s">
        <v>142</v>
      </c>
      <c r="J1064" s="31"/>
      <c r="K1064" s="33" t="s">
        <v>143</v>
      </c>
      <c r="L1064" s="31">
        <v>2.291666716337204E-2</v>
      </c>
      <c r="M1064" s="31" t="s">
        <v>144</v>
      </c>
      <c r="N1064" s="31" t="s">
        <v>250</v>
      </c>
      <c r="P1064" s="4" t="str">
        <f t="shared" si="31"/>
        <v>KRAYN-WKO-NDX-20101213</v>
      </c>
      <c r="Q1064">
        <f t="shared" si="32"/>
        <v>1</v>
      </c>
    </row>
    <row r="1065" spans="1:17" x14ac:dyDescent="0.25">
      <c r="A1065" s="31" t="s">
        <v>251</v>
      </c>
      <c r="B1065" s="31" t="s">
        <v>249</v>
      </c>
      <c r="C1065" s="32">
        <v>40525</v>
      </c>
      <c r="D1065" s="32">
        <v>40525</v>
      </c>
      <c r="E1065" s="31" t="s">
        <v>33</v>
      </c>
      <c r="F1065" s="31" t="s">
        <v>140</v>
      </c>
      <c r="G1065" s="31" t="s">
        <v>141</v>
      </c>
      <c r="H1065" s="31">
        <v>8.7499998509883881E-2</v>
      </c>
      <c r="I1065" s="31" t="s">
        <v>142</v>
      </c>
      <c r="J1065" s="31"/>
      <c r="K1065" s="33" t="s">
        <v>143</v>
      </c>
      <c r="L1065" s="31">
        <v>2.291666716337204E-2</v>
      </c>
      <c r="M1065" s="31" t="s">
        <v>144</v>
      </c>
      <c r="N1065" s="31" t="s">
        <v>250</v>
      </c>
      <c r="P1065" s="4" t="str">
        <f t="shared" si="31"/>
        <v>KRAYN-WKO-NDX-20101213</v>
      </c>
      <c r="Q1065">
        <f t="shared" si="32"/>
        <v>1</v>
      </c>
    </row>
    <row r="1066" spans="1:17" x14ac:dyDescent="0.25">
      <c r="A1066" t="s">
        <v>468</v>
      </c>
      <c r="B1066" t="s">
        <v>469</v>
      </c>
      <c r="C1066" s="2">
        <v>40525</v>
      </c>
      <c r="D1066" s="2">
        <v>40525</v>
      </c>
      <c r="E1066" t="s">
        <v>26</v>
      </c>
      <c r="F1066" t="s">
        <v>140</v>
      </c>
      <c r="G1066" t="s">
        <v>141</v>
      </c>
      <c r="H1066">
        <v>5.55555559694767E-2</v>
      </c>
      <c r="I1066" t="s">
        <v>142</v>
      </c>
      <c r="K1066" s="5" t="s">
        <v>143</v>
      </c>
      <c r="L1066">
        <v>6.9444444961845875E-3</v>
      </c>
      <c r="M1066" t="s">
        <v>144</v>
      </c>
      <c r="N1066" t="s">
        <v>470</v>
      </c>
      <c r="P1066" s="4" t="str">
        <f t="shared" si="31"/>
        <v>KRAYN-WKO-NDX-20101213</v>
      </c>
      <c r="Q1066">
        <f t="shared" si="32"/>
        <v>1</v>
      </c>
    </row>
    <row r="1067" spans="1:17" x14ac:dyDescent="0.25">
      <c r="A1067" t="s">
        <v>569</v>
      </c>
      <c r="B1067" t="s">
        <v>570</v>
      </c>
      <c r="C1067" s="2">
        <v>40525</v>
      </c>
      <c r="D1067" s="2">
        <v>40527</v>
      </c>
      <c r="E1067" t="s">
        <v>28</v>
      </c>
      <c r="F1067" t="s">
        <v>140</v>
      </c>
      <c r="G1067" t="s">
        <v>141</v>
      </c>
      <c r="H1067">
        <v>0.5</v>
      </c>
      <c r="I1067" t="s">
        <v>142</v>
      </c>
      <c r="J1067" t="s">
        <v>101</v>
      </c>
      <c r="K1067" s="5" t="s">
        <v>168</v>
      </c>
      <c r="L1067">
        <v>0.27500000596046448</v>
      </c>
      <c r="M1067" t="s">
        <v>144</v>
      </c>
      <c r="N1067" t="s">
        <v>571</v>
      </c>
      <c r="P1067" s="4" t="str">
        <f t="shared" si="31"/>
        <v>KRAYN-WKO-NDX-20101213</v>
      </c>
      <c r="Q1067">
        <f t="shared" si="32"/>
        <v>1</v>
      </c>
    </row>
    <row r="1068" spans="1:17" x14ac:dyDescent="0.25">
      <c r="A1068" t="s">
        <v>831</v>
      </c>
      <c r="B1068" t="s">
        <v>832</v>
      </c>
      <c r="C1068" s="2">
        <v>40525</v>
      </c>
      <c r="D1068" s="2">
        <v>40525</v>
      </c>
      <c r="E1068" t="s">
        <v>23</v>
      </c>
      <c r="F1068" t="s">
        <v>140</v>
      </c>
      <c r="G1068" t="s">
        <v>141</v>
      </c>
      <c r="H1068">
        <v>0.3055555522441864</v>
      </c>
      <c r="I1068" t="s">
        <v>142</v>
      </c>
      <c r="K1068" s="5" t="s">
        <v>143</v>
      </c>
      <c r="L1068">
        <v>0.2083333283662796</v>
      </c>
      <c r="M1068" t="s">
        <v>144</v>
      </c>
      <c r="N1068" t="s">
        <v>833</v>
      </c>
      <c r="P1068" s="4" t="str">
        <f t="shared" si="31"/>
        <v>KRAYN-WKO-NDX-20101213</v>
      </c>
      <c r="Q1068">
        <f t="shared" si="32"/>
        <v>1</v>
      </c>
    </row>
    <row r="1069" spans="1:17" x14ac:dyDescent="0.25">
      <c r="A1069" t="s">
        <v>406</v>
      </c>
      <c r="B1069" t="s">
        <v>407</v>
      </c>
      <c r="C1069" s="2">
        <v>40527</v>
      </c>
      <c r="D1069" s="2">
        <v>40527</v>
      </c>
      <c r="E1069" t="s">
        <v>25</v>
      </c>
      <c r="F1069" t="s">
        <v>140</v>
      </c>
      <c r="G1069" t="s">
        <v>141</v>
      </c>
      <c r="H1069">
        <v>5.6249998509883881E-2</v>
      </c>
      <c r="I1069" t="s">
        <v>142</v>
      </c>
      <c r="J1069" t="s">
        <v>124</v>
      </c>
      <c r="K1069" s="5" t="s">
        <v>168</v>
      </c>
      <c r="L1069">
        <v>0.74652779102325439</v>
      </c>
      <c r="M1069" t="s">
        <v>144</v>
      </c>
      <c r="N1069" t="s">
        <v>408</v>
      </c>
      <c r="P1069" s="4" t="str">
        <f t="shared" si="31"/>
        <v>KRAYN-WKO-NDX-20101215</v>
      </c>
      <c r="Q1069">
        <f t="shared" si="32"/>
        <v>1</v>
      </c>
    </row>
    <row r="1070" spans="1:17" x14ac:dyDescent="0.25">
      <c r="A1070" t="s">
        <v>409</v>
      </c>
      <c r="B1070" t="s">
        <v>407</v>
      </c>
      <c r="C1070" s="2">
        <v>40527</v>
      </c>
      <c r="D1070" s="2">
        <v>40527</v>
      </c>
      <c r="E1070" t="s">
        <v>25</v>
      </c>
      <c r="F1070" t="s">
        <v>140</v>
      </c>
      <c r="G1070" t="s">
        <v>141</v>
      </c>
      <c r="H1070">
        <v>5.6249998509883881E-2</v>
      </c>
      <c r="I1070" t="s">
        <v>142</v>
      </c>
      <c r="J1070" t="s">
        <v>124</v>
      </c>
      <c r="K1070" s="5" t="s">
        <v>168</v>
      </c>
      <c r="L1070">
        <v>0.74652779102325439</v>
      </c>
      <c r="M1070" t="s">
        <v>144</v>
      </c>
      <c r="N1070" t="s">
        <v>408</v>
      </c>
      <c r="P1070" s="4" t="str">
        <f t="shared" si="31"/>
        <v>KRAYN-WKO-NDX-20101215</v>
      </c>
      <c r="Q1070">
        <f t="shared" si="32"/>
        <v>1</v>
      </c>
    </row>
    <row r="1071" spans="1:17" x14ac:dyDescent="0.25">
      <c r="A1071" t="s">
        <v>180</v>
      </c>
      <c r="B1071" t="s">
        <v>181</v>
      </c>
      <c r="C1071" s="2">
        <v>40528</v>
      </c>
      <c r="D1071" s="2">
        <v>40528</v>
      </c>
      <c r="E1071" t="s">
        <v>32</v>
      </c>
      <c r="F1071" t="s">
        <v>140</v>
      </c>
      <c r="G1071" t="s">
        <v>141</v>
      </c>
      <c r="H1071">
        <v>9.7222223877906799E-2</v>
      </c>
      <c r="I1071" t="s">
        <v>142</v>
      </c>
      <c r="J1071" t="s">
        <v>78</v>
      </c>
      <c r="K1071" s="5" t="s">
        <v>168</v>
      </c>
      <c r="L1071">
        <v>4.097222164273262E-2</v>
      </c>
      <c r="M1071" t="s">
        <v>144</v>
      </c>
      <c r="N1071" t="s">
        <v>182</v>
      </c>
      <c r="P1071" s="4" t="str">
        <f t="shared" si="31"/>
        <v>KRAYN-WKO-NDX-20101216</v>
      </c>
      <c r="Q1071">
        <f t="shared" si="32"/>
        <v>1</v>
      </c>
    </row>
    <row r="1072" spans="1:17" x14ac:dyDescent="0.25">
      <c r="A1072" t="s">
        <v>632</v>
      </c>
      <c r="B1072" t="s">
        <v>633</v>
      </c>
      <c r="C1072" s="2">
        <v>40528</v>
      </c>
      <c r="D1072" s="2">
        <v>40528</v>
      </c>
      <c r="E1072" t="s">
        <v>30</v>
      </c>
      <c r="F1072" t="s">
        <v>140</v>
      </c>
      <c r="G1072" t="s">
        <v>141</v>
      </c>
      <c r="H1072">
        <v>0.1041666641831398</v>
      </c>
      <c r="I1072" t="s">
        <v>142</v>
      </c>
      <c r="J1072" t="s">
        <v>109</v>
      </c>
      <c r="K1072" s="5" t="s">
        <v>168</v>
      </c>
      <c r="L1072">
        <v>3.680555522441864E-2</v>
      </c>
      <c r="M1072" t="s">
        <v>144</v>
      </c>
      <c r="N1072" t="s">
        <v>634</v>
      </c>
      <c r="P1072" s="4" t="str">
        <f t="shared" si="31"/>
        <v>KRAYN-WKO-NDX-20101216</v>
      </c>
      <c r="Q1072">
        <f t="shared" si="32"/>
        <v>1</v>
      </c>
    </row>
    <row r="1073" spans="1:17" x14ac:dyDescent="0.25">
      <c r="A1073" t="s">
        <v>652</v>
      </c>
      <c r="B1073" t="s">
        <v>653</v>
      </c>
      <c r="C1073" s="2">
        <v>40528</v>
      </c>
      <c r="D1073" s="2">
        <v>40528</v>
      </c>
      <c r="E1073" t="s">
        <v>31</v>
      </c>
      <c r="F1073" t="s">
        <v>140</v>
      </c>
      <c r="G1073" t="s">
        <v>141</v>
      </c>
      <c r="H1073">
        <v>0.1597222238779068</v>
      </c>
      <c r="I1073" t="s">
        <v>142</v>
      </c>
      <c r="J1073" t="s">
        <v>109</v>
      </c>
      <c r="K1073" s="5" t="s">
        <v>168</v>
      </c>
      <c r="L1073">
        <v>9.375E-2</v>
      </c>
      <c r="M1073" t="s">
        <v>144</v>
      </c>
      <c r="N1073" t="s">
        <v>654</v>
      </c>
      <c r="P1073" s="4" t="str">
        <f t="shared" si="31"/>
        <v>KRAYN-WKO-NDX-20101216</v>
      </c>
      <c r="Q1073">
        <f t="shared" si="32"/>
        <v>1</v>
      </c>
    </row>
    <row r="1074" spans="1:17" x14ac:dyDescent="0.25">
      <c r="A1074" t="s">
        <v>946</v>
      </c>
      <c r="B1074" t="s">
        <v>947</v>
      </c>
      <c r="C1074" s="2">
        <v>40528</v>
      </c>
      <c r="D1074" s="2">
        <v>40528</v>
      </c>
      <c r="E1074" t="s">
        <v>11</v>
      </c>
      <c r="F1074" t="s">
        <v>140</v>
      </c>
      <c r="G1074" t="s">
        <v>141</v>
      </c>
      <c r="H1074">
        <v>0.1666666716337204</v>
      </c>
      <c r="I1074" t="s">
        <v>142</v>
      </c>
      <c r="K1074" s="5" t="s">
        <v>143</v>
      </c>
      <c r="L1074">
        <v>0.1423611044883728</v>
      </c>
      <c r="M1074" t="s">
        <v>144</v>
      </c>
      <c r="N1074" t="s">
        <v>948</v>
      </c>
      <c r="P1074" s="4" t="str">
        <f t="shared" si="31"/>
        <v>KRAYN-WKO-NDX-20101216</v>
      </c>
      <c r="Q1074">
        <f t="shared" si="32"/>
        <v>1</v>
      </c>
    </row>
    <row r="1075" spans="1:17" x14ac:dyDescent="0.25">
      <c r="A1075" t="s">
        <v>949</v>
      </c>
      <c r="B1075" t="s">
        <v>947</v>
      </c>
      <c r="C1075" s="2">
        <v>40528</v>
      </c>
      <c r="D1075" s="2">
        <v>40528</v>
      </c>
      <c r="E1075" t="s">
        <v>11</v>
      </c>
      <c r="F1075" t="s">
        <v>140</v>
      </c>
      <c r="G1075" t="s">
        <v>141</v>
      </c>
      <c r="H1075">
        <v>0.1666666716337204</v>
      </c>
      <c r="I1075" t="s">
        <v>142</v>
      </c>
      <c r="K1075" s="5" t="s">
        <v>143</v>
      </c>
      <c r="L1075">
        <v>0.1423611044883728</v>
      </c>
      <c r="M1075" t="s">
        <v>144</v>
      </c>
      <c r="N1075" t="s">
        <v>948</v>
      </c>
      <c r="P1075" s="4" t="str">
        <f t="shared" si="31"/>
        <v>KRAYN-WKO-NDX-20101216</v>
      </c>
      <c r="Q1075">
        <f t="shared" si="32"/>
        <v>1</v>
      </c>
    </row>
    <row r="1076" spans="1:17" x14ac:dyDescent="0.25">
      <c r="A1076" t="s">
        <v>1001</v>
      </c>
      <c r="B1076" t="s">
        <v>1002</v>
      </c>
      <c r="C1076" s="2">
        <v>40528</v>
      </c>
      <c r="D1076" s="2">
        <v>40528</v>
      </c>
      <c r="E1076" t="s">
        <v>12</v>
      </c>
      <c r="F1076" t="s">
        <v>140</v>
      </c>
      <c r="G1076" t="s">
        <v>141</v>
      </c>
      <c r="H1076">
        <v>7.2916664183139801E-2</v>
      </c>
      <c r="I1076" t="s">
        <v>142</v>
      </c>
      <c r="J1076" t="s">
        <v>58</v>
      </c>
      <c r="K1076" s="5" t="s">
        <v>168</v>
      </c>
      <c r="L1076">
        <v>7.2916664183139801E-2</v>
      </c>
      <c r="M1076" t="s">
        <v>144</v>
      </c>
      <c r="N1076" t="s">
        <v>1003</v>
      </c>
      <c r="P1076" s="4" t="str">
        <f t="shared" si="31"/>
        <v>KRAYN-WKO-NDX-20101216</v>
      </c>
      <c r="Q1076">
        <f t="shared" si="32"/>
        <v>1</v>
      </c>
    </row>
    <row r="1077" spans="1:17" x14ac:dyDescent="0.25">
      <c r="A1077" t="s">
        <v>1104</v>
      </c>
      <c r="B1077" t="s">
        <v>411</v>
      </c>
      <c r="C1077" s="2">
        <v>40528</v>
      </c>
      <c r="D1077" s="2">
        <v>40528</v>
      </c>
      <c r="E1077" t="s">
        <v>15</v>
      </c>
      <c r="F1077" t="s">
        <v>140</v>
      </c>
      <c r="G1077" t="s">
        <v>141</v>
      </c>
      <c r="H1077">
        <v>0.1145833358168602</v>
      </c>
      <c r="I1077" t="s">
        <v>142</v>
      </c>
      <c r="K1077" s="5" t="s">
        <v>143</v>
      </c>
      <c r="L1077">
        <v>9.7916670143604279E-2</v>
      </c>
      <c r="M1077" t="s">
        <v>144</v>
      </c>
      <c r="N1077" t="s">
        <v>1105</v>
      </c>
      <c r="P1077" s="4" t="str">
        <f t="shared" si="31"/>
        <v>KRAYN-WKO-NDX-20101216</v>
      </c>
      <c r="Q1077">
        <f t="shared" si="32"/>
        <v>1</v>
      </c>
    </row>
    <row r="1078" spans="1:17" x14ac:dyDescent="0.25">
      <c r="A1078" t="s">
        <v>1106</v>
      </c>
      <c r="B1078" t="s">
        <v>411</v>
      </c>
      <c r="C1078" s="2">
        <v>40528</v>
      </c>
      <c r="D1078" s="2">
        <v>40528</v>
      </c>
      <c r="E1078" t="s">
        <v>15</v>
      </c>
      <c r="F1078" t="s">
        <v>140</v>
      </c>
      <c r="G1078" t="s">
        <v>141</v>
      </c>
      <c r="H1078">
        <v>0.1145833358168602</v>
      </c>
      <c r="I1078" t="s">
        <v>142</v>
      </c>
      <c r="K1078" s="5" t="s">
        <v>143</v>
      </c>
      <c r="L1078">
        <v>9.7916670143604279E-2</v>
      </c>
      <c r="M1078" t="s">
        <v>144</v>
      </c>
      <c r="N1078" t="s">
        <v>1105</v>
      </c>
      <c r="P1078" s="4" t="str">
        <f t="shared" si="31"/>
        <v>KRAYN-WKO-NDX-20101216</v>
      </c>
      <c r="Q1078">
        <f t="shared" si="32"/>
        <v>1</v>
      </c>
    </row>
    <row r="1079" spans="1:17" x14ac:dyDescent="0.25">
      <c r="A1079" t="s">
        <v>572</v>
      </c>
      <c r="B1079" t="s">
        <v>573</v>
      </c>
      <c r="C1079" s="2">
        <v>40529</v>
      </c>
      <c r="D1079" s="2">
        <v>40529</v>
      </c>
      <c r="E1079" t="s">
        <v>28</v>
      </c>
      <c r="F1079" t="s">
        <v>140</v>
      </c>
      <c r="G1079" t="s">
        <v>141</v>
      </c>
      <c r="H1079">
        <v>4.1666667908430099E-2</v>
      </c>
      <c r="I1079" t="s">
        <v>142</v>
      </c>
      <c r="K1079" s="5" t="s">
        <v>143</v>
      </c>
      <c r="L1079">
        <v>2.083333395421505E-2</v>
      </c>
      <c r="M1079" t="s">
        <v>144</v>
      </c>
      <c r="N1079" t="s">
        <v>574</v>
      </c>
      <c r="P1079" s="4" t="str">
        <f t="shared" si="31"/>
        <v>KRAYN-WKO-NDX-20101217</v>
      </c>
      <c r="Q1079">
        <f t="shared" si="32"/>
        <v>1</v>
      </c>
    </row>
    <row r="1080" spans="1:17" x14ac:dyDescent="0.25">
      <c r="A1080" t="s">
        <v>1068</v>
      </c>
      <c r="B1080" t="s">
        <v>1069</v>
      </c>
      <c r="C1080" s="2">
        <v>40529</v>
      </c>
      <c r="D1080" s="2">
        <v>40529</v>
      </c>
      <c r="E1080" t="s">
        <v>14</v>
      </c>
      <c r="F1080" t="s">
        <v>140</v>
      </c>
      <c r="G1080" t="s">
        <v>141</v>
      </c>
      <c r="H1080">
        <v>0.1111111119389534</v>
      </c>
      <c r="I1080" t="s">
        <v>142</v>
      </c>
      <c r="J1080" t="s">
        <v>78</v>
      </c>
      <c r="K1080" s="5" t="s">
        <v>168</v>
      </c>
      <c r="L1080">
        <v>0.1319444477558136</v>
      </c>
      <c r="M1080" t="s">
        <v>144</v>
      </c>
      <c r="N1080" t="s">
        <v>1070</v>
      </c>
      <c r="P1080" s="4" t="str">
        <f t="shared" si="31"/>
        <v>KRAYN-WKO-NDX-20101217</v>
      </c>
      <c r="Q1080">
        <f t="shared" si="32"/>
        <v>1</v>
      </c>
    </row>
    <row r="1081" spans="1:17" x14ac:dyDescent="0.25">
      <c r="A1081" t="s">
        <v>714</v>
      </c>
      <c r="B1081" t="s">
        <v>715</v>
      </c>
      <c r="C1081" s="2">
        <v>40532</v>
      </c>
      <c r="D1081" s="2">
        <v>40532</v>
      </c>
      <c r="E1081" t="s">
        <v>20</v>
      </c>
      <c r="F1081" t="s">
        <v>140</v>
      </c>
      <c r="G1081" t="s">
        <v>141</v>
      </c>
      <c r="H1081">
        <v>0.5486111044883728</v>
      </c>
      <c r="I1081" t="s">
        <v>142</v>
      </c>
      <c r="J1081" t="s">
        <v>716</v>
      </c>
      <c r="K1081" s="5" t="s">
        <v>717</v>
      </c>
      <c r="L1081">
        <v>0.3125</v>
      </c>
      <c r="M1081" t="s">
        <v>144</v>
      </c>
      <c r="N1081" t="s">
        <v>718</v>
      </c>
      <c r="P1081" s="4" t="str">
        <f t="shared" si="31"/>
        <v>KRAYN-WKO-NDX-20101220</v>
      </c>
      <c r="Q1081">
        <f t="shared" si="32"/>
        <v>1</v>
      </c>
    </row>
    <row r="1082" spans="1:17" x14ac:dyDescent="0.25">
      <c r="A1082" t="s">
        <v>723</v>
      </c>
      <c r="B1082" t="s">
        <v>715</v>
      </c>
      <c r="C1082" s="2">
        <v>40532</v>
      </c>
      <c r="D1082" s="2">
        <v>40532</v>
      </c>
      <c r="E1082" t="s">
        <v>20</v>
      </c>
      <c r="F1082" t="s">
        <v>140</v>
      </c>
      <c r="G1082" t="s">
        <v>141</v>
      </c>
      <c r="H1082">
        <v>0.6736111044883728</v>
      </c>
      <c r="I1082" t="s">
        <v>142</v>
      </c>
      <c r="J1082" t="s">
        <v>716</v>
      </c>
      <c r="K1082" s="5" t="s">
        <v>717</v>
      </c>
      <c r="L1082">
        <v>0.4583333432674408</v>
      </c>
      <c r="M1082" t="s">
        <v>144</v>
      </c>
      <c r="N1082" t="s">
        <v>718</v>
      </c>
      <c r="P1082" s="4" t="str">
        <f t="shared" si="31"/>
        <v>KRAYN-WKO-NDX-20101220</v>
      </c>
      <c r="Q1082">
        <f t="shared" si="32"/>
        <v>1</v>
      </c>
    </row>
    <row r="1083" spans="1:17" x14ac:dyDescent="0.25">
      <c r="A1083" t="s">
        <v>414</v>
      </c>
      <c r="B1083" t="s">
        <v>415</v>
      </c>
      <c r="C1083" s="2">
        <v>40533</v>
      </c>
      <c r="D1083" s="2">
        <v>40533</v>
      </c>
      <c r="E1083" t="s">
        <v>25</v>
      </c>
      <c r="F1083" t="s">
        <v>140</v>
      </c>
      <c r="G1083" t="s">
        <v>141</v>
      </c>
      <c r="H1083">
        <v>3.125E-2</v>
      </c>
      <c r="I1083" t="s">
        <v>142</v>
      </c>
      <c r="K1083" s="5" t="s">
        <v>143</v>
      </c>
      <c r="L1083">
        <v>0</v>
      </c>
      <c r="M1083" t="s">
        <v>144</v>
      </c>
      <c r="N1083" t="s">
        <v>416</v>
      </c>
      <c r="P1083" s="4" t="str">
        <f t="shared" si="31"/>
        <v>KRAYN-WKO-NDX-20101221</v>
      </c>
      <c r="Q1083">
        <f t="shared" si="32"/>
        <v>1</v>
      </c>
    </row>
    <row r="1084" spans="1:17" x14ac:dyDescent="0.25">
      <c r="A1084" t="s">
        <v>471</v>
      </c>
      <c r="B1084" t="s">
        <v>472</v>
      </c>
      <c r="C1084" s="2">
        <v>40533</v>
      </c>
      <c r="D1084" s="2">
        <v>40533</v>
      </c>
      <c r="E1084" t="s">
        <v>26</v>
      </c>
      <c r="F1084" t="s">
        <v>140</v>
      </c>
      <c r="G1084" t="s">
        <v>141</v>
      </c>
      <c r="H1084">
        <v>3.125E-2</v>
      </c>
      <c r="I1084" t="s">
        <v>142</v>
      </c>
      <c r="K1084" s="5" t="s">
        <v>143</v>
      </c>
      <c r="L1084">
        <v>0</v>
      </c>
      <c r="M1084" t="s">
        <v>144</v>
      </c>
      <c r="N1084" t="s">
        <v>473</v>
      </c>
      <c r="P1084" s="4" t="str">
        <f t="shared" si="31"/>
        <v>KRAYN-WKO-NDX-20101221</v>
      </c>
      <c r="Q1084">
        <f t="shared" si="32"/>
        <v>1</v>
      </c>
    </row>
    <row r="1085" spans="1:17" x14ac:dyDescent="0.25">
      <c r="A1085" t="s">
        <v>519</v>
      </c>
      <c r="B1085" t="s">
        <v>520</v>
      </c>
      <c r="C1085" s="2">
        <v>40533</v>
      </c>
      <c r="D1085" s="2">
        <v>40533</v>
      </c>
      <c r="E1085" t="s">
        <v>27</v>
      </c>
      <c r="F1085" t="s">
        <v>140</v>
      </c>
      <c r="G1085" t="s">
        <v>141</v>
      </c>
      <c r="H1085">
        <v>6.25E-2</v>
      </c>
      <c r="I1085" t="s">
        <v>142</v>
      </c>
      <c r="K1085" s="5" t="s">
        <v>143</v>
      </c>
      <c r="L1085">
        <v>6.25E-2</v>
      </c>
      <c r="M1085" t="s">
        <v>144</v>
      </c>
      <c r="N1085" t="s">
        <v>521</v>
      </c>
      <c r="P1085" s="4" t="str">
        <f t="shared" si="31"/>
        <v>KRAYN-WKO-NDX-20101221</v>
      </c>
      <c r="Q1085">
        <f t="shared" si="32"/>
        <v>1</v>
      </c>
    </row>
    <row r="1086" spans="1:17" x14ac:dyDescent="0.25">
      <c r="A1086" t="s">
        <v>719</v>
      </c>
      <c r="B1086" t="s">
        <v>720</v>
      </c>
      <c r="C1086" s="2">
        <v>40533</v>
      </c>
      <c r="D1086" s="2">
        <v>40533</v>
      </c>
      <c r="E1086" t="s">
        <v>20</v>
      </c>
      <c r="F1086" t="s">
        <v>140</v>
      </c>
      <c r="G1086" t="s">
        <v>141</v>
      </c>
      <c r="H1086">
        <v>0.25</v>
      </c>
      <c r="I1086" t="s">
        <v>142</v>
      </c>
      <c r="J1086" t="s">
        <v>43</v>
      </c>
      <c r="K1086" s="5" t="s">
        <v>168</v>
      </c>
      <c r="L1086">
        <v>0.2291666716337204</v>
      </c>
      <c r="M1086" t="s">
        <v>144</v>
      </c>
      <c r="N1086" t="s">
        <v>721</v>
      </c>
      <c r="P1086" s="4" t="str">
        <f t="shared" si="31"/>
        <v>KRAYN-WKO-NDX-20101221</v>
      </c>
      <c r="Q1086">
        <f t="shared" si="32"/>
        <v>1</v>
      </c>
    </row>
    <row r="1087" spans="1:17" x14ac:dyDescent="0.25">
      <c r="A1087" t="s">
        <v>722</v>
      </c>
      <c r="B1087" t="s">
        <v>720</v>
      </c>
      <c r="C1087" s="2">
        <v>40533</v>
      </c>
      <c r="D1087" s="2">
        <v>40533</v>
      </c>
      <c r="E1087" t="s">
        <v>20</v>
      </c>
      <c r="F1087" t="s">
        <v>140</v>
      </c>
      <c r="G1087" t="s">
        <v>141</v>
      </c>
      <c r="H1087">
        <v>0.25</v>
      </c>
      <c r="I1087" t="s">
        <v>142</v>
      </c>
      <c r="J1087" t="s">
        <v>43</v>
      </c>
      <c r="K1087" s="5" t="s">
        <v>168</v>
      </c>
      <c r="L1087">
        <v>0.2291666716337204</v>
      </c>
      <c r="M1087" t="s">
        <v>144</v>
      </c>
      <c r="N1087" t="s">
        <v>721</v>
      </c>
      <c r="P1087" s="4" t="str">
        <f t="shared" si="31"/>
        <v>KRAYN-WKO-NDX-20101221</v>
      </c>
      <c r="Q1087">
        <f t="shared" si="32"/>
        <v>1</v>
      </c>
    </row>
    <row r="1088" spans="1:17" x14ac:dyDescent="0.25">
      <c r="A1088" t="s">
        <v>724</v>
      </c>
      <c r="B1088" t="s">
        <v>725</v>
      </c>
      <c r="C1088" s="2">
        <v>40533</v>
      </c>
      <c r="D1088" s="2">
        <v>40533</v>
      </c>
      <c r="E1088" t="s">
        <v>20</v>
      </c>
      <c r="F1088" t="s">
        <v>140</v>
      </c>
      <c r="G1088" t="s">
        <v>141</v>
      </c>
      <c r="H1088">
        <v>0</v>
      </c>
      <c r="I1088" t="s">
        <v>142</v>
      </c>
      <c r="K1088" s="5" t="s">
        <v>143</v>
      </c>
      <c r="L1088">
        <v>0</v>
      </c>
      <c r="M1088" t="s">
        <v>144</v>
      </c>
      <c r="N1088" t="s">
        <v>247</v>
      </c>
      <c r="P1088" s="4" t="str">
        <f t="shared" si="31"/>
        <v>KRAYN-WKO-NDX-20101221</v>
      </c>
      <c r="Q1088">
        <f t="shared" si="32"/>
        <v>1</v>
      </c>
    </row>
    <row r="1089" spans="1:17" x14ac:dyDescent="0.25">
      <c r="A1089" t="s">
        <v>772</v>
      </c>
      <c r="B1089" t="s">
        <v>773</v>
      </c>
      <c r="C1089" s="2">
        <v>40533</v>
      </c>
      <c r="D1089" s="2">
        <v>40533</v>
      </c>
      <c r="E1089" t="s">
        <v>21</v>
      </c>
      <c r="F1089" t="s">
        <v>140</v>
      </c>
      <c r="G1089" t="s">
        <v>141</v>
      </c>
      <c r="H1089">
        <v>3.125E-2</v>
      </c>
      <c r="I1089" t="s">
        <v>142</v>
      </c>
      <c r="K1089" s="5" t="s">
        <v>143</v>
      </c>
      <c r="L1089">
        <v>0</v>
      </c>
      <c r="M1089" t="s">
        <v>144</v>
      </c>
      <c r="N1089" t="s">
        <v>774</v>
      </c>
      <c r="P1089" s="4" t="str">
        <f t="shared" si="31"/>
        <v>KRAYN-WKO-NDX-20101221</v>
      </c>
      <c r="Q1089">
        <f t="shared" si="32"/>
        <v>1</v>
      </c>
    </row>
    <row r="1090" spans="1:17" x14ac:dyDescent="0.25">
      <c r="A1090" t="s">
        <v>799</v>
      </c>
      <c r="B1090" t="s">
        <v>800</v>
      </c>
      <c r="C1090" s="2">
        <v>40533</v>
      </c>
      <c r="D1090" s="2">
        <v>40533</v>
      </c>
      <c r="E1090" t="s">
        <v>22</v>
      </c>
      <c r="F1090" t="s">
        <v>140</v>
      </c>
      <c r="G1090" t="s">
        <v>141</v>
      </c>
      <c r="H1090">
        <v>3.125E-2</v>
      </c>
      <c r="I1090" t="s">
        <v>142</v>
      </c>
      <c r="K1090" s="5" t="s">
        <v>143</v>
      </c>
      <c r="L1090">
        <v>3.125E-2</v>
      </c>
      <c r="M1090" t="s">
        <v>144</v>
      </c>
      <c r="N1090" t="s">
        <v>801</v>
      </c>
      <c r="P1090" s="4" t="str">
        <f t="shared" si="31"/>
        <v>KRAYN-WKO-NDX-20101221</v>
      </c>
      <c r="Q1090">
        <f t="shared" si="32"/>
        <v>1</v>
      </c>
    </row>
    <row r="1091" spans="1:17" x14ac:dyDescent="0.25">
      <c r="A1091" t="s">
        <v>837</v>
      </c>
      <c r="B1091" t="s">
        <v>838</v>
      </c>
      <c r="C1091" s="2">
        <v>40533</v>
      </c>
      <c r="D1091" s="2">
        <v>40533</v>
      </c>
      <c r="E1091" t="s">
        <v>23</v>
      </c>
      <c r="F1091" t="s">
        <v>140</v>
      </c>
      <c r="G1091" t="s">
        <v>141</v>
      </c>
      <c r="H1091">
        <v>3.125E-2</v>
      </c>
      <c r="I1091" t="s">
        <v>142</v>
      </c>
      <c r="K1091" s="5" t="s">
        <v>143</v>
      </c>
      <c r="L1091">
        <v>0</v>
      </c>
      <c r="M1091" t="s">
        <v>144</v>
      </c>
      <c r="N1091" t="s">
        <v>839</v>
      </c>
      <c r="P1091" s="4" t="str">
        <f t="shared" ref="P1091:P1154" si="33">LEFT($A1091,22)</f>
        <v>KRAYN-WKO-NDX-20101221</v>
      </c>
      <c r="Q1091">
        <f t="shared" ref="Q1091:Q1154" si="34">COUNTIF($A$2:$A$2708,$A1091)</f>
        <v>1</v>
      </c>
    </row>
    <row r="1092" spans="1:17" x14ac:dyDescent="0.25">
      <c r="A1092" t="s">
        <v>877</v>
      </c>
      <c r="B1092" t="s">
        <v>878</v>
      </c>
      <c r="C1092" s="2">
        <v>40533</v>
      </c>
      <c r="D1092" s="2">
        <v>40533</v>
      </c>
      <c r="E1092" t="s">
        <v>24</v>
      </c>
      <c r="F1092" t="s">
        <v>140</v>
      </c>
      <c r="G1092" t="s">
        <v>141</v>
      </c>
      <c r="H1092">
        <v>3.125E-2</v>
      </c>
      <c r="I1092" t="s">
        <v>142</v>
      </c>
      <c r="K1092" s="5" t="s">
        <v>143</v>
      </c>
      <c r="L1092">
        <v>0</v>
      </c>
      <c r="M1092" t="s">
        <v>144</v>
      </c>
      <c r="N1092" t="s">
        <v>879</v>
      </c>
      <c r="P1092" s="4" t="str">
        <f t="shared" si="33"/>
        <v>KRAYN-WKO-NDX-20101221</v>
      </c>
      <c r="Q1092">
        <f t="shared" si="34"/>
        <v>1</v>
      </c>
    </row>
    <row r="1093" spans="1:17" x14ac:dyDescent="0.25">
      <c r="A1093" t="s">
        <v>410</v>
      </c>
      <c r="B1093" t="s">
        <v>411</v>
      </c>
      <c r="C1093" s="2">
        <v>40534</v>
      </c>
      <c r="D1093" s="2">
        <v>40534</v>
      </c>
      <c r="E1093" t="s">
        <v>25</v>
      </c>
      <c r="F1093" t="s">
        <v>140</v>
      </c>
      <c r="G1093" t="s">
        <v>141</v>
      </c>
      <c r="H1093">
        <v>0.1111111119389534</v>
      </c>
      <c r="I1093" t="s">
        <v>142</v>
      </c>
      <c r="K1093" s="5" t="s">
        <v>143</v>
      </c>
      <c r="L1093">
        <v>4.583333432674408E-2</v>
      </c>
      <c r="M1093" t="s">
        <v>144</v>
      </c>
      <c r="N1093" t="s">
        <v>412</v>
      </c>
      <c r="P1093" s="4" t="str">
        <f t="shared" si="33"/>
        <v>KRAYN-WKO-NDX-20101222</v>
      </c>
      <c r="Q1093">
        <f t="shared" si="34"/>
        <v>1</v>
      </c>
    </row>
    <row r="1094" spans="1:17" x14ac:dyDescent="0.25">
      <c r="A1094" t="s">
        <v>413</v>
      </c>
      <c r="B1094" t="s">
        <v>411</v>
      </c>
      <c r="C1094" s="2">
        <v>40534</v>
      </c>
      <c r="D1094" s="2">
        <v>40534</v>
      </c>
      <c r="E1094" t="s">
        <v>25</v>
      </c>
      <c r="F1094" t="s">
        <v>140</v>
      </c>
      <c r="G1094" t="s">
        <v>141</v>
      </c>
      <c r="H1094">
        <v>0.1111111119389534</v>
      </c>
      <c r="I1094" t="s">
        <v>142</v>
      </c>
      <c r="K1094" s="5" t="s">
        <v>143</v>
      </c>
      <c r="L1094">
        <v>4.583333432674408E-2</v>
      </c>
      <c r="M1094" t="s">
        <v>144</v>
      </c>
      <c r="N1094" t="s">
        <v>412</v>
      </c>
      <c r="P1094" s="4" t="str">
        <f t="shared" si="33"/>
        <v>KRAYN-WKO-NDX-20101222</v>
      </c>
      <c r="Q1094">
        <f t="shared" si="34"/>
        <v>1</v>
      </c>
    </row>
    <row r="1095" spans="1:17" x14ac:dyDescent="0.25">
      <c r="A1095" t="s">
        <v>501</v>
      </c>
      <c r="B1095" t="s">
        <v>502</v>
      </c>
      <c r="C1095" s="2">
        <v>40534</v>
      </c>
      <c r="D1095" s="2">
        <v>40534</v>
      </c>
      <c r="E1095" t="s">
        <v>27</v>
      </c>
      <c r="F1095" t="s">
        <v>140</v>
      </c>
      <c r="G1095" t="s">
        <v>141</v>
      </c>
      <c r="H1095">
        <v>0.4583333432674408</v>
      </c>
      <c r="I1095" t="s">
        <v>142</v>
      </c>
      <c r="J1095" t="s">
        <v>127</v>
      </c>
      <c r="K1095" s="5" t="s">
        <v>333</v>
      </c>
      <c r="L1095">
        <v>0.2916666567325592</v>
      </c>
      <c r="M1095" t="s">
        <v>144</v>
      </c>
      <c r="N1095" t="s">
        <v>503</v>
      </c>
      <c r="P1095" s="4" t="str">
        <f t="shared" si="33"/>
        <v>KRAYN-WKO-NDX-20101222</v>
      </c>
      <c r="Q1095">
        <f t="shared" si="34"/>
        <v>1</v>
      </c>
    </row>
    <row r="1096" spans="1:17" x14ac:dyDescent="0.25">
      <c r="A1096" t="s">
        <v>504</v>
      </c>
      <c r="B1096" t="s">
        <v>332</v>
      </c>
      <c r="C1096" s="2">
        <v>40534</v>
      </c>
      <c r="D1096" s="2">
        <v>40534</v>
      </c>
      <c r="E1096" t="s">
        <v>27</v>
      </c>
      <c r="F1096" t="s">
        <v>140</v>
      </c>
      <c r="G1096" t="s">
        <v>141</v>
      </c>
      <c r="H1096">
        <v>0.625</v>
      </c>
      <c r="I1096" t="s">
        <v>142</v>
      </c>
      <c r="J1096" t="s">
        <v>136</v>
      </c>
      <c r="K1096" s="5" t="s">
        <v>168</v>
      </c>
      <c r="L1096">
        <v>8.3333335816860199E-2</v>
      </c>
      <c r="M1096" t="s">
        <v>144</v>
      </c>
      <c r="N1096" t="s">
        <v>505</v>
      </c>
      <c r="P1096" s="4" t="str">
        <f t="shared" si="33"/>
        <v>KRAYN-WKO-NDX-20101222</v>
      </c>
      <c r="Q1096">
        <f t="shared" si="34"/>
        <v>1</v>
      </c>
    </row>
    <row r="1097" spans="1:17" x14ac:dyDescent="0.25">
      <c r="A1097" t="s">
        <v>509</v>
      </c>
      <c r="B1097" t="s">
        <v>502</v>
      </c>
      <c r="C1097" s="2">
        <v>40534</v>
      </c>
      <c r="D1097" s="2">
        <v>40534</v>
      </c>
      <c r="E1097" t="s">
        <v>27</v>
      </c>
      <c r="F1097" t="s">
        <v>140</v>
      </c>
      <c r="G1097" t="s">
        <v>141</v>
      </c>
      <c r="H1097">
        <v>0.4583333432674408</v>
      </c>
      <c r="I1097" t="s">
        <v>142</v>
      </c>
      <c r="J1097" t="s">
        <v>127</v>
      </c>
      <c r="K1097" s="5" t="s">
        <v>333</v>
      </c>
      <c r="L1097">
        <v>0.2916666567325592</v>
      </c>
      <c r="M1097" t="s">
        <v>144</v>
      </c>
      <c r="N1097" t="s">
        <v>503</v>
      </c>
      <c r="P1097" s="4" t="str">
        <f t="shared" si="33"/>
        <v>KRAYN-WKO-NDX-20101222</v>
      </c>
      <c r="Q1097">
        <f t="shared" si="34"/>
        <v>1</v>
      </c>
    </row>
    <row r="1098" spans="1:17" x14ac:dyDescent="0.25">
      <c r="A1098" t="s">
        <v>510</v>
      </c>
      <c r="B1098" t="s">
        <v>332</v>
      </c>
      <c r="C1098" s="2">
        <v>40534</v>
      </c>
      <c r="D1098" s="2">
        <v>40534</v>
      </c>
      <c r="E1098" t="s">
        <v>27</v>
      </c>
      <c r="F1098" t="s">
        <v>140</v>
      </c>
      <c r="G1098" t="s">
        <v>141</v>
      </c>
      <c r="H1098">
        <v>0.625</v>
      </c>
      <c r="I1098" t="s">
        <v>142</v>
      </c>
      <c r="J1098" t="s">
        <v>136</v>
      </c>
      <c r="K1098" s="5" t="s">
        <v>168</v>
      </c>
      <c r="L1098">
        <v>8.3333335816860199E-2</v>
      </c>
      <c r="M1098" t="s">
        <v>144</v>
      </c>
      <c r="N1098" t="s">
        <v>505</v>
      </c>
      <c r="P1098" s="4" t="str">
        <f t="shared" si="33"/>
        <v>KRAYN-WKO-NDX-20101222</v>
      </c>
      <c r="Q1098">
        <f t="shared" si="34"/>
        <v>1</v>
      </c>
    </row>
    <row r="1099" spans="1:17" x14ac:dyDescent="0.25">
      <c r="A1099" t="s">
        <v>511</v>
      </c>
      <c r="B1099" t="s">
        <v>512</v>
      </c>
      <c r="C1099" s="2">
        <v>40542</v>
      </c>
      <c r="D1099" s="2">
        <v>40542</v>
      </c>
      <c r="E1099" t="s">
        <v>27</v>
      </c>
      <c r="F1099" t="s">
        <v>140</v>
      </c>
      <c r="G1099" t="s">
        <v>141</v>
      </c>
      <c r="H1099">
        <v>0.15625</v>
      </c>
      <c r="I1099" t="s">
        <v>142</v>
      </c>
      <c r="J1099" t="s">
        <v>64</v>
      </c>
      <c r="K1099" s="5" t="s">
        <v>168</v>
      </c>
      <c r="L1099">
        <v>3.125E-2</v>
      </c>
      <c r="M1099" t="s">
        <v>144</v>
      </c>
      <c r="N1099" t="s">
        <v>513</v>
      </c>
      <c r="P1099" s="4" t="str">
        <f t="shared" si="33"/>
        <v>KRAYN-WKO-NDX-20101230</v>
      </c>
      <c r="Q1099">
        <f t="shared" si="34"/>
        <v>1</v>
      </c>
    </row>
    <row r="1100" spans="1:17" x14ac:dyDescent="0.25">
      <c r="A1100" t="s">
        <v>602</v>
      </c>
      <c r="B1100" t="s">
        <v>603</v>
      </c>
      <c r="C1100" s="2">
        <v>40546</v>
      </c>
      <c r="D1100" s="2">
        <v>40546</v>
      </c>
      <c r="E1100" t="s">
        <v>29</v>
      </c>
      <c r="F1100" t="s">
        <v>140</v>
      </c>
      <c r="G1100" t="s">
        <v>141</v>
      </c>
      <c r="H1100">
        <v>6.25E-2</v>
      </c>
      <c r="I1100" t="s">
        <v>142</v>
      </c>
      <c r="K1100" s="5" t="s">
        <v>143</v>
      </c>
      <c r="L1100">
        <v>6.25E-2</v>
      </c>
      <c r="M1100" t="s">
        <v>144</v>
      </c>
      <c r="N1100" t="s">
        <v>604</v>
      </c>
      <c r="P1100" s="4" t="str">
        <f t="shared" si="33"/>
        <v>KRAYN-WKO-NDX-20110103</v>
      </c>
      <c r="Q1100">
        <f t="shared" si="34"/>
        <v>1</v>
      </c>
    </row>
    <row r="1101" spans="1:17" x14ac:dyDescent="0.25">
      <c r="A1101" t="s">
        <v>665</v>
      </c>
      <c r="B1101" t="s">
        <v>666</v>
      </c>
      <c r="C1101" s="2">
        <v>40546</v>
      </c>
      <c r="D1101" s="2">
        <v>40546</v>
      </c>
      <c r="E1101" t="s">
        <v>19</v>
      </c>
      <c r="F1101" t="s">
        <v>140</v>
      </c>
      <c r="G1101" t="s">
        <v>141</v>
      </c>
      <c r="H1101">
        <v>6.25E-2</v>
      </c>
      <c r="I1101" t="s">
        <v>142</v>
      </c>
      <c r="J1101" t="s">
        <v>73</v>
      </c>
      <c r="K1101" s="5" t="s">
        <v>333</v>
      </c>
      <c r="L1101">
        <v>2.291666716337204E-2</v>
      </c>
      <c r="M1101" t="s">
        <v>144</v>
      </c>
      <c r="N1101" t="s">
        <v>667</v>
      </c>
      <c r="P1101" s="4" t="str">
        <f t="shared" si="33"/>
        <v>KRAYN-WKO-NDX-20110103</v>
      </c>
      <c r="Q1101">
        <f t="shared" si="34"/>
        <v>1</v>
      </c>
    </row>
    <row r="1102" spans="1:17" x14ac:dyDescent="0.25">
      <c r="A1102" t="s">
        <v>668</v>
      </c>
      <c r="B1102" t="s">
        <v>666</v>
      </c>
      <c r="C1102" s="2">
        <v>40546</v>
      </c>
      <c r="D1102" s="2">
        <v>40546</v>
      </c>
      <c r="E1102" t="s">
        <v>19</v>
      </c>
      <c r="F1102" t="s">
        <v>140</v>
      </c>
      <c r="G1102" t="s">
        <v>141</v>
      </c>
      <c r="H1102">
        <v>6.25E-2</v>
      </c>
      <c r="I1102" t="s">
        <v>142</v>
      </c>
      <c r="J1102" t="s">
        <v>73</v>
      </c>
      <c r="K1102" s="5" t="s">
        <v>333</v>
      </c>
      <c r="L1102">
        <v>2.291666716337204E-2</v>
      </c>
      <c r="M1102" t="s">
        <v>144</v>
      </c>
      <c r="N1102" t="s">
        <v>667</v>
      </c>
      <c r="P1102" s="4" t="str">
        <f t="shared" si="33"/>
        <v>KRAYN-WKO-NDX-20110103</v>
      </c>
      <c r="Q1102">
        <f t="shared" si="34"/>
        <v>1</v>
      </c>
    </row>
    <row r="1103" spans="1:17" x14ac:dyDescent="0.25">
      <c r="A1103" t="s">
        <v>669</v>
      </c>
      <c r="B1103" t="s">
        <v>666</v>
      </c>
      <c r="C1103" s="2">
        <v>40546</v>
      </c>
      <c r="D1103" s="2">
        <v>40546</v>
      </c>
      <c r="E1103" t="s">
        <v>19</v>
      </c>
      <c r="F1103" t="s">
        <v>140</v>
      </c>
      <c r="G1103" t="s">
        <v>141</v>
      </c>
      <c r="H1103">
        <v>6.25E-2</v>
      </c>
      <c r="I1103" t="s">
        <v>142</v>
      </c>
      <c r="J1103" t="s">
        <v>73</v>
      </c>
      <c r="K1103" s="5" t="s">
        <v>333</v>
      </c>
      <c r="L1103">
        <v>2.291666716337204E-2</v>
      </c>
      <c r="M1103" t="s">
        <v>144</v>
      </c>
      <c r="N1103" t="s">
        <v>667</v>
      </c>
      <c r="P1103" s="4" t="str">
        <f t="shared" si="33"/>
        <v>KRAYN-WKO-NDX-20110103</v>
      </c>
      <c r="Q1103">
        <f t="shared" si="34"/>
        <v>1</v>
      </c>
    </row>
    <row r="1104" spans="1:17" x14ac:dyDescent="0.25">
      <c r="A1104" t="s">
        <v>1039</v>
      </c>
      <c r="B1104" t="s">
        <v>1040</v>
      </c>
      <c r="C1104" s="2">
        <v>40546</v>
      </c>
      <c r="D1104" s="2">
        <v>40546</v>
      </c>
      <c r="E1104" t="s">
        <v>13</v>
      </c>
      <c r="F1104" t="s">
        <v>140</v>
      </c>
      <c r="G1104" t="s">
        <v>141</v>
      </c>
      <c r="H1104">
        <v>0.1875</v>
      </c>
      <c r="I1104" t="s">
        <v>142</v>
      </c>
      <c r="J1104" t="s">
        <v>1041</v>
      </c>
      <c r="K1104" s="5" t="s">
        <v>201</v>
      </c>
      <c r="L1104">
        <v>7.2916664183139801E-2</v>
      </c>
      <c r="M1104" t="s">
        <v>144</v>
      </c>
      <c r="N1104" t="s">
        <v>1042</v>
      </c>
      <c r="P1104" s="4" t="str">
        <f t="shared" si="33"/>
        <v>KRAYN-WKO-NDX-20110103</v>
      </c>
      <c r="Q1104">
        <f t="shared" si="34"/>
        <v>1</v>
      </c>
    </row>
    <row r="1105" spans="1:17" x14ac:dyDescent="0.25">
      <c r="A1105" t="s">
        <v>1071</v>
      </c>
      <c r="B1105" t="s">
        <v>1072</v>
      </c>
      <c r="C1105" s="2">
        <v>40546</v>
      </c>
      <c r="D1105" s="2">
        <v>40546</v>
      </c>
      <c r="E1105" t="s">
        <v>14</v>
      </c>
      <c r="F1105" t="s">
        <v>140</v>
      </c>
      <c r="G1105" t="s">
        <v>141</v>
      </c>
      <c r="H1105">
        <v>0.25</v>
      </c>
      <c r="I1105" t="s">
        <v>142</v>
      </c>
      <c r="K1105" s="5" t="s">
        <v>143</v>
      </c>
      <c r="L1105">
        <v>0.1458333283662796</v>
      </c>
      <c r="M1105" t="s">
        <v>144</v>
      </c>
      <c r="N1105" t="s">
        <v>1073</v>
      </c>
      <c r="P1105" s="4" t="str">
        <f t="shared" si="33"/>
        <v>KRAYN-WKO-NDX-20110103</v>
      </c>
      <c r="Q1105">
        <f t="shared" si="34"/>
        <v>1</v>
      </c>
    </row>
    <row r="1106" spans="1:17" x14ac:dyDescent="0.25">
      <c r="A1106" t="s">
        <v>1074</v>
      </c>
      <c r="B1106" t="s">
        <v>1075</v>
      </c>
      <c r="C1106" s="2">
        <v>40546</v>
      </c>
      <c r="D1106" s="2">
        <v>40546</v>
      </c>
      <c r="E1106" t="s">
        <v>14</v>
      </c>
      <c r="F1106" t="s">
        <v>140</v>
      </c>
      <c r="G1106" t="s">
        <v>141</v>
      </c>
      <c r="H1106">
        <v>0.2708333432674408</v>
      </c>
      <c r="I1106" t="s">
        <v>142</v>
      </c>
      <c r="K1106" s="5" t="s">
        <v>143</v>
      </c>
      <c r="L1106">
        <v>0.1145833358168602</v>
      </c>
      <c r="M1106" t="s">
        <v>144</v>
      </c>
      <c r="N1106" t="s">
        <v>1076</v>
      </c>
      <c r="P1106" s="4" t="str">
        <f t="shared" si="33"/>
        <v>KRAYN-WKO-NDX-20110103</v>
      </c>
      <c r="Q1106">
        <f t="shared" si="34"/>
        <v>1</v>
      </c>
    </row>
    <row r="1107" spans="1:17" x14ac:dyDescent="0.25">
      <c r="A1107" t="s">
        <v>285</v>
      </c>
      <c r="B1107" t="s">
        <v>286</v>
      </c>
      <c r="C1107" s="2">
        <v>40547</v>
      </c>
      <c r="D1107" s="2">
        <v>40548</v>
      </c>
      <c r="E1107" t="s">
        <v>34</v>
      </c>
      <c r="F1107" t="s">
        <v>140</v>
      </c>
      <c r="G1107" t="s">
        <v>141</v>
      </c>
      <c r="H1107">
        <v>5.277777835726738E-2</v>
      </c>
      <c r="I1107" t="s">
        <v>142</v>
      </c>
      <c r="K1107" s="5" t="s">
        <v>143</v>
      </c>
      <c r="L1107">
        <v>-0.17847222089767456</v>
      </c>
      <c r="M1107" t="s">
        <v>144</v>
      </c>
      <c r="N1107" t="s">
        <v>287</v>
      </c>
      <c r="P1107" s="4" t="str">
        <f t="shared" si="33"/>
        <v>KRAYN-WKO-NDX-20110104</v>
      </c>
      <c r="Q1107">
        <f t="shared" si="34"/>
        <v>1</v>
      </c>
    </row>
    <row r="1108" spans="1:17" x14ac:dyDescent="0.25">
      <c r="A1108" t="s">
        <v>2943</v>
      </c>
      <c r="B1108" t="e">
        <v>#N/A</v>
      </c>
      <c r="C1108" s="2">
        <v>40547</v>
      </c>
      <c r="D1108" s="2">
        <v>40912</v>
      </c>
      <c r="E1108" t="s">
        <v>19</v>
      </c>
      <c r="F1108" t="s">
        <v>161</v>
      </c>
      <c r="G1108" t="s">
        <v>141</v>
      </c>
      <c r="H1108">
        <v>5.5</v>
      </c>
      <c r="I1108" t="s">
        <v>142</v>
      </c>
      <c r="K1108" s="5" t="s">
        <v>143</v>
      </c>
      <c r="L1108">
        <v>1.3833333253860474</v>
      </c>
      <c r="M1108" t="s">
        <v>144</v>
      </c>
      <c r="N1108" t="s">
        <v>2944</v>
      </c>
      <c r="P1108" s="4" t="str">
        <f t="shared" si="33"/>
        <v>KRAYN-WKO-NDX-20110104</v>
      </c>
      <c r="Q1108">
        <f t="shared" si="34"/>
        <v>1</v>
      </c>
    </row>
    <row r="1109" spans="1:17" x14ac:dyDescent="0.25">
      <c r="A1109" t="s">
        <v>950</v>
      </c>
      <c r="B1109" t="s">
        <v>147</v>
      </c>
      <c r="C1109" s="2">
        <v>40548</v>
      </c>
      <c r="D1109" s="2">
        <v>40548</v>
      </c>
      <c r="E1109" t="s">
        <v>11</v>
      </c>
      <c r="F1109" t="s">
        <v>140</v>
      </c>
      <c r="G1109" t="s">
        <v>141</v>
      </c>
      <c r="H1109">
        <v>0.2916666567325592</v>
      </c>
      <c r="I1109" t="s">
        <v>142</v>
      </c>
      <c r="K1109" s="5" t="s">
        <v>143</v>
      </c>
      <c r="L1109">
        <v>0.1666666716337204</v>
      </c>
      <c r="M1109" t="s">
        <v>144</v>
      </c>
      <c r="N1109" t="s">
        <v>951</v>
      </c>
      <c r="P1109" s="4" t="str">
        <f t="shared" si="33"/>
        <v>KRAYN-WKO-NDX-20110105</v>
      </c>
      <c r="Q1109">
        <f t="shared" si="34"/>
        <v>1</v>
      </c>
    </row>
    <row r="1110" spans="1:17" x14ac:dyDescent="0.25">
      <c r="A1110" t="s">
        <v>1107</v>
      </c>
      <c r="B1110" t="s">
        <v>147</v>
      </c>
      <c r="C1110" s="2">
        <v>40548</v>
      </c>
      <c r="D1110" s="2">
        <v>40548</v>
      </c>
      <c r="E1110" t="s">
        <v>15</v>
      </c>
      <c r="F1110" t="s">
        <v>140</v>
      </c>
      <c r="G1110" t="s">
        <v>141</v>
      </c>
      <c r="H1110">
        <v>0.71875</v>
      </c>
      <c r="I1110" t="s">
        <v>142</v>
      </c>
      <c r="K1110" s="5" t="s">
        <v>143</v>
      </c>
      <c r="L1110">
        <v>0.1979166716337204</v>
      </c>
      <c r="M1110" t="s">
        <v>144</v>
      </c>
      <c r="N1110" t="s">
        <v>1108</v>
      </c>
      <c r="P1110" s="4" t="str">
        <f t="shared" si="33"/>
        <v>KRAYN-WKO-NDX-20110105</v>
      </c>
      <c r="Q1110">
        <f t="shared" si="34"/>
        <v>1</v>
      </c>
    </row>
    <row r="1111" spans="1:17" x14ac:dyDescent="0.25">
      <c r="A1111" t="s">
        <v>1109</v>
      </c>
      <c r="B1111" t="s">
        <v>147</v>
      </c>
      <c r="C1111" s="2">
        <v>40548</v>
      </c>
      <c r="D1111" s="2">
        <v>40548</v>
      </c>
      <c r="E1111" t="s">
        <v>15</v>
      </c>
      <c r="F1111" t="s">
        <v>140</v>
      </c>
      <c r="G1111" t="s">
        <v>141</v>
      </c>
      <c r="H1111">
        <v>0.4166666567325592</v>
      </c>
      <c r="I1111" t="s">
        <v>142</v>
      </c>
      <c r="K1111" s="5" t="s">
        <v>143</v>
      </c>
      <c r="L1111">
        <v>0.15625</v>
      </c>
      <c r="M1111" t="s">
        <v>144</v>
      </c>
      <c r="N1111" t="s">
        <v>1108</v>
      </c>
      <c r="P1111" s="4" t="str">
        <f t="shared" si="33"/>
        <v>KRAYN-WKO-NDX-20110105</v>
      </c>
      <c r="Q1111">
        <f t="shared" si="34"/>
        <v>1</v>
      </c>
    </row>
    <row r="1112" spans="1:17" x14ac:dyDescent="0.25">
      <c r="A1112" t="s">
        <v>1004</v>
      </c>
      <c r="B1112" t="s">
        <v>1005</v>
      </c>
      <c r="C1112" s="2">
        <v>40549</v>
      </c>
      <c r="D1112" s="2">
        <v>40549</v>
      </c>
      <c r="E1112" t="s">
        <v>12</v>
      </c>
      <c r="F1112" t="s">
        <v>140</v>
      </c>
      <c r="G1112" t="s">
        <v>141</v>
      </c>
      <c r="H1112">
        <v>0.25</v>
      </c>
      <c r="I1112" t="s">
        <v>142</v>
      </c>
      <c r="J1112" t="s">
        <v>78</v>
      </c>
      <c r="K1112" s="5" t="s">
        <v>168</v>
      </c>
      <c r="L1112">
        <v>0.1041666641831398</v>
      </c>
      <c r="M1112" t="s">
        <v>144</v>
      </c>
      <c r="N1112" t="s">
        <v>1006</v>
      </c>
      <c r="P1112" s="4" t="str">
        <f t="shared" si="33"/>
        <v>KRAYN-WKO-NDX-20110106</v>
      </c>
      <c r="Q1112">
        <f t="shared" si="34"/>
        <v>1</v>
      </c>
    </row>
    <row r="1113" spans="1:17" x14ac:dyDescent="0.25">
      <c r="A1113" t="s">
        <v>1007</v>
      </c>
      <c r="B1113" t="s">
        <v>147</v>
      </c>
      <c r="C1113" s="2">
        <v>40549</v>
      </c>
      <c r="D1113" s="2">
        <v>40549</v>
      </c>
      <c r="E1113" t="s">
        <v>12</v>
      </c>
      <c r="F1113" t="s">
        <v>140</v>
      </c>
      <c r="G1113" t="s">
        <v>141</v>
      </c>
      <c r="H1113">
        <v>0.1666666716337204</v>
      </c>
      <c r="I1113" t="s">
        <v>142</v>
      </c>
      <c r="K1113" s="5" t="s">
        <v>143</v>
      </c>
      <c r="L1113">
        <v>0.1041666641831398</v>
      </c>
      <c r="M1113" t="s">
        <v>144</v>
      </c>
      <c r="N1113" t="s">
        <v>1008</v>
      </c>
      <c r="P1113" s="4" t="str">
        <f t="shared" si="33"/>
        <v>KRAYN-WKO-NDX-20110106</v>
      </c>
      <c r="Q1113">
        <f t="shared" si="34"/>
        <v>1</v>
      </c>
    </row>
    <row r="1114" spans="1:17" x14ac:dyDescent="0.25">
      <c r="A1114" t="s">
        <v>1009</v>
      </c>
      <c r="B1114" t="s">
        <v>1010</v>
      </c>
      <c r="C1114" s="2">
        <v>40549</v>
      </c>
      <c r="D1114" s="2">
        <v>40549</v>
      </c>
      <c r="E1114" t="s">
        <v>12</v>
      </c>
      <c r="F1114" t="s">
        <v>140</v>
      </c>
      <c r="G1114" t="s">
        <v>141</v>
      </c>
      <c r="H1114">
        <v>2.083333395421505E-2</v>
      </c>
      <c r="I1114" t="s">
        <v>142</v>
      </c>
      <c r="K1114" s="5" t="s">
        <v>143</v>
      </c>
      <c r="L1114">
        <v>0</v>
      </c>
      <c r="M1114" t="s">
        <v>144</v>
      </c>
      <c r="N1114" t="s">
        <v>247</v>
      </c>
      <c r="P1114" s="4" t="str">
        <f t="shared" si="33"/>
        <v>KRAYN-WKO-NDX-20110106</v>
      </c>
      <c r="Q1114">
        <f t="shared" si="34"/>
        <v>1</v>
      </c>
    </row>
    <row r="1115" spans="1:17" x14ac:dyDescent="0.25">
      <c r="A1115" t="s">
        <v>802</v>
      </c>
      <c r="B1115" t="s">
        <v>803</v>
      </c>
      <c r="C1115" s="2">
        <v>40550</v>
      </c>
      <c r="D1115" s="2">
        <v>40550</v>
      </c>
      <c r="E1115" t="s">
        <v>22</v>
      </c>
      <c r="F1115" t="s">
        <v>140</v>
      </c>
      <c r="G1115" t="s">
        <v>141</v>
      </c>
      <c r="H1115">
        <v>5.277777835726738E-2</v>
      </c>
      <c r="I1115" t="s">
        <v>142</v>
      </c>
      <c r="K1115" s="5" t="s">
        <v>143</v>
      </c>
      <c r="L1115">
        <v>0.2256944477558136</v>
      </c>
      <c r="M1115" t="s">
        <v>144</v>
      </c>
      <c r="N1115" t="s">
        <v>804</v>
      </c>
      <c r="P1115" s="4" t="str">
        <f t="shared" si="33"/>
        <v>KRAYN-WKO-NDX-20110107</v>
      </c>
      <c r="Q1115">
        <f t="shared" si="34"/>
        <v>1</v>
      </c>
    </row>
    <row r="1116" spans="1:17" x14ac:dyDescent="0.25">
      <c r="A1116" t="s">
        <v>805</v>
      </c>
      <c r="B1116" t="s">
        <v>803</v>
      </c>
      <c r="C1116" s="2">
        <v>40550</v>
      </c>
      <c r="D1116" s="2">
        <v>40550</v>
      </c>
      <c r="E1116" t="s">
        <v>22</v>
      </c>
      <c r="F1116" t="s">
        <v>140</v>
      </c>
      <c r="G1116" t="s">
        <v>141</v>
      </c>
      <c r="H1116">
        <v>8.8888891041278839E-2</v>
      </c>
      <c r="I1116" t="s">
        <v>142</v>
      </c>
      <c r="K1116" s="5" t="s">
        <v>143</v>
      </c>
      <c r="L1116">
        <v>0.4131944477558136</v>
      </c>
      <c r="M1116" t="s">
        <v>144</v>
      </c>
      <c r="N1116" t="s">
        <v>804</v>
      </c>
      <c r="P1116" s="4" t="str">
        <f t="shared" si="33"/>
        <v>KRAYN-WKO-NDX-20110107</v>
      </c>
      <c r="Q1116">
        <f t="shared" si="34"/>
        <v>1</v>
      </c>
    </row>
    <row r="1117" spans="1:17" x14ac:dyDescent="0.25">
      <c r="A1117" t="s">
        <v>1043</v>
      </c>
      <c r="B1117" t="s">
        <v>147</v>
      </c>
      <c r="C1117" s="2">
        <v>40550</v>
      </c>
      <c r="D1117" s="2">
        <v>40550</v>
      </c>
      <c r="E1117" t="s">
        <v>13</v>
      </c>
      <c r="F1117" t="s">
        <v>140</v>
      </c>
      <c r="G1117" t="s">
        <v>141</v>
      </c>
      <c r="H1117">
        <v>0.1666666716337204</v>
      </c>
      <c r="I1117" t="s">
        <v>142</v>
      </c>
      <c r="K1117" s="5" t="s">
        <v>143</v>
      </c>
      <c r="L1117">
        <v>0.1041666641831398</v>
      </c>
      <c r="M1117" t="s">
        <v>144</v>
      </c>
      <c r="N1117" t="s">
        <v>1044</v>
      </c>
      <c r="P1117" s="4" t="str">
        <f t="shared" si="33"/>
        <v>KRAYN-WKO-NDX-20110107</v>
      </c>
      <c r="Q1117">
        <f t="shared" si="34"/>
        <v>1</v>
      </c>
    </row>
    <row r="1118" spans="1:17" x14ac:dyDescent="0.25">
      <c r="A1118" t="s">
        <v>1077</v>
      </c>
      <c r="B1118" t="s">
        <v>147</v>
      </c>
      <c r="C1118" s="2">
        <v>40550</v>
      </c>
      <c r="D1118" s="2">
        <v>40550</v>
      </c>
      <c r="E1118" t="s">
        <v>14</v>
      </c>
      <c r="F1118" t="s">
        <v>140</v>
      </c>
      <c r="G1118" t="s">
        <v>141</v>
      </c>
      <c r="H1118">
        <v>0.2638888955116272</v>
      </c>
      <c r="I1118" t="s">
        <v>142</v>
      </c>
      <c r="K1118" s="5" t="s">
        <v>143</v>
      </c>
      <c r="L1118">
        <v>0</v>
      </c>
      <c r="M1118" t="s">
        <v>144</v>
      </c>
      <c r="N1118" t="s">
        <v>1078</v>
      </c>
      <c r="P1118" s="4" t="str">
        <f t="shared" si="33"/>
        <v>KRAYN-WKO-NDX-20110107</v>
      </c>
      <c r="Q1118">
        <f t="shared" si="34"/>
        <v>1</v>
      </c>
    </row>
    <row r="1119" spans="1:17" x14ac:dyDescent="0.25">
      <c r="A1119" t="s">
        <v>2970</v>
      </c>
      <c r="B1119" t="e">
        <v>#N/A</v>
      </c>
      <c r="C1119" s="2">
        <v>40552</v>
      </c>
      <c r="D1119" s="2">
        <v>40917</v>
      </c>
      <c r="E1119" t="s">
        <v>20</v>
      </c>
      <c r="F1119" t="s">
        <v>140</v>
      </c>
      <c r="G1119" t="s">
        <v>141</v>
      </c>
      <c r="H1119">
        <v>2.5</v>
      </c>
      <c r="I1119" t="s">
        <v>142</v>
      </c>
      <c r="K1119" s="5" t="s">
        <v>143</v>
      </c>
      <c r="L1119">
        <v>5.1500000953674316</v>
      </c>
      <c r="M1119" t="s">
        <v>144</v>
      </c>
      <c r="N1119" t="s">
        <v>1764</v>
      </c>
      <c r="P1119" s="4" t="str">
        <f t="shared" si="33"/>
        <v>KRAYN-WKO-NDX-20110109</v>
      </c>
      <c r="Q1119">
        <f t="shared" si="34"/>
        <v>1</v>
      </c>
    </row>
    <row r="1120" spans="1:17" x14ac:dyDescent="0.25">
      <c r="A1120" t="s">
        <v>288</v>
      </c>
      <c r="B1120" t="s">
        <v>289</v>
      </c>
      <c r="C1120" s="2">
        <v>40553</v>
      </c>
      <c r="D1120" s="2">
        <v>40553</v>
      </c>
      <c r="E1120" t="s">
        <v>34</v>
      </c>
      <c r="F1120" t="s">
        <v>140</v>
      </c>
      <c r="G1120" t="s">
        <v>141</v>
      </c>
      <c r="H1120">
        <v>7.083333283662796E-2</v>
      </c>
      <c r="I1120" t="s">
        <v>142</v>
      </c>
      <c r="K1120" s="5" t="s">
        <v>143</v>
      </c>
      <c r="L1120">
        <v>9.375E-2</v>
      </c>
      <c r="M1120" t="s">
        <v>144</v>
      </c>
      <c r="N1120" t="s">
        <v>290</v>
      </c>
      <c r="P1120" s="4" t="str">
        <f t="shared" si="33"/>
        <v>KRAYN-WKO-NDX-20110110</v>
      </c>
      <c r="Q1120">
        <f t="shared" si="34"/>
        <v>1</v>
      </c>
    </row>
    <row r="1121" spans="1:17" x14ac:dyDescent="0.25">
      <c r="A1121" t="s">
        <v>834</v>
      </c>
      <c r="B1121" t="s">
        <v>835</v>
      </c>
      <c r="C1121" s="2">
        <v>40553</v>
      </c>
      <c r="D1121" s="2">
        <v>40553</v>
      </c>
      <c r="E1121" t="s">
        <v>23</v>
      </c>
      <c r="F1121" t="s">
        <v>140</v>
      </c>
      <c r="G1121" t="s">
        <v>141</v>
      </c>
      <c r="H1121">
        <v>6.5972223877906799E-2</v>
      </c>
      <c r="I1121" t="s">
        <v>142</v>
      </c>
      <c r="J1121" t="s">
        <v>68</v>
      </c>
      <c r="K1121" s="5" t="s">
        <v>168</v>
      </c>
      <c r="L1121">
        <v>2.43055559694767E-2</v>
      </c>
      <c r="M1121" t="s">
        <v>144</v>
      </c>
      <c r="N1121" t="s">
        <v>836</v>
      </c>
      <c r="P1121" s="4" t="str">
        <f t="shared" si="33"/>
        <v>KRAYN-WKO-NDX-20110110</v>
      </c>
      <c r="Q1121">
        <f t="shared" si="34"/>
        <v>1</v>
      </c>
    </row>
    <row r="1122" spans="1:17" x14ac:dyDescent="0.25">
      <c r="A1122" t="s">
        <v>293</v>
      </c>
      <c r="B1122" t="s">
        <v>294</v>
      </c>
      <c r="C1122" s="2">
        <v>40554</v>
      </c>
      <c r="D1122" s="2">
        <v>40554</v>
      </c>
      <c r="E1122" t="s">
        <v>34</v>
      </c>
      <c r="F1122" t="s">
        <v>140</v>
      </c>
      <c r="G1122" t="s">
        <v>141</v>
      </c>
      <c r="H1122">
        <v>2.083333395421505E-2</v>
      </c>
      <c r="I1122" t="s">
        <v>142</v>
      </c>
      <c r="K1122" s="5" t="s">
        <v>143</v>
      </c>
      <c r="L1122">
        <v>0</v>
      </c>
      <c r="M1122" t="s">
        <v>144</v>
      </c>
      <c r="N1122" t="s">
        <v>295</v>
      </c>
      <c r="P1122" s="4" t="str">
        <f t="shared" si="33"/>
        <v>KRAYN-WKO-NDX-20110111</v>
      </c>
      <c r="Q1122">
        <f t="shared" si="34"/>
        <v>1</v>
      </c>
    </row>
    <row r="1123" spans="1:17" x14ac:dyDescent="0.25">
      <c r="A1123" t="s">
        <v>338</v>
      </c>
      <c r="B1123" t="s">
        <v>339</v>
      </c>
      <c r="C1123" s="2">
        <v>40554</v>
      </c>
      <c r="D1123" s="2">
        <v>40554</v>
      </c>
      <c r="E1123" t="s">
        <v>35</v>
      </c>
      <c r="F1123" t="s">
        <v>140</v>
      </c>
      <c r="G1123" t="s">
        <v>141</v>
      </c>
      <c r="H1123">
        <v>2.083333395421505E-2</v>
      </c>
      <c r="I1123" t="s">
        <v>142</v>
      </c>
      <c r="K1123" s="5" t="s">
        <v>143</v>
      </c>
      <c r="L1123">
        <v>0</v>
      </c>
      <c r="M1123" t="s">
        <v>144</v>
      </c>
      <c r="N1123" t="s">
        <v>247</v>
      </c>
      <c r="P1123" s="4" t="str">
        <f t="shared" si="33"/>
        <v>KRAYN-WKO-NDX-20110111</v>
      </c>
      <c r="Q1123">
        <f t="shared" si="34"/>
        <v>1</v>
      </c>
    </row>
    <row r="1124" spans="1:17" x14ac:dyDescent="0.25">
      <c r="A1124" t="s">
        <v>340</v>
      </c>
      <c r="B1124" t="s">
        <v>341</v>
      </c>
      <c r="C1124" s="2">
        <v>40554</v>
      </c>
      <c r="D1124" s="2">
        <v>40554</v>
      </c>
      <c r="E1124" t="s">
        <v>35</v>
      </c>
      <c r="F1124" t="s">
        <v>140</v>
      </c>
      <c r="G1124" t="s">
        <v>141</v>
      </c>
      <c r="H1124">
        <v>2.083333395421505E-2</v>
      </c>
      <c r="I1124" t="s">
        <v>142</v>
      </c>
      <c r="K1124" s="5" t="s">
        <v>143</v>
      </c>
      <c r="L1124">
        <v>0</v>
      </c>
      <c r="M1124" t="s">
        <v>144</v>
      </c>
      <c r="N1124" t="s">
        <v>247</v>
      </c>
      <c r="P1124" s="4" t="str">
        <f t="shared" si="33"/>
        <v>KRAYN-WKO-NDX-20110111</v>
      </c>
      <c r="Q1124">
        <f t="shared" si="34"/>
        <v>1</v>
      </c>
    </row>
    <row r="1125" spans="1:17" x14ac:dyDescent="0.25">
      <c r="A1125" t="s">
        <v>635</v>
      </c>
      <c r="B1125" t="s">
        <v>636</v>
      </c>
      <c r="C1125" s="2">
        <v>40554</v>
      </c>
      <c r="D1125" s="2">
        <v>40554</v>
      </c>
      <c r="E1125" t="s">
        <v>30</v>
      </c>
      <c r="F1125" t="s">
        <v>140</v>
      </c>
      <c r="G1125" t="s">
        <v>141</v>
      </c>
      <c r="H1125">
        <v>2.083333395421505E-2</v>
      </c>
      <c r="I1125" t="s">
        <v>142</v>
      </c>
      <c r="K1125" s="5" t="s">
        <v>143</v>
      </c>
      <c r="L1125">
        <v>0</v>
      </c>
      <c r="M1125" t="s">
        <v>144</v>
      </c>
      <c r="N1125" t="s">
        <v>247</v>
      </c>
      <c r="P1125" s="4" t="str">
        <f t="shared" si="33"/>
        <v>KRAYN-WKO-NDX-20110111</v>
      </c>
      <c r="Q1125">
        <f t="shared" si="34"/>
        <v>1</v>
      </c>
    </row>
    <row r="1126" spans="1:17" x14ac:dyDescent="0.25">
      <c r="A1126" t="s">
        <v>637</v>
      </c>
      <c r="B1126" t="s">
        <v>638</v>
      </c>
      <c r="C1126" s="2">
        <v>40554</v>
      </c>
      <c r="D1126" s="2">
        <v>40554</v>
      </c>
      <c r="E1126" t="s">
        <v>30</v>
      </c>
      <c r="F1126" t="s">
        <v>140</v>
      </c>
      <c r="G1126" t="s">
        <v>141</v>
      </c>
      <c r="H1126">
        <v>2.083333395421505E-2</v>
      </c>
      <c r="I1126" t="s">
        <v>142</v>
      </c>
      <c r="K1126" s="5" t="s">
        <v>143</v>
      </c>
      <c r="L1126">
        <v>0</v>
      </c>
      <c r="M1126" t="s">
        <v>144</v>
      </c>
      <c r="N1126" t="s">
        <v>247</v>
      </c>
      <c r="P1126" s="4" t="str">
        <f t="shared" si="33"/>
        <v>KRAYN-WKO-NDX-20110111</v>
      </c>
      <c r="Q1126">
        <f t="shared" si="34"/>
        <v>1</v>
      </c>
    </row>
    <row r="1127" spans="1:17" x14ac:dyDescent="0.25">
      <c r="A1127" t="s">
        <v>655</v>
      </c>
      <c r="B1127" t="s">
        <v>656</v>
      </c>
      <c r="C1127" s="2">
        <v>40554</v>
      </c>
      <c r="D1127" s="2">
        <v>40554</v>
      </c>
      <c r="E1127" t="s">
        <v>31</v>
      </c>
      <c r="F1127" t="s">
        <v>140</v>
      </c>
      <c r="G1127" t="s">
        <v>141</v>
      </c>
      <c r="H1127">
        <v>0</v>
      </c>
      <c r="I1127" t="s">
        <v>142</v>
      </c>
      <c r="K1127" s="5" t="s">
        <v>143</v>
      </c>
      <c r="L1127">
        <v>4.1666667908430099E-2</v>
      </c>
      <c r="M1127" t="s">
        <v>144</v>
      </c>
      <c r="N1127" t="s">
        <v>247</v>
      </c>
      <c r="P1127" s="4" t="str">
        <f t="shared" si="33"/>
        <v>KRAYN-WKO-NDX-20110111</v>
      </c>
      <c r="Q1127">
        <f t="shared" si="34"/>
        <v>1</v>
      </c>
    </row>
    <row r="1128" spans="1:17" x14ac:dyDescent="0.25">
      <c r="A1128" t="s">
        <v>657</v>
      </c>
      <c r="B1128" t="s">
        <v>658</v>
      </c>
      <c r="C1128" s="2">
        <v>40554</v>
      </c>
      <c r="D1128" s="2">
        <v>40554</v>
      </c>
      <c r="E1128" t="s">
        <v>31</v>
      </c>
      <c r="F1128" t="s">
        <v>140</v>
      </c>
      <c r="G1128" t="s">
        <v>141</v>
      </c>
      <c r="H1128">
        <v>2.083333395421505E-2</v>
      </c>
      <c r="I1128" t="s">
        <v>142</v>
      </c>
      <c r="K1128" s="5" t="s">
        <v>143</v>
      </c>
      <c r="L1128">
        <v>0</v>
      </c>
      <c r="M1128" t="s">
        <v>144</v>
      </c>
      <c r="N1128" t="s">
        <v>247</v>
      </c>
      <c r="P1128" s="4" t="str">
        <f t="shared" si="33"/>
        <v>KRAYN-WKO-NDX-20110111</v>
      </c>
      <c r="Q1128">
        <f t="shared" si="34"/>
        <v>1</v>
      </c>
    </row>
    <row r="1129" spans="1:17" x14ac:dyDescent="0.25">
      <c r="A1129" t="s">
        <v>1011</v>
      </c>
      <c r="B1129" t="s">
        <v>1012</v>
      </c>
      <c r="C1129" s="2">
        <v>40555</v>
      </c>
      <c r="D1129" s="2">
        <v>40555</v>
      </c>
      <c r="E1129" t="s">
        <v>12</v>
      </c>
      <c r="F1129" t="s">
        <v>140</v>
      </c>
      <c r="G1129" t="s">
        <v>141</v>
      </c>
      <c r="H1129">
        <v>6.25E-2</v>
      </c>
      <c r="I1129" t="s">
        <v>142</v>
      </c>
      <c r="K1129" s="5" t="s">
        <v>143</v>
      </c>
      <c r="L1129">
        <v>9.375E-2</v>
      </c>
      <c r="M1129" t="s">
        <v>144</v>
      </c>
      <c r="N1129" t="s">
        <v>1013</v>
      </c>
      <c r="P1129" s="4" t="str">
        <f t="shared" si="33"/>
        <v>KRAYN-WKO-NDX-20110112</v>
      </c>
      <c r="Q1129">
        <f t="shared" si="34"/>
        <v>1</v>
      </c>
    </row>
    <row r="1130" spans="1:17" x14ac:dyDescent="0.25">
      <c r="A1130" t="s">
        <v>183</v>
      </c>
      <c r="B1130" t="s">
        <v>184</v>
      </c>
      <c r="C1130" s="2">
        <v>40556</v>
      </c>
      <c r="D1130" s="2">
        <v>40556</v>
      </c>
      <c r="E1130" t="s">
        <v>32</v>
      </c>
      <c r="F1130" t="s">
        <v>140</v>
      </c>
      <c r="G1130" t="s">
        <v>141</v>
      </c>
      <c r="H1130">
        <v>4.1666667908430099E-2</v>
      </c>
      <c r="I1130" t="s">
        <v>142</v>
      </c>
      <c r="K1130" s="5" t="s">
        <v>143</v>
      </c>
      <c r="L1130">
        <v>0.12361110746860504</v>
      </c>
      <c r="M1130" t="s">
        <v>144</v>
      </c>
      <c r="N1130" t="s">
        <v>185</v>
      </c>
      <c r="P1130" s="4" t="str">
        <f t="shared" si="33"/>
        <v>KRAYN-WKO-NDX-20110113</v>
      </c>
      <c r="Q1130">
        <f t="shared" si="34"/>
        <v>1</v>
      </c>
    </row>
    <row r="1131" spans="1:17" x14ac:dyDescent="0.25">
      <c r="A1131" t="s">
        <v>186</v>
      </c>
      <c r="B1131" t="s">
        <v>187</v>
      </c>
      <c r="C1131" s="2">
        <v>40557</v>
      </c>
      <c r="D1131" s="2">
        <v>40557</v>
      </c>
      <c r="E1131" t="s">
        <v>32</v>
      </c>
      <c r="F1131" t="s">
        <v>140</v>
      </c>
      <c r="G1131" t="s">
        <v>141</v>
      </c>
      <c r="H1131">
        <v>0.17499999701976776</v>
      </c>
      <c r="I1131" t="s">
        <v>142</v>
      </c>
      <c r="K1131" s="5" t="s">
        <v>143</v>
      </c>
      <c r="L1131">
        <v>0.13472221791744232</v>
      </c>
      <c r="M1131" t="s">
        <v>144</v>
      </c>
      <c r="N1131" t="s">
        <v>188</v>
      </c>
      <c r="P1131" s="4" t="str">
        <f t="shared" si="33"/>
        <v>KRAYN-WKO-NDX-20110114</v>
      </c>
      <c r="Q1131">
        <f t="shared" si="34"/>
        <v>1</v>
      </c>
    </row>
    <row r="1132" spans="1:17" x14ac:dyDescent="0.25">
      <c r="A1132" t="s">
        <v>189</v>
      </c>
      <c r="B1132" t="s">
        <v>190</v>
      </c>
      <c r="C1132" s="2">
        <v>40557</v>
      </c>
      <c r="D1132" s="2">
        <v>40557</v>
      </c>
      <c r="E1132" t="s">
        <v>32</v>
      </c>
      <c r="F1132" t="s">
        <v>140</v>
      </c>
      <c r="G1132" t="s">
        <v>141</v>
      </c>
      <c r="H1132">
        <v>4.1666667908430099E-2</v>
      </c>
      <c r="I1132" t="s">
        <v>142</v>
      </c>
      <c r="K1132" s="5" t="s">
        <v>143</v>
      </c>
      <c r="L1132">
        <v>2.083333395421505E-2</v>
      </c>
      <c r="M1132" t="s">
        <v>144</v>
      </c>
      <c r="N1132" t="s">
        <v>191</v>
      </c>
      <c r="P1132" s="4" t="str">
        <f t="shared" si="33"/>
        <v>KRAYN-WKO-NDX-20110114</v>
      </c>
      <c r="Q1132">
        <f t="shared" si="34"/>
        <v>1</v>
      </c>
    </row>
    <row r="1133" spans="1:17" x14ac:dyDescent="0.25">
      <c r="A1133" t="s">
        <v>479</v>
      </c>
      <c r="B1133" t="s">
        <v>480</v>
      </c>
      <c r="C1133" s="2">
        <v>40557</v>
      </c>
      <c r="D1133" s="2">
        <v>40557</v>
      </c>
      <c r="E1133" t="s">
        <v>26</v>
      </c>
      <c r="F1133" t="s">
        <v>140</v>
      </c>
      <c r="G1133" t="s">
        <v>141</v>
      </c>
      <c r="H1133">
        <v>0.125</v>
      </c>
      <c r="I1133" t="s">
        <v>142</v>
      </c>
      <c r="K1133" s="5" t="s">
        <v>143</v>
      </c>
      <c r="L1133">
        <v>8.3333335816860199E-2</v>
      </c>
      <c r="M1133" t="s">
        <v>144</v>
      </c>
      <c r="N1133" t="s">
        <v>481</v>
      </c>
      <c r="P1133" s="4" t="str">
        <f t="shared" si="33"/>
        <v>KRAYN-WKO-NDX-20110114</v>
      </c>
      <c r="Q1133">
        <f t="shared" si="34"/>
        <v>1</v>
      </c>
    </row>
    <row r="1134" spans="1:17" x14ac:dyDescent="0.25">
      <c r="A1134" t="s">
        <v>1099</v>
      </c>
      <c r="B1134" t="s">
        <v>1100</v>
      </c>
      <c r="C1134" s="2">
        <v>40557</v>
      </c>
      <c r="D1134" s="2">
        <v>40557</v>
      </c>
      <c r="E1134" t="s">
        <v>15</v>
      </c>
      <c r="F1134" t="s">
        <v>140</v>
      </c>
      <c r="G1134" t="s">
        <v>141</v>
      </c>
      <c r="H1134">
        <v>0.1875</v>
      </c>
      <c r="I1134" t="s">
        <v>142</v>
      </c>
      <c r="K1134" s="5" t="s">
        <v>143</v>
      </c>
      <c r="L1134">
        <v>8.3333335816860199E-2</v>
      </c>
      <c r="M1134" t="s">
        <v>144</v>
      </c>
      <c r="N1134" t="s">
        <v>836</v>
      </c>
      <c r="P1134" s="4" t="str">
        <f t="shared" si="33"/>
        <v>KRAYN-WKO-NDX-20110114</v>
      </c>
      <c r="Q1134">
        <f t="shared" si="34"/>
        <v>1</v>
      </c>
    </row>
    <row r="1135" spans="1:17" x14ac:dyDescent="0.25">
      <c r="A1135" t="s">
        <v>1110</v>
      </c>
      <c r="B1135" t="s">
        <v>1111</v>
      </c>
      <c r="C1135" s="2">
        <v>40557</v>
      </c>
      <c r="D1135" s="2">
        <v>40557</v>
      </c>
      <c r="E1135" t="s">
        <v>15</v>
      </c>
      <c r="F1135" t="s">
        <v>140</v>
      </c>
      <c r="G1135" t="s">
        <v>141</v>
      </c>
      <c r="H1135">
        <v>0.2708333432674408</v>
      </c>
      <c r="I1135" t="s">
        <v>142</v>
      </c>
      <c r="J1135" t="s">
        <v>102</v>
      </c>
      <c r="K1135" s="5" t="s">
        <v>168</v>
      </c>
      <c r="L1135">
        <v>8.3333335816860199E-2</v>
      </c>
      <c r="M1135" t="s">
        <v>144</v>
      </c>
      <c r="N1135" t="s">
        <v>836</v>
      </c>
      <c r="P1135" s="4" t="str">
        <f t="shared" si="33"/>
        <v>KRAYN-WKO-NDX-20110114</v>
      </c>
      <c r="Q1135">
        <f t="shared" si="34"/>
        <v>1</v>
      </c>
    </row>
    <row r="1136" spans="1:17" x14ac:dyDescent="0.25">
      <c r="A1136" t="s">
        <v>1112</v>
      </c>
      <c r="B1136" t="s">
        <v>1113</v>
      </c>
      <c r="C1136" s="2">
        <v>40557</v>
      </c>
      <c r="D1136" s="2">
        <v>40557</v>
      </c>
      <c r="E1136" t="s">
        <v>15</v>
      </c>
      <c r="F1136" t="s">
        <v>140</v>
      </c>
      <c r="G1136" t="s">
        <v>141</v>
      </c>
      <c r="H1136">
        <v>4.1666667908430099E-2</v>
      </c>
      <c r="I1136" t="s">
        <v>142</v>
      </c>
      <c r="K1136" s="5" t="s">
        <v>143</v>
      </c>
      <c r="L1136">
        <v>0</v>
      </c>
      <c r="M1136" t="s">
        <v>144</v>
      </c>
      <c r="N1136" t="s">
        <v>247</v>
      </c>
      <c r="P1136" s="4" t="str">
        <f t="shared" si="33"/>
        <v>KRAYN-WKO-NDX-20110114</v>
      </c>
      <c r="Q1136">
        <f t="shared" si="34"/>
        <v>1</v>
      </c>
    </row>
    <row r="1137" spans="1:17" x14ac:dyDescent="0.25">
      <c r="A1137" t="s">
        <v>937</v>
      </c>
      <c r="B1137" t="s">
        <v>938</v>
      </c>
      <c r="C1137" s="2">
        <v>40560</v>
      </c>
      <c r="D1137" s="2">
        <v>40560</v>
      </c>
      <c r="E1137" t="s">
        <v>11</v>
      </c>
      <c r="F1137" t="s">
        <v>140</v>
      </c>
      <c r="G1137" t="s">
        <v>141</v>
      </c>
      <c r="H1137">
        <v>0.1875</v>
      </c>
      <c r="I1137" t="s">
        <v>142</v>
      </c>
      <c r="J1137" t="s">
        <v>939</v>
      </c>
      <c r="K1137" s="5" t="s">
        <v>940</v>
      </c>
      <c r="L1137">
        <v>2.083333395421505E-2</v>
      </c>
      <c r="M1137" t="s">
        <v>144</v>
      </c>
      <c r="N1137" t="s">
        <v>941</v>
      </c>
      <c r="P1137" s="4" t="str">
        <f t="shared" si="33"/>
        <v>KRAYN-WKO-NDX-20110117</v>
      </c>
      <c r="Q1137">
        <f t="shared" si="34"/>
        <v>1</v>
      </c>
    </row>
    <row r="1138" spans="1:17" x14ac:dyDescent="0.25">
      <c r="A1138" t="s">
        <v>952</v>
      </c>
      <c r="B1138" t="s">
        <v>938</v>
      </c>
      <c r="C1138" s="2">
        <v>40560</v>
      </c>
      <c r="D1138" s="2">
        <v>40560</v>
      </c>
      <c r="E1138" t="s">
        <v>11</v>
      </c>
      <c r="F1138" t="s">
        <v>140</v>
      </c>
      <c r="G1138" t="s">
        <v>141</v>
      </c>
      <c r="H1138">
        <v>0.1875</v>
      </c>
      <c r="I1138" t="s">
        <v>142</v>
      </c>
      <c r="J1138" t="s">
        <v>939</v>
      </c>
      <c r="K1138" s="5" t="s">
        <v>940</v>
      </c>
      <c r="L1138">
        <v>2.083333395421505E-2</v>
      </c>
      <c r="M1138" t="s">
        <v>144</v>
      </c>
      <c r="N1138" t="s">
        <v>941</v>
      </c>
      <c r="P1138" s="4" t="str">
        <f t="shared" si="33"/>
        <v>KRAYN-WKO-NDX-20110117</v>
      </c>
      <c r="Q1138">
        <f t="shared" si="34"/>
        <v>1</v>
      </c>
    </row>
    <row r="1139" spans="1:17" x14ac:dyDescent="0.25">
      <c r="A1139" t="s">
        <v>1014</v>
      </c>
      <c r="B1139" t="s">
        <v>1015</v>
      </c>
      <c r="C1139" s="2">
        <v>40561</v>
      </c>
      <c r="D1139" s="2">
        <v>40561</v>
      </c>
      <c r="E1139" t="s">
        <v>12</v>
      </c>
      <c r="F1139" t="s">
        <v>140</v>
      </c>
      <c r="G1139" t="s">
        <v>141</v>
      </c>
      <c r="H1139">
        <v>6.25E-2</v>
      </c>
      <c r="I1139" t="s">
        <v>142</v>
      </c>
      <c r="K1139" s="5" t="s">
        <v>143</v>
      </c>
      <c r="L1139">
        <v>0.1458333283662796</v>
      </c>
      <c r="M1139" t="s">
        <v>144</v>
      </c>
      <c r="N1139" t="s">
        <v>1016</v>
      </c>
      <c r="P1139" s="4" t="str">
        <f t="shared" si="33"/>
        <v>KRAYN-WKO-NDX-20110118</v>
      </c>
      <c r="Q1139">
        <f t="shared" si="34"/>
        <v>1</v>
      </c>
    </row>
    <row r="1140" spans="1:17" x14ac:dyDescent="0.25">
      <c r="A1140" t="s">
        <v>1017</v>
      </c>
      <c r="B1140" t="s">
        <v>1018</v>
      </c>
      <c r="C1140" s="2">
        <v>40561</v>
      </c>
      <c r="D1140" s="2">
        <v>40561</v>
      </c>
      <c r="E1140" t="s">
        <v>12</v>
      </c>
      <c r="F1140" t="s">
        <v>140</v>
      </c>
      <c r="G1140" t="s">
        <v>141</v>
      </c>
      <c r="H1140">
        <v>0.3055555522441864</v>
      </c>
      <c r="I1140" t="s">
        <v>142</v>
      </c>
      <c r="K1140" s="5" t="s">
        <v>143</v>
      </c>
      <c r="L1140">
        <v>0.14513888955116272</v>
      </c>
      <c r="M1140" t="s">
        <v>144</v>
      </c>
      <c r="N1140" t="s">
        <v>1019</v>
      </c>
      <c r="P1140" s="4" t="str">
        <f t="shared" si="33"/>
        <v>KRAYN-WKO-NDX-20110118</v>
      </c>
      <c r="Q1140">
        <f t="shared" si="34"/>
        <v>1</v>
      </c>
    </row>
    <row r="1141" spans="1:17" x14ac:dyDescent="0.25">
      <c r="A1141" t="s">
        <v>3090</v>
      </c>
      <c r="B1141" t="s">
        <v>1461</v>
      </c>
      <c r="C1141" s="2">
        <v>40562</v>
      </c>
      <c r="D1141" s="2">
        <v>40928</v>
      </c>
      <c r="E1141" t="s">
        <v>21</v>
      </c>
      <c r="F1141" t="s">
        <v>161</v>
      </c>
      <c r="G1141" t="s">
        <v>141</v>
      </c>
      <c r="H1141">
        <v>10</v>
      </c>
      <c r="I1141" t="s">
        <v>142</v>
      </c>
      <c r="K1141" s="5" t="s">
        <v>143</v>
      </c>
      <c r="L1141">
        <v>14.066666603088379</v>
      </c>
      <c r="M1141" t="s">
        <v>144</v>
      </c>
      <c r="N1141" t="s">
        <v>3091</v>
      </c>
      <c r="P1141" s="4" t="str">
        <f t="shared" si="33"/>
        <v>KRAYN-WKO-NDX-20110119</v>
      </c>
      <c r="Q1141">
        <f t="shared" si="34"/>
        <v>1</v>
      </c>
    </row>
    <row r="1142" spans="1:17" x14ac:dyDescent="0.25">
      <c r="A1142" s="19" t="s">
        <v>207</v>
      </c>
      <c r="B1142" s="19" t="s">
        <v>199</v>
      </c>
      <c r="C1142" s="20">
        <v>40565</v>
      </c>
      <c r="D1142" s="20">
        <v>40565</v>
      </c>
      <c r="E1142" s="19" t="s">
        <v>32</v>
      </c>
      <c r="F1142" s="19" t="s">
        <v>140</v>
      </c>
      <c r="G1142" s="19" t="s">
        <v>141</v>
      </c>
      <c r="H1142" s="19">
        <v>7.6270833015441895</v>
      </c>
      <c r="I1142" s="19" t="s">
        <v>142</v>
      </c>
      <c r="J1142" s="19" t="s">
        <v>208</v>
      </c>
      <c r="K1142" s="21" t="s">
        <v>209</v>
      </c>
      <c r="L1142" s="19">
        <v>1.4305555820465088</v>
      </c>
      <c r="M1142" s="19" t="s">
        <v>144</v>
      </c>
      <c r="N1142" s="19" t="s">
        <v>210</v>
      </c>
      <c r="P1142" s="4" t="str">
        <f t="shared" si="33"/>
        <v>KRAYN-WKO-NDX-20110122</v>
      </c>
      <c r="Q1142">
        <f t="shared" si="34"/>
        <v>1</v>
      </c>
    </row>
    <row r="1143" spans="1:17" x14ac:dyDescent="0.25">
      <c r="A1143" s="19" t="s">
        <v>211</v>
      </c>
      <c r="B1143" s="19" t="s">
        <v>199</v>
      </c>
      <c r="C1143" s="20">
        <v>40565</v>
      </c>
      <c r="D1143" s="20">
        <v>40565</v>
      </c>
      <c r="E1143" s="19" t="s">
        <v>32</v>
      </c>
      <c r="F1143" s="19" t="s">
        <v>140</v>
      </c>
      <c r="G1143" s="19" t="s">
        <v>141</v>
      </c>
      <c r="H1143" s="19">
        <v>7.8770833015441895</v>
      </c>
      <c r="I1143" s="19" t="s">
        <v>142</v>
      </c>
      <c r="J1143" s="19" t="s">
        <v>208</v>
      </c>
      <c r="K1143" s="21" t="s">
        <v>209</v>
      </c>
      <c r="L1143" s="19">
        <v>1.6770833730697632</v>
      </c>
      <c r="M1143" s="19" t="s">
        <v>144</v>
      </c>
      <c r="N1143" s="19" t="s">
        <v>210</v>
      </c>
      <c r="P1143" s="4" t="str">
        <f t="shared" si="33"/>
        <v>KRAYN-WKO-NDX-20110122</v>
      </c>
      <c r="Q1143">
        <f t="shared" si="34"/>
        <v>1</v>
      </c>
    </row>
    <row r="1144" spans="1:17" x14ac:dyDescent="0.25">
      <c r="A1144" s="19" t="s">
        <v>212</v>
      </c>
      <c r="B1144" s="19" t="s">
        <v>199</v>
      </c>
      <c r="C1144" s="20">
        <v>40565</v>
      </c>
      <c r="D1144" s="20">
        <v>40565</v>
      </c>
      <c r="E1144" s="19" t="s">
        <v>32</v>
      </c>
      <c r="F1144" s="19" t="s">
        <v>140</v>
      </c>
      <c r="G1144" s="19" t="s">
        <v>141</v>
      </c>
      <c r="H1144" s="19">
        <v>10.585415840148926</v>
      </c>
      <c r="I1144" s="19" t="s">
        <v>142</v>
      </c>
      <c r="J1144" s="19" t="s">
        <v>208</v>
      </c>
      <c r="K1144" s="21" t="s">
        <v>209</v>
      </c>
      <c r="L1144" s="19">
        <v>1.9270833730697632</v>
      </c>
      <c r="M1144" s="19" t="s">
        <v>144</v>
      </c>
      <c r="N1144" s="19" t="s">
        <v>210</v>
      </c>
      <c r="P1144" s="4" t="str">
        <f t="shared" si="33"/>
        <v>KRAYN-WKO-NDX-20110122</v>
      </c>
      <c r="Q1144">
        <f t="shared" si="34"/>
        <v>1</v>
      </c>
    </row>
    <row r="1145" spans="1:17" x14ac:dyDescent="0.25">
      <c r="A1145" s="19" t="s">
        <v>213</v>
      </c>
      <c r="B1145" s="19" t="s">
        <v>199</v>
      </c>
      <c r="C1145" s="20">
        <v>40565</v>
      </c>
      <c r="D1145" s="20">
        <v>40565</v>
      </c>
      <c r="E1145" s="19" t="s">
        <v>32</v>
      </c>
      <c r="F1145" s="19" t="s">
        <v>140</v>
      </c>
      <c r="G1145" s="19" t="s">
        <v>141</v>
      </c>
      <c r="H1145" s="19">
        <v>11.960415840148926</v>
      </c>
      <c r="I1145" s="19" t="s">
        <v>142</v>
      </c>
      <c r="J1145" s="19" t="s">
        <v>208</v>
      </c>
      <c r="K1145" s="21" t="s">
        <v>209</v>
      </c>
      <c r="L1145" s="19">
        <v>2.3854167461395264</v>
      </c>
      <c r="M1145" s="19" t="s">
        <v>144</v>
      </c>
      <c r="N1145" s="19" t="s">
        <v>210</v>
      </c>
      <c r="P1145" s="4" t="str">
        <f t="shared" si="33"/>
        <v>KRAYN-WKO-NDX-20110122</v>
      </c>
      <c r="Q1145">
        <f t="shared" si="34"/>
        <v>1</v>
      </c>
    </row>
    <row r="1146" spans="1:17" x14ac:dyDescent="0.25">
      <c r="A1146" s="19" t="s">
        <v>214</v>
      </c>
      <c r="B1146" s="19" t="s">
        <v>199</v>
      </c>
      <c r="C1146" s="20">
        <v>40565</v>
      </c>
      <c r="D1146" s="20">
        <v>40565</v>
      </c>
      <c r="E1146" s="19" t="s">
        <v>32</v>
      </c>
      <c r="F1146" s="19" t="s">
        <v>140</v>
      </c>
      <c r="G1146" s="19" t="s">
        <v>141</v>
      </c>
      <c r="H1146" s="19">
        <v>11.960415840148926</v>
      </c>
      <c r="I1146" s="19" t="s">
        <v>142</v>
      </c>
      <c r="J1146" s="19" t="s">
        <v>208</v>
      </c>
      <c r="K1146" s="21" t="s">
        <v>209</v>
      </c>
      <c r="L1146" s="19">
        <v>2.3854167461395264</v>
      </c>
      <c r="M1146" s="19" t="s">
        <v>144</v>
      </c>
      <c r="N1146" s="19" t="s">
        <v>210</v>
      </c>
      <c r="P1146" s="4" t="str">
        <f t="shared" si="33"/>
        <v>KRAYN-WKO-NDX-20110122</v>
      </c>
      <c r="Q1146">
        <f t="shared" si="34"/>
        <v>1</v>
      </c>
    </row>
    <row r="1147" spans="1:17" x14ac:dyDescent="0.25">
      <c r="A1147" s="19" t="s">
        <v>215</v>
      </c>
      <c r="B1147" s="19" t="s">
        <v>199</v>
      </c>
      <c r="C1147" s="20">
        <v>40565</v>
      </c>
      <c r="D1147" s="20">
        <v>40565</v>
      </c>
      <c r="E1147" s="19" t="s">
        <v>32</v>
      </c>
      <c r="F1147" s="19" t="s">
        <v>140</v>
      </c>
      <c r="G1147" s="19" t="s">
        <v>141</v>
      </c>
      <c r="H1147" s="19">
        <v>14.022916793823242</v>
      </c>
      <c r="I1147" s="19" t="s">
        <v>142</v>
      </c>
      <c r="J1147" s="19" t="s">
        <v>208</v>
      </c>
      <c r="K1147" s="21" t="s">
        <v>209</v>
      </c>
      <c r="L1147" s="19">
        <v>1.9270833730697632</v>
      </c>
      <c r="M1147" s="19" t="s">
        <v>144</v>
      </c>
      <c r="N1147" s="19" t="s">
        <v>210</v>
      </c>
      <c r="P1147" s="4" t="str">
        <f t="shared" si="33"/>
        <v>KRAYN-WKO-NDX-20110122</v>
      </c>
      <c r="Q1147">
        <f t="shared" si="34"/>
        <v>1</v>
      </c>
    </row>
    <row r="1148" spans="1:17" x14ac:dyDescent="0.25">
      <c r="A1148" t="s">
        <v>296</v>
      </c>
      <c r="B1148" t="s">
        <v>297</v>
      </c>
      <c r="C1148" s="2">
        <v>40567</v>
      </c>
      <c r="D1148" s="2">
        <v>40567</v>
      </c>
      <c r="E1148" t="s">
        <v>34</v>
      </c>
      <c r="F1148" t="s">
        <v>140</v>
      </c>
      <c r="G1148" t="s">
        <v>141</v>
      </c>
      <c r="H1148">
        <v>0.69444441795349121</v>
      </c>
      <c r="I1148" t="s">
        <v>142</v>
      </c>
      <c r="K1148" s="5" t="s">
        <v>143</v>
      </c>
      <c r="L1148">
        <v>0.10625000298023224</v>
      </c>
      <c r="M1148" t="s">
        <v>144</v>
      </c>
      <c r="N1148" t="s">
        <v>298</v>
      </c>
      <c r="P1148" s="4" t="str">
        <f t="shared" si="33"/>
        <v>KRAYN-WKO-NDX-20110124</v>
      </c>
      <c r="Q1148">
        <f t="shared" si="34"/>
        <v>1</v>
      </c>
    </row>
    <row r="1149" spans="1:17" x14ac:dyDescent="0.25">
      <c r="A1149" t="s">
        <v>1079</v>
      </c>
      <c r="B1149" t="s">
        <v>1080</v>
      </c>
      <c r="C1149" s="2">
        <v>40567</v>
      </c>
      <c r="D1149" s="2">
        <v>40567</v>
      </c>
      <c r="E1149" t="s">
        <v>14</v>
      </c>
      <c r="F1149" t="s">
        <v>140</v>
      </c>
      <c r="G1149" t="s">
        <v>141</v>
      </c>
      <c r="H1149">
        <v>4.1666667908430099E-2</v>
      </c>
      <c r="I1149" t="s">
        <v>142</v>
      </c>
      <c r="K1149" s="5" t="s">
        <v>143</v>
      </c>
      <c r="L1149">
        <v>2.083333395421505E-2</v>
      </c>
      <c r="M1149" t="s">
        <v>144</v>
      </c>
      <c r="N1149" t="s">
        <v>1081</v>
      </c>
      <c r="P1149" s="4" t="str">
        <f t="shared" si="33"/>
        <v>KRAYN-WKO-NDX-20110124</v>
      </c>
      <c r="Q1149">
        <f t="shared" si="34"/>
        <v>1</v>
      </c>
    </row>
    <row r="1150" spans="1:17" x14ac:dyDescent="0.25">
      <c r="A1150" t="s">
        <v>1179</v>
      </c>
      <c r="B1150" t="s">
        <v>1180</v>
      </c>
      <c r="C1150" s="2">
        <v>40568</v>
      </c>
      <c r="D1150" s="2">
        <v>40568</v>
      </c>
      <c r="E1150" t="s">
        <v>17</v>
      </c>
      <c r="F1150" t="s">
        <v>140</v>
      </c>
      <c r="G1150" t="s">
        <v>141</v>
      </c>
      <c r="H1150">
        <v>8.3333335816860199E-2</v>
      </c>
      <c r="I1150" t="s">
        <v>142</v>
      </c>
      <c r="K1150" s="5" t="s">
        <v>143</v>
      </c>
      <c r="L1150">
        <v>0.16041666269302368</v>
      </c>
      <c r="M1150" t="s">
        <v>144</v>
      </c>
      <c r="N1150" t="s">
        <v>1181</v>
      </c>
      <c r="P1150" s="4" t="str">
        <f t="shared" si="33"/>
        <v>KRAYN-WKO-NDX-20110125</v>
      </c>
      <c r="Q1150">
        <f t="shared" si="34"/>
        <v>1</v>
      </c>
    </row>
    <row r="1151" spans="1:17" x14ac:dyDescent="0.25">
      <c r="A1151" t="s">
        <v>1177</v>
      </c>
      <c r="B1151" t="s">
        <v>1178</v>
      </c>
      <c r="C1151" s="2">
        <v>40568</v>
      </c>
      <c r="D1151" s="2">
        <v>40568</v>
      </c>
      <c r="E1151" t="s">
        <v>17</v>
      </c>
      <c r="F1151" t="s">
        <v>140</v>
      </c>
      <c r="G1151" t="s">
        <v>141</v>
      </c>
      <c r="H1151">
        <v>0.3611111044883728</v>
      </c>
      <c r="I1151" t="s">
        <v>142</v>
      </c>
      <c r="K1151" s="5" t="s">
        <v>143</v>
      </c>
      <c r="L1151">
        <v>0.2013888955116272</v>
      </c>
      <c r="M1151" t="s">
        <v>144</v>
      </c>
      <c r="N1151" t="s">
        <v>836</v>
      </c>
      <c r="P1151" s="4" t="str">
        <f t="shared" si="33"/>
        <v>KRAYN-WKO-NDX-20110125</v>
      </c>
      <c r="Q1151">
        <f t="shared" si="34"/>
        <v>1</v>
      </c>
    </row>
    <row r="1152" spans="1:17" x14ac:dyDescent="0.25">
      <c r="A1152" t="s">
        <v>299</v>
      </c>
      <c r="B1152" t="s">
        <v>300</v>
      </c>
      <c r="C1152" s="2">
        <v>40569</v>
      </c>
      <c r="D1152" s="2">
        <v>40569</v>
      </c>
      <c r="E1152" t="s">
        <v>34</v>
      </c>
      <c r="F1152" t="s">
        <v>140</v>
      </c>
      <c r="G1152" t="s">
        <v>141</v>
      </c>
      <c r="H1152">
        <v>1.7083333730697632</v>
      </c>
      <c r="I1152" t="s">
        <v>142</v>
      </c>
      <c r="K1152" s="5" t="s">
        <v>143</v>
      </c>
      <c r="L1152">
        <v>0.79166668653488159</v>
      </c>
      <c r="M1152" t="s">
        <v>144</v>
      </c>
      <c r="N1152" t="s">
        <v>301</v>
      </c>
      <c r="P1152" s="4" t="str">
        <f t="shared" si="33"/>
        <v>KRAYN-WKO-NDX-20110126</v>
      </c>
      <c r="Q1152">
        <f t="shared" si="34"/>
        <v>1</v>
      </c>
    </row>
    <row r="1153" spans="1:17" x14ac:dyDescent="0.25">
      <c r="A1153" t="s">
        <v>482</v>
      </c>
      <c r="B1153" t="s">
        <v>483</v>
      </c>
      <c r="C1153" s="2">
        <v>40570</v>
      </c>
      <c r="D1153" s="2">
        <v>40570</v>
      </c>
      <c r="E1153" t="s">
        <v>26</v>
      </c>
      <c r="F1153" t="s">
        <v>140</v>
      </c>
      <c r="G1153" t="s">
        <v>141</v>
      </c>
      <c r="H1153">
        <v>0.2083333283662796</v>
      </c>
      <c r="I1153" t="s">
        <v>142</v>
      </c>
      <c r="K1153" s="5" t="s">
        <v>143</v>
      </c>
      <c r="L1153">
        <v>0.125</v>
      </c>
      <c r="M1153" t="s">
        <v>144</v>
      </c>
      <c r="N1153" t="s">
        <v>484</v>
      </c>
      <c r="P1153" s="4" t="str">
        <f t="shared" si="33"/>
        <v>KRAYN-WKO-NDX-20110127</v>
      </c>
      <c r="Q1153">
        <f t="shared" si="34"/>
        <v>1</v>
      </c>
    </row>
    <row r="1154" spans="1:17" x14ac:dyDescent="0.25">
      <c r="A1154" t="s">
        <v>417</v>
      </c>
      <c r="B1154" t="s">
        <v>147</v>
      </c>
      <c r="C1154" s="2">
        <v>40571</v>
      </c>
      <c r="D1154" s="2">
        <v>40571</v>
      </c>
      <c r="E1154" t="s">
        <v>25</v>
      </c>
      <c r="F1154" t="s">
        <v>140</v>
      </c>
      <c r="G1154" t="s">
        <v>141</v>
      </c>
      <c r="H1154">
        <v>0.2291666716337204</v>
      </c>
      <c r="I1154" t="s">
        <v>142</v>
      </c>
      <c r="K1154" s="5" t="s">
        <v>143</v>
      </c>
      <c r="L1154">
        <v>0.1145833358168602</v>
      </c>
      <c r="M1154" t="s">
        <v>144</v>
      </c>
      <c r="N1154" t="s">
        <v>418</v>
      </c>
      <c r="P1154" s="4" t="str">
        <f t="shared" si="33"/>
        <v>KRAYN-WKO-NDX-20110128</v>
      </c>
      <c r="Q1154">
        <f t="shared" si="34"/>
        <v>1</v>
      </c>
    </row>
    <row r="1155" spans="1:17" x14ac:dyDescent="0.25">
      <c r="A1155" t="s">
        <v>419</v>
      </c>
      <c r="B1155" t="s">
        <v>147</v>
      </c>
      <c r="C1155" s="2">
        <v>40571</v>
      </c>
      <c r="D1155" s="2">
        <v>40571</v>
      </c>
      <c r="E1155" t="s">
        <v>25</v>
      </c>
      <c r="F1155" t="s">
        <v>140</v>
      </c>
      <c r="G1155" t="s">
        <v>141</v>
      </c>
      <c r="H1155">
        <v>0.3819444477558136</v>
      </c>
      <c r="I1155" t="s">
        <v>142</v>
      </c>
      <c r="K1155" s="5" t="s">
        <v>143</v>
      </c>
      <c r="L1155">
        <v>0.1979166716337204</v>
      </c>
      <c r="M1155" t="s">
        <v>144</v>
      </c>
      <c r="N1155" t="s">
        <v>418</v>
      </c>
      <c r="P1155" s="4" t="str">
        <f t="shared" ref="P1155:P1218" si="35">LEFT($A1155,22)</f>
        <v>KRAYN-WKO-NDX-20110128</v>
      </c>
      <c r="Q1155">
        <f t="shared" ref="Q1155:Q1218" si="36">COUNTIF($A$2:$A$2708,$A1155)</f>
        <v>1</v>
      </c>
    </row>
    <row r="1156" spans="1:17" x14ac:dyDescent="0.25">
      <c r="A1156" t="s">
        <v>880</v>
      </c>
      <c r="B1156" t="s">
        <v>147</v>
      </c>
      <c r="C1156" s="2">
        <v>40571</v>
      </c>
      <c r="D1156" s="2">
        <v>40571</v>
      </c>
      <c r="E1156" t="s">
        <v>24</v>
      </c>
      <c r="F1156" t="s">
        <v>140</v>
      </c>
      <c r="G1156" t="s">
        <v>141</v>
      </c>
      <c r="H1156">
        <v>0.2569444477558136</v>
      </c>
      <c r="I1156" t="s">
        <v>142</v>
      </c>
      <c r="K1156" s="5" t="s">
        <v>143</v>
      </c>
      <c r="L1156">
        <v>0.1076388880610466</v>
      </c>
      <c r="M1156" t="s">
        <v>144</v>
      </c>
      <c r="N1156" t="s">
        <v>881</v>
      </c>
      <c r="P1156" s="4" t="str">
        <f t="shared" si="35"/>
        <v>KRAYN-WKO-NDX-20110128</v>
      </c>
      <c r="Q1156">
        <f t="shared" si="36"/>
        <v>1</v>
      </c>
    </row>
    <row r="1157" spans="1:17" x14ac:dyDescent="0.25">
      <c r="A1157" t="s">
        <v>1182</v>
      </c>
      <c r="B1157" t="s">
        <v>147</v>
      </c>
      <c r="C1157" s="2">
        <v>40571</v>
      </c>
      <c r="D1157" s="2">
        <v>40571</v>
      </c>
      <c r="E1157" t="s">
        <v>17</v>
      </c>
      <c r="F1157" t="s">
        <v>140</v>
      </c>
      <c r="G1157" t="s">
        <v>141</v>
      </c>
      <c r="H1157">
        <v>0.1875</v>
      </c>
      <c r="I1157" t="s">
        <v>142</v>
      </c>
      <c r="K1157" s="5" t="s">
        <v>143</v>
      </c>
      <c r="L1157">
        <v>7.2916664183139801E-2</v>
      </c>
      <c r="M1157" t="s">
        <v>144</v>
      </c>
      <c r="N1157" t="s">
        <v>1183</v>
      </c>
      <c r="P1157" s="4" t="str">
        <f t="shared" si="35"/>
        <v>KRAYN-WKO-NDX-20110128</v>
      </c>
      <c r="Q1157">
        <f t="shared" si="36"/>
        <v>1</v>
      </c>
    </row>
    <row r="1158" spans="1:17" x14ac:dyDescent="0.25">
      <c r="A1158" t="s">
        <v>1184</v>
      </c>
      <c r="B1158" t="s">
        <v>147</v>
      </c>
      <c r="C1158" s="2">
        <v>40571</v>
      </c>
      <c r="D1158" s="2">
        <v>40571</v>
      </c>
      <c r="E1158" t="s">
        <v>17</v>
      </c>
      <c r="F1158" t="s">
        <v>140</v>
      </c>
      <c r="G1158" t="s">
        <v>141</v>
      </c>
      <c r="H1158">
        <v>0.4375</v>
      </c>
      <c r="I1158" t="s">
        <v>142</v>
      </c>
      <c r="K1158" s="5" t="s">
        <v>143</v>
      </c>
      <c r="L1158">
        <v>0.1111111119389534</v>
      </c>
      <c r="M1158" t="s">
        <v>144</v>
      </c>
      <c r="N1158" t="s">
        <v>1183</v>
      </c>
      <c r="P1158" s="4" t="str">
        <f t="shared" si="35"/>
        <v>KRAYN-WKO-NDX-20110128</v>
      </c>
      <c r="Q1158">
        <f t="shared" si="36"/>
        <v>1</v>
      </c>
    </row>
    <row r="1159" spans="1:17" x14ac:dyDescent="0.25">
      <c r="A1159" t="s">
        <v>342</v>
      </c>
      <c r="B1159" t="s">
        <v>343</v>
      </c>
      <c r="C1159" s="2">
        <v>40574</v>
      </c>
      <c r="D1159" s="2">
        <v>40574</v>
      </c>
      <c r="E1159" t="s">
        <v>35</v>
      </c>
      <c r="F1159" t="s">
        <v>140</v>
      </c>
      <c r="G1159" t="s">
        <v>141</v>
      </c>
      <c r="H1159">
        <v>0.10902778059244156</v>
      </c>
      <c r="I1159" t="s">
        <v>142</v>
      </c>
      <c r="J1159" t="s">
        <v>128</v>
      </c>
      <c r="K1159" s="5" t="s">
        <v>168</v>
      </c>
      <c r="L1159">
        <v>8.8888891041278839E-2</v>
      </c>
      <c r="M1159" t="s">
        <v>144</v>
      </c>
      <c r="N1159" t="s">
        <v>344</v>
      </c>
      <c r="P1159" s="4" t="str">
        <f t="shared" si="35"/>
        <v>KRAYN-WKO-NDX-20110131</v>
      </c>
      <c r="Q1159">
        <f t="shared" si="36"/>
        <v>1</v>
      </c>
    </row>
    <row r="1160" spans="1:17" x14ac:dyDescent="0.25">
      <c r="A1160" t="s">
        <v>775</v>
      </c>
      <c r="B1160" t="s">
        <v>147</v>
      </c>
      <c r="C1160" s="2">
        <v>40574</v>
      </c>
      <c r="D1160" s="2">
        <v>40574</v>
      </c>
      <c r="E1160" t="s">
        <v>21</v>
      </c>
      <c r="F1160" t="s">
        <v>140</v>
      </c>
      <c r="G1160" t="s">
        <v>141</v>
      </c>
      <c r="H1160">
        <v>0.1805555522441864</v>
      </c>
      <c r="I1160" t="s">
        <v>142</v>
      </c>
      <c r="K1160" s="5" t="s">
        <v>143</v>
      </c>
      <c r="L1160">
        <v>6.25E-2</v>
      </c>
      <c r="M1160" t="s">
        <v>144</v>
      </c>
      <c r="N1160" t="s">
        <v>776</v>
      </c>
      <c r="P1160" s="4" t="str">
        <f t="shared" si="35"/>
        <v>KRAYN-WKO-NDX-20110131</v>
      </c>
      <c r="Q1160">
        <f t="shared" si="36"/>
        <v>1</v>
      </c>
    </row>
    <row r="1161" spans="1:17" x14ac:dyDescent="0.25">
      <c r="A1161" t="s">
        <v>840</v>
      </c>
      <c r="B1161" t="s">
        <v>147</v>
      </c>
      <c r="C1161" s="2">
        <v>40574</v>
      </c>
      <c r="D1161" s="2">
        <v>40574</v>
      </c>
      <c r="E1161" t="s">
        <v>23</v>
      </c>
      <c r="F1161" t="s">
        <v>140</v>
      </c>
      <c r="G1161" t="s">
        <v>141</v>
      </c>
      <c r="H1161">
        <v>0.1527777761220932</v>
      </c>
      <c r="I1161" t="s">
        <v>142</v>
      </c>
      <c r="K1161" s="5" t="s">
        <v>143</v>
      </c>
      <c r="L1161">
        <v>9.7222223877906799E-2</v>
      </c>
      <c r="M1161" t="s">
        <v>144</v>
      </c>
      <c r="N1161" t="s">
        <v>841</v>
      </c>
      <c r="P1161" s="4" t="str">
        <f t="shared" si="35"/>
        <v>KRAYN-WKO-NDX-20110131</v>
      </c>
      <c r="Q1161">
        <f t="shared" si="36"/>
        <v>1</v>
      </c>
    </row>
    <row r="1162" spans="1:17" x14ac:dyDescent="0.25">
      <c r="A1162" t="s">
        <v>485</v>
      </c>
      <c r="B1162" t="s">
        <v>486</v>
      </c>
      <c r="C1162" s="2">
        <v>40576</v>
      </c>
      <c r="D1162" s="2">
        <v>40576</v>
      </c>
      <c r="E1162" t="s">
        <v>26</v>
      </c>
      <c r="F1162" t="s">
        <v>140</v>
      </c>
      <c r="G1162" t="s">
        <v>141</v>
      </c>
      <c r="H1162">
        <v>0.3854166567325592</v>
      </c>
      <c r="I1162" t="s">
        <v>142</v>
      </c>
      <c r="K1162" s="5" t="s">
        <v>143</v>
      </c>
      <c r="L1162">
        <v>0.1076388880610466</v>
      </c>
      <c r="M1162" t="s">
        <v>144</v>
      </c>
      <c r="N1162" t="s">
        <v>470</v>
      </c>
      <c r="P1162" s="4" t="str">
        <f t="shared" si="35"/>
        <v>KRAYN-WKO-NDX-20110202</v>
      </c>
      <c r="Q1162">
        <f t="shared" si="36"/>
        <v>1</v>
      </c>
    </row>
    <row r="1163" spans="1:17" x14ac:dyDescent="0.25">
      <c r="A1163" t="s">
        <v>575</v>
      </c>
      <c r="B1163" t="s">
        <v>576</v>
      </c>
      <c r="C1163" s="2">
        <v>40576</v>
      </c>
      <c r="D1163" s="2">
        <v>40576</v>
      </c>
      <c r="E1163" t="s">
        <v>28</v>
      </c>
      <c r="F1163" t="s">
        <v>140</v>
      </c>
      <c r="G1163" t="s">
        <v>141</v>
      </c>
      <c r="H1163">
        <v>6.25E-2</v>
      </c>
      <c r="I1163" t="s">
        <v>142</v>
      </c>
      <c r="K1163" s="5" t="s">
        <v>143</v>
      </c>
      <c r="L1163">
        <v>2.083333395421505E-2</v>
      </c>
      <c r="M1163" t="s">
        <v>144</v>
      </c>
      <c r="N1163" t="s">
        <v>577</v>
      </c>
      <c r="P1163" s="4" t="str">
        <f t="shared" si="35"/>
        <v>KRAYN-WKO-NDX-20110202</v>
      </c>
      <c r="Q1163">
        <f t="shared" si="36"/>
        <v>1</v>
      </c>
    </row>
    <row r="1164" spans="1:17" x14ac:dyDescent="0.25">
      <c r="A1164" t="s">
        <v>192</v>
      </c>
      <c r="B1164" t="s">
        <v>193</v>
      </c>
      <c r="C1164" s="2">
        <v>40577</v>
      </c>
      <c r="D1164" s="2">
        <v>40577</v>
      </c>
      <c r="E1164" t="s">
        <v>32</v>
      </c>
      <c r="F1164" t="s">
        <v>140</v>
      </c>
      <c r="G1164" t="s">
        <v>141</v>
      </c>
      <c r="H1164">
        <v>0.91666668653488159</v>
      </c>
      <c r="I1164" t="s">
        <v>142</v>
      </c>
      <c r="J1164" t="s">
        <v>124</v>
      </c>
      <c r="K1164" s="5" t="s">
        <v>168</v>
      </c>
      <c r="L1164">
        <v>0.3125</v>
      </c>
      <c r="M1164" t="s">
        <v>144</v>
      </c>
      <c r="N1164" t="s">
        <v>194</v>
      </c>
      <c r="P1164" s="4" t="str">
        <f t="shared" si="35"/>
        <v>KRAYN-WKO-NDX-20110203</v>
      </c>
      <c r="Q1164">
        <f t="shared" si="36"/>
        <v>1</v>
      </c>
    </row>
    <row r="1165" spans="1:17" x14ac:dyDescent="0.25">
      <c r="A1165" t="s">
        <v>522</v>
      </c>
      <c r="B1165" t="s">
        <v>523</v>
      </c>
      <c r="C1165" s="2">
        <v>40577</v>
      </c>
      <c r="D1165" s="2">
        <v>40577</v>
      </c>
      <c r="E1165" t="s">
        <v>27</v>
      </c>
      <c r="F1165" t="s">
        <v>140</v>
      </c>
      <c r="G1165" t="s">
        <v>141</v>
      </c>
      <c r="H1165">
        <v>4.1666667908430099E-2</v>
      </c>
      <c r="I1165" t="s">
        <v>142</v>
      </c>
      <c r="K1165" s="5" t="s">
        <v>143</v>
      </c>
      <c r="L1165">
        <v>1.73611119389534E-2</v>
      </c>
      <c r="M1165" t="s">
        <v>144</v>
      </c>
      <c r="N1165" t="s">
        <v>524</v>
      </c>
      <c r="P1165" s="4" t="str">
        <f t="shared" si="35"/>
        <v>KRAYN-WKO-NDX-20110203</v>
      </c>
      <c r="Q1165">
        <f t="shared" si="36"/>
        <v>1</v>
      </c>
    </row>
    <row r="1166" spans="1:17" x14ac:dyDescent="0.25">
      <c r="A1166" t="s">
        <v>578</v>
      </c>
      <c r="B1166" t="s">
        <v>579</v>
      </c>
      <c r="C1166" s="2">
        <v>40577</v>
      </c>
      <c r="D1166" s="2">
        <v>40577</v>
      </c>
      <c r="E1166" t="s">
        <v>28</v>
      </c>
      <c r="F1166" t="s">
        <v>140</v>
      </c>
      <c r="G1166" t="s">
        <v>141</v>
      </c>
      <c r="H1166">
        <v>0.14305555820465088</v>
      </c>
      <c r="I1166" t="s">
        <v>142</v>
      </c>
      <c r="K1166" s="5" t="s">
        <v>143</v>
      </c>
      <c r="L1166">
        <v>5.069444328546524E-2</v>
      </c>
      <c r="M1166" t="s">
        <v>144</v>
      </c>
      <c r="N1166" t="s">
        <v>580</v>
      </c>
      <c r="P1166" s="4" t="str">
        <f t="shared" si="35"/>
        <v>KRAYN-WKO-NDX-20110203</v>
      </c>
      <c r="Q1166">
        <f t="shared" si="36"/>
        <v>1</v>
      </c>
    </row>
    <row r="1167" spans="1:17" x14ac:dyDescent="0.25">
      <c r="A1167" t="s">
        <v>953</v>
      </c>
      <c r="B1167" t="s">
        <v>954</v>
      </c>
      <c r="C1167" s="2">
        <v>40577</v>
      </c>
      <c r="D1167" s="2">
        <v>40577</v>
      </c>
      <c r="E1167" t="s">
        <v>11</v>
      </c>
      <c r="F1167" t="s">
        <v>140</v>
      </c>
      <c r="G1167" t="s">
        <v>141</v>
      </c>
      <c r="H1167">
        <v>4.1666667908430099E-2</v>
      </c>
      <c r="I1167" t="s">
        <v>142</v>
      </c>
      <c r="K1167" s="5" t="s">
        <v>143</v>
      </c>
      <c r="L1167">
        <v>2.083333395421505E-2</v>
      </c>
      <c r="M1167" t="s">
        <v>144</v>
      </c>
      <c r="N1167" t="s">
        <v>955</v>
      </c>
      <c r="P1167" s="4" t="str">
        <f t="shared" si="35"/>
        <v>KRAYN-WKO-NDX-20110203</v>
      </c>
      <c r="Q1167">
        <f t="shared" si="36"/>
        <v>1</v>
      </c>
    </row>
    <row r="1168" spans="1:17" x14ac:dyDescent="0.25">
      <c r="A1168" t="s">
        <v>195</v>
      </c>
      <c r="B1168" t="s">
        <v>196</v>
      </c>
      <c r="C1168" s="2">
        <v>40578</v>
      </c>
      <c r="D1168" s="2">
        <v>40578</v>
      </c>
      <c r="E1168" t="s">
        <v>32</v>
      </c>
      <c r="F1168" t="s">
        <v>140</v>
      </c>
      <c r="G1168" t="s">
        <v>141</v>
      </c>
      <c r="H1168">
        <v>2.1666667461395264</v>
      </c>
      <c r="I1168" t="s">
        <v>142</v>
      </c>
      <c r="K1168" s="5" t="s">
        <v>143</v>
      </c>
      <c r="L1168">
        <v>0.5625</v>
      </c>
      <c r="M1168" t="s">
        <v>144</v>
      </c>
      <c r="N1168" t="s">
        <v>197</v>
      </c>
      <c r="P1168" s="4" t="str">
        <f t="shared" si="35"/>
        <v>KRAYN-WKO-NDX-20110204</v>
      </c>
      <c r="Q1168">
        <f t="shared" si="36"/>
        <v>1</v>
      </c>
    </row>
    <row r="1169" spans="1:17" x14ac:dyDescent="0.25">
      <c r="A1169" t="s">
        <v>670</v>
      </c>
      <c r="B1169" t="s">
        <v>671</v>
      </c>
      <c r="C1169" s="2">
        <v>40581</v>
      </c>
      <c r="D1169" s="2">
        <v>40581</v>
      </c>
      <c r="E1169" t="s">
        <v>19</v>
      </c>
      <c r="F1169" t="s">
        <v>140</v>
      </c>
      <c r="G1169" t="s">
        <v>141</v>
      </c>
      <c r="H1169">
        <v>4.1666667908430099E-2</v>
      </c>
      <c r="I1169" t="s">
        <v>142</v>
      </c>
      <c r="K1169" s="5" t="s">
        <v>143</v>
      </c>
      <c r="L1169">
        <v>0</v>
      </c>
      <c r="M1169" t="s">
        <v>144</v>
      </c>
      <c r="N1169" t="s">
        <v>247</v>
      </c>
      <c r="P1169" s="4" t="str">
        <f t="shared" si="35"/>
        <v>KRAYN-WKO-NDX-20110207</v>
      </c>
      <c r="Q1169">
        <f t="shared" si="36"/>
        <v>1</v>
      </c>
    </row>
    <row r="1170" spans="1:17" x14ac:dyDescent="0.25">
      <c r="A1170" t="s">
        <v>1150</v>
      </c>
      <c r="B1170" t="s">
        <v>1151</v>
      </c>
      <c r="C1170" s="2">
        <v>40581</v>
      </c>
      <c r="D1170" s="2">
        <v>40581</v>
      </c>
      <c r="E1170" t="s">
        <v>16</v>
      </c>
      <c r="F1170" t="s">
        <v>140</v>
      </c>
      <c r="G1170" t="s">
        <v>141</v>
      </c>
      <c r="H1170">
        <v>0.72916668653488159</v>
      </c>
      <c r="I1170" t="s">
        <v>142</v>
      </c>
      <c r="J1170" t="s">
        <v>68</v>
      </c>
      <c r="K1170" s="5" t="s">
        <v>168</v>
      </c>
      <c r="L1170">
        <v>0.2604166567325592</v>
      </c>
      <c r="M1170" t="s">
        <v>144</v>
      </c>
      <c r="N1170" t="s">
        <v>1152</v>
      </c>
      <c r="P1170" s="4" t="str">
        <f t="shared" si="35"/>
        <v>KRAYN-WKO-NDX-20110207</v>
      </c>
      <c r="Q1170">
        <f t="shared" si="36"/>
        <v>1</v>
      </c>
    </row>
    <row r="1171" spans="1:17" x14ac:dyDescent="0.25">
      <c r="A1171" t="s">
        <v>1153</v>
      </c>
      <c r="B1171" t="s">
        <v>1154</v>
      </c>
      <c r="C1171" s="2">
        <v>40581</v>
      </c>
      <c r="D1171" s="2">
        <v>40581</v>
      </c>
      <c r="E1171" t="s">
        <v>16</v>
      </c>
      <c r="F1171" t="s">
        <v>140</v>
      </c>
      <c r="G1171" t="s">
        <v>141</v>
      </c>
      <c r="H1171">
        <v>4.1666667908430099E-2</v>
      </c>
      <c r="I1171" t="s">
        <v>142</v>
      </c>
      <c r="K1171" s="5" t="s">
        <v>143</v>
      </c>
      <c r="L1171">
        <v>0</v>
      </c>
      <c r="M1171" t="s">
        <v>144</v>
      </c>
      <c r="N1171" t="s">
        <v>247</v>
      </c>
      <c r="P1171" s="4" t="str">
        <f t="shared" si="35"/>
        <v>KRAYN-WKO-NDX-20110207</v>
      </c>
      <c r="Q1171">
        <f t="shared" si="36"/>
        <v>1</v>
      </c>
    </row>
    <row r="1172" spans="1:17" x14ac:dyDescent="0.25">
      <c r="A1172" t="s">
        <v>1155</v>
      </c>
      <c r="B1172" t="s">
        <v>1156</v>
      </c>
      <c r="C1172" s="2">
        <v>40582</v>
      </c>
      <c r="D1172" s="2">
        <v>40582</v>
      </c>
      <c r="E1172" t="s">
        <v>16</v>
      </c>
      <c r="F1172" t="s">
        <v>140</v>
      </c>
      <c r="G1172" t="s">
        <v>141</v>
      </c>
      <c r="H1172">
        <v>0.15555556118488312</v>
      </c>
      <c r="I1172" t="s">
        <v>142</v>
      </c>
      <c r="K1172" s="5" t="s">
        <v>143</v>
      </c>
      <c r="L1172">
        <v>5.694444477558136E-2</v>
      </c>
      <c r="M1172" t="s">
        <v>144</v>
      </c>
      <c r="N1172" t="s">
        <v>1157</v>
      </c>
      <c r="P1172" s="4" t="str">
        <f t="shared" si="35"/>
        <v>KRAYN-WKO-NDX-20110208</v>
      </c>
      <c r="Q1172">
        <f t="shared" si="36"/>
        <v>1</v>
      </c>
    </row>
    <row r="1173" spans="1:17" x14ac:dyDescent="0.25">
      <c r="A1173" t="s">
        <v>252</v>
      </c>
      <c r="B1173" t="s">
        <v>253</v>
      </c>
      <c r="C1173" s="2">
        <v>40584</v>
      </c>
      <c r="D1173" s="2">
        <v>40584</v>
      </c>
      <c r="E1173" t="s">
        <v>33</v>
      </c>
      <c r="F1173" t="s">
        <v>140</v>
      </c>
      <c r="G1173" t="s">
        <v>141</v>
      </c>
      <c r="H1173">
        <v>2.083333395421505E-2</v>
      </c>
      <c r="I1173" t="s">
        <v>142</v>
      </c>
      <c r="K1173" s="5" t="s">
        <v>143</v>
      </c>
      <c r="L1173">
        <v>0</v>
      </c>
      <c r="M1173" t="s">
        <v>144</v>
      </c>
      <c r="N1173" t="s">
        <v>247</v>
      </c>
      <c r="P1173" s="4" t="str">
        <f t="shared" si="35"/>
        <v>KRAYN-WKO-NDX-20110210</v>
      </c>
      <c r="Q1173">
        <f t="shared" si="36"/>
        <v>1</v>
      </c>
    </row>
    <row r="1174" spans="1:17" x14ac:dyDescent="0.25">
      <c r="A1174" t="s">
        <v>581</v>
      </c>
      <c r="B1174" t="s">
        <v>582</v>
      </c>
      <c r="C1174" s="2">
        <v>40584</v>
      </c>
      <c r="D1174" s="2">
        <v>40584</v>
      </c>
      <c r="E1174" t="s">
        <v>28</v>
      </c>
      <c r="F1174" t="s">
        <v>140</v>
      </c>
      <c r="G1174" t="s">
        <v>141</v>
      </c>
      <c r="H1174">
        <v>2.083333395421505E-2</v>
      </c>
      <c r="I1174" t="s">
        <v>142</v>
      </c>
      <c r="K1174" s="5" t="s">
        <v>143</v>
      </c>
      <c r="L1174">
        <v>0</v>
      </c>
      <c r="M1174" t="s">
        <v>144</v>
      </c>
      <c r="N1174" t="s">
        <v>247</v>
      </c>
      <c r="P1174" s="4" t="str">
        <f t="shared" si="35"/>
        <v>KRAYN-WKO-NDX-20110210</v>
      </c>
      <c r="Q1174">
        <f t="shared" si="36"/>
        <v>1</v>
      </c>
    </row>
    <row r="1175" spans="1:17" x14ac:dyDescent="0.25">
      <c r="A1175" t="s">
        <v>605</v>
      </c>
      <c r="B1175" t="s">
        <v>606</v>
      </c>
      <c r="C1175" s="2">
        <v>40584</v>
      </c>
      <c r="D1175" s="2">
        <v>40584</v>
      </c>
      <c r="E1175" t="s">
        <v>29</v>
      </c>
      <c r="F1175" t="s">
        <v>140</v>
      </c>
      <c r="G1175" t="s">
        <v>141</v>
      </c>
      <c r="H1175">
        <v>2.083333395421505E-2</v>
      </c>
      <c r="I1175" t="s">
        <v>142</v>
      </c>
      <c r="K1175" s="5" t="s">
        <v>143</v>
      </c>
      <c r="L1175">
        <v>0</v>
      </c>
      <c r="M1175" t="s">
        <v>144</v>
      </c>
      <c r="N1175" t="s">
        <v>247</v>
      </c>
      <c r="P1175" s="4" t="str">
        <f t="shared" si="35"/>
        <v>KRAYN-WKO-NDX-20110210</v>
      </c>
      <c r="Q1175">
        <f t="shared" si="36"/>
        <v>1</v>
      </c>
    </row>
    <row r="1176" spans="1:17" x14ac:dyDescent="0.25">
      <c r="A1176" t="s">
        <v>934</v>
      </c>
      <c r="B1176" t="s">
        <v>935</v>
      </c>
      <c r="C1176" s="2">
        <v>40584</v>
      </c>
      <c r="D1176" s="2">
        <v>40584</v>
      </c>
      <c r="E1176" t="s">
        <v>11</v>
      </c>
      <c r="F1176" t="s">
        <v>140</v>
      </c>
      <c r="G1176" t="s">
        <v>141</v>
      </c>
      <c r="H1176">
        <v>0.41388890147209167</v>
      </c>
      <c r="I1176" t="s">
        <v>142</v>
      </c>
      <c r="K1176" s="5" t="s">
        <v>143</v>
      </c>
      <c r="L1176">
        <v>6.25E-2</v>
      </c>
      <c r="M1176" t="s">
        <v>144</v>
      </c>
      <c r="N1176" t="s">
        <v>936</v>
      </c>
      <c r="P1176" s="4" t="str">
        <f t="shared" si="35"/>
        <v>KRAYN-WKO-NDX-20110210</v>
      </c>
      <c r="Q1176">
        <f t="shared" si="36"/>
        <v>1</v>
      </c>
    </row>
    <row r="1177" spans="1:17" x14ac:dyDescent="0.25">
      <c r="A1177" t="s">
        <v>956</v>
      </c>
      <c r="B1177" t="s">
        <v>935</v>
      </c>
      <c r="C1177" s="2">
        <v>40584</v>
      </c>
      <c r="D1177" s="2">
        <v>40584</v>
      </c>
      <c r="E1177" t="s">
        <v>11</v>
      </c>
      <c r="F1177" t="s">
        <v>140</v>
      </c>
      <c r="G1177" t="s">
        <v>141</v>
      </c>
      <c r="H1177">
        <v>0.41388890147209167</v>
      </c>
      <c r="I1177" t="s">
        <v>142</v>
      </c>
      <c r="K1177" s="5" t="s">
        <v>143</v>
      </c>
      <c r="L1177">
        <v>6.25E-2</v>
      </c>
      <c r="M1177" t="s">
        <v>144</v>
      </c>
      <c r="N1177" t="s">
        <v>936</v>
      </c>
      <c r="P1177" s="4" t="str">
        <f t="shared" si="35"/>
        <v>KRAYN-WKO-NDX-20110210</v>
      </c>
      <c r="Q1177">
        <f t="shared" si="36"/>
        <v>1</v>
      </c>
    </row>
    <row r="1178" spans="1:17" x14ac:dyDescent="0.25">
      <c r="A1178" t="s">
        <v>1082</v>
      </c>
      <c r="B1178" t="s">
        <v>1083</v>
      </c>
      <c r="C1178" s="2">
        <v>40585</v>
      </c>
      <c r="D1178" s="2">
        <v>40585</v>
      </c>
      <c r="E1178" t="s">
        <v>14</v>
      </c>
      <c r="F1178" t="s">
        <v>140</v>
      </c>
      <c r="G1178" t="s">
        <v>141</v>
      </c>
      <c r="H1178">
        <v>0.2916666567325592</v>
      </c>
      <c r="I1178" t="s">
        <v>142</v>
      </c>
      <c r="K1178" s="5" t="s">
        <v>143</v>
      </c>
      <c r="L1178">
        <v>8.3333335816860199E-2</v>
      </c>
      <c r="M1178" t="s">
        <v>144</v>
      </c>
      <c r="N1178" t="s">
        <v>1084</v>
      </c>
      <c r="P1178" s="4" t="str">
        <f t="shared" si="35"/>
        <v>KRAYN-WKO-NDX-20110211</v>
      </c>
      <c r="Q1178">
        <f t="shared" si="36"/>
        <v>1</v>
      </c>
    </row>
    <row r="1179" spans="1:17" x14ac:dyDescent="0.25">
      <c r="A1179" t="s">
        <v>1020</v>
      </c>
      <c r="B1179" t="s">
        <v>1021</v>
      </c>
      <c r="C1179" s="2">
        <v>40588</v>
      </c>
      <c r="D1179" s="2">
        <v>40588</v>
      </c>
      <c r="E1179" t="s">
        <v>12</v>
      </c>
      <c r="F1179" t="s">
        <v>140</v>
      </c>
      <c r="G1179" t="s">
        <v>141</v>
      </c>
      <c r="H1179">
        <v>0.3333333432674408</v>
      </c>
      <c r="I1179" t="s">
        <v>142</v>
      </c>
      <c r="J1179" t="s">
        <v>129</v>
      </c>
      <c r="K1179" s="5" t="s">
        <v>333</v>
      </c>
      <c r="L1179">
        <v>0.1076388880610466</v>
      </c>
      <c r="M1179" t="s">
        <v>144</v>
      </c>
      <c r="N1179" t="s">
        <v>1022</v>
      </c>
      <c r="P1179" s="4" t="str">
        <f t="shared" si="35"/>
        <v>KRAYN-WKO-NDX-20110214</v>
      </c>
      <c r="Q1179">
        <f t="shared" si="36"/>
        <v>1</v>
      </c>
    </row>
    <row r="1180" spans="1:17" x14ac:dyDescent="0.25">
      <c r="A1180" t="s">
        <v>146</v>
      </c>
      <c r="B1180" s="2" t="s">
        <v>147</v>
      </c>
      <c r="C1180" s="2">
        <v>40589</v>
      </c>
      <c r="D1180" s="2">
        <v>40589</v>
      </c>
      <c r="E1180" t="s">
        <v>31</v>
      </c>
      <c r="F1180" t="s">
        <v>140</v>
      </c>
      <c r="G1180" t="s">
        <v>141</v>
      </c>
      <c r="H1180">
        <v>0.2291666716337204</v>
      </c>
      <c r="I1180" t="s">
        <v>142</v>
      </c>
      <c r="K1180" s="5" t="s">
        <v>143</v>
      </c>
      <c r="L1180">
        <v>7.2916664183139801E-2</v>
      </c>
      <c r="M1180" t="s">
        <v>144</v>
      </c>
      <c r="N1180" t="s">
        <v>148</v>
      </c>
      <c r="P1180" s="4" t="str">
        <f t="shared" si="35"/>
        <v>KRAYN-WKO-NDX-20110215</v>
      </c>
      <c r="Q1180">
        <f t="shared" si="36"/>
        <v>1</v>
      </c>
    </row>
    <row r="1181" spans="1:17" x14ac:dyDescent="0.25">
      <c r="A1181" t="s">
        <v>302</v>
      </c>
      <c r="B1181" t="s">
        <v>303</v>
      </c>
      <c r="C1181" s="2">
        <v>40589</v>
      </c>
      <c r="D1181" s="2">
        <v>40589</v>
      </c>
      <c r="E1181" t="s">
        <v>34</v>
      </c>
      <c r="F1181" t="s">
        <v>140</v>
      </c>
      <c r="G1181" t="s">
        <v>141</v>
      </c>
      <c r="H1181">
        <v>0.5</v>
      </c>
      <c r="I1181" t="s">
        <v>142</v>
      </c>
      <c r="K1181" s="5" t="s">
        <v>143</v>
      </c>
      <c r="L1181">
        <v>0.16180555522441864</v>
      </c>
      <c r="M1181" t="s">
        <v>144</v>
      </c>
      <c r="N1181" t="s">
        <v>304</v>
      </c>
      <c r="P1181" s="4" t="str">
        <f t="shared" si="35"/>
        <v>KRAYN-WKO-NDX-20110215</v>
      </c>
      <c r="Q1181">
        <f t="shared" si="36"/>
        <v>1</v>
      </c>
    </row>
    <row r="1182" spans="1:17" x14ac:dyDescent="0.25">
      <c r="A1182" t="s">
        <v>525</v>
      </c>
      <c r="B1182" t="s">
        <v>147</v>
      </c>
      <c r="C1182" s="2">
        <v>40589</v>
      </c>
      <c r="D1182" s="2">
        <v>40589</v>
      </c>
      <c r="E1182" t="s">
        <v>27</v>
      </c>
      <c r="F1182" t="s">
        <v>140</v>
      </c>
      <c r="G1182" t="s">
        <v>141</v>
      </c>
      <c r="H1182">
        <v>0.1736111044883728</v>
      </c>
      <c r="I1182" t="s">
        <v>142</v>
      </c>
      <c r="K1182" s="5" t="s">
        <v>143</v>
      </c>
      <c r="L1182">
        <v>8.6805552244186401E-2</v>
      </c>
      <c r="M1182" t="s">
        <v>144</v>
      </c>
      <c r="N1182" t="s">
        <v>526</v>
      </c>
      <c r="P1182" s="4" t="str">
        <f t="shared" si="35"/>
        <v>KRAYN-WKO-NDX-20110215</v>
      </c>
      <c r="Q1182">
        <f t="shared" si="36"/>
        <v>1</v>
      </c>
    </row>
    <row r="1183" spans="1:17" x14ac:dyDescent="0.25">
      <c r="A1183" t="s">
        <v>198</v>
      </c>
      <c r="B1183" t="s">
        <v>199</v>
      </c>
      <c r="C1183" s="2">
        <v>40590</v>
      </c>
      <c r="D1183" s="2">
        <v>40590</v>
      </c>
      <c r="E1183" t="s">
        <v>32</v>
      </c>
      <c r="F1183" t="s">
        <v>140</v>
      </c>
      <c r="G1183" t="s">
        <v>141</v>
      </c>
      <c r="H1183">
        <v>0.44027778506278992</v>
      </c>
      <c r="I1183" t="s">
        <v>142</v>
      </c>
      <c r="J1183" t="s">
        <v>200</v>
      </c>
      <c r="K1183" s="5" t="s">
        <v>201</v>
      </c>
      <c r="L1183">
        <v>0.22013889253139496</v>
      </c>
      <c r="M1183" t="s">
        <v>144</v>
      </c>
      <c r="N1183" t="s">
        <v>202</v>
      </c>
      <c r="P1183" s="4" t="str">
        <f t="shared" si="35"/>
        <v>KRAYN-WKO-NDX-20110216</v>
      </c>
      <c r="Q1183">
        <f t="shared" si="36"/>
        <v>1</v>
      </c>
    </row>
    <row r="1184" spans="1:17" x14ac:dyDescent="0.25">
      <c r="A1184" s="25" t="s">
        <v>203</v>
      </c>
      <c r="B1184" s="25" t="s">
        <v>199</v>
      </c>
      <c r="C1184" s="26">
        <v>40590</v>
      </c>
      <c r="D1184" s="26">
        <v>40604</v>
      </c>
      <c r="E1184" s="25" t="s">
        <v>32</v>
      </c>
      <c r="F1184" s="25" t="s">
        <v>140</v>
      </c>
      <c r="G1184" s="25" t="s">
        <v>141</v>
      </c>
      <c r="H1184" s="25">
        <v>0.91666668653488159</v>
      </c>
      <c r="I1184" s="25" t="s">
        <v>142</v>
      </c>
      <c r="J1184" s="25"/>
      <c r="K1184" s="27" t="s">
        <v>143</v>
      </c>
      <c r="L1184" s="25">
        <v>0.28472223877906799</v>
      </c>
      <c r="M1184" s="25" t="s">
        <v>144</v>
      </c>
      <c r="N1184" s="25" t="s">
        <v>204</v>
      </c>
      <c r="P1184" s="4" t="str">
        <f t="shared" si="35"/>
        <v>KRAYN-WKO-NDX-20110216</v>
      </c>
      <c r="Q1184">
        <f t="shared" si="36"/>
        <v>1</v>
      </c>
    </row>
    <row r="1185" spans="1:17" x14ac:dyDescent="0.25">
      <c r="A1185" s="25" t="s">
        <v>205</v>
      </c>
      <c r="B1185" s="25" t="s">
        <v>199</v>
      </c>
      <c r="C1185" s="26">
        <v>40590</v>
      </c>
      <c r="D1185" s="26">
        <v>40604</v>
      </c>
      <c r="E1185" s="25" t="s">
        <v>32</v>
      </c>
      <c r="F1185" s="25" t="s">
        <v>140</v>
      </c>
      <c r="G1185" s="25" t="s">
        <v>141</v>
      </c>
      <c r="H1185" s="25">
        <v>3</v>
      </c>
      <c r="I1185" s="25" t="s">
        <v>142</v>
      </c>
      <c r="J1185" s="25" t="s">
        <v>206</v>
      </c>
      <c r="K1185" s="27" t="s">
        <v>201</v>
      </c>
      <c r="L1185" s="25">
        <v>0.80555558204650879</v>
      </c>
      <c r="M1185" s="25" t="s">
        <v>144</v>
      </c>
      <c r="N1185" s="25" t="s">
        <v>204</v>
      </c>
      <c r="P1185" s="4" t="str">
        <f t="shared" si="35"/>
        <v>KRAYN-WKO-NDX-20110216</v>
      </c>
      <c r="Q1185">
        <f t="shared" si="36"/>
        <v>1</v>
      </c>
    </row>
    <row r="1186" spans="1:17" x14ac:dyDescent="0.25">
      <c r="A1186" t="s">
        <v>882</v>
      </c>
      <c r="B1186" t="s">
        <v>883</v>
      </c>
      <c r="C1186" s="2">
        <v>40592</v>
      </c>
      <c r="D1186" s="2">
        <v>40592</v>
      </c>
      <c r="E1186" t="s">
        <v>24</v>
      </c>
      <c r="F1186" t="s">
        <v>140</v>
      </c>
      <c r="G1186" t="s">
        <v>141</v>
      </c>
      <c r="H1186">
        <v>0.36388888955116272</v>
      </c>
      <c r="I1186" t="s">
        <v>142</v>
      </c>
      <c r="K1186" s="5" t="s">
        <v>143</v>
      </c>
      <c r="L1186">
        <v>0.1666666716337204</v>
      </c>
      <c r="M1186" t="s">
        <v>144</v>
      </c>
      <c r="N1186" t="s">
        <v>884</v>
      </c>
      <c r="P1186" s="4" t="str">
        <f t="shared" si="35"/>
        <v>KRAYN-WKO-NDX-20110218</v>
      </c>
      <c r="Q1186">
        <f t="shared" si="36"/>
        <v>1</v>
      </c>
    </row>
    <row r="1187" spans="1:17" x14ac:dyDescent="0.25">
      <c r="A1187" t="s">
        <v>885</v>
      </c>
      <c r="B1187" t="s">
        <v>886</v>
      </c>
      <c r="C1187" s="2">
        <v>40594</v>
      </c>
      <c r="D1187" s="2">
        <v>40594</v>
      </c>
      <c r="E1187" t="s">
        <v>24</v>
      </c>
      <c r="F1187" t="s">
        <v>140</v>
      </c>
      <c r="G1187" t="s">
        <v>141</v>
      </c>
      <c r="H1187">
        <v>0.3125</v>
      </c>
      <c r="I1187" t="s">
        <v>142</v>
      </c>
      <c r="J1187" t="s">
        <v>124</v>
      </c>
      <c r="K1187" s="5" t="s">
        <v>887</v>
      </c>
      <c r="L1187">
        <v>0.11180555820465088</v>
      </c>
      <c r="M1187" t="s">
        <v>144</v>
      </c>
      <c r="N1187" t="s">
        <v>888</v>
      </c>
      <c r="P1187" s="4" t="str">
        <f t="shared" si="35"/>
        <v>KRAYN-WKO-NDX-20110220</v>
      </c>
      <c r="Q1187">
        <f t="shared" si="36"/>
        <v>1</v>
      </c>
    </row>
    <row r="1188" spans="1:17" x14ac:dyDescent="0.25">
      <c r="A1188" t="s">
        <v>254</v>
      </c>
      <c r="B1188" t="s">
        <v>255</v>
      </c>
      <c r="C1188" s="2">
        <v>40595</v>
      </c>
      <c r="D1188" s="2">
        <v>40595</v>
      </c>
      <c r="E1188" t="s">
        <v>33</v>
      </c>
      <c r="F1188" t="s">
        <v>140</v>
      </c>
      <c r="G1188" t="s">
        <v>141</v>
      </c>
      <c r="H1188">
        <v>0.1527777761220932</v>
      </c>
      <c r="I1188" t="s">
        <v>142</v>
      </c>
      <c r="J1188" t="s">
        <v>78</v>
      </c>
      <c r="K1188" s="5" t="s">
        <v>168</v>
      </c>
      <c r="L1188">
        <v>3.4722223877906799E-2</v>
      </c>
      <c r="M1188" t="s">
        <v>144</v>
      </c>
      <c r="N1188" t="s">
        <v>256</v>
      </c>
      <c r="P1188" s="4" t="str">
        <f t="shared" si="35"/>
        <v>KRAYN-WKO-NDX-20110221</v>
      </c>
      <c r="Q1188">
        <f t="shared" si="36"/>
        <v>1</v>
      </c>
    </row>
    <row r="1189" spans="1:17" x14ac:dyDescent="0.25">
      <c r="A1189" t="s">
        <v>777</v>
      </c>
      <c r="B1189" t="s">
        <v>778</v>
      </c>
      <c r="C1189" s="2">
        <v>40595</v>
      </c>
      <c r="D1189" s="2">
        <v>40595</v>
      </c>
      <c r="E1189" t="s">
        <v>21</v>
      </c>
      <c r="F1189" t="s">
        <v>140</v>
      </c>
      <c r="G1189" t="s">
        <v>141</v>
      </c>
      <c r="H1189">
        <v>0.1527777761220932</v>
      </c>
      <c r="I1189" t="s">
        <v>142</v>
      </c>
      <c r="J1189" t="s">
        <v>78</v>
      </c>
      <c r="K1189" s="5" t="s">
        <v>168</v>
      </c>
      <c r="L1189">
        <v>4.1666667908430099E-2</v>
      </c>
      <c r="M1189" t="s">
        <v>144</v>
      </c>
      <c r="N1189" t="s">
        <v>779</v>
      </c>
      <c r="P1189" s="4" t="str">
        <f t="shared" si="35"/>
        <v>KRAYN-WKO-NDX-20110221</v>
      </c>
      <c r="Q1189">
        <f t="shared" si="36"/>
        <v>1</v>
      </c>
    </row>
    <row r="1190" spans="1:17" x14ac:dyDescent="0.25">
      <c r="A1190" t="s">
        <v>889</v>
      </c>
      <c r="B1190" t="s">
        <v>890</v>
      </c>
      <c r="C1190" s="2">
        <v>40595</v>
      </c>
      <c r="D1190" s="2">
        <v>40595</v>
      </c>
      <c r="E1190" t="s">
        <v>24</v>
      </c>
      <c r="F1190" t="s">
        <v>140</v>
      </c>
      <c r="G1190" t="s">
        <v>141</v>
      </c>
      <c r="H1190">
        <v>9.7222223877906799E-2</v>
      </c>
      <c r="I1190" t="s">
        <v>142</v>
      </c>
      <c r="K1190" s="5" t="s">
        <v>143</v>
      </c>
      <c r="L1190">
        <v>4.1666667908430099E-2</v>
      </c>
      <c r="M1190" t="s">
        <v>144</v>
      </c>
      <c r="N1190" t="s">
        <v>779</v>
      </c>
      <c r="P1190" s="4" t="str">
        <f t="shared" si="35"/>
        <v>KRAYN-WKO-NDX-20110221</v>
      </c>
      <c r="Q1190">
        <f t="shared" si="36"/>
        <v>1</v>
      </c>
    </row>
    <row r="1191" spans="1:17" x14ac:dyDescent="0.25">
      <c r="A1191" t="s">
        <v>305</v>
      </c>
      <c r="B1191" t="s">
        <v>147</v>
      </c>
      <c r="C1191" s="2">
        <v>40596</v>
      </c>
      <c r="D1191" s="2">
        <v>40596</v>
      </c>
      <c r="E1191" t="s">
        <v>34</v>
      </c>
      <c r="F1191" t="s">
        <v>140</v>
      </c>
      <c r="G1191" t="s">
        <v>141</v>
      </c>
      <c r="H1191">
        <v>0.4583333432674408</v>
      </c>
      <c r="I1191" t="s">
        <v>142</v>
      </c>
      <c r="K1191" s="5" t="s">
        <v>143</v>
      </c>
      <c r="L1191">
        <v>9.7222223877906799E-2</v>
      </c>
      <c r="M1191" t="s">
        <v>144</v>
      </c>
      <c r="N1191" t="s">
        <v>306</v>
      </c>
      <c r="P1191" s="4" t="str">
        <f t="shared" si="35"/>
        <v>KRAYN-WKO-NDX-20110222</v>
      </c>
      <c r="Q1191">
        <f t="shared" si="36"/>
        <v>1</v>
      </c>
    </row>
    <row r="1192" spans="1:17" x14ac:dyDescent="0.25">
      <c r="A1192" t="s">
        <v>1158</v>
      </c>
      <c r="B1192" t="s">
        <v>1159</v>
      </c>
      <c r="C1192" s="2">
        <v>40597</v>
      </c>
      <c r="D1192" s="2">
        <v>40597</v>
      </c>
      <c r="E1192" t="s">
        <v>16</v>
      </c>
      <c r="F1192" t="s">
        <v>140</v>
      </c>
      <c r="G1192" t="s">
        <v>141</v>
      </c>
      <c r="H1192">
        <v>8.194444328546524E-2</v>
      </c>
      <c r="I1192" t="s">
        <v>142</v>
      </c>
      <c r="J1192" t="s">
        <v>78</v>
      </c>
      <c r="K1192" s="5" t="s">
        <v>168</v>
      </c>
      <c r="L1192">
        <v>3.402777761220932E-2</v>
      </c>
      <c r="M1192" t="s">
        <v>144</v>
      </c>
      <c r="N1192" t="s">
        <v>1160</v>
      </c>
      <c r="P1192" s="4" t="str">
        <f t="shared" si="35"/>
        <v>KRAYN-WKO-NDX-20110223</v>
      </c>
      <c r="Q1192">
        <f t="shared" si="36"/>
        <v>1</v>
      </c>
    </row>
    <row r="1193" spans="1:17" x14ac:dyDescent="0.25">
      <c r="A1193" t="s">
        <v>1161</v>
      </c>
      <c r="B1193" t="s">
        <v>147</v>
      </c>
      <c r="C1193" s="2">
        <v>40597</v>
      </c>
      <c r="D1193" s="2">
        <v>40599</v>
      </c>
      <c r="E1193" t="s">
        <v>16</v>
      </c>
      <c r="F1193" t="s">
        <v>140</v>
      </c>
      <c r="G1193" t="s">
        <v>141</v>
      </c>
      <c r="H1193">
        <v>0.125</v>
      </c>
      <c r="I1193" t="s">
        <v>142</v>
      </c>
      <c r="K1193" s="5" t="s">
        <v>143</v>
      </c>
      <c r="L1193">
        <v>3.402777761220932E-2</v>
      </c>
      <c r="M1193" t="s">
        <v>144</v>
      </c>
      <c r="N1193" t="s">
        <v>1162</v>
      </c>
      <c r="P1193" s="4" t="str">
        <f t="shared" si="35"/>
        <v>KRAYN-WKO-NDX-20110223</v>
      </c>
      <c r="Q1193">
        <f t="shared" si="36"/>
        <v>1</v>
      </c>
    </row>
    <row r="1194" spans="1:17" x14ac:dyDescent="0.25">
      <c r="A1194" t="s">
        <v>345</v>
      </c>
      <c r="B1194" t="s">
        <v>147</v>
      </c>
      <c r="C1194" s="2">
        <v>40598</v>
      </c>
      <c r="D1194" s="2">
        <v>40598</v>
      </c>
      <c r="E1194" t="s">
        <v>35</v>
      </c>
      <c r="F1194" t="s">
        <v>140</v>
      </c>
      <c r="G1194" t="s">
        <v>141</v>
      </c>
      <c r="H1194">
        <v>0.6875</v>
      </c>
      <c r="I1194" t="s">
        <v>142</v>
      </c>
      <c r="K1194" s="5" t="s">
        <v>143</v>
      </c>
      <c r="L1194">
        <v>0.1770833283662796</v>
      </c>
      <c r="M1194" t="s">
        <v>144</v>
      </c>
      <c r="N1194" t="s">
        <v>346</v>
      </c>
      <c r="P1194" s="4" t="str">
        <f t="shared" si="35"/>
        <v>KRAYN-WKO-NDX-20110224</v>
      </c>
      <c r="Q1194">
        <f t="shared" si="36"/>
        <v>1</v>
      </c>
    </row>
    <row r="1195" spans="1:17" x14ac:dyDescent="0.25">
      <c r="A1195" t="s">
        <v>1185</v>
      </c>
      <c r="B1195" t="s">
        <v>1186</v>
      </c>
      <c r="C1195" s="2">
        <v>40598</v>
      </c>
      <c r="D1195" s="2">
        <v>40598</v>
      </c>
      <c r="E1195" t="s">
        <v>17</v>
      </c>
      <c r="F1195" t="s">
        <v>140</v>
      </c>
      <c r="G1195" t="s">
        <v>141</v>
      </c>
      <c r="H1195">
        <v>0.1597222238779068</v>
      </c>
      <c r="I1195" t="s">
        <v>142</v>
      </c>
      <c r="J1195" t="s">
        <v>78</v>
      </c>
      <c r="K1195" s="5" t="s">
        <v>168</v>
      </c>
      <c r="L1195">
        <v>4.722222313284874E-2</v>
      </c>
      <c r="M1195" t="s">
        <v>144</v>
      </c>
      <c r="N1195" t="s">
        <v>1187</v>
      </c>
      <c r="P1195" s="4" t="str">
        <f t="shared" si="35"/>
        <v>KRAYN-WKO-NDX-20110224</v>
      </c>
      <c r="Q1195">
        <f t="shared" si="36"/>
        <v>1</v>
      </c>
    </row>
    <row r="1196" spans="1:17" x14ac:dyDescent="0.25">
      <c r="A1196" t="s">
        <v>1188</v>
      </c>
      <c r="B1196" t="s">
        <v>147</v>
      </c>
      <c r="C1196" s="2">
        <v>40598</v>
      </c>
      <c r="D1196" s="2">
        <v>40598</v>
      </c>
      <c r="E1196" t="s">
        <v>17</v>
      </c>
      <c r="F1196" t="s">
        <v>140</v>
      </c>
      <c r="G1196" t="s">
        <v>141</v>
      </c>
      <c r="H1196">
        <v>0.3194444477558136</v>
      </c>
      <c r="I1196" t="s">
        <v>142</v>
      </c>
      <c r="K1196" s="5" t="s">
        <v>143</v>
      </c>
      <c r="L1196">
        <v>4.86111119389534E-2</v>
      </c>
      <c r="M1196" t="s">
        <v>144</v>
      </c>
      <c r="N1196" t="s">
        <v>1189</v>
      </c>
      <c r="P1196" s="4" t="str">
        <f t="shared" si="35"/>
        <v>KRAYN-WKO-NDX-20110224</v>
      </c>
      <c r="Q1196">
        <f t="shared" si="36"/>
        <v>1</v>
      </c>
    </row>
    <row r="1197" spans="1:17" x14ac:dyDescent="0.25">
      <c r="A1197" t="s">
        <v>527</v>
      </c>
      <c r="B1197" t="s">
        <v>528</v>
      </c>
      <c r="C1197" s="2">
        <v>40601</v>
      </c>
      <c r="D1197" s="2">
        <v>40601</v>
      </c>
      <c r="E1197" t="s">
        <v>27</v>
      </c>
      <c r="F1197" t="s">
        <v>140</v>
      </c>
      <c r="G1197" t="s">
        <v>141</v>
      </c>
      <c r="H1197">
        <v>8.3333335816860199E-2</v>
      </c>
      <c r="I1197" t="s">
        <v>142</v>
      </c>
      <c r="K1197" s="5" t="s">
        <v>143</v>
      </c>
      <c r="L1197">
        <v>0.3333333432674408</v>
      </c>
      <c r="M1197" t="s">
        <v>144</v>
      </c>
      <c r="N1197" t="s">
        <v>529</v>
      </c>
      <c r="P1197" s="4" t="str">
        <f t="shared" si="35"/>
        <v>KRAYN-WKO-NDX-20110227</v>
      </c>
      <c r="Q1197">
        <f t="shared" si="36"/>
        <v>1</v>
      </c>
    </row>
    <row r="1198" spans="1:17" x14ac:dyDescent="0.25">
      <c r="A1198" t="s">
        <v>957</v>
      </c>
      <c r="B1198" t="s">
        <v>958</v>
      </c>
      <c r="C1198" s="2">
        <v>40605</v>
      </c>
      <c r="D1198" s="2">
        <v>40605</v>
      </c>
      <c r="E1198" t="s">
        <v>11</v>
      </c>
      <c r="F1198" t="s">
        <v>140</v>
      </c>
      <c r="G1198" t="s">
        <v>141</v>
      </c>
      <c r="H1198">
        <v>0.28472220897674561</v>
      </c>
      <c r="I1198" t="s">
        <v>142</v>
      </c>
      <c r="J1198" t="s">
        <v>124</v>
      </c>
      <c r="K1198" s="5" t="s">
        <v>168</v>
      </c>
      <c r="L1198">
        <v>0.1423611044883728</v>
      </c>
      <c r="M1198" t="s">
        <v>144</v>
      </c>
      <c r="N1198" t="s">
        <v>959</v>
      </c>
      <c r="P1198" s="4" t="str">
        <f t="shared" si="35"/>
        <v>KRAYN-WKO-NDX-20110303</v>
      </c>
      <c r="Q1198">
        <f t="shared" si="36"/>
        <v>1</v>
      </c>
    </row>
    <row r="1199" spans="1:17" x14ac:dyDescent="0.25">
      <c r="A1199" t="s">
        <v>1045</v>
      </c>
      <c r="B1199" t="s">
        <v>1046</v>
      </c>
      <c r="C1199" s="2">
        <v>40605</v>
      </c>
      <c r="D1199" s="2">
        <v>40605</v>
      </c>
      <c r="E1199" t="s">
        <v>13</v>
      </c>
      <c r="F1199" t="s">
        <v>140</v>
      </c>
      <c r="G1199" t="s">
        <v>141</v>
      </c>
      <c r="H1199">
        <v>0.34444445371627808</v>
      </c>
      <c r="I1199" t="s">
        <v>142</v>
      </c>
      <c r="K1199" s="5" t="s">
        <v>143</v>
      </c>
      <c r="L1199">
        <v>0.12916666269302368</v>
      </c>
      <c r="M1199" t="s">
        <v>144</v>
      </c>
      <c r="N1199" t="s">
        <v>1047</v>
      </c>
      <c r="P1199" s="4" t="str">
        <f t="shared" si="35"/>
        <v>KRAYN-WKO-NDX-20110303</v>
      </c>
      <c r="Q1199">
        <f t="shared" si="36"/>
        <v>1</v>
      </c>
    </row>
    <row r="1200" spans="1:17" x14ac:dyDescent="0.25">
      <c r="A1200" t="s">
        <v>1114</v>
      </c>
      <c r="B1200" t="s">
        <v>1115</v>
      </c>
      <c r="C1200" s="2">
        <v>40605</v>
      </c>
      <c r="D1200" s="2">
        <v>40605</v>
      </c>
      <c r="E1200" t="s">
        <v>15</v>
      </c>
      <c r="F1200" t="s">
        <v>140</v>
      </c>
      <c r="G1200" t="s">
        <v>141</v>
      </c>
      <c r="H1200">
        <v>0.125</v>
      </c>
      <c r="I1200" t="s">
        <v>142</v>
      </c>
      <c r="J1200" t="s">
        <v>128</v>
      </c>
      <c r="K1200" s="5" t="s">
        <v>168</v>
      </c>
      <c r="L1200">
        <v>4.1666667908430099E-2</v>
      </c>
      <c r="M1200" t="s">
        <v>144</v>
      </c>
      <c r="N1200" t="s">
        <v>1116</v>
      </c>
      <c r="P1200" s="4" t="str">
        <f t="shared" si="35"/>
        <v>KRAYN-WKO-NDX-20110303</v>
      </c>
      <c r="Q1200">
        <f t="shared" si="36"/>
        <v>1</v>
      </c>
    </row>
    <row r="1201" spans="1:17" x14ac:dyDescent="0.25">
      <c r="A1201" t="s">
        <v>347</v>
      </c>
      <c r="B1201" t="s">
        <v>348</v>
      </c>
      <c r="C1201" s="2">
        <v>40612</v>
      </c>
      <c r="D1201" s="2">
        <v>40613</v>
      </c>
      <c r="E1201" t="s">
        <v>35</v>
      </c>
      <c r="F1201" t="s">
        <v>140</v>
      </c>
      <c r="G1201" t="s">
        <v>141</v>
      </c>
      <c r="H1201">
        <v>4.86111119389534E-2</v>
      </c>
      <c r="I1201" t="s">
        <v>142</v>
      </c>
      <c r="K1201" s="5" t="s">
        <v>143</v>
      </c>
      <c r="L1201">
        <v>-0.40972223877906799</v>
      </c>
      <c r="M1201" t="s">
        <v>144</v>
      </c>
      <c r="N1201" t="s">
        <v>247</v>
      </c>
      <c r="P1201" s="4" t="str">
        <f t="shared" si="35"/>
        <v>KRAYN-WKO-NDX-20110310</v>
      </c>
      <c r="Q1201">
        <f t="shared" si="36"/>
        <v>1</v>
      </c>
    </row>
    <row r="1202" spans="1:17" x14ac:dyDescent="0.25">
      <c r="A1202" t="s">
        <v>960</v>
      </c>
      <c r="B1202" t="s">
        <v>961</v>
      </c>
      <c r="C1202" s="2">
        <v>40612</v>
      </c>
      <c r="D1202" s="2">
        <v>40612</v>
      </c>
      <c r="E1202" t="s">
        <v>11</v>
      </c>
      <c r="F1202" t="s">
        <v>140</v>
      </c>
      <c r="G1202" t="s">
        <v>141</v>
      </c>
      <c r="H1202">
        <v>0.2291666716337204</v>
      </c>
      <c r="I1202" t="s">
        <v>142</v>
      </c>
      <c r="K1202" s="5" t="s">
        <v>143</v>
      </c>
      <c r="L1202">
        <v>9.375E-2</v>
      </c>
      <c r="M1202" t="s">
        <v>144</v>
      </c>
      <c r="N1202" t="s">
        <v>247</v>
      </c>
      <c r="P1202" s="4" t="str">
        <f t="shared" si="35"/>
        <v>KRAYN-WKO-NDX-20110310</v>
      </c>
      <c r="Q1202">
        <f t="shared" si="36"/>
        <v>1</v>
      </c>
    </row>
    <row r="1203" spans="1:17" x14ac:dyDescent="0.25">
      <c r="A1203" t="s">
        <v>530</v>
      </c>
      <c r="B1203" t="s">
        <v>531</v>
      </c>
      <c r="C1203" s="2">
        <v>40613</v>
      </c>
      <c r="D1203" s="2">
        <v>40613</v>
      </c>
      <c r="E1203" t="s">
        <v>27</v>
      </c>
      <c r="F1203" t="s">
        <v>140</v>
      </c>
      <c r="G1203" t="s">
        <v>141</v>
      </c>
      <c r="H1203">
        <v>5.2083332091569901E-2</v>
      </c>
      <c r="I1203" t="s">
        <v>142</v>
      </c>
      <c r="K1203" s="5" t="s">
        <v>143</v>
      </c>
      <c r="L1203">
        <v>0.2395833283662796</v>
      </c>
      <c r="M1203" t="s">
        <v>144</v>
      </c>
      <c r="N1203" t="s">
        <v>247</v>
      </c>
      <c r="P1203" s="4" t="str">
        <f t="shared" si="35"/>
        <v>KRAYN-WKO-NDX-20110311</v>
      </c>
      <c r="Q1203">
        <f t="shared" si="36"/>
        <v>1</v>
      </c>
    </row>
    <row r="1204" spans="1:17" x14ac:dyDescent="0.25">
      <c r="A1204" t="s">
        <v>639</v>
      </c>
      <c r="B1204" t="s">
        <v>640</v>
      </c>
      <c r="C1204" s="2">
        <v>40613</v>
      </c>
      <c r="D1204" s="2">
        <v>40613</v>
      </c>
      <c r="E1204" t="s">
        <v>30</v>
      </c>
      <c r="F1204" t="s">
        <v>140</v>
      </c>
      <c r="G1204" t="s">
        <v>141</v>
      </c>
      <c r="H1204">
        <v>4.1666667908430099E-2</v>
      </c>
      <c r="I1204" t="s">
        <v>142</v>
      </c>
      <c r="K1204" s="5" t="s">
        <v>143</v>
      </c>
      <c r="L1204">
        <v>4.1666667908430099E-2</v>
      </c>
      <c r="M1204" t="s">
        <v>144</v>
      </c>
      <c r="N1204" t="s">
        <v>641</v>
      </c>
      <c r="P1204" s="4" t="str">
        <f t="shared" si="35"/>
        <v>KRAYN-WKO-NDX-20110311</v>
      </c>
      <c r="Q1204">
        <f t="shared" si="36"/>
        <v>1</v>
      </c>
    </row>
    <row r="1205" spans="1:17" x14ac:dyDescent="0.25">
      <c r="A1205" t="s">
        <v>806</v>
      </c>
      <c r="B1205" t="s">
        <v>807</v>
      </c>
      <c r="C1205" s="2">
        <v>40616</v>
      </c>
      <c r="D1205" s="2">
        <v>40616</v>
      </c>
      <c r="E1205" t="s">
        <v>22</v>
      </c>
      <c r="F1205" t="s">
        <v>140</v>
      </c>
      <c r="G1205" t="s">
        <v>141</v>
      </c>
      <c r="H1205">
        <v>0.4583333432674408</v>
      </c>
      <c r="I1205" t="s">
        <v>142</v>
      </c>
      <c r="J1205" t="s">
        <v>78</v>
      </c>
      <c r="K1205" s="5" t="s">
        <v>168</v>
      </c>
      <c r="L1205">
        <v>0.11249999701976776</v>
      </c>
      <c r="M1205" t="s">
        <v>144</v>
      </c>
      <c r="N1205" t="s">
        <v>808</v>
      </c>
      <c r="P1205" s="4" t="str">
        <f t="shared" si="35"/>
        <v>KRAYN-WKO-NDX-20110314</v>
      </c>
      <c r="Q1205">
        <f t="shared" si="36"/>
        <v>1</v>
      </c>
    </row>
    <row r="1206" spans="1:17" x14ac:dyDescent="0.25">
      <c r="A1206" t="s">
        <v>307</v>
      </c>
      <c r="B1206" t="s">
        <v>308</v>
      </c>
      <c r="C1206" s="2">
        <v>40618</v>
      </c>
      <c r="D1206" s="2">
        <v>40618</v>
      </c>
      <c r="E1206" t="s">
        <v>34</v>
      </c>
      <c r="F1206" t="s">
        <v>140</v>
      </c>
      <c r="G1206" t="s">
        <v>141</v>
      </c>
      <c r="H1206">
        <v>0.1875</v>
      </c>
      <c r="I1206" t="s">
        <v>142</v>
      </c>
      <c r="K1206" s="5" t="s">
        <v>143</v>
      </c>
      <c r="L1206">
        <v>6.25E-2</v>
      </c>
      <c r="M1206" t="s">
        <v>144</v>
      </c>
      <c r="N1206" t="s">
        <v>247</v>
      </c>
      <c r="P1206" s="4" t="str">
        <f t="shared" si="35"/>
        <v>KRAYN-WKO-NDX-20110316</v>
      </c>
      <c r="Q1206">
        <f t="shared" si="36"/>
        <v>1</v>
      </c>
    </row>
    <row r="1207" spans="1:17" x14ac:dyDescent="0.25">
      <c r="A1207" t="s">
        <v>309</v>
      </c>
      <c r="B1207" t="s">
        <v>310</v>
      </c>
      <c r="C1207" s="2">
        <v>40622</v>
      </c>
      <c r="D1207" s="2">
        <v>40622</v>
      </c>
      <c r="E1207" t="s">
        <v>34</v>
      </c>
      <c r="F1207" t="s">
        <v>140</v>
      </c>
      <c r="G1207" t="s">
        <v>141</v>
      </c>
      <c r="H1207">
        <v>0.3055555522441864</v>
      </c>
      <c r="I1207" t="s">
        <v>142</v>
      </c>
      <c r="K1207" s="5" t="s">
        <v>143</v>
      </c>
      <c r="L1207">
        <v>3.125E-2</v>
      </c>
      <c r="M1207" t="s">
        <v>144</v>
      </c>
      <c r="N1207" t="s">
        <v>311</v>
      </c>
      <c r="P1207" s="4" t="str">
        <f t="shared" si="35"/>
        <v>KRAYN-WKO-NDX-20110320</v>
      </c>
      <c r="Q1207">
        <f t="shared" si="36"/>
        <v>1</v>
      </c>
    </row>
    <row r="1208" spans="1:17" x14ac:dyDescent="0.25">
      <c r="A1208" t="s">
        <v>487</v>
      </c>
      <c r="B1208" t="s">
        <v>488</v>
      </c>
      <c r="C1208" s="2">
        <v>40622</v>
      </c>
      <c r="D1208" s="2">
        <v>40622</v>
      </c>
      <c r="E1208" t="s">
        <v>26</v>
      </c>
      <c r="F1208" t="s">
        <v>140</v>
      </c>
      <c r="G1208" t="s">
        <v>141</v>
      </c>
      <c r="H1208">
        <v>8.3333335816860199E-2</v>
      </c>
      <c r="I1208" t="s">
        <v>142</v>
      </c>
      <c r="J1208" t="s">
        <v>48</v>
      </c>
      <c r="K1208" s="5" t="s">
        <v>168</v>
      </c>
      <c r="L1208">
        <v>8.3333335816860199E-2</v>
      </c>
      <c r="M1208" t="s">
        <v>144</v>
      </c>
      <c r="N1208" t="s">
        <v>489</v>
      </c>
      <c r="P1208" s="4" t="str">
        <f t="shared" si="35"/>
        <v>KRAYN-WKO-NDX-20110320</v>
      </c>
      <c r="Q1208">
        <f t="shared" si="36"/>
        <v>1</v>
      </c>
    </row>
    <row r="1209" spans="1:17" x14ac:dyDescent="0.25">
      <c r="A1209" t="s">
        <v>532</v>
      </c>
      <c r="B1209" t="s">
        <v>488</v>
      </c>
      <c r="C1209" s="2">
        <v>40622</v>
      </c>
      <c r="D1209" s="2">
        <v>40622</v>
      </c>
      <c r="E1209" t="s">
        <v>27</v>
      </c>
      <c r="F1209" t="s">
        <v>140</v>
      </c>
      <c r="G1209" t="s">
        <v>141</v>
      </c>
      <c r="H1209">
        <v>4.51388880610466E-2</v>
      </c>
      <c r="I1209" t="s">
        <v>142</v>
      </c>
      <c r="J1209" t="s">
        <v>48</v>
      </c>
      <c r="K1209" s="5" t="s">
        <v>168</v>
      </c>
      <c r="L1209">
        <v>1.944444514811039E-2</v>
      </c>
      <c r="M1209" t="s">
        <v>144</v>
      </c>
      <c r="N1209" t="s">
        <v>489</v>
      </c>
      <c r="P1209" s="4" t="str">
        <f t="shared" si="35"/>
        <v>KRAYN-WKO-NDX-20110320</v>
      </c>
      <c r="Q1209">
        <f t="shared" si="36"/>
        <v>1</v>
      </c>
    </row>
    <row r="1210" spans="1:17" x14ac:dyDescent="0.25">
      <c r="A1210" t="s">
        <v>349</v>
      </c>
      <c r="B1210" t="s">
        <v>350</v>
      </c>
      <c r="C1210" s="2">
        <v>40623</v>
      </c>
      <c r="D1210" s="2">
        <v>40623</v>
      </c>
      <c r="E1210" t="s">
        <v>35</v>
      </c>
      <c r="F1210" t="s">
        <v>140</v>
      </c>
      <c r="G1210" t="s">
        <v>141</v>
      </c>
      <c r="H1210">
        <v>0.1041666641831398</v>
      </c>
      <c r="I1210" t="s">
        <v>142</v>
      </c>
      <c r="J1210" t="s">
        <v>48</v>
      </c>
      <c r="K1210" s="5" t="s">
        <v>168</v>
      </c>
      <c r="L1210">
        <v>0.16041666269302368</v>
      </c>
      <c r="M1210" t="s">
        <v>144</v>
      </c>
      <c r="N1210" t="s">
        <v>351</v>
      </c>
      <c r="P1210" s="4" t="str">
        <f t="shared" si="35"/>
        <v>KRAYN-WKO-NDX-20110321</v>
      </c>
      <c r="Q1210">
        <f t="shared" si="36"/>
        <v>1</v>
      </c>
    </row>
    <row r="1211" spans="1:17" x14ac:dyDescent="0.25">
      <c r="A1211" t="s">
        <v>891</v>
      </c>
      <c r="B1211" t="s">
        <v>892</v>
      </c>
      <c r="C1211" s="2">
        <v>40623</v>
      </c>
      <c r="D1211" s="2">
        <v>40623</v>
      </c>
      <c r="E1211" t="s">
        <v>24</v>
      </c>
      <c r="F1211" t="s">
        <v>140</v>
      </c>
      <c r="G1211" t="s">
        <v>141</v>
      </c>
      <c r="H1211">
        <v>0.1423611044883728</v>
      </c>
      <c r="I1211" t="s">
        <v>142</v>
      </c>
      <c r="J1211" t="s">
        <v>48</v>
      </c>
      <c r="K1211" s="5" t="s">
        <v>168</v>
      </c>
      <c r="L1211">
        <v>0.26180556416511536</v>
      </c>
      <c r="M1211" t="s">
        <v>144</v>
      </c>
      <c r="N1211" t="s">
        <v>893</v>
      </c>
      <c r="P1211" s="4" t="str">
        <f t="shared" si="35"/>
        <v>KRAYN-WKO-NDX-20110321</v>
      </c>
      <c r="Q1211">
        <f t="shared" si="36"/>
        <v>1</v>
      </c>
    </row>
    <row r="1212" spans="1:17" x14ac:dyDescent="0.25">
      <c r="A1212" t="s">
        <v>672</v>
      </c>
      <c r="B1212" t="s">
        <v>673</v>
      </c>
      <c r="C1212" s="2">
        <v>40624</v>
      </c>
      <c r="D1212" s="2">
        <v>40624</v>
      </c>
      <c r="E1212" t="s">
        <v>19</v>
      </c>
      <c r="F1212" t="s">
        <v>140</v>
      </c>
      <c r="G1212" t="s">
        <v>141</v>
      </c>
      <c r="H1212">
        <v>0.54166668653488159</v>
      </c>
      <c r="I1212" t="s">
        <v>142</v>
      </c>
      <c r="J1212" t="s">
        <v>674</v>
      </c>
      <c r="K1212" s="5" t="s">
        <v>201</v>
      </c>
      <c r="L1212">
        <v>0.2222222238779068</v>
      </c>
      <c r="M1212" t="s">
        <v>144</v>
      </c>
      <c r="N1212" t="s">
        <v>675</v>
      </c>
      <c r="P1212" s="4" t="str">
        <f t="shared" si="35"/>
        <v>KRAYN-WKO-NDX-20110322</v>
      </c>
      <c r="Q1212">
        <f t="shared" si="36"/>
        <v>1</v>
      </c>
    </row>
    <row r="1213" spans="1:17" x14ac:dyDescent="0.25">
      <c r="A1213" t="s">
        <v>533</v>
      </c>
      <c r="B1213" t="s">
        <v>534</v>
      </c>
      <c r="C1213" s="2">
        <v>40644</v>
      </c>
      <c r="D1213" s="2">
        <v>40644</v>
      </c>
      <c r="E1213" t="s">
        <v>27</v>
      </c>
      <c r="F1213" t="s">
        <v>140</v>
      </c>
      <c r="G1213" t="s">
        <v>141</v>
      </c>
      <c r="H1213">
        <v>0.75</v>
      </c>
      <c r="I1213" t="s">
        <v>142</v>
      </c>
      <c r="K1213" s="5" t="s">
        <v>143</v>
      </c>
      <c r="L1213">
        <v>0.46875</v>
      </c>
      <c r="M1213" t="s">
        <v>144</v>
      </c>
      <c r="N1213" t="s">
        <v>535</v>
      </c>
      <c r="P1213" s="4" t="str">
        <f t="shared" si="35"/>
        <v>KRAYN-WKO-NDX-20110411</v>
      </c>
      <c r="Q1213">
        <f t="shared" si="36"/>
        <v>1</v>
      </c>
    </row>
    <row r="1214" spans="1:17" x14ac:dyDescent="0.25">
      <c r="A1214" t="s">
        <v>809</v>
      </c>
      <c r="B1214" t="s">
        <v>810</v>
      </c>
      <c r="C1214" s="2">
        <v>40646</v>
      </c>
      <c r="D1214" s="2">
        <v>40646</v>
      </c>
      <c r="E1214" t="s">
        <v>22</v>
      </c>
      <c r="F1214" t="s">
        <v>140</v>
      </c>
      <c r="G1214" t="s">
        <v>141</v>
      </c>
      <c r="H1214">
        <v>1.0416666269302368</v>
      </c>
      <c r="I1214" t="s">
        <v>142</v>
      </c>
      <c r="K1214" s="5" t="s">
        <v>143</v>
      </c>
      <c r="L1214">
        <v>0.52083331346511841</v>
      </c>
      <c r="M1214" t="s">
        <v>144</v>
      </c>
      <c r="N1214" t="s">
        <v>811</v>
      </c>
      <c r="P1214" s="4" t="str">
        <f t="shared" si="35"/>
        <v>KRAYN-WKO-NDX-20110413</v>
      </c>
      <c r="Q1214">
        <f t="shared" si="36"/>
        <v>1</v>
      </c>
    </row>
    <row r="1215" spans="1:17" x14ac:dyDescent="0.25">
      <c r="A1215" t="s">
        <v>812</v>
      </c>
      <c r="B1215" t="s">
        <v>810</v>
      </c>
      <c r="C1215" s="2">
        <v>40646</v>
      </c>
      <c r="D1215" s="2">
        <v>40646</v>
      </c>
      <c r="E1215" t="s">
        <v>22</v>
      </c>
      <c r="F1215" t="s">
        <v>140</v>
      </c>
      <c r="G1215" t="s">
        <v>141</v>
      </c>
      <c r="H1215">
        <v>2.1458334922790527</v>
      </c>
      <c r="I1215" t="s">
        <v>142</v>
      </c>
      <c r="K1215" s="5" t="s">
        <v>143</v>
      </c>
      <c r="L1215">
        <v>1.0833332538604736</v>
      </c>
      <c r="M1215" t="s">
        <v>144</v>
      </c>
      <c r="N1215" t="s">
        <v>811</v>
      </c>
      <c r="P1215" s="4" t="str">
        <f t="shared" si="35"/>
        <v>KRAYN-WKO-NDX-20110413</v>
      </c>
      <c r="Q1215">
        <f t="shared" si="36"/>
        <v>1</v>
      </c>
    </row>
    <row r="1216" spans="1:17" x14ac:dyDescent="0.25">
      <c r="A1216" t="s">
        <v>354</v>
      </c>
      <c r="B1216" t="s">
        <v>355</v>
      </c>
      <c r="C1216" s="2">
        <v>40647</v>
      </c>
      <c r="D1216" s="2">
        <v>40647</v>
      </c>
      <c r="E1216" t="s">
        <v>35</v>
      </c>
      <c r="F1216" t="s">
        <v>161</v>
      </c>
      <c r="G1216" t="s">
        <v>141</v>
      </c>
      <c r="H1216">
        <v>1.2777777910232544</v>
      </c>
      <c r="I1216" t="s">
        <v>162</v>
      </c>
      <c r="J1216" t="s">
        <v>356</v>
      </c>
      <c r="K1216" s="5" t="s">
        <v>357</v>
      </c>
      <c r="L1216">
        <v>0.56597220897674561</v>
      </c>
      <c r="M1216" t="s">
        <v>144</v>
      </c>
      <c r="N1216" t="s">
        <v>358</v>
      </c>
      <c r="P1216" s="4" t="str">
        <f t="shared" si="35"/>
        <v>KRAYN-WKO-NDX-20110414</v>
      </c>
      <c r="Q1216">
        <f t="shared" si="36"/>
        <v>1</v>
      </c>
    </row>
    <row r="1217" spans="1:17" x14ac:dyDescent="0.25">
      <c r="A1217" t="s">
        <v>359</v>
      </c>
      <c r="B1217" t="s">
        <v>355</v>
      </c>
      <c r="C1217" s="2">
        <v>40647</v>
      </c>
      <c r="D1217" s="2">
        <v>40647</v>
      </c>
      <c r="E1217" t="s">
        <v>35</v>
      </c>
      <c r="F1217" t="s">
        <v>161</v>
      </c>
      <c r="G1217" t="s">
        <v>141</v>
      </c>
      <c r="H1217">
        <v>1.7048611640930176</v>
      </c>
      <c r="I1217" t="s">
        <v>162</v>
      </c>
      <c r="J1217" t="s">
        <v>360</v>
      </c>
      <c r="K1217" s="5" t="s">
        <v>361</v>
      </c>
      <c r="L1217">
        <v>0.9548611044883728</v>
      </c>
      <c r="M1217" t="s">
        <v>144</v>
      </c>
      <c r="N1217" t="s">
        <v>358</v>
      </c>
      <c r="P1217" s="4" t="str">
        <f t="shared" si="35"/>
        <v>KRAYN-WKO-NDX-20110414</v>
      </c>
      <c r="Q1217">
        <f t="shared" si="36"/>
        <v>1</v>
      </c>
    </row>
    <row r="1218" spans="1:17" x14ac:dyDescent="0.25">
      <c r="A1218" t="s">
        <v>362</v>
      </c>
      <c r="B1218" t="s">
        <v>355</v>
      </c>
      <c r="C1218" s="2">
        <v>40647</v>
      </c>
      <c r="D1218" s="2">
        <v>40647</v>
      </c>
      <c r="E1218" t="s">
        <v>35</v>
      </c>
      <c r="F1218" t="s">
        <v>161</v>
      </c>
      <c r="G1218" t="s">
        <v>141</v>
      </c>
      <c r="H1218">
        <v>1.3854166269302368</v>
      </c>
      <c r="I1218" t="s">
        <v>162</v>
      </c>
      <c r="J1218" t="s">
        <v>363</v>
      </c>
      <c r="K1218" s="5" t="s">
        <v>364</v>
      </c>
      <c r="L1218">
        <v>0.66319441795349121</v>
      </c>
      <c r="M1218" t="s">
        <v>144</v>
      </c>
      <c r="N1218" t="s">
        <v>358</v>
      </c>
      <c r="P1218" s="4" t="str">
        <f t="shared" si="35"/>
        <v>KRAYN-WKO-NDX-20110414</v>
      </c>
      <c r="Q1218">
        <f t="shared" si="36"/>
        <v>1</v>
      </c>
    </row>
    <row r="1219" spans="1:17" x14ac:dyDescent="0.25">
      <c r="A1219" t="s">
        <v>367</v>
      </c>
      <c r="B1219" t="s">
        <v>355</v>
      </c>
      <c r="C1219" s="2">
        <v>40647</v>
      </c>
      <c r="D1219" s="2">
        <v>40647</v>
      </c>
      <c r="E1219" t="s">
        <v>35</v>
      </c>
      <c r="F1219" t="s">
        <v>161</v>
      </c>
      <c r="G1219" t="s">
        <v>141</v>
      </c>
      <c r="H1219">
        <v>0.375</v>
      </c>
      <c r="I1219" t="s">
        <v>162</v>
      </c>
      <c r="K1219" s="5" t="s">
        <v>143</v>
      </c>
      <c r="L1219">
        <v>0.1736111044883728</v>
      </c>
      <c r="M1219" t="s">
        <v>144</v>
      </c>
      <c r="N1219" t="s">
        <v>358</v>
      </c>
      <c r="P1219" s="4" t="str">
        <f t="shared" ref="P1219:P1282" si="37">LEFT($A1219,22)</f>
        <v>KRAYN-WKO-NDX-20110414</v>
      </c>
      <c r="Q1219">
        <f t="shared" ref="Q1219:Q1282" si="38">COUNTIF($A$2:$A$2708,$A1219)</f>
        <v>1</v>
      </c>
    </row>
    <row r="1220" spans="1:17" x14ac:dyDescent="0.25">
      <c r="A1220" t="s">
        <v>368</v>
      </c>
      <c r="B1220" t="s">
        <v>355</v>
      </c>
      <c r="C1220" s="2">
        <v>40647</v>
      </c>
      <c r="D1220" s="2">
        <v>40647</v>
      </c>
      <c r="E1220" t="s">
        <v>35</v>
      </c>
      <c r="F1220" t="s">
        <v>161</v>
      </c>
      <c r="G1220" t="s">
        <v>141</v>
      </c>
      <c r="H1220">
        <v>1.0625</v>
      </c>
      <c r="I1220" t="s">
        <v>162</v>
      </c>
      <c r="K1220" s="5" t="s">
        <v>143</v>
      </c>
      <c r="L1220">
        <v>0.37847220897674561</v>
      </c>
      <c r="M1220" t="s">
        <v>144</v>
      </c>
      <c r="N1220" t="s">
        <v>358</v>
      </c>
      <c r="P1220" s="4" t="str">
        <f t="shared" si="37"/>
        <v>KRAYN-WKO-NDX-20110414</v>
      </c>
      <c r="Q1220">
        <f t="shared" si="38"/>
        <v>1</v>
      </c>
    </row>
    <row r="1221" spans="1:17" x14ac:dyDescent="0.25">
      <c r="A1221" t="s">
        <v>1117</v>
      </c>
      <c r="B1221" t="s">
        <v>1118</v>
      </c>
      <c r="C1221" s="2">
        <v>40651</v>
      </c>
      <c r="D1221" s="2">
        <v>40651</v>
      </c>
      <c r="E1221" t="s">
        <v>15</v>
      </c>
      <c r="F1221" t="s">
        <v>161</v>
      </c>
      <c r="G1221" t="s">
        <v>141</v>
      </c>
      <c r="H1221">
        <v>8.324305534362793</v>
      </c>
      <c r="I1221" t="s">
        <v>162</v>
      </c>
      <c r="J1221" t="s">
        <v>1119</v>
      </c>
      <c r="K1221" s="5" t="s">
        <v>1120</v>
      </c>
      <c r="L1221">
        <v>1.6395833492279053</v>
      </c>
      <c r="M1221" t="s">
        <v>144</v>
      </c>
      <c r="N1221" t="s">
        <v>1121</v>
      </c>
      <c r="P1221" s="4" t="str">
        <f t="shared" si="37"/>
        <v>KRAYN-WKO-NDX-20110418</v>
      </c>
      <c r="Q1221">
        <f t="shared" si="38"/>
        <v>1</v>
      </c>
    </row>
    <row r="1222" spans="1:17" x14ac:dyDescent="0.25">
      <c r="A1222" t="s">
        <v>1133</v>
      </c>
      <c r="B1222" t="s">
        <v>1118</v>
      </c>
      <c r="C1222" s="2">
        <v>40651</v>
      </c>
      <c r="D1222" s="2">
        <v>40651</v>
      </c>
      <c r="E1222" t="s">
        <v>15</v>
      </c>
      <c r="F1222" t="s">
        <v>161</v>
      </c>
      <c r="G1222" t="s">
        <v>141</v>
      </c>
      <c r="H1222">
        <v>8.3451385498046875</v>
      </c>
      <c r="I1222" t="s">
        <v>162</v>
      </c>
      <c r="J1222" t="s">
        <v>1119</v>
      </c>
      <c r="K1222" s="5" t="s">
        <v>1120</v>
      </c>
      <c r="L1222">
        <v>1.8965277671813965</v>
      </c>
      <c r="M1222" t="s">
        <v>144</v>
      </c>
      <c r="N1222" t="s">
        <v>1121</v>
      </c>
      <c r="P1222" s="4" t="str">
        <f t="shared" si="37"/>
        <v>KRAYN-WKO-NDX-20110418</v>
      </c>
      <c r="Q1222">
        <f t="shared" si="38"/>
        <v>1</v>
      </c>
    </row>
    <row r="1223" spans="1:17" x14ac:dyDescent="0.25">
      <c r="A1223" s="22" t="s">
        <v>216</v>
      </c>
      <c r="B1223" s="22" t="s">
        <v>217</v>
      </c>
      <c r="C1223" s="23">
        <v>40658</v>
      </c>
      <c r="D1223" s="23">
        <v>40658</v>
      </c>
      <c r="E1223" s="22" t="s">
        <v>32</v>
      </c>
      <c r="F1223" s="22" t="s">
        <v>140</v>
      </c>
      <c r="G1223" s="22" t="s">
        <v>141</v>
      </c>
      <c r="H1223" s="22">
        <v>3.433333158493042</v>
      </c>
      <c r="I1223" s="22" t="s">
        <v>142</v>
      </c>
      <c r="J1223" s="22" t="s">
        <v>218</v>
      </c>
      <c r="K1223" s="24" t="s">
        <v>219</v>
      </c>
      <c r="L1223" s="22">
        <v>0.37152779102325439</v>
      </c>
      <c r="M1223" s="22" t="s">
        <v>144</v>
      </c>
      <c r="N1223" s="22" t="s">
        <v>220</v>
      </c>
      <c r="P1223" s="4" t="str">
        <f t="shared" si="37"/>
        <v>KRAYN-WKO-NDX-20110425</v>
      </c>
      <c r="Q1223">
        <f t="shared" si="38"/>
        <v>1</v>
      </c>
    </row>
    <row r="1224" spans="1:17" x14ac:dyDescent="0.25">
      <c r="A1224" s="22" t="s">
        <v>221</v>
      </c>
      <c r="B1224" s="22" t="s">
        <v>217</v>
      </c>
      <c r="C1224" s="23">
        <v>40658</v>
      </c>
      <c r="D1224" s="23">
        <v>40658</v>
      </c>
      <c r="E1224" s="22" t="s">
        <v>32</v>
      </c>
      <c r="F1224" s="22" t="s">
        <v>140</v>
      </c>
      <c r="G1224" s="22" t="s">
        <v>141</v>
      </c>
      <c r="H1224" s="22">
        <v>3.433333158493042</v>
      </c>
      <c r="I1224" s="22" t="s">
        <v>142</v>
      </c>
      <c r="J1224" s="22" t="s">
        <v>218</v>
      </c>
      <c r="K1224" s="24" t="s">
        <v>219</v>
      </c>
      <c r="L1224" s="22">
        <v>0.37152779102325439</v>
      </c>
      <c r="M1224" s="22" t="s">
        <v>144</v>
      </c>
      <c r="N1224" s="22" t="s">
        <v>220</v>
      </c>
      <c r="P1224" s="4" t="str">
        <f t="shared" si="37"/>
        <v>KRAYN-WKO-NDX-20110425</v>
      </c>
      <c r="Q1224">
        <f t="shared" si="38"/>
        <v>1</v>
      </c>
    </row>
    <row r="1225" spans="1:17" x14ac:dyDescent="0.25">
      <c r="A1225" t="s">
        <v>661</v>
      </c>
      <c r="B1225" t="s">
        <v>662</v>
      </c>
      <c r="C1225" s="2">
        <v>40658</v>
      </c>
      <c r="D1225" s="2">
        <v>40658</v>
      </c>
      <c r="E1225" t="s">
        <v>18</v>
      </c>
      <c r="F1225" t="s">
        <v>161</v>
      </c>
      <c r="G1225" t="s">
        <v>141</v>
      </c>
      <c r="H1225">
        <v>5.1347222328186035</v>
      </c>
      <c r="I1225" t="s">
        <v>162</v>
      </c>
      <c r="K1225" s="5" t="s">
        <v>143</v>
      </c>
      <c r="L1225">
        <v>1.7458332777023315</v>
      </c>
      <c r="M1225" t="s">
        <v>144</v>
      </c>
      <c r="N1225" t="s">
        <v>663</v>
      </c>
      <c r="P1225" s="4" t="str">
        <f t="shared" si="37"/>
        <v>KRAYN-WKO-NDX-20110425</v>
      </c>
      <c r="Q1225">
        <f t="shared" si="38"/>
        <v>1</v>
      </c>
    </row>
    <row r="1226" spans="1:17" x14ac:dyDescent="0.25">
      <c r="A1226" t="s">
        <v>664</v>
      </c>
      <c r="B1226" t="s">
        <v>662</v>
      </c>
      <c r="C1226" s="2">
        <v>40658</v>
      </c>
      <c r="D1226" s="2">
        <v>40675</v>
      </c>
      <c r="E1226" t="s">
        <v>18</v>
      </c>
      <c r="F1226" t="s">
        <v>161</v>
      </c>
      <c r="G1226" t="s">
        <v>141</v>
      </c>
      <c r="H1226">
        <v>0.2083333283662796</v>
      </c>
      <c r="I1226" t="s">
        <v>162</v>
      </c>
      <c r="K1226" s="5" t="s">
        <v>143</v>
      </c>
      <c r="L1226">
        <v>6.25E-2</v>
      </c>
      <c r="M1226" t="s">
        <v>144</v>
      </c>
      <c r="N1226" t="s">
        <v>663</v>
      </c>
      <c r="P1226" s="4" t="str">
        <f t="shared" si="37"/>
        <v>KRAYN-WKO-NDX-20110425</v>
      </c>
      <c r="Q1226">
        <f t="shared" si="38"/>
        <v>1</v>
      </c>
    </row>
    <row r="1227" spans="1:17" x14ac:dyDescent="0.25">
      <c r="A1227" t="s">
        <v>1054</v>
      </c>
      <c r="B1227" t="s">
        <v>1055</v>
      </c>
      <c r="C1227" s="2">
        <v>40661</v>
      </c>
      <c r="D1227" s="2">
        <v>40661</v>
      </c>
      <c r="E1227" t="s">
        <v>13</v>
      </c>
      <c r="F1227" t="s">
        <v>161</v>
      </c>
      <c r="G1227" t="s">
        <v>141</v>
      </c>
      <c r="H1227">
        <v>1.2236111164093018</v>
      </c>
      <c r="I1227" t="s">
        <v>162</v>
      </c>
      <c r="J1227" t="s">
        <v>363</v>
      </c>
      <c r="K1227" s="5" t="s">
        <v>364</v>
      </c>
      <c r="L1227">
        <v>0.79583334922790527</v>
      </c>
      <c r="M1227" t="s">
        <v>144</v>
      </c>
      <c r="N1227" t="s">
        <v>1033</v>
      </c>
      <c r="P1227" s="4" t="str">
        <f t="shared" si="37"/>
        <v>KRAYN-WKO-NDX-20110428</v>
      </c>
      <c r="Q1227">
        <f t="shared" si="38"/>
        <v>1</v>
      </c>
    </row>
    <row r="1228" spans="1:17" x14ac:dyDescent="0.25">
      <c r="A1228" t="s">
        <v>1056</v>
      </c>
      <c r="B1228" t="s">
        <v>1055</v>
      </c>
      <c r="C1228" s="2">
        <v>40661</v>
      </c>
      <c r="D1228" s="2">
        <v>40661</v>
      </c>
      <c r="E1228" t="s">
        <v>13</v>
      </c>
      <c r="F1228" t="s">
        <v>161</v>
      </c>
      <c r="G1228" t="s">
        <v>141</v>
      </c>
      <c r="H1228">
        <v>1.5777777433395386</v>
      </c>
      <c r="I1228" t="s">
        <v>162</v>
      </c>
      <c r="J1228" t="s">
        <v>1057</v>
      </c>
      <c r="K1228" s="5" t="s">
        <v>1058</v>
      </c>
      <c r="L1228">
        <v>0.90000003576278687</v>
      </c>
      <c r="M1228" t="s">
        <v>144</v>
      </c>
      <c r="N1228" t="s">
        <v>1033</v>
      </c>
      <c r="P1228" s="4" t="str">
        <f t="shared" si="37"/>
        <v>KRAYN-WKO-NDX-20110428</v>
      </c>
      <c r="Q1228">
        <f t="shared" si="38"/>
        <v>1</v>
      </c>
    </row>
    <row r="1229" spans="1:17" x14ac:dyDescent="0.25">
      <c r="A1229" t="s">
        <v>1061</v>
      </c>
      <c r="B1229" t="s">
        <v>1055</v>
      </c>
      <c r="C1229" s="2">
        <v>40661</v>
      </c>
      <c r="D1229" s="2">
        <v>40661</v>
      </c>
      <c r="E1229" t="s">
        <v>13</v>
      </c>
      <c r="F1229" t="s">
        <v>161</v>
      </c>
      <c r="G1229" t="s">
        <v>141</v>
      </c>
      <c r="H1229">
        <v>1.7236111164093018</v>
      </c>
      <c r="I1229" t="s">
        <v>162</v>
      </c>
      <c r="J1229" t="s">
        <v>1057</v>
      </c>
      <c r="K1229" s="5" t="s">
        <v>1058</v>
      </c>
      <c r="L1229">
        <v>0.97291672229766846</v>
      </c>
      <c r="M1229" t="s">
        <v>144</v>
      </c>
      <c r="N1229" t="s">
        <v>1033</v>
      </c>
      <c r="P1229" s="4" t="str">
        <f t="shared" si="37"/>
        <v>KRAYN-WKO-NDX-20110428</v>
      </c>
      <c r="Q1229">
        <f t="shared" si="38"/>
        <v>1</v>
      </c>
    </row>
    <row r="1230" spans="1:17" x14ac:dyDescent="0.25">
      <c r="A1230" t="s">
        <v>390</v>
      </c>
      <c r="B1230" t="s">
        <v>391</v>
      </c>
      <c r="C1230" s="2">
        <v>40664</v>
      </c>
      <c r="D1230" s="2">
        <v>40664</v>
      </c>
      <c r="E1230" t="s">
        <v>30</v>
      </c>
      <c r="F1230" t="s">
        <v>140</v>
      </c>
      <c r="G1230" t="s">
        <v>141</v>
      </c>
      <c r="H1230">
        <v>0.4791666567325592</v>
      </c>
      <c r="I1230" t="s">
        <v>142</v>
      </c>
      <c r="J1230" t="s">
        <v>136</v>
      </c>
      <c r="K1230" s="5" t="s">
        <v>333</v>
      </c>
      <c r="L1230">
        <v>0.2013888955116272</v>
      </c>
      <c r="M1230" t="s">
        <v>144</v>
      </c>
      <c r="N1230" t="s">
        <v>392</v>
      </c>
      <c r="P1230" s="4" t="str">
        <f t="shared" si="37"/>
        <v>KRAYN-WKO-NDX-20110501</v>
      </c>
      <c r="Q1230">
        <f t="shared" si="38"/>
        <v>1</v>
      </c>
    </row>
    <row r="1231" spans="1:17" x14ac:dyDescent="0.25">
      <c r="A1231" t="s">
        <v>813</v>
      </c>
      <c r="B1231" t="s">
        <v>814</v>
      </c>
      <c r="C1231" s="2">
        <v>40667</v>
      </c>
      <c r="D1231" s="2">
        <v>40667</v>
      </c>
      <c r="E1231" t="s">
        <v>22</v>
      </c>
      <c r="F1231" t="s">
        <v>140</v>
      </c>
      <c r="G1231" t="s">
        <v>141</v>
      </c>
      <c r="H1231">
        <v>0.28472220897674561</v>
      </c>
      <c r="I1231" t="s">
        <v>142</v>
      </c>
      <c r="J1231" t="s">
        <v>124</v>
      </c>
      <c r="K1231" s="5" t="s">
        <v>168</v>
      </c>
      <c r="L1231">
        <v>0.2430555522441864</v>
      </c>
      <c r="M1231" t="s">
        <v>144</v>
      </c>
      <c r="N1231" t="s">
        <v>247</v>
      </c>
      <c r="P1231" s="4" t="str">
        <f t="shared" si="37"/>
        <v>KRAYN-WKO-NDX-20110504</v>
      </c>
      <c r="Q1231">
        <f t="shared" si="38"/>
        <v>1</v>
      </c>
    </row>
    <row r="1232" spans="1:17" x14ac:dyDescent="0.25">
      <c r="A1232" t="s">
        <v>314</v>
      </c>
      <c r="B1232" t="s">
        <v>315</v>
      </c>
      <c r="C1232" s="2">
        <v>40669</v>
      </c>
      <c r="D1232" s="2">
        <v>40669</v>
      </c>
      <c r="E1232" t="s">
        <v>34</v>
      </c>
      <c r="F1232" t="s">
        <v>161</v>
      </c>
      <c r="G1232" t="s">
        <v>141</v>
      </c>
      <c r="H1232">
        <v>1.576388955116272</v>
      </c>
      <c r="I1232" t="s">
        <v>162</v>
      </c>
      <c r="J1232" t="s">
        <v>316</v>
      </c>
      <c r="K1232" s="5" t="s">
        <v>317</v>
      </c>
      <c r="L1232">
        <v>1.0159722566604614</v>
      </c>
      <c r="M1232" t="s">
        <v>144</v>
      </c>
      <c r="N1232" t="s">
        <v>165</v>
      </c>
      <c r="P1232" s="4" t="str">
        <f t="shared" si="37"/>
        <v>KRAYN-WKO-NDX-20110506</v>
      </c>
      <c r="Q1232">
        <f t="shared" si="38"/>
        <v>1</v>
      </c>
    </row>
    <row r="1233" spans="1:17" x14ac:dyDescent="0.25">
      <c r="A1233" t="s">
        <v>375</v>
      </c>
      <c r="B1233" t="s">
        <v>376</v>
      </c>
      <c r="C1233" s="2">
        <v>40669</v>
      </c>
      <c r="D1233" s="2">
        <v>40669</v>
      </c>
      <c r="E1233" t="s">
        <v>19</v>
      </c>
      <c r="F1233" t="s">
        <v>140</v>
      </c>
      <c r="G1233" t="s">
        <v>141</v>
      </c>
      <c r="H1233">
        <v>7.2916664183139801E-2</v>
      </c>
      <c r="I1233" t="s">
        <v>142</v>
      </c>
      <c r="J1233" t="s">
        <v>78</v>
      </c>
      <c r="K1233" s="5" t="s">
        <v>168</v>
      </c>
      <c r="L1233">
        <v>5.2083332091569901E-2</v>
      </c>
      <c r="M1233" t="s">
        <v>144</v>
      </c>
      <c r="N1233" t="s">
        <v>377</v>
      </c>
      <c r="P1233" s="4" t="str">
        <f t="shared" si="37"/>
        <v>KRAYN-WKO-NDX-20110506</v>
      </c>
      <c r="Q1233">
        <f t="shared" si="38"/>
        <v>1</v>
      </c>
    </row>
    <row r="1234" spans="1:17" x14ac:dyDescent="0.25">
      <c r="A1234" t="s">
        <v>378</v>
      </c>
      <c r="B1234" t="s">
        <v>379</v>
      </c>
      <c r="C1234" s="2">
        <v>40669</v>
      </c>
      <c r="D1234" s="2">
        <v>40669</v>
      </c>
      <c r="E1234" t="s">
        <v>19</v>
      </c>
      <c r="F1234" t="s">
        <v>140</v>
      </c>
      <c r="G1234" t="s">
        <v>141</v>
      </c>
      <c r="H1234">
        <v>9.375E-2</v>
      </c>
      <c r="I1234" t="s">
        <v>142</v>
      </c>
      <c r="K1234" s="5" t="s">
        <v>143</v>
      </c>
      <c r="L1234">
        <v>8.6805552244186401E-2</v>
      </c>
      <c r="M1234" t="s">
        <v>144</v>
      </c>
      <c r="N1234" t="s">
        <v>247</v>
      </c>
      <c r="P1234" s="4" t="str">
        <f t="shared" si="37"/>
        <v>KRAYN-WKO-NDX-20110506</v>
      </c>
      <c r="Q1234">
        <f t="shared" si="38"/>
        <v>1</v>
      </c>
    </row>
    <row r="1235" spans="1:17" x14ac:dyDescent="0.25">
      <c r="A1235" t="s">
        <v>1031</v>
      </c>
      <c r="B1235" t="s">
        <v>1032</v>
      </c>
      <c r="C1235" s="2">
        <v>40669</v>
      </c>
      <c r="D1235" s="2">
        <v>40669</v>
      </c>
      <c r="E1235" t="s">
        <v>12</v>
      </c>
      <c r="F1235" t="s">
        <v>161</v>
      </c>
      <c r="G1235" t="s">
        <v>141</v>
      </c>
      <c r="H1235">
        <v>3.9131944179534912</v>
      </c>
      <c r="I1235" t="s">
        <v>162</v>
      </c>
      <c r="J1235" t="s">
        <v>53</v>
      </c>
      <c r="K1235" s="5" t="s">
        <v>680</v>
      </c>
      <c r="L1235">
        <v>2.2298612594604492</v>
      </c>
      <c r="M1235" t="s">
        <v>144</v>
      </c>
      <c r="N1235" t="s">
        <v>1033</v>
      </c>
      <c r="P1235" s="4" t="str">
        <f t="shared" si="37"/>
        <v>KRAYN-WKO-NDX-20110506</v>
      </c>
      <c r="Q1235">
        <f t="shared" si="38"/>
        <v>1</v>
      </c>
    </row>
    <row r="1236" spans="1:17" x14ac:dyDescent="0.25">
      <c r="A1236" t="s">
        <v>966</v>
      </c>
      <c r="B1236" t="s">
        <v>967</v>
      </c>
      <c r="C1236" s="2">
        <v>40679</v>
      </c>
      <c r="D1236" s="2">
        <v>40679</v>
      </c>
      <c r="E1236" t="s">
        <v>11</v>
      </c>
      <c r="F1236" t="s">
        <v>161</v>
      </c>
      <c r="G1236" t="s">
        <v>141</v>
      </c>
      <c r="H1236">
        <v>2.0694444179534912</v>
      </c>
      <c r="I1236" t="s">
        <v>162</v>
      </c>
      <c r="J1236" t="s">
        <v>53</v>
      </c>
      <c r="K1236" s="5" t="s">
        <v>968</v>
      </c>
      <c r="L1236">
        <v>1.0034722089767456</v>
      </c>
      <c r="M1236" t="s">
        <v>144</v>
      </c>
      <c r="N1236" t="s">
        <v>969</v>
      </c>
      <c r="P1236" s="4" t="str">
        <f t="shared" si="37"/>
        <v>KRAYN-WKO-NDX-20110516</v>
      </c>
      <c r="Q1236">
        <f t="shared" si="38"/>
        <v>1</v>
      </c>
    </row>
    <row r="1237" spans="1:17" x14ac:dyDescent="0.25">
      <c r="A1237" t="s">
        <v>970</v>
      </c>
      <c r="B1237" t="s">
        <v>967</v>
      </c>
      <c r="C1237" s="2">
        <v>40679</v>
      </c>
      <c r="D1237" s="2">
        <v>40679</v>
      </c>
      <c r="E1237" t="s">
        <v>11</v>
      </c>
      <c r="F1237" t="s">
        <v>161</v>
      </c>
      <c r="G1237" t="s">
        <v>141</v>
      </c>
      <c r="H1237">
        <v>1.9444444179534912</v>
      </c>
      <c r="I1237" t="s">
        <v>162</v>
      </c>
      <c r="J1237" t="s">
        <v>53</v>
      </c>
      <c r="K1237" s="5" t="s">
        <v>968</v>
      </c>
      <c r="L1237">
        <v>1.1215277910232544</v>
      </c>
      <c r="M1237" t="s">
        <v>144</v>
      </c>
      <c r="N1237" t="s">
        <v>969</v>
      </c>
      <c r="P1237" s="4" t="str">
        <f t="shared" si="37"/>
        <v>KRAYN-WKO-NDX-20110516</v>
      </c>
      <c r="Q1237">
        <f t="shared" si="38"/>
        <v>1</v>
      </c>
    </row>
    <row r="1238" spans="1:17" x14ac:dyDescent="0.25">
      <c r="A1238" t="s">
        <v>962</v>
      </c>
      <c r="B1238" t="s">
        <v>963</v>
      </c>
      <c r="C1238" s="2">
        <v>40680</v>
      </c>
      <c r="D1238" s="2">
        <v>40680</v>
      </c>
      <c r="E1238" t="s">
        <v>11</v>
      </c>
      <c r="F1238" t="s">
        <v>140</v>
      </c>
      <c r="G1238" t="s">
        <v>141</v>
      </c>
      <c r="H1238">
        <v>0.1736111044883728</v>
      </c>
      <c r="I1238" t="s">
        <v>142</v>
      </c>
      <c r="K1238" s="5" t="s">
        <v>143</v>
      </c>
      <c r="L1238">
        <v>0.37638887763023376</v>
      </c>
      <c r="M1238" t="s">
        <v>144</v>
      </c>
      <c r="N1238" t="s">
        <v>964</v>
      </c>
      <c r="P1238" s="4" t="str">
        <f t="shared" si="37"/>
        <v>KRAYN-WKO-NDX-20110517</v>
      </c>
      <c r="Q1238">
        <f t="shared" si="38"/>
        <v>1</v>
      </c>
    </row>
    <row r="1239" spans="1:17" x14ac:dyDescent="0.25">
      <c r="A1239" t="s">
        <v>965</v>
      </c>
      <c r="B1239" t="s">
        <v>963</v>
      </c>
      <c r="C1239" s="2">
        <v>40680</v>
      </c>
      <c r="D1239" s="2">
        <v>40680</v>
      </c>
      <c r="E1239" t="s">
        <v>11</v>
      </c>
      <c r="F1239" t="s">
        <v>140</v>
      </c>
      <c r="G1239" t="s">
        <v>141</v>
      </c>
      <c r="H1239">
        <v>0.1736111044883728</v>
      </c>
      <c r="I1239" t="s">
        <v>142</v>
      </c>
      <c r="K1239" s="5" t="s">
        <v>143</v>
      </c>
      <c r="L1239">
        <v>0.37638887763023376</v>
      </c>
      <c r="M1239" t="s">
        <v>144</v>
      </c>
      <c r="N1239" t="s">
        <v>964</v>
      </c>
      <c r="P1239" s="4" t="str">
        <f t="shared" si="37"/>
        <v>KRAYN-WKO-NDX-20110517</v>
      </c>
      <c r="Q1239">
        <f t="shared" si="38"/>
        <v>1</v>
      </c>
    </row>
    <row r="1240" spans="1:17" x14ac:dyDescent="0.25">
      <c r="A1240" t="s">
        <v>986</v>
      </c>
      <c r="B1240" t="s">
        <v>963</v>
      </c>
      <c r="C1240" s="2">
        <v>40680</v>
      </c>
      <c r="D1240" s="2">
        <v>40680</v>
      </c>
      <c r="E1240" t="s">
        <v>11</v>
      </c>
      <c r="F1240" t="s">
        <v>140</v>
      </c>
      <c r="G1240" t="s">
        <v>141</v>
      </c>
      <c r="H1240">
        <v>0.2986111044883728</v>
      </c>
      <c r="I1240" t="s">
        <v>142</v>
      </c>
      <c r="K1240" s="5" t="s">
        <v>143</v>
      </c>
      <c r="L1240">
        <v>0.68888890743255615</v>
      </c>
      <c r="M1240" t="s">
        <v>144</v>
      </c>
      <c r="N1240" t="s">
        <v>964</v>
      </c>
      <c r="P1240" s="4" t="str">
        <f t="shared" si="37"/>
        <v>KRAYN-WKO-NDX-20110517</v>
      </c>
      <c r="Q1240">
        <f t="shared" si="38"/>
        <v>1</v>
      </c>
    </row>
    <row r="1241" spans="1:17" x14ac:dyDescent="0.25">
      <c r="A1241" t="s">
        <v>1024</v>
      </c>
      <c r="B1241" t="s">
        <v>679</v>
      </c>
      <c r="C1241" s="2">
        <v>40680</v>
      </c>
      <c r="D1241" s="2">
        <v>40680</v>
      </c>
      <c r="E1241" t="s">
        <v>12</v>
      </c>
      <c r="F1241" t="s">
        <v>140</v>
      </c>
      <c r="G1241" t="s">
        <v>141</v>
      </c>
      <c r="H1241">
        <v>6.25E-2</v>
      </c>
      <c r="I1241" t="s">
        <v>142</v>
      </c>
      <c r="K1241" s="5" t="s">
        <v>143</v>
      </c>
      <c r="L1241">
        <v>6.25E-2</v>
      </c>
      <c r="M1241" t="s">
        <v>144</v>
      </c>
      <c r="N1241" t="s">
        <v>247</v>
      </c>
      <c r="P1241" s="4" t="str">
        <f t="shared" si="37"/>
        <v>KRAYN-WKO-NDX-20110517</v>
      </c>
      <c r="Q1241">
        <f t="shared" si="38"/>
        <v>1</v>
      </c>
    </row>
    <row r="1242" spans="1:17" x14ac:dyDescent="0.25">
      <c r="A1242" t="s">
        <v>1034</v>
      </c>
      <c r="B1242" t="s">
        <v>559</v>
      </c>
      <c r="C1242" s="2">
        <v>40680</v>
      </c>
      <c r="D1242" s="2">
        <v>40680</v>
      </c>
      <c r="E1242" t="s">
        <v>12</v>
      </c>
      <c r="F1242" t="s">
        <v>140</v>
      </c>
      <c r="G1242" t="s">
        <v>141</v>
      </c>
      <c r="H1242">
        <v>0.4444444477558136</v>
      </c>
      <c r="I1242" t="s">
        <v>142</v>
      </c>
      <c r="J1242" t="s">
        <v>131</v>
      </c>
      <c r="K1242" s="5" t="s">
        <v>333</v>
      </c>
      <c r="L1242">
        <v>0.43888887763023376</v>
      </c>
      <c r="M1242" t="s">
        <v>144</v>
      </c>
      <c r="N1242" t="s">
        <v>1035</v>
      </c>
      <c r="P1242" s="4" t="str">
        <f t="shared" si="37"/>
        <v>KRAYN-WKO-NDX-20110517</v>
      </c>
      <c r="Q1242">
        <f t="shared" si="38"/>
        <v>1</v>
      </c>
    </row>
    <row r="1243" spans="1:17" x14ac:dyDescent="0.25">
      <c r="A1243" t="s">
        <v>1048</v>
      </c>
      <c r="B1243" t="s">
        <v>1049</v>
      </c>
      <c r="C1243" s="2">
        <v>40680</v>
      </c>
      <c r="D1243" s="2">
        <v>40680</v>
      </c>
      <c r="E1243" t="s">
        <v>13</v>
      </c>
      <c r="F1243" t="s">
        <v>140</v>
      </c>
      <c r="G1243" t="s">
        <v>141</v>
      </c>
      <c r="H1243">
        <v>1.7916666269302368</v>
      </c>
      <c r="I1243" t="s">
        <v>142</v>
      </c>
      <c r="K1243" s="5" t="s">
        <v>143</v>
      </c>
      <c r="L1243">
        <v>0.54166668653488159</v>
      </c>
      <c r="M1243" t="s">
        <v>144</v>
      </c>
      <c r="N1243" t="s">
        <v>1050</v>
      </c>
      <c r="P1243" s="4" t="str">
        <f t="shared" si="37"/>
        <v>KRAYN-WKO-NDX-20110517</v>
      </c>
      <c r="Q1243">
        <f t="shared" si="38"/>
        <v>1</v>
      </c>
    </row>
    <row r="1244" spans="1:17" x14ac:dyDescent="0.25">
      <c r="A1244" t="s">
        <v>1051</v>
      </c>
      <c r="B1244" t="s">
        <v>1049</v>
      </c>
      <c r="C1244" s="2">
        <v>40680</v>
      </c>
      <c r="D1244" s="2">
        <v>40680</v>
      </c>
      <c r="E1244" t="s">
        <v>13</v>
      </c>
      <c r="F1244" t="s">
        <v>140</v>
      </c>
      <c r="G1244" t="s">
        <v>141</v>
      </c>
      <c r="H1244">
        <v>1.7916666269302368</v>
      </c>
      <c r="I1244" t="s">
        <v>142</v>
      </c>
      <c r="K1244" s="5" t="s">
        <v>143</v>
      </c>
      <c r="L1244">
        <v>0.54166668653488159</v>
      </c>
      <c r="M1244" t="s">
        <v>144</v>
      </c>
      <c r="N1244" t="s">
        <v>1050</v>
      </c>
      <c r="P1244" s="4" t="str">
        <f t="shared" si="37"/>
        <v>KRAYN-WKO-NDX-20110517</v>
      </c>
      <c r="Q1244">
        <f t="shared" si="38"/>
        <v>1</v>
      </c>
    </row>
    <row r="1245" spans="1:17" x14ac:dyDescent="0.25">
      <c r="A1245" t="s">
        <v>1052</v>
      </c>
      <c r="B1245" t="s">
        <v>1049</v>
      </c>
      <c r="C1245" s="2">
        <v>40680</v>
      </c>
      <c r="D1245" s="2">
        <v>40680</v>
      </c>
      <c r="E1245" t="s">
        <v>13</v>
      </c>
      <c r="F1245" t="s">
        <v>140</v>
      </c>
      <c r="G1245" t="s">
        <v>141</v>
      </c>
      <c r="H1245">
        <v>2.4583332538604736</v>
      </c>
      <c r="I1245" t="s">
        <v>142</v>
      </c>
      <c r="K1245" s="5" t="s">
        <v>143</v>
      </c>
      <c r="L1245">
        <v>0.875</v>
      </c>
      <c r="M1245" t="s">
        <v>144</v>
      </c>
      <c r="N1245" t="s">
        <v>1050</v>
      </c>
      <c r="P1245" s="4" t="str">
        <f t="shared" si="37"/>
        <v>KRAYN-WKO-NDX-20110517</v>
      </c>
      <c r="Q1245">
        <f t="shared" si="38"/>
        <v>1</v>
      </c>
    </row>
    <row r="1246" spans="1:17" x14ac:dyDescent="0.25">
      <c r="A1246" t="s">
        <v>1053</v>
      </c>
      <c r="B1246" t="s">
        <v>679</v>
      </c>
      <c r="C1246" s="2">
        <v>40681</v>
      </c>
      <c r="D1246" s="2">
        <v>40681</v>
      </c>
      <c r="E1246" t="s">
        <v>13</v>
      </c>
      <c r="F1246" t="s">
        <v>140</v>
      </c>
      <c r="G1246" t="s">
        <v>141</v>
      </c>
      <c r="H1246">
        <v>6.25E-2</v>
      </c>
      <c r="I1246" t="s">
        <v>142</v>
      </c>
      <c r="K1246" s="5" t="s">
        <v>143</v>
      </c>
      <c r="L1246">
        <v>6.25E-2</v>
      </c>
      <c r="M1246" t="s">
        <v>144</v>
      </c>
      <c r="N1246" t="s">
        <v>247</v>
      </c>
      <c r="P1246" s="4" t="str">
        <f t="shared" si="37"/>
        <v>KRAYN-WKO-NDX-20110518</v>
      </c>
      <c r="Q1246">
        <f t="shared" si="38"/>
        <v>1</v>
      </c>
    </row>
    <row r="1247" spans="1:17" x14ac:dyDescent="0.25">
      <c r="A1247" t="s">
        <v>1062</v>
      </c>
      <c r="B1247" t="s">
        <v>559</v>
      </c>
      <c r="C1247" s="2">
        <v>40681</v>
      </c>
      <c r="D1247" s="2">
        <v>40681</v>
      </c>
      <c r="E1247" t="s">
        <v>13</v>
      </c>
      <c r="F1247" t="s">
        <v>140</v>
      </c>
      <c r="G1247" t="s">
        <v>141</v>
      </c>
      <c r="H1247">
        <v>0.3541666567325592</v>
      </c>
      <c r="I1247" t="s">
        <v>142</v>
      </c>
      <c r="K1247" s="5" t="s">
        <v>143</v>
      </c>
      <c r="L1247">
        <v>0.13611111044883728</v>
      </c>
      <c r="M1247" t="s">
        <v>144</v>
      </c>
      <c r="N1247" t="s">
        <v>1063</v>
      </c>
      <c r="P1247" s="4" t="str">
        <f t="shared" si="37"/>
        <v>KRAYN-WKO-NDX-20110518</v>
      </c>
      <c r="Q1247">
        <f t="shared" si="38"/>
        <v>1</v>
      </c>
    </row>
    <row r="1248" spans="1:17" x14ac:dyDescent="0.25">
      <c r="A1248" t="s">
        <v>1166</v>
      </c>
      <c r="B1248" t="s">
        <v>1167</v>
      </c>
      <c r="C1248" s="2">
        <v>40681</v>
      </c>
      <c r="D1248" s="2">
        <v>40681</v>
      </c>
      <c r="E1248" t="s">
        <v>16</v>
      </c>
      <c r="F1248" t="s">
        <v>161</v>
      </c>
      <c r="G1248" t="s">
        <v>141</v>
      </c>
      <c r="H1248">
        <v>2.7916665077209473</v>
      </c>
      <c r="I1248" t="s">
        <v>162</v>
      </c>
      <c r="J1248" t="s">
        <v>53</v>
      </c>
      <c r="K1248" s="5" t="s">
        <v>1168</v>
      </c>
      <c r="L1248">
        <v>0.98958337306976318</v>
      </c>
      <c r="M1248" t="s">
        <v>144</v>
      </c>
      <c r="N1248" t="s">
        <v>1169</v>
      </c>
      <c r="P1248" s="4" t="str">
        <f t="shared" si="37"/>
        <v>KRAYN-WKO-NDX-20110518</v>
      </c>
      <c r="Q1248">
        <f t="shared" si="38"/>
        <v>1</v>
      </c>
    </row>
    <row r="1249" spans="1:17" x14ac:dyDescent="0.25">
      <c r="A1249" t="s">
        <v>1170</v>
      </c>
      <c r="B1249" t="s">
        <v>1167</v>
      </c>
      <c r="C1249" s="2">
        <v>40681</v>
      </c>
      <c r="D1249" s="2">
        <v>40681</v>
      </c>
      <c r="E1249" t="s">
        <v>16</v>
      </c>
      <c r="F1249" t="s">
        <v>161</v>
      </c>
      <c r="G1249" t="s">
        <v>141</v>
      </c>
      <c r="H1249">
        <v>2.7916665077209473</v>
      </c>
      <c r="I1249" t="s">
        <v>162</v>
      </c>
      <c r="J1249" t="s">
        <v>53</v>
      </c>
      <c r="K1249" s="5" t="s">
        <v>1168</v>
      </c>
      <c r="L1249">
        <v>0.98958337306976318</v>
      </c>
      <c r="M1249" t="s">
        <v>144</v>
      </c>
      <c r="N1249" t="s">
        <v>1169</v>
      </c>
      <c r="P1249" s="4" t="str">
        <f t="shared" si="37"/>
        <v>KRAYN-WKO-NDX-20110518</v>
      </c>
      <c r="Q1249">
        <f t="shared" si="38"/>
        <v>1</v>
      </c>
    </row>
    <row r="1250" spans="1:17" x14ac:dyDescent="0.25">
      <c r="A1250" t="s">
        <v>5271</v>
      </c>
      <c r="B1250" t="s">
        <v>1167</v>
      </c>
      <c r="C1250" s="2">
        <v>40681</v>
      </c>
      <c r="D1250" s="2">
        <v>40681</v>
      </c>
      <c r="E1250" t="s">
        <v>16</v>
      </c>
      <c r="F1250" t="s">
        <v>161</v>
      </c>
      <c r="G1250" t="s">
        <v>141</v>
      </c>
      <c r="H1250">
        <v>3.9999997615814209</v>
      </c>
      <c r="I1250" t="s">
        <v>162</v>
      </c>
      <c r="J1250" t="s">
        <v>53</v>
      </c>
      <c r="K1250" s="5" t="s">
        <v>1168</v>
      </c>
      <c r="L1250">
        <v>1.5243055820465088</v>
      </c>
      <c r="M1250" t="s">
        <v>144</v>
      </c>
      <c r="N1250" t="s">
        <v>1169</v>
      </c>
      <c r="P1250" s="4" t="str">
        <f t="shared" si="37"/>
        <v>KRAYN-WKO-NDX-20110518</v>
      </c>
      <c r="Q1250">
        <f t="shared" si="38"/>
        <v>1</v>
      </c>
    </row>
    <row r="1251" spans="1:17" x14ac:dyDescent="0.25">
      <c r="A1251" t="s">
        <v>426</v>
      </c>
      <c r="B1251" t="s">
        <v>427</v>
      </c>
      <c r="C1251" s="2">
        <v>40683</v>
      </c>
      <c r="D1251" s="2">
        <v>40683</v>
      </c>
      <c r="E1251" t="s">
        <v>25</v>
      </c>
      <c r="F1251" t="s">
        <v>161</v>
      </c>
      <c r="G1251" t="s">
        <v>141</v>
      </c>
      <c r="H1251">
        <v>5.6895833015441895</v>
      </c>
      <c r="I1251" t="s">
        <v>162</v>
      </c>
      <c r="J1251" t="s">
        <v>428</v>
      </c>
      <c r="K1251" s="5" t="s">
        <v>429</v>
      </c>
      <c r="L1251">
        <v>2.1666667461395264</v>
      </c>
      <c r="M1251" t="s">
        <v>144</v>
      </c>
      <c r="N1251" t="s">
        <v>430</v>
      </c>
      <c r="P1251" s="4" t="str">
        <f t="shared" si="37"/>
        <v>KRAYN-WKO-NDX-20110520</v>
      </c>
      <c r="Q1251">
        <f t="shared" si="38"/>
        <v>1</v>
      </c>
    </row>
    <row r="1252" spans="1:17" x14ac:dyDescent="0.25">
      <c r="A1252" t="s">
        <v>1163</v>
      </c>
      <c r="B1252" t="s">
        <v>1164</v>
      </c>
      <c r="C1252" s="2">
        <v>40683</v>
      </c>
      <c r="D1252" s="2">
        <v>40683</v>
      </c>
      <c r="E1252" t="s">
        <v>16</v>
      </c>
      <c r="F1252" t="s">
        <v>140</v>
      </c>
      <c r="G1252" t="s">
        <v>141</v>
      </c>
      <c r="H1252">
        <v>0.125</v>
      </c>
      <c r="I1252" t="s">
        <v>142</v>
      </c>
      <c r="K1252" s="5" t="s">
        <v>143</v>
      </c>
      <c r="L1252">
        <v>0.29305556416511536</v>
      </c>
      <c r="M1252" t="s">
        <v>144</v>
      </c>
      <c r="N1252" t="s">
        <v>1165</v>
      </c>
      <c r="P1252" s="4" t="str">
        <f t="shared" si="37"/>
        <v>KRAYN-WKO-NDX-20110520</v>
      </c>
      <c r="Q1252">
        <f t="shared" si="38"/>
        <v>1</v>
      </c>
    </row>
    <row r="1253" spans="1:17" x14ac:dyDescent="0.25">
      <c r="A1253" t="s">
        <v>1192</v>
      </c>
      <c r="B1253" t="s">
        <v>427</v>
      </c>
      <c r="C1253" s="2">
        <v>40683</v>
      </c>
      <c r="D1253" s="2">
        <v>40683</v>
      </c>
      <c r="E1253" t="s">
        <v>17</v>
      </c>
      <c r="F1253" t="s">
        <v>161</v>
      </c>
      <c r="G1253" t="s">
        <v>141</v>
      </c>
      <c r="H1253">
        <v>3.6423609256744385</v>
      </c>
      <c r="I1253" t="s">
        <v>162</v>
      </c>
      <c r="J1253" t="s">
        <v>356</v>
      </c>
      <c r="K1253" s="5" t="s">
        <v>1193</v>
      </c>
      <c r="L1253">
        <v>1.3159722089767456</v>
      </c>
      <c r="M1253" t="s">
        <v>144</v>
      </c>
      <c r="N1253" t="s">
        <v>430</v>
      </c>
      <c r="P1253" s="4" t="str">
        <f t="shared" si="37"/>
        <v>KRAYN-WKO-NDX-20110520</v>
      </c>
      <c r="Q1253">
        <f t="shared" si="38"/>
        <v>1</v>
      </c>
    </row>
    <row r="1254" spans="1:17" x14ac:dyDescent="0.25">
      <c r="A1254" t="s">
        <v>1194</v>
      </c>
      <c r="B1254" t="s">
        <v>427</v>
      </c>
      <c r="C1254" s="2">
        <v>40683</v>
      </c>
      <c r="D1254" s="2">
        <v>40683</v>
      </c>
      <c r="E1254" t="s">
        <v>17</v>
      </c>
      <c r="F1254" t="s">
        <v>161</v>
      </c>
      <c r="G1254" t="s">
        <v>141</v>
      </c>
      <c r="H1254">
        <v>4.46875</v>
      </c>
      <c r="I1254" t="s">
        <v>162</v>
      </c>
      <c r="J1254" t="s">
        <v>356</v>
      </c>
      <c r="K1254" s="5" t="s">
        <v>1193</v>
      </c>
      <c r="L1254">
        <v>1.7083333730697632</v>
      </c>
      <c r="M1254" t="s">
        <v>144</v>
      </c>
      <c r="N1254" t="s">
        <v>430</v>
      </c>
      <c r="P1254" s="4" t="str">
        <f t="shared" si="37"/>
        <v>KRAYN-WKO-NDX-20110520</v>
      </c>
      <c r="Q1254">
        <f t="shared" si="38"/>
        <v>1</v>
      </c>
    </row>
    <row r="1255" spans="1:17" x14ac:dyDescent="0.25">
      <c r="A1255" s="28" t="s">
        <v>149</v>
      </c>
      <c r="B1255" s="28" t="s">
        <v>150</v>
      </c>
      <c r="C1255" s="29">
        <v>40685</v>
      </c>
      <c r="D1255" s="29">
        <v>40685</v>
      </c>
      <c r="E1255" s="28" t="s">
        <v>31</v>
      </c>
      <c r="F1255" s="28" t="s">
        <v>140</v>
      </c>
      <c r="G1255" s="28" t="s">
        <v>141</v>
      </c>
      <c r="H1255" s="28">
        <v>1.3888888992369175E-2</v>
      </c>
      <c r="I1255" s="28" t="s">
        <v>142</v>
      </c>
      <c r="J1255" s="28"/>
      <c r="K1255" s="30" t="s">
        <v>143</v>
      </c>
      <c r="L1255" s="28">
        <v>1.3888888992369175E-2</v>
      </c>
      <c r="M1255" s="28" t="s">
        <v>144</v>
      </c>
      <c r="N1255" s="28" t="s">
        <v>151</v>
      </c>
      <c r="P1255" s="4" t="str">
        <f t="shared" si="37"/>
        <v>KRAYN-WKO-NDX-20110522</v>
      </c>
      <c r="Q1255">
        <f t="shared" si="38"/>
        <v>1</v>
      </c>
    </row>
    <row r="1256" spans="1:17" x14ac:dyDescent="0.25">
      <c r="A1256" s="28" t="s">
        <v>152</v>
      </c>
      <c r="B1256" s="28" t="s">
        <v>150</v>
      </c>
      <c r="C1256" s="29">
        <v>40685</v>
      </c>
      <c r="D1256" s="29">
        <v>40685</v>
      </c>
      <c r="E1256" s="28" t="s">
        <v>31</v>
      </c>
      <c r="F1256" s="28" t="s">
        <v>140</v>
      </c>
      <c r="G1256" s="28" t="s">
        <v>141</v>
      </c>
      <c r="H1256" s="28">
        <v>1.3888888992369175E-2</v>
      </c>
      <c r="I1256" s="28" t="s">
        <v>142</v>
      </c>
      <c r="J1256" s="28"/>
      <c r="K1256" s="30" t="s">
        <v>143</v>
      </c>
      <c r="L1256" s="28">
        <v>1.3888888992369175E-2</v>
      </c>
      <c r="M1256" s="28" t="s">
        <v>144</v>
      </c>
      <c r="N1256" s="28" t="s">
        <v>151</v>
      </c>
      <c r="P1256" s="4" t="str">
        <f t="shared" si="37"/>
        <v>KRAYN-WKO-NDX-20110522</v>
      </c>
      <c r="Q1256">
        <f t="shared" si="38"/>
        <v>1</v>
      </c>
    </row>
    <row r="1257" spans="1:17" x14ac:dyDescent="0.25">
      <c r="A1257" s="13" t="s">
        <v>230</v>
      </c>
      <c r="B1257" s="13" t="s">
        <v>231</v>
      </c>
      <c r="C1257" s="14">
        <v>40685</v>
      </c>
      <c r="D1257" s="14">
        <v>40685</v>
      </c>
      <c r="E1257" s="13" t="s">
        <v>32</v>
      </c>
      <c r="F1257" s="13" t="s">
        <v>140</v>
      </c>
      <c r="G1257" s="13" t="s">
        <v>141</v>
      </c>
      <c r="H1257" s="13">
        <v>4.1666667908430099E-2</v>
      </c>
      <c r="I1257" s="13" t="s">
        <v>142</v>
      </c>
      <c r="J1257" s="13"/>
      <c r="K1257" s="15" t="s">
        <v>143</v>
      </c>
      <c r="L1257" s="13">
        <v>4.1666667908430099E-2</v>
      </c>
      <c r="M1257" s="13" t="s">
        <v>144</v>
      </c>
      <c r="N1257" s="13" t="s">
        <v>232</v>
      </c>
      <c r="P1257" s="4" t="str">
        <f t="shared" si="37"/>
        <v>KRAYN-WKO-NDX-20110522</v>
      </c>
      <c r="Q1257">
        <f t="shared" si="38"/>
        <v>1</v>
      </c>
    </row>
    <row r="1258" spans="1:17" x14ac:dyDescent="0.25">
      <c r="A1258" s="13" t="s">
        <v>233</v>
      </c>
      <c r="B1258" s="13" t="s">
        <v>231</v>
      </c>
      <c r="C1258" s="14">
        <v>40685</v>
      </c>
      <c r="D1258" s="14">
        <v>40685</v>
      </c>
      <c r="E1258" s="13" t="s">
        <v>32</v>
      </c>
      <c r="F1258" s="13" t="s">
        <v>140</v>
      </c>
      <c r="G1258" s="13" t="s">
        <v>141</v>
      </c>
      <c r="H1258" s="13">
        <v>4.1666667908430099E-2</v>
      </c>
      <c r="I1258" s="13" t="s">
        <v>142</v>
      </c>
      <c r="J1258" s="13"/>
      <c r="K1258" s="15" t="s">
        <v>143</v>
      </c>
      <c r="L1258" s="13">
        <v>4.1666667908430099E-2</v>
      </c>
      <c r="M1258" s="13" t="s">
        <v>144</v>
      </c>
      <c r="N1258" s="13" t="s">
        <v>232</v>
      </c>
      <c r="P1258" s="4" t="str">
        <f t="shared" si="37"/>
        <v>KRAYN-WKO-NDX-20110522</v>
      </c>
      <c r="Q1258">
        <f t="shared" si="38"/>
        <v>1</v>
      </c>
    </row>
    <row r="1259" spans="1:17" x14ac:dyDescent="0.25">
      <c r="A1259" t="s">
        <v>257</v>
      </c>
      <c r="B1259" t="s">
        <v>258</v>
      </c>
      <c r="C1259" s="2">
        <v>40685</v>
      </c>
      <c r="D1259" s="2">
        <v>40685</v>
      </c>
      <c r="E1259" t="s">
        <v>33</v>
      </c>
      <c r="F1259" t="s">
        <v>140</v>
      </c>
      <c r="G1259" t="s">
        <v>141</v>
      </c>
      <c r="H1259">
        <v>3.81944440305233E-2</v>
      </c>
      <c r="I1259" t="s">
        <v>142</v>
      </c>
      <c r="K1259" s="5" t="s">
        <v>143</v>
      </c>
      <c r="L1259">
        <v>3.4722223877906799E-2</v>
      </c>
      <c r="M1259" t="s">
        <v>144</v>
      </c>
      <c r="N1259" t="s">
        <v>151</v>
      </c>
      <c r="P1259" s="4" t="str">
        <f t="shared" si="37"/>
        <v>KRAYN-WKO-NDX-20110522</v>
      </c>
      <c r="Q1259">
        <f t="shared" si="38"/>
        <v>1</v>
      </c>
    </row>
    <row r="1260" spans="1:17" x14ac:dyDescent="0.25">
      <c r="A1260" t="s">
        <v>312</v>
      </c>
      <c r="B1260" t="s">
        <v>313</v>
      </c>
      <c r="C1260" s="2">
        <v>40685</v>
      </c>
      <c r="D1260" s="2">
        <v>40685</v>
      </c>
      <c r="E1260" t="s">
        <v>34</v>
      </c>
      <c r="F1260" t="s">
        <v>140</v>
      </c>
      <c r="G1260" t="s">
        <v>141</v>
      </c>
      <c r="H1260">
        <v>0.1006944477558136</v>
      </c>
      <c r="I1260" t="s">
        <v>142</v>
      </c>
      <c r="K1260" s="5" t="s">
        <v>143</v>
      </c>
      <c r="L1260">
        <v>9.375E-2</v>
      </c>
      <c r="M1260" t="s">
        <v>144</v>
      </c>
      <c r="N1260" t="s">
        <v>151</v>
      </c>
      <c r="P1260" s="4" t="str">
        <f t="shared" si="37"/>
        <v>KRAYN-WKO-NDX-20110522</v>
      </c>
      <c r="Q1260">
        <f t="shared" si="38"/>
        <v>1</v>
      </c>
    </row>
    <row r="1261" spans="1:17" x14ac:dyDescent="0.25">
      <c r="A1261" t="s">
        <v>318</v>
      </c>
      <c r="B1261" t="s">
        <v>313</v>
      </c>
      <c r="C1261" s="2">
        <v>40685</v>
      </c>
      <c r="D1261" s="2">
        <v>40685</v>
      </c>
      <c r="E1261" t="s">
        <v>34</v>
      </c>
      <c r="F1261" t="s">
        <v>140</v>
      </c>
      <c r="G1261" t="s">
        <v>141</v>
      </c>
      <c r="H1261">
        <v>0.1527777761220932</v>
      </c>
      <c r="I1261" t="s">
        <v>142</v>
      </c>
      <c r="K1261" s="5" t="s">
        <v>143</v>
      </c>
      <c r="L1261">
        <v>0.1458333283662796</v>
      </c>
      <c r="M1261" t="s">
        <v>144</v>
      </c>
      <c r="N1261" t="s">
        <v>151</v>
      </c>
      <c r="P1261" s="4" t="str">
        <f t="shared" si="37"/>
        <v>KRAYN-WKO-NDX-20110522</v>
      </c>
      <c r="Q1261">
        <f t="shared" si="38"/>
        <v>1</v>
      </c>
    </row>
    <row r="1262" spans="1:17" x14ac:dyDescent="0.25">
      <c r="A1262" t="s">
        <v>352</v>
      </c>
      <c r="B1262" t="s">
        <v>353</v>
      </c>
      <c r="C1262" s="2">
        <v>40685</v>
      </c>
      <c r="D1262" s="2">
        <v>40685</v>
      </c>
      <c r="E1262" t="s">
        <v>35</v>
      </c>
      <c r="F1262" t="s">
        <v>140</v>
      </c>
      <c r="G1262" t="s">
        <v>141</v>
      </c>
      <c r="H1262">
        <v>5.55555559694767E-2</v>
      </c>
      <c r="I1262" t="s">
        <v>142</v>
      </c>
      <c r="K1262" s="5" t="s">
        <v>143</v>
      </c>
      <c r="L1262">
        <v>5.2083332091569901E-2</v>
      </c>
      <c r="M1262" t="s">
        <v>144</v>
      </c>
      <c r="N1262" t="s">
        <v>151</v>
      </c>
      <c r="P1262" s="4" t="str">
        <f t="shared" si="37"/>
        <v>KRAYN-WKO-NDX-20110522</v>
      </c>
      <c r="Q1262">
        <f t="shared" si="38"/>
        <v>1</v>
      </c>
    </row>
    <row r="1263" spans="1:17" x14ac:dyDescent="0.25">
      <c r="A1263" t="s">
        <v>551</v>
      </c>
      <c r="B1263" t="s">
        <v>552</v>
      </c>
      <c r="C1263" s="2">
        <v>40685</v>
      </c>
      <c r="D1263" s="2">
        <v>40685</v>
      </c>
      <c r="E1263" t="s">
        <v>27</v>
      </c>
      <c r="F1263" t="s">
        <v>140</v>
      </c>
      <c r="G1263" t="s">
        <v>141</v>
      </c>
      <c r="H1263">
        <v>0.2708333432674408</v>
      </c>
      <c r="I1263" t="s">
        <v>142</v>
      </c>
      <c r="K1263" s="5" t="s">
        <v>143</v>
      </c>
      <c r="L1263">
        <v>0.13055555522441864</v>
      </c>
      <c r="M1263" t="s">
        <v>144</v>
      </c>
      <c r="N1263" t="s">
        <v>553</v>
      </c>
      <c r="P1263" s="4" t="str">
        <f t="shared" si="37"/>
        <v>KRAYN-WKO-NDX-20110522</v>
      </c>
      <c r="Q1263">
        <f t="shared" si="38"/>
        <v>1</v>
      </c>
    </row>
    <row r="1264" spans="1:17" x14ac:dyDescent="0.25">
      <c r="A1264" t="s">
        <v>590</v>
      </c>
      <c r="B1264" t="s">
        <v>591</v>
      </c>
      <c r="C1264" s="2">
        <v>40685</v>
      </c>
      <c r="D1264" s="2">
        <v>40685</v>
      </c>
      <c r="E1264" t="s">
        <v>28</v>
      </c>
      <c r="F1264" t="s">
        <v>140</v>
      </c>
      <c r="G1264" t="s">
        <v>141</v>
      </c>
      <c r="H1264">
        <v>0.10486111044883728</v>
      </c>
      <c r="I1264" t="s">
        <v>142</v>
      </c>
      <c r="K1264" s="5" t="s">
        <v>143</v>
      </c>
      <c r="L1264">
        <v>0.10555555671453476</v>
      </c>
      <c r="M1264" t="s">
        <v>144</v>
      </c>
      <c r="N1264" t="s">
        <v>592</v>
      </c>
      <c r="P1264" s="4" t="str">
        <f t="shared" si="37"/>
        <v>KRAYN-WKO-NDX-20110522</v>
      </c>
      <c r="Q1264">
        <f t="shared" si="38"/>
        <v>1</v>
      </c>
    </row>
    <row r="1265" spans="1:17" x14ac:dyDescent="0.25">
      <c r="A1265" t="s">
        <v>624</v>
      </c>
      <c r="B1265" t="s">
        <v>625</v>
      </c>
      <c r="C1265" s="2">
        <v>40685</v>
      </c>
      <c r="D1265" s="2">
        <v>40685</v>
      </c>
      <c r="E1265" t="s">
        <v>29</v>
      </c>
      <c r="F1265" t="s">
        <v>140</v>
      </c>
      <c r="G1265" t="s">
        <v>141</v>
      </c>
      <c r="H1265">
        <v>8.4722228348255157E-2</v>
      </c>
      <c r="I1265" t="s">
        <v>142</v>
      </c>
      <c r="K1265" s="5" t="s">
        <v>143</v>
      </c>
      <c r="L1265">
        <v>4.791666567325592E-2</v>
      </c>
      <c r="M1265" t="s">
        <v>144</v>
      </c>
      <c r="N1265" t="s">
        <v>592</v>
      </c>
      <c r="P1265" s="4" t="str">
        <f t="shared" si="37"/>
        <v>KRAYN-WKO-NDX-20110522</v>
      </c>
      <c r="Q1265">
        <f t="shared" si="38"/>
        <v>1</v>
      </c>
    </row>
    <row r="1266" spans="1:17" x14ac:dyDescent="0.25">
      <c r="A1266" t="s">
        <v>642</v>
      </c>
      <c r="B1266" t="s">
        <v>643</v>
      </c>
      <c r="C1266" s="2">
        <v>40685</v>
      </c>
      <c r="D1266" s="2">
        <v>40685</v>
      </c>
      <c r="E1266" t="s">
        <v>30</v>
      </c>
      <c r="F1266" t="s">
        <v>140</v>
      </c>
      <c r="G1266" t="s">
        <v>141</v>
      </c>
      <c r="H1266">
        <v>3.4722223877906799E-2</v>
      </c>
      <c r="I1266" t="s">
        <v>142</v>
      </c>
      <c r="K1266" s="5" t="s">
        <v>143</v>
      </c>
      <c r="L1266">
        <v>3.125E-2</v>
      </c>
      <c r="M1266" t="s">
        <v>144</v>
      </c>
      <c r="N1266" t="s">
        <v>151</v>
      </c>
      <c r="P1266" s="4" t="str">
        <f t="shared" si="37"/>
        <v>KRAYN-WKO-NDX-20110522</v>
      </c>
      <c r="Q1266">
        <f t="shared" si="38"/>
        <v>1</v>
      </c>
    </row>
    <row r="1267" spans="1:17" x14ac:dyDescent="0.25">
      <c r="A1267" t="s">
        <v>659</v>
      </c>
      <c r="B1267" t="s">
        <v>150</v>
      </c>
      <c r="C1267" s="2">
        <v>40685</v>
      </c>
      <c r="D1267" s="2">
        <v>40685</v>
      </c>
      <c r="E1267" t="s">
        <v>31</v>
      </c>
      <c r="F1267" t="s">
        <v>140</v>
      </c>
      <c r="G1267" t="s">
        <v>141</v>
      </c>
      <c r="H1267">
        <v>1.3888888992369175E-2</v>
      </c>
      <c r="I1267" t="s">
        <v>142</v>
      </c>
      <c r="K1267" s="5" t="s">
        <v>143</v>
      </c>
      <c r="L1267">
        <v>1.3888888992369175E-2</v>
      </c>
      <c r="M1267" t="s">
        <v>144</v>
      </c>
      <c r="N1267" t="s">
        <v>151</v>
      </c>
      <c r="P1267" s="4" t="str">
        <f t="shared" si="37"/>
        <v>KRAYN-WKO-NDX-20110522</v>
      </c>
      <c r="Q1267">
        <f t="shared" si="38"/>
        <v>1</v>
      </c>
    </row>
    <row r="1268" spans="1:17" x14ac:dyDescent="0.25">
      <c r="A1268" t="s">
        <v>5262</v>
      </c>
      <c r="B1268" t="s">
        <v>1219</v>
      </c>
      <c r="C1268" s="2">
        <v>40685</v>
      </c>
      <c r="D1268" s="2">
        <v>40685</v>
      </c>
      <c r="E1268" t="s">
        <v>31</v>
      </c>
      <c r="F1268" t="s">
        <v>140</v>
      </c>
      <c r="G1268" t="s">
        <v>141</v>
      </c>
      <c r="H1268">
        <f>17-(16+(20/60))</f>
        <v>0.66666666666666785</v>
      </c>
      <c r="I1268" t="s">
        <v>162</v>
      </c>
      <c r="K1268" s="5"/>
      <c r="L1268">
        <f>(55-34)/60</f>
        <v>0.35</v>
      </c>
      <c r="M1268" t="s">
        <v>144</v>
      </c>
      <c r="N1268" t="s">
        <v>5251</v>
      </c>
      <c r="P1268" s="4" t="str">
        <f t="shared" si="37"/>
        <v>KRAYN-WKO-NDX-20110522</v>
      </c>
      <c r="Q1268">
        <f t="shared" si="38"/>
        <v>1</v>
      </c>
    </row>
    <row r="1269" spans="1:17" x14ac:dyDescent="0.25">
      <c r="A1269" t="s">
        <v>5219</v>
      </c>
      <c r="B1269" t="s">
        <v>5218</v>
      </c>
      <c r="C1269" s="2">
        <v>40686</v>
      </c>
      <c r="D1269" s="2">
        <v>40686</v>
      </c>
      <c r="E1269" t="s">
        <v>17</v>
      </c>
      <c r="F1269" t="s">
        <v>140</v>
      </c>
      <c r="G1269" t="s">
        <v>141</v>
      </c>
      <c r="H1269">
        <v>10</v>
      </c>
      <c r="I1269" t="s">
        <v>162</v>
      </c>
      <c r="K1269" s="5"/>
      <c r="L1269">
        <f>7+(45/60)</f>
        <v>7.75</v>
      </c>
      <c r="M1269" t="s">
        <v>144</v>
      </c>
      <c r="N1269" t="s">
        <v>5220</v>
      </c>
      <c r="P1269" s="4" t="str">
        <f t="shared" si="37"/>
        <v>KRAYN-WKO-NDX-20110523</v>
      </c>
      <c r="Q1269">
        <f t="shared" si="38"/>
        <v>1</v>
      </c>
    </row>
    <row r="1270" spans="1:17" x14ac:dyDescent="0.25">
      <c r="A1270" t="s">
        <v>5224</v>
      </c>
      <c r="B1270" t="s">
        <v>1219</v>
      </c>
      <c r="C1270" s="2">
        <v>40686</v>
      </c>
      <c r="D1270" s="2">
        <v>40686</v>
      </c>
      <c r="E1270" t="s">
        <v>18</v>
      </c>
      <c r="F1270" t="s">
        <v>140</v>
      </c>
      <c r="G1270" t="s">
        <v>141</v>
      </c>
      <c r="H1270">
        <v>2</v>
      </c>
      <c r="I1270" t="s">
        <v>142</v>
      </c>
      <c r="K1270" s="5"/>
      <c r="L1270">
        <f>(14+(28/60))-(13+(10/60))</f>
        <v>1.3000000000000007</v>
      </c>
      <c r="M1270" t="s">
        <v>144</v>
      </c>
      <c r="N1270" t="s">
        <v>5225</v>
      </c>
      <c r="P1270" s="4" t="str">
        <f t="shared" si="37"/>
        <v>KRAYN-WKO-NDX-20110523</v>
      </c>
      <c r="Q1270">
        <f t="shared" si="38"/>
        <v>1</v>
      </c>
    </row>
    <row r="1271" spans="1:17" x14ac:dyDescent="0.25">
      <c r="A1271" t="s">
        <v>5221</v>
      </c>
      <c r="B1271" t="s">
        <v>5218</v>
      </c>
      <c r="C1271" s="2">
        <v>40687</v>
      </c>
      <c r="D1271" s="2">
        <v>40687</v>
      </c>
      <c r="E1271" t="s">
        <v>5222</v>
      </c>
      <c r="F1271" t="s">
        <v>140</v>
      </c>
      <c r="G1271" t="s">
        <v>141</v>
      </c>
      <c r="H1271">
        <f>7+(18/60)</f>
        <v>7.3</v>
      </c>
      <c r="I1271" t="s">
        <v>162</v>
      </c>
      <c r="K1271" s="5"/>
      <c r="L1271">
        <f>6+(24/60)</f>
        <v>6.4</v>
      </c>
      <c r="M1271" t="s">
        <v>144</v>
      </c>
      <c r="N1271" t="s">
        <v>5223</v>
      </c>
      <c r="P1271" s="4" t="str">
        <f t="shared" si="37"/>
        <v>KRAYN-WKO-NDX-20110524</v>
      </c>
      <c r="Q1271">
        <f t="shared" si="38"/>
        <v>1</v>
      </c>
    </row>
    <row r="1272" spans="1:17" x14ac:dyDescent="0.25">
      <c r="A1272" t="s">
        <v>5239</v>
      </c>
      <c r="B1272" t="s">
        <v>1219</v>
      </c>
      <c r="C1272" s="2">
        <v>40687</v>
      </c>
      <c r="D1272" s="2">
        <v>40687</v>
      </c>
      <c r="E1272" t="s">
        <v>23</v>
      </c>
      <c r="F1272" t="s">
        <v>140</v>
      </c>
      <c r="G1272" t="s">
        <v>141</v>
      </c>
      <c r="H1272">
        <f>(22.5)-7</f>
        <v>15.5</v>
      </c>
      <c r="I1272" t="s">
        <v>142</v>
      </c>
      <c r="K1272" s="5"/>
      <c r="L1272">
        <f>(21+(47/60))-(9+(16/60))</f>
        <v>12.516666666666667</v>
      </c>
      <c r="M1272" t="s">
        <v>144</v>
      </c>
      <c r="N1272" t="s">
        <v>5240</v>
      </c>
      <c r="P1272" s="4" t="str">
        <f t="shared" si="37"/>
        <v>KRAYN-WKO-NDX-20110524</v>
      </c>
      <c r="Q1272">
        <f t="shared" si="38"/>
        <v>1</v>
      </c>
    </row>
    <row r="1273" spans="1:17" x14ac:dyDescent="0.25">
      <c r="A1273" t="s">
        <v>5241</v>
      </c>
      <c r="B1273" t="s">
        <v>5242</v>
      </c>
      <c r="C1273" s="2">
        <v>40687</v>
      </c>
      <c r="D1273" s="2">
        <v>40687</v>
      </c>
      <c r="E1273" t="s">
        <v>23</v>
      </c>
      <c r="F1273" t="s">
        <v>140</v>
      </c>
      <c r="G1273" t="s">
        <v>141</v>
      </c>
      <c r="H1273">
        <f>5+(48/60)</f>
        <v>5.8</v>
      </c>
      <c r="I1273" t="s">
        <v>162</v>
      </c>
      <c r="K1273" s="5"/>
      <c r="L1273">
        <f>13+(3/60)</f>
        <v>13.05</v>
      </c>
      <c r="M1273" t="s">
        <v>144</v>
      </c>
      <c r="N1273" t="s">
        <v>5243</v>
      </c>
      <c r="P1273" s="4" t="str">
        <f t="shared" si="37"/>
        <v>KRAYN-WKO-NDX-20110524</v>
      </c>
      <c r="Q1273">
        <f t="shared" si="38"/>
        <v>1</v>
      </c>
    </row>
    <row r="1274" spans="1:17" x14ac:dyDescent="0.25">
      <c r="A1274" t="s">
        <v>5236</v>
      </c>
      <c r="B1274" t="s">
        <v>1219</v>
      </c>
      <c r="C1274" s="2">
        <v>40688</v>
      </c>
      <c r="D1274" s="2">
        <v>40688</v>
      </c>
      <c r="E1274" t="s">
        <v>21</v>
      </c>
      <c r="F1274" t="s">
        <v>1200</v>
      </c>
      <c r="G1274" t="s">
        <v>141</v>
      </c>
      <c r="H1274">
        <v>2.5</v>
      </c>
      <c r="I1274" t="s">
        <v>142</v>
      </c>
      <c r="K1274" s="5"/>
      <c r="L1274">
        <f>4+(5/60)</f>
        <v>4.083333333333333</v>
      </c>
      <c r="M1274" t="s">
        <v>144</v>
      </c>
      <c r="N1274" t="s">
        <v>5237</v>
      </c>
      <c r="P1274" s="4" t="str">
        <f t="shared" si="37"/>
        <v>KRAYN-WKO-NDX-20110525</v>
      </c>
      <c r="Q1274">
        <f t="shared" si="38"/>
        <v>1</v>
      </c>
    </row>
    <row r="1275" spans="1:17" x14ac:dyDescent="0.25">
      <c r="A1275" t="s">
        <v>5234</v>
      </c>
      <c r="B1275" t="s">
        <v>1219</v>
      </c>
      <c r="C1275" s="2">
        <v>40689</v>
      </c>
      <c r="D1275" s="2">
        <v>40689</v>
      </c>
      <c r="E1275" t="s">
        <v>20</v>
      </c>
      <c r="F1275" t="s">
        <v>140</v>
      </c>
      <c r="G1275" t="s">
        <v>141</v>
      </c>
      <c r="H1275">
        <f>(15)-(13+(25/60))</f>
        <v>1.5833333333333339</v>
      </c>
      <c r="I1275" t="s">
        <v>142</v>
      </c>
      <c r="K1275" s="5"/>
      <c r="L1275">
        <f>(14+(24/60))-(13+(55/60))</f>
        <v>0.48333333333333428</v>
      </c>
      <c r="M1275" t="s">
        <v>144</v>
      </c>
      <c r="N1275" t="s">
        <v>5235</v>
      </c>
      <c r="P1275" s="4" t="str">
        <f t="shared" si="37"/>
        <v>KRAYN-WKO-NDX-20110526</v>
      </c>
      <c r="Q1275">
        <f t="shared" si="38"/>
        <v>1</v>
      </c>
    </row>
    <row r="1276" spans="1:17" x14ac:dyDescent="0.25">
      <c r="A1276" t="s">
        <v>5244</v>
      </c>
      <c r="B1276" t="s">
        <v>1219</v>
      </c>
      <c r="C1276" s="2">
        <v>40689</v>
      </c>
      <c r="D1276" s="2">
        <v>40689</v>
      </c>
      <c r="E1276" t="s">
        <v>26</v>
      </c>
      <c r="F1276" t="s">
        <v>140</v>
      </c>
      <c r="G1276" t="s">
        <v>141</v>
      </c>
      <c r="H1276">
        <f>(13+(33/60))-(12+(15/60))</f>
        <v>1.3000000000000007</v>
      </c>
      <c r="I1276" t="s">
        <v>162</v>
      </c>
      <c r="K1276" s="5"/>
      <c r="L1276">
        <f>(13+(21/60))-(12+(46/60))</f>
        <v>0.58333333333333215</v>
      </c>
      <c r="M1276" t="s">
        <v>144</v>
      </c>
      <c r="N1276" t="s">
        <v>5235</v>
      </c>
      <c r="P1276" s="4" t="str">
        <f t="shared" si="37"/>
        <v>KRAYN-WKO-NDX-20110526</v>
      </c>
      <c r="Q1276">
        <f t="shared" si="38"/>
        <v>1</v>
      </c>
    </row>
    <row r="1277" spans="1:17" x14ac:dyDescent="0.25">
      <c r="A1277" t="s">
        <v>5245</v>
      </c>
      <c r="B1277" t="s">
        <v>1219</v>
      </c>
      <c r="C1277" s="2">
        <v>40689</v>
      </c>
      <c r="D1277" s="2">
        <v>40689</v>
      </c>
      <c r="E1277" t="s">
        <v>27</v>
      </c>
      <c r="F1277" t="s">
        <v>140</v>
      </c>
      <c r="G1277" t="s">
        <v>141</v>
      </c>
      <c r="H1277">
        <f>(12+(30/60))-(11+(5/60))</f>
        <v>1.4166666666666661</v>
      </c>
      <c r="I1277" t="s">
        <v>162</v>
      </c>
      <c r="K1277" s="5"/>
      <c r="L1277">
        <f>(12+(20/60))-(11+(40/60))</f>
        <v>0.66666666666666785</v>
      </c>
      <c r="M1277" t="s">
        <v>144</v>
      </c>
      <c r="N1277" t="s">
        <v>5235</v>
      </c>
      <c r="P1277" s="4" t="str">
        <f t="shared" si="37"/>
        <v>KRAYN-WKO-NDX-20110526</v>
      </c>
      <c r="Q1277">
        <f t="shared" si="38"/>
        <v>1</v>
      </c>
    </row>
    <row r="1278" spans="1:17" x14ac:dyDescent="0.25">
      <c r="A1278" t="s">
        <v>5367</v>
      </c>
      <c r="B1278" t="s">
        <v>1219</v>
      </c>
      <c r="C1278" s="2">
        <v>40689</v>
      </c>
      <c r="D1278" s="2">
        <v>40689</v>
      </c>
      <c r="E1278" t="s">
        <v>35</v>
      </c>
      <c r="F1278" t="s">
        <v>140</v>
      </c>
      <c r="G1278" t="s">
        <v>141</v>
      </c>
      <c r="H1278">
        <f>3+(10/60)</f>
        <v>3.1666666666666665</v>
      </c>
      <c r="I1278" t="s">
        <v>162</v>
      </c>
      <c r="K1278" s="5"/>
      <c r="L1278">
        <f>(56-25)/60</f>
        <v>0.51666666666666672</v>
      </c>
      <c r="M1278" t="s">
        <v>144</v>
      </c>
      <c r="N1278" t="s">
        <v>5235</v>
      </c>
      <c r="P1278" s="4" t="str">
        <f t="shared" si="37"/>
        <v>KRAYN-WKO-NDX-20110526</v>
      </c>
      <c r="Q1278">
        <f t="shared" si="38"/>
        <v>1</v>
      </c>
    </row>
    <row r="1279" spans="1:17" x14ac:dyDescent="0.25">
      <c r="A1279" t="s">
        <v>5368</v>
      </c>
      <c r="B1279" t="s">
        <v>1219</v>
      </c>
      <c r="C1279" s="2">
        <v>40689</v>
      </c>
      <c r="D1279" s="2">
        <v>40689</v>
      </c>
      <c r="E1279" t="s">
        <v>33</v>
      </c>
      <c r="F1279" t="s">
        <v>140</v>
      </c>
      <c r="G1279" t="s">
        <v>141</v>
      </c>
      <c r="H1279">
        <f>1+(3/60)</f>
        <v>1.05</v>
      </c>
      <c r="I1279" t="s">
        <v>162</v>
      </c>
      <c r="K1279" s="5"/>
      <c r="L1279">
        <f>35/60</f>
        <v>0.58333333333333337</v>
      </c>
      <c r="M1279" t="s">
        <v>144</v>
      </c>
      <c r="N1279" t="s">
        <v>5235</v>
      </c>
      <c r="P1279" s="4" t="str">
        <f t="shared" si="37"/>
        <v>KRAYN-WKO-NDX-20110526</v>
      </c>
      <c r="Q1279">
        <f t="shared" si="38"/>
        <v>1</v>
      </c>
    </row>
    <row r="1280" spans="1:17" x14ac:dyDescent="0.25">
      <c r="A1280" t="s">
        <v>544</v>
      </c>
      <c r="B1280" t="s">
        <v>545</v>
      </c>
      <c r="C1280" s="2">
        <v>40690</v>
      </c>
      <c r="D1280" s="2">
        <v>40721</v>
      </c>
      <c r="E1280" t="s">
        <v>27</v>
      </c>
      <c r="F1280" t="s">
        <v>161</v>
      </c>
      <c r="G1280" t="s">
        <v>141</v>
      </c>
      <c r="H1280">
        <v>1.1041666269302368</v>
      </c>
      <c r="I1280" t="s">
        <v>162</v>
      </c>
      <c r="J1280" t="s">
        <v>546</v>
      </c>
      <c r="K1280" s="5" t="s">
        <v>547</v>
      </c>
      <c r="L1280">
        <v>0.66041666269302368</v>
      </c>
      <c r="M1280" t="s">
        <v>144</v>
      </c>
      <c r="N1280" t="s">
        <v>548</v>
      </c>
      <c r="P1280" s="4" t="str">
        <f t="shared" si="37"/>
        <v>KRAYN-WKO-NDX-20110527</v>
      </c>
      <c r="Q1280">
        <f t="shared" si="38"/>
        <v>1</v>
      </c>
    </row>
    <row r="1281" spans="1:17" x14ac:dyDescent="0.25">
      <c r="A1281" t="s">
        <v>5214</v>
      </c>
      <c r="B1281" t="s">
        <v>1219</v>
      </c>
      <c r="C1281" s="2">
        <v>40693</v>
      </c>
      <c r="D1281" s="2">
        <v>40693</v>
      </c>
      <c r="E1281" t="s">
        <v>11</v>
      </c>
      <c r="F1281" t="s">
        <v>140</v>
      </c>
      <c r="G1281" t="s">
        <v>141</v>
      </c>
      <c r="H1281">
        <f>((13+(45/60))-(12+(34/60)))+((16+(35/60))-(15+(5/60)))</f>
        <v>2.6833333333333318</v>
      </c>
      <c r="I1281" t="s">
        <v>142</v>
      </c>
      <c r="K1281" s="5"/>
      <c r="L1281">
        <f>(16+(35/60))-(12+(35/60))</f>
        <v>3.9999999999999982</v>
      </c>
      <c r="M1281" t="s">
        <v>144</v>
      </c>
      <c r="N1281" t="s">
        <v>5215</v>
      </c>
      <c r="P1281" s="4" t="str">
        <f t="shared" si="37"/>
        <v>KRAYN-WKO-NDX-20110530</v>
      </c>
      <c r="Q1281">
        <f t="shared" si="38"/>
        <v>1</v>
      </c>
    </row>
    <row r="1282" spans="1:17" x14ac:dyDescent="0.25">
      <c r="A1282" t="s">
        <v>5216</v>
      </c>
      <c r="B1282" t="s">
        <v>1219</v>
      </c>
      <c r="C1282" s="2">
        <v>40693</v>
      </c>
      <c r="D1282" s="2">
        <v>40693</v>
      </c>
      <c r="E1282" t="s">
        <v>12</v>
      </c>
      <c r="F1282" t="s">
        <v>140</v>
      </c>
      <c r="G1282" t="s">
        <v>141</v>
      </c>
      <c r="H1282">
        <f>(15+(5/60))-(13+(45/60))</f>
        <v>1.3333333333333339</v>
      </c>
      <c r="I1282" t="s">
        <v>142</v>
      </c>
      <c r="K1282" s="5"/>
      <c r="L1282">
        <f>(15+(1/60))-(13+(51/60))</f>
        <v>1.1666666666666679</v>
      </c>
      <c r="M1282" t="s">
        <v>144</v>
      </c>
      <c r="N1282" t="s">
        <v>5217</v>
      </c>
      <c r="P1282" s="4" t="str">
        <f t="shared" si="37"/>
        <v>KRAYN-WKO-NDX-20110530</v>
      </c>
      <c r="Q1282">
        <f t="shared" si="38"/>
        <v>1</v>
      </c>
    </row>
    <row r="1283" spans="1:17" x14ac:dyDescent="0.25">
      <c r="A1283" t="s">
        <v>5226</v>
      </c>
      <c r="B1283" t="s">
        <v>1219</v>
      </c>
      <c r="C1283" s="2">
        <v>40693</v>
      </c>
      <c r="D1283" s="2">
        <v>40693</v>
      </c>
      <c r="E1283" t="s">
        <v>18</v>
      </c>
      <c r="F1283" t="s">
        <v>140</v>
      </c>
      <c r="G1283" t="s">
        <v>141</v>
      </c>
      <c r="H1283">
        <v>3</v>
      </c>
      <c r="I1283" t="s">
        <v>162</v>
      </c>
      <c r="K1283" s="5"/>
      <c r="L1283">
        <f>(12+(8/60))-(7+(45/60))</f>
        <v>4.3833333333333329</v>
      </c>
      <c r="M1283" t="s">
        <v>144</v>
      </c>
      <c r="N1283" t="s">
        <v>5227</v>
      </c>
      <c r="P1283" s="4" t="str">
        <f t="shared" ref="P1283:P1346" si="39">LEFT($A1283,22)</f>
        <v>KRAYN-WKO-NDX-20110530</v>
      </c>
      <c r="Q1283">
        <f t="shared" ref="Q1283:Q1346" si="40">COUNTIF($A$2:$A$2708,$A1283)</f>
        <v>1</v>
      </c>
    </row>
    <row r="1284" spans="1:17" x14ac:dyDescent="0.25">
      <c r="A1284" t="s">
        <v>5228</v>
      </c>
      <c r="B1284" t="s">
        <v>1219</v>
      </c>
      <c r="C1284" s="2">
        <v>40693</v>
      </c>
      <c r="D1284" s="2">
        <v>40693</v>
      </c>
      <c r="E1284" t="s">
        <v>18</v>
      </c>
      <c r="F1284" t="s">
        <v>1216</v>
      </c>
      <c r="G1284" t="s">
        <v>141</v>
      </c>
      <c r="H1284">
        <v>2.5</v>
      </c>
      <c r="I1284" t="s">
        <v>162</v>
      </c>
      <c r="K1284" s="5"/>
      <c r="L1284">
        <f>(12+(8/60))-(7+(45/60))</f>
        <v>4.3833333333333329</v>
      </c>
      <c r="M1284" t="s">
        <v>144</v>
      </c>
      <c r="N1284" t="s">
        <v>5229</v>
      </c>
      <c r="P1284" s="4" t="str">
        <f t="shared" si="39"/>
        <v>KRAYN-WKO-NDX-20110530</v>
      </c>
      <c r="Q1284">
        <f t="shared" si="40"/>
        <v>1</v>
      </c>
    </row>
    <row r="1285" spans="1:17" x14ac:dyDescent="0.25">
      <c r="A1285" t="s">
        <v>5246</v>
      </c>
      <c r="B1285" t="s">
        <v>5247</v>
      </c>
      <c r="C1285" s="2">
        <v>40693</v>
      </c>
      <c r="D1285" s="2">
        <v>40693</v>
      </c>
      <c r="E1285" t="s">
        <v>27</v>
      </c>
      <c r="F1285" t="s">
        <v>140</v>
      </c>
      <c r="G1285" t="s">
        <v>141</v>
      </c>
      <c r="H1285">
        <v>4</v>
      </c>
      <c r="I1285" t="s">
        <v>162</v>
      </c>
      <c r="K1285" s="5"/>
      <c r="L1285">
        <f>(1+(25/60))</f>
        <v>1.4166666666666667</v>
      </c>
      <c r="M1285" t="s">
        <v>144</v>
      </c>
      <c r="N1285" t="s">
        <v>5248</v>
      </c>
      <c r="P1285" s="4" t="str">
        <f t="shared" si="39"/>
        <v>KRAYN-WKO-NDX-20110530</v>
      </c>
      <c r="Q1285">
        <f t="shared" si="40"/>
        <v>1</v>
      </c>
    </row>
    <row r="1286" spans="1:17" x14ac:dyDescent="0.25">
      <c r="A1286" t="s">
        <v>153</v>
      </c>
      <c r="B1286" t="s">
        <v>154</v>
      </c>
      <c r="C1286" s="2">
        <v>40694</v>
      </c>
      <c r="D1286" s="2">
        <v>40694</v>
      </c>
      <c r="E1286" t="s">
        <v>31</v>
      </c>
      <c r="F1286" t="s">
        <v>140</v>
      </c>
      <c r="G1286" t="s">
        <v>141</v>
      </c>
      <c r="H1286">
        <v>8.3333335816860199E-2</v>
      </c>
      <c r="I1286" t="s">
        <v>142</v>
      </c>
      <c r="K1286" s="5" t="s">
        <v>143</v>
      </c>
      <c r="L1286">
        <v>9.4444446265697479E-2</v>
      </c>
      <c r="M1286" t="s">
        <v>144</v>
      </c>
      <c r="N1286" t="s">
        <v>155</v>
      </c>
      <c r="P1286" s="4" t="str">
        <f t="shared" si="39"/>
        <v>KRAYN-WKO-NDX-20110531</v>
      </c>
      <c r="Q1286">
        <f t="shared" si="40"/>
        <v>1</v>
      </c>
    </row>
    <row r="1287" spans="1:17" x14ac:dyDescent="0.25">
      <c r="A1287" t="s">
        <v>393</v>
      </c>
      <c r="B1287" t="s">
        <v>394</v>
      </c>
      <c r="C1287" s="2">
        <v>40694</v>
      </c>
      <c r="D1287" s="2">
        <v>40694</v>
      </c>
      <c r="E1287" t="s">
        <v>31</v>
      </c>
      <c r="F1287" t="s">
        <v>140</v>
      </c>
      <c r="G1287" t="s">
        <v>141</v>
      </c>
      <c r="H1287">
        <v>0.1388888955116272</v>
      </c>
      <c r="I1287" t="s">
        <v>142</v>
      </c>
      <c r="K1287" s="5" t="s">
        <v>143</v>
      </c>
      <c r="L1287">
        <v>2.777777798473835E-2</v>
      </c>
      <c r="M1287" t="s">
        <v>144</v>
      </c>
      <c r="N1287" t="s">
        <v>395</v>
      </c>
      <c r="P1287" s="4" t="str">
        <f t="shared" si="39"/>
        <v>KRAYN-WKO-NDX-20110531</v>
      </c>
      <c r="Q1287">
        <f t="shared" si="40"/>
        <v>1</v>
      </c>
    </row>
    <row r="1288" spans="1:17" x14ac:dyDescent="0.25">
      <c r="A1288" t="s">
        <v>730</v>
      </c>
      <c r="B1288" t="s">
        <v>731</v>
      </c>
      <c r="C1288" s="2">
        <v>40694</v>
      </c>
      <c r="D1288" s="2">
        <v>40694</v>
      </c>
      <c r="E1288" t="s">
        <v>20</v>
      </c>
      <c r="F1288" t="s">
        <v>140</v>
      </c>
      <c r="G1288" t="s">
        <v>141</v>
      </c>
      <c r="H1288">
        <v>0.1180555522441864</v>
      </c>
      <c r="I1288" t="s">
        <v>142</v>
      </c>
      <c r="K1288" s="5" t="s">
        <v>143</v>
      </c>
      <c r="L1288">
        <v>0.1180555522441864</v>
      </c>
      <c r="M1288" t="s">
        <v>144</v>
      </c>
      <c r="N1288" t="s">
        <v>609</v>
      </c>
      <c r="P1288" s="4" t="str">
        <f t="shared" si="39"/>
        <v>KRAYN-WKO-NDX-20110531</v>
      </c>
      <c r="Q1288">
        <f t="shared" si="40"/>
        <v>1</v>
      </c>
    </row>
    <row r="1289" spans="1:17" x14ac:dyDescent="0.25">
      <c r="A1289" t="s">
        <v>732</v>
      </c>
      <c r="B1289" t="s">
        <v>733</v>
      </c>
      <c r="C1289" s="2">
        <v>40694</v>
      </c>
      <c r="D1289" s="2">
        <v>40694</v>
      </c>
      <c r="E1289" t="s">
        <v>20</v>
      </c>
      <c r="F1289" t="s">
        <v>161</v>
      </c>
      <c r="G1289" t="s">
        <v>141</v>
      </c>
      <c r="H1289">
        <v>0.62152779102325439</v>
      </c>
      <c r="I1289" t="s">
        <v>162</v>
      </c>
      <c r="J1289" t="s">
        <v>734</v>
      </c>
      <c r="K1289" s="5" t="s">
        <v>735</v>
      </c>
      <c r="L1289">
        <v>0.33402776718139648</v>
      </c>
      <c r="M1289" t="s">
        <v>144</v>
      </c>
      <c r="N1289" t="s">
        <v>247</v>
      </c>
      <c r="P1289" s="4" t="str">
        <f t="shared" si="39"/>
        <v>KRAYN-WKO-NDX-20110531</v>
      </c>
      <c r="Q1289">
        <f t="shared" si="40"/>
        <v>1</v>
      </c>
    </row>
    <row r="1290" spans="1:17" x14ac:dyDescent="0.25">
      <c r="A1290" t="s">
        <v>739</v>
      </c>
      <c r="B1290" t="s">
        <v>733</v>
      </c>
      <c r="C1290" s="2">
        <v>40694</v>
      </c>
      <c r="D1290" s="2">
        <v>40694</v>
      </c>
      <c r="E1290" t="s">
        <v>20</v>
      </c>
      <c r="F1290" t="s">
        <v>161</v>
      </c>
      <c r="G1290" t="s">
        <v>141</v>
      </c>
      <c r="H1290">
        <v>1.0798611640930176</v>
      </c>
      <c r="I1290" t="s">
        <v>162</v>
      </c>
      <c r="J1290" t="s">
        <v>734</v>
      </c>
      <c r="K1290" s="5" t="s">
        <v>735</v>
      </c>
      <c r="L1290">
        <v>0.6534721851348877</v>
      </c>
      <c r="M1290" t="s">
        <v>144</v>
      </c>
      <c r="N1290" t="s">
        <v>615</v>
      </c>
      <c r="P1290" s="4" t="str">
        <f t="shared" si="39"/>
        <v>KRAYN-WKO-NDX-20110531</v>
      </c>
      <c r="Q1290">
        <f t="shared" si="40"/>
        <v>1</v>
      </c>
    </row>
    <row r="1291" spans="1:17" x14ac:dyDescent="0.25">
      <c r="A1291" t="s">
        <v>752</v>
      </c>
      <c r="B1291" t="s">
        <v>733</v>
      </c>
      <c r="C1291" s="2">
        <v>40694</v>
      </c>
      <c r="D1291" s="2">
        <v>40694</v>
      </c>
      <c r="E1291" t="s">
        <v>20</v>
      </c>
      <c r="F1291" t="s">
        <v>161</v>
      </c>
      <c r="G1291" t="s">
        <v>141</v>
      </c>
      <c r="H1291">
        <v>1.1215277910232544</v>
      </c>
      <c r="I1291" t="s">
        <v>162</v>
      </c>
      <c r="J1291" t="s">
        <v>734</v>
      </c>
      <c r="K1291" s="5" t="s">
        <v>735</v>
      </c>
      <c r="L1291">
        <v>0.89791661500930786</v>
      </c>
      <c r="M1291" t="s">
        <v>144</v>
      </c>
      <c r="N1291" t="s">
        <v>615</v>
      </c>
      <c r="P1291" s="4" t="str">
        <f t="shared" si="39"/>
        <v>KRAYN-WKO-NDX-20110531</v>
      </c>
      <c r="Q1291">
        <f t="shared" si="40"/>
        <v>1</v>
      </c>
    </row>
    <row r="1292" spans="1:17" x14ac:dyDescent="0.25">
      <c r="A1292" t="s">
        <v>1124</v>
      </c>
      <c r="B1292" t="s">
        <v>1125</v>
      </c>
      <c r="C1292" s="2">
        <v>40694</v>
      </c>
      <c r="D1292" s="2">
        <v>40694</v>
      </c>
      <c r="E1292" t="s">
        <v>15</v>
      </c>
      <c r="F1292" t="s">
        <v>140</v>
      </c>
      <c r="G1292" t="s">
        <v>141</v>
      </c>
      <c r="H1292">
        <v>0.2361111044883728</v>
      </c>
      <c r="I1292" t="s">
        <v>142</v>
      </c>
      <c r="K1292" s="5" t="s">
        <v>143</v>
      </c>
      <c r="L1292">
        <v>0.2361111044883728</v>
      </c>
      <c r="M1292" t="s">
        <v>144</v>
      </c>
      <c r="N1292" t="s">
        <v>1126</v>
      </c>
      <c r="P1292" s="4" t="str">
        <f t="shared" si="39"/>
        <v>KRAYN-WKO-NDX-20110531</v>
      </c>
      <c r="Q1292">
        <f t="shared" si="40"/>
        <v>1</v>
      </c>
    </row>
    <row r="1293" spans="1:17" x14ac:dyDescent="0.25">
      <c r="A1293" t="s">
        <v>5263</v>
      </c>
      <c r="B1293" t="s">
        <v>1219</v>
      </c>
      <c r="C1293" s="2">
        <v>40694</v>
      </c>
      <c r="D1293" s="2">
        <v>40694</v>
      </c>
      <c r="E1293" t="s">
        <v>16</v>
      </c>
      <c r="F1293" t="s">
        <v>140</v>
      </c>
      <c r="G1293" t="s">
        <v>141</v>
      </c>
      <c r="H1293">
        <f>(11+(30/60))-(7)</f>
        <v>4.5</v>
      </c>
      <c r="I1293" t="s">
        <v>162</v>
      </c>
      <c r="K1293" s="5"/>
      <c r="L1293">
        <f>(11+(15/60))-(9+(42/60))</f>
        <v>1.5500000000000007</v>
      </c>
      <c r="M1293" t="s">
        <v>144</v>
      </c>
      <c r="N1293" t="s">
        <v>5218</v>
      </c>
      <c r="P1293" s="4" t="str">
        <f t="shared" si="39"/>
        <v>KRAYN-WKO-NDX-20110531</v>
      </c>
      <c r="Q1293">
        <f t="shared" si="40"/>
        <v>1</v>
      </c>
    </row>
    <row r="1294" spans="1:17" x14ac:dyDescent="0.25">
      <c r="A1294" t="s">
        <v>5264</v>
      </c>
      <c r="B1294" t="s">
        <v>1219</v>
      </c>
      <c r="C1294" s="2">
        <v>40694</v>
      </c>
      <c r="D1294" s="2">
        <v>40694</v>
      </c>
      <c r="E1294" t="s">
        <v>17</v>
      </c>
      <c r="F1294" t="s">
        <v>140</v>
      </c>
      <c r="G1294" t="s">
        <v>141</v>
      </c>
      <c r="H1294">
        <f>(15+(30/60))-(11+(30/60))</f>
        <v>4</v>
      </c>
      <c r="I1294" t="s">
        <v>162</v>
      </c>
      <c r="K1294" s="5"/>
      <c r="L1294">
        <f>(14+(25/60))-(11+(45/60))</f>
        <v>2.6666666666666661</v>
      </c>
      <c r="M1294" t="s">
        <v>144</v>
      </c>
      <c r="N1294" t="s">
        <v>5218</v>
      </c>
      <c r="P1294" s="4" t="str">
        <f t="shared" si="39"/>
        <v>KRAYN-WKO-NDX-20110531</v>
      </c>
      <c r="Q1294">
        <f t="shared" si="40"/>
        <v>1</v>
      </c>
    </row>
    <row r="1295" spans="1:17" x14ac:dyDescent="0.25">
      <c r="A1295" t="s">
        <v>5265</v>
      </c>
      <c r="B1295" t="s">
        <v>1219</v>
      </c>
      <c r="C1295" s="2">
        <v>40694</v>
      </c>
      <c r="D1295" s="2">
        <v>40694</v>
      </c>
      <c r="E1295" t="s">
        <v>27</v>
      </c>
      <c r="F1295" t="s">
        <v>140</v>
      </c>
      <c r="G1295" t="s">
        <v>141</v>
      </c>
      <c r="H1295">
        <f>(19)-(15+(30/60))</f>
        <v>3.5</v>
      </c>
      <c r="I1295" t="s">
        <v>142</v>
      </c>
      <c r="K1295" s="5"/>
      <c r="L1295">
        <f>(18+(25/60))-(17+(30/60))</f>
        <v>0.91666666666666785</v>
      </c>
      <c r="M1295" t="s">
        <v>144</v>
      </c>
      <c r="N1295" t="s">
        <v>5249</v>
      </c>
      <c r="P1295" s="4" t="str">
        <f t="shared" si="39"/>
        <v>KRAYN-WKO-NDX-20110531</v>
      </c>
      <c r="Q1295">
        <f t="shared" si="40"/>
        <v>1</v>
      </c>
    </row>
    <row r="1296" spans="1:17" x14ac:dyDescent="0.25">
      <c r="A1296" t="s">
        <v>5266</v>
      </c>
      <c r="B1296" t="s">
        <v>1219</v>
      </c>
      <c r="C1296" s="2">
        <v>40694</v>
      </c>
      <c r="D1296" s="2">
        <v>40694</v>
      </c>
      <c r="E1296" t="s">
        <v>30</v>
      </c>
      <c r="F1296" t="s">
        <v>140</v>
      </c>
      <c r="G1296" t="s">
        <v>141</v>
      </c>
      <c r="H1296">
        <f>(16+(31/60))-(15+(30/60))</f>
        <v>1.0166666666666657</v>
      </c>
      <c r="I1296" t="s">
        <v>142</v>
      </c>
      <c r="K1296" s="5"/>
      <c r="L1296">
        <f>(31-7)/60</f>
        <v>0.4</v>
      </c>
      <c r="M1296" t="s">
        <v>144</v>
      </c>
      <c r="N1296" t="s">
        <v>5250</v>
      </c>
      <c r="P1296" s="4" t="str">
        <f t="shared" si="39"/>
        <v>KRAYN-WKO-NDX-20110531</v>
      </c>
      <c r="Q1296">
        <f t="shared" si="40"/>
        <v>1</v>
      </c>
    </row>
    <row r="1297" spans="1:17" x14ac:dyDescent="0.25">
      <c r="A1297" t="s">
        <v>156</v>
      </c>
      <c r="B1297" t="s">
        <v>157</v>
      </c>
      <c r="C1297" s="2">
        <v>40695</v>
      </c>
      <c r="D1297" s="2">
        <v>40695</v>
      </c>
      <c r="E1297" t="s">
        <v>31</v>
      </c>
      <c r="F1297" t="s">
        <v>140</v>
      </c>
      <c r="G1297" t="s">
        <v>141</v>
      </c>
      <c r="H1297">
        <v>0.34375</v>
      </c>
      <c r="I1297" t="s">
        <v>142</v>
      </c>
      <c r="K1297" s="5" t="s">
        <v>143</v>
      </c>
      <c r="L1297">
        <v>0.3645833432674408</v>
      </c>
      <c r="M1297" t="s">
        <v>144</v>
      </c>
      <c r="N1297" t="s">
        <v>158</v>
      </c>
      <c r="P1297" s="4" t="str">
        <f t="shared" si="39"/>
        <v>KRAYN-WKO-NDX-20110601</v>
      </c>
      <c r="Q1297">
        <f t="shared" si="40"/>
        <v>1</v>
      </c>
    </row>
    <row r="1298" spans="1:17" x14ac:dyDescent="0.25">
      <c r="A1298" t="s">
        <v>607</v>
      </c>
      <c r="B1298" t="s">
        <v>608</v>
      </c>
      <c r="C1298" s="2">
        <v>40695</v>
      </c>
      <c r="D1298" s="2">
        <v>40705</v>
      </c>
      <c r="E1298" t="s">
        <v>29</v>
      </c>
      <c r="F1298" t="s">
        <v>140</v>
      </c>
      <c r="G1298" t="s">
        <v>141</v>
      </c>
      <c r="H1298">
        <v>2.777777798473835E-2</v>
      </c>
      <c r="I1298" t="s">
        <v>142</v>
      </c>
      <c r="K1298" s="5" t="s">
        <v>143</v>
      </c>
      <c r="L1298">
        <v>5.55555559694767E-2</v>
      </c>
      <c r="M1298" t="s">
        <v>144</v>
      </c>
      <c r="N1298" t="s">
        <v>609</v>
      </c>
      <c r="P1298" s="4" t="str">
        <f t="shared" si="39"/>
        <v>KRAYN-WKO-NDX-20110601</v>
      </c>
      <c r="Q1298">
        <f t="shared" si="40"/>
        <v>1</v>
      </c>
    </row>
    <row r="1299" spans="1:17" x14ac:dyDescent="0.25">
      <c r="A1299" t="s">
        <v>610</v>
      </c>
      <c r="B1299" t="s">
        <v>608</v>
      </c>
      <c r="C1299" s="2">
        <v>40695</v>
      </c>
      <c r="D1299" s="2">
        <v>40705</v>
      </c>
      <c r="E1299" t="s">
        <v>29</v>
      </c>
      <c r="F1299" t="s">
        <v>140</v>
      </c>
      <c r="G1299" t="s">
        <v>141</v>
      </c>
      <c r="H1299">
        <v>0.1527777761220932</v>
      </c>
      <c r="I1299" t="s">
        <v>142</v>
      </c>
      <c r="K1299" s="5" t="s">
        <v>143</v>
      </c>
      <c r="L1299">
        <v>0.1805555522441864</v>
      </c>
      <c r="M1299" t="s">
        <v>144</v>
      </c>
      <c r="N1299" t="s">
        <v>609</v>
      </c>
      <c r="P1299" s="4" t="str">
        <f t="shared" si="39"/>
        <v>KRAYN-WKO-NDX-20110601</v>
      </c>
      <c r="Q1299">
        <f t="shared" si="40"/>
        <v>1</v>
      </c>
    </row>
    <row r="1300" spans="1:17" x14ac:dyDescent="0.25">
      <c r="A1300" t="s">
        <v>611</v>
      </c>
      <c r="B1300" t="s">
        <v>608</v>
      </c>
      <c r="C1300" s="2">
        <v>40695</v>
      </c>
      <c r="D1300" s="2">
        <v>40705</v>
      </c>
      <c r="E1300" t="s">
        <v>29</v>
      </c>
      <c r="F1300" t="s">
        <v>140</v>
      </c>
      <c r="G1300" t="s">
        <v>141</v>
      </c>
      <c r="H1300">
        <v>0.40277779102325439</v>
      </c>
      <c r="I1300" t="s">
        <v>142</v>
      </c>
      <c r="K1300" s="5" t="s">
        <v>143</v>
      </c>
      <c r="L1300">
        <v>0.30555558204650879</v>
      </c>
      <c r="M1300" t="s">
        <v>144</v>
      </c>
      <c r="N1300" t="s">
        <v>609</v>
      </c>
      <c r="P1300" s="4" t="str">
        <f t="shared" si="39"/>
        <v>KRAYN-WKO-NDX-20110601</v>
      </c>
      <c r="Q1300">
        <f t="shared" si="40"/>
        <v>1</v>
      </c>
    </row>
    <row r="1301" spans="1:17" x14ac:dyDescent="0.25">
      <c r="A1301" t="s">
        <v>842</v>
      </c>
      <c r="B1301" t="s">
        <v>843</v>
      </c>
      <c r="C1301" s="2">
        <v>40695</v>
      </c>
      <c r="D1301" s="2">
        <v>40695</v>
      </c>
      <c r="E1301" t="s">
        <v>23</v>
      </c>
      <c r="F1301" t="s">
        <v>140</v>
      </c>
      <c r="G1301" t="s">
        <v>141</v>
      </c>
      <c r="H1301">
        <v>0.1076388880610466</v>
      </c>
      <c r="I1301" t="s">
        <v>142</v>
      </c>
      <c r="K1301" s="5" t="s">
        <v>143</v>
      </c>
      <c r="L1301">
        <v>9.375E-2</v>
      </c>
      <c r="M1301" t="s">
        <v>144</v>
      </c>
      <c r="N1301" t="s">
        <v>609</v>
      </c>
      <c r="P1301" s="4" t="str">
        <f t="shared" si="39"/>
        <v>KRAYN-WKO-NDX-20110601</v>
      </c>
      <c r="Q1301">
        <f t="shared" si="40"/>
        <v>1</v>
      </c>
    </row>
    <row r="1302" spans="1:17" x14ac:dyDescent="0.25">
      <c r="A1302" t="s">
        <v>5269</v>
      </c>
      <c r="B1302" t="s">
        <v>1219</v>
      </c>
      <c r="C1302" s="2">
        <v>40695</v>
      </c>
      <c r="D1302" s="2">
        <v>40695</v>
      </c>
      <c r="E1302" t="s">
        <v>20</v>
      </c>
      <c r="F1302" t="s">
        <v>140</v>
      </c>
      <c r="G1302" t="s">
        <v>141</v>
      </c>
      <c r="H1302">
        <v>5.5</v>
      </c>
      <c r="I1302" t="s">
        <v>162</v>
      </c>
      <c r="K1302" s="5"/>
      <c r="L1302">
        <f>(12+(16/30))-(9+(30/60))</f>
        <v>3.0333333333333332</v>
      </c>
      <c r="M1302" t="s">
        <v>144</v>
      </c>
      <c r="N1302" t="s">
        <v>5218</v>
      </c>
      <c r="P1302" s="4" t="str">
        <f t="shared" si="39"/>
        <v>KRAYN-WKO-NDX-20110601</v>
      </c>
      <c r="Q1302">
        <f t="shared" si="40"/>
        <v>1</v>
      </c>
    </row>
    <row r="1303" spans="1:17" x14ac:dyDescent="0.25">
      <c r="A1303" t="s">
        <v>5270</v>
      </c>
      <c r="B1303" t="s">
        <v>5252</v>
      </c>
      <c r="C1303" s="2">
        <v>40695</v>
      </c>
      <c r="D1303" s="2">
        <v>40695</v>
      </c>
      <c r="E1303" t="s">
        <v>31</v>
      </c>
      <c r="F1303" t="s">
        <v>140</v>
      </c>
      <c r="G1303" t="s">
        <v>141</v>
      </c>
      <c r="H1303">
        <f>16-(12+(30/60))</f>
        <v>3.5</v>
      </c>
      <c r="I1303" t="s">
        <v>142</v>
      </c>
      <c r="K1303" s="5"/>
      <c r="L1303">
        <f>(14+(29/60))-(11+(47/60))</f>
        <v>2.6999999999999993</v>
      </c>
      <c r="M1303" t="s">
        <v>144</v>
      </c>
      <c r="N1303" t="s">
        <v>5253</v>
      </c>
      <c r="P1303" s="4" t="str">
        <f t="shared" si="39"/>
        <v>KRAYN-WKO-NDX-20110601</v>
      </c>
      <c r="Q1303">
        <f t="shared" si="40"/>
        <v>1</v>
      </c>
    </row>
    <row r="1304" spans="1:17" x14ac:dyDescent="0.25">
      <c r="A1304" t="s">
        <v>5202</v>
      </c>
      <c r="B1304" t="s">
        <v>1219</v>
      </c>
      <c r="C1304" s="2">
        <v>40696</v>
      </c>
      <c r="D1304" s="2">
        <v>40696</v>
      </c>
      <c r="E1304" t="s">
        <v>13</v>
      </c>
      <c r="F1304" t="s">
        <v>1200</v>
      </c>
      <c r="G1304" t="s">
        <v>141</v>
      </c>
      <c r="H1304">
        <v>8.8666667938232422</v>
      </c>
      <c r="I1304" t="s">
        <v>162</v>
      </c>
      <c r="K1304" s="5" t="s">
        <v>143</v>
      </c>
      <c r="L1304">
        <v>7.5666666030883789</v>
      </c>
      <c r="M1304" t="s">
        <v>144</v>
      </c>
      <c r="N1304" t="s">
        <v>5203</v>
      </c>
      <c r="P1304" s="4" t="str">
        <f t="shared" si="39"/>
        <v>KRAYN-WKO-NDX-20110602</v>
      </c>
      <c r="Q1304">
        <f t="shared" si="40"/>
        <v>1</v>
      </c>
    </row>
    <row r="1305" spans="1:17" x14ac:dyDescent="0.25">
      <c r="A1305" t="s">
        <v>5256</v>
      </c>
      <c r="B1305" t="s">
        <v>1219</v>
      </c>
      <c r="C1305" s="2">
        <v>40696</v>
      </c>
      <c r="D1305" s="2">
        <v>40696</v>
      </c>
      <c r="E1305" t="s">
        <v>27</v>
      </c>
      <c r="F1305" t="s">
        <v>140</v>
      </c>
      <c r="G1305" t="s">
        <v>141</v>
      </c>
      <c r="H1305">
        <f>(20+(35/60))-(17)</f>
        <v>3.5833333333333321</v>
      </c>
      <c r="I1305" t="s">
        <v>142</v>
      </c>
      <c r="K1305" s="5"/>
      <c r="L1305">
        <f>(20+(3/60))-(16+(53/60))</f>
        <v>3.1666666666666679</v>
      </c>
      <c r="M1305" t="s">
        <v>144</v>
      </c>
      <c r="N1305" t="s">
        <v>5257</v>
      </c>
      <c r="P1305" s="4" t="str">
        <f t="shared" si="39"/>
        <v>KRAYN-WKO-NDX-20110602</v>
      </c>
      <c r="Q1305">
        <f t="shared" si="40"/>
        <v>1</v>
      </c>
    </row>
    <row r="1306" spans="1:17" x14ac:dyDescent="0.25">
      <c r="A1306" t="s">
        <v>536</v>
      </c>
      <c r="B1306" t="s">
        <v>537</v>
      </c>
      <c r="C1306" s="2">
        <v>40697</v>
      </c>
      <c r="D1306" s="2">
        <v>40697</v>
      </c>
      <c r="E1306" t="s">
        <v>27</v>
      </c>
      <c r="F1306" t="s">
        <v>140</v>
      </c>
      <c r="G1306" t="s">
        <v>141</v>
      </c>
      <c r="H1306">
        <v>0.25</v>
      </c>
      <c r="I1306" t="s">
        <v>142</v>
      </c>
      <c r="K1306" s="5" t="s">
        <v>143</v>
      </c>
      <c r="L1306">
        <v>8.3333335816860199E-2</v>
      </c>
      <c r="M1306" t="s">
        <v>144</v>
      </c>
      <c r="N1306" t="s">
        <v>538</v>
      </c>
      <c r="P1306" s="4" t="str">
        <f t="shared" si="39"/>
        <v>KRAYN-WKO-NDX-20110603</v>
      </c>
      <c r="Q1306">
        <f t="shared" si="40"/>
        <v>1</v>
      </c>
    </row>
    <row r="1307" spans="1:17" x14ac:dyDescent="0.25">
      <c r="A1307" t="s">
        <v>539</v>
      </c>
      <c r="B1307" t="s">
        <v>537</v>
      </c>
      <c r="C1307" s="2">
        <v>40697</v>
      </c>
      <c r="D1307" s="2">
        <v>40697</v>
      </c>
      <c r="E1307" t="s">
        <v>27</v>
      </c>
      <c r="F1307" t="s">
        <v>140</v>
      </c>
      <c r="G1307" t="s">
        <v>141</v>
      </c>
      <c r="H1307">
        <v>0.25</v>
      </c>
      <c r="I1307" t="s">
        <v>142</v>
      </c>
      <c r="K1307" s="5" t="s">
        <v>143</v>
      </c>
      <c r="L1307">
        <v>8.3333335816860199E-2</v>
      </c>
      <c r="M1307" t="s">
        <v>144</v>
      </c>
      <c r="N1307" t="s">
        <v>538</v>
      </c>
      <c r="P1307" s="4" t="str">
        <f t="shared" si="39"/>
        <v>KRAYN-WKO-NDX-20110603</v>
      </c>
      <c r="Q1307">
        <f t="shared" si="40"/>
        <v>1</v>
      </c>
    </row>
    <row r="1308" spans="1:17" x14ac:dyDescent="0.25">
      <c r="A1308" t="s">
        <v>540</v>
      </c>
      <c r="B1308" t="s">
        <v>537</v>
      </c>
      <c r="C1308" s="2">
        <v>40697</v>
      </c>
      <c r="D1308" s="2">
        <v>40697</v>
      </c>
      <c r="E1308" t="s">
        <v>27</v>
      </c>
      <c r="F1308" t="s">
        <v>140</v>
      </c>
      <c r="G1308" t="s">
        <v>141</v>
      </c>
      <c r="H1308">
        <v>0.25</v>
      </c>
      <c r="I1308" t="s">
        <v>142</v>
      </c>
      <c r="K1308" s="5" t="s">
        <v>143</v>
      </c>
      <c r="L1308">
        <v>8.3333335816860199E-2</v>
      </c>
      <c r="M1308" t="s">
        <v>144</v>
      </c>
      <c r="N1308" t="s">
        <v>538</v>
      </c>
      <c r="P1308" s="4" t="str">
        <f t="shared" si="39"/>
        <v>KRAYN-WKO-NDX-20110603</v>
      </c>
      <c r="Q1308">
        <f t="shared" si="40"/>
        <v>1</v>
      </c>
    </row>
    <row r="1309" spans="1:17" x14ac:dyDescent="0.25">
      <c r="A1309" t="s">
        <v>676</v>
      </c>
      <c r="B1309" t="s">
        <v>381</v>
      </c>
      <c r="C1309" s="2">
        <v>40697</v>
      </c>
      <c r="D1309" s="2">
        <v>40697</v>
      </c>
      <c r="E1309" t="s">
        <v>19</v>
      </c>
      <c r="F1309" t="s">
        <v>161</v>
      </c>
      <c r="G1309" t="s">
        <v>141</v>
      </c>
      <c r="H1309">
        <v>3.0625</v>
      </c>
      <c r="I1309" t="s">
        <v>162</v>
      </c>
      <c r="J1309" t="s">
        <v>677</v>
      </c>
      <c r="K1309" s="5" t="s">
        <v>547</v>
      </c>
      <c r="L1309">
        <v>0.58819442987442017</v>
      </c>
      <c r="M1309" t="s">
        <v>144</v>
      </c>
      <c r="N1309" t="s">
        <v>165</v>
      </c>
      <c r="P1309" s="4" t="str">
        <f t="shared" si="39"/>
        <v>KRAYN-WKO-NDX-20110603</v>
      </c>
      <c r="Q1309">
        <f t="shared" si="40"/>
        <v>1</v>
      </c>
    </row>
    <row r="1310" spans="1:17" x14ac:dyDescent="0.25">
      <c r="A1310" t="s">
        <v>931</v>
      </c>
      <c r="B1310" t="s">
        <v>932</v>
      </c>
      <c r="C1310" s="2">
        <v>40697</v>
      </c>
      <c r="D1310" s="2">
        <v>40697</v>
      </c>
      <c r="E1310" t="s">
        <v>33</v>
      </c>
      <c r="F1310" t="s">
        <v>140</v>
      </c>
      <c r="G1310" t="s">
        <v>141</v>
      </c>
      <c r="H1310">
        <v>0.125</v>
      </c>
      <c r="I1310" t="s">
        <v>142</v>
      </c>
      <c r="K1310" s="5" t="s">
        <v>143</v>
      </c>
      <c r="L1310">
        <v>0.125</v>
      </c>
      <c r="M1310" t="s">
        <v>144</v>
      </c>
      <c r="N1310" t="s">
        <v>933</v>
      </c>
      <c r="P1310" s="4" t="str">
        <f t="shared" si="39"/>
        <v>KRAYN-WKO-NDX-20110603</v>
      </c>
      <c r="Q1310">
        <f t="shared" si="40"/>
        <v>1</v>
      </c>
    </row>
    <row r="1311" spans="1:17" x14ac:dyDescent="0.25">
      <c r="A1311" t="s">
        <v>5267</v>
      </c>
      <c r="B1311" t="s">
        <v>1219</v>
      </c>
      <c r="C1311" s="2">
        <v>40697</v>
      </c>
      <c r="D1311" s="2">
        <v>40697</v>
      </c>
      <c r="E1311" t="s">
        <v>19</v>
      </c>
      <c r="F1311" t="s">
        <v>140</v>
      </c>
      <c r="G1311" t="s">
        <v>141</v>
      </c>
      <c r="H1311">
        <f>3*((18.5)-(7))</f>
        <v>34.5</v>
      </c>
      <c r="I1311" t="s">
        <v>162</v>
      </c>
      <c r="K1311" s="5"/>
      <c r="L1311">
        <v>7</v>
      </c>
      <c r="M1311" t="s">
        <v>144</v>
      </c>
      <c r="P1311" s="4" t="str">
        <f t="shared" si="39"/>
        <v>KRAYN-WKO-NDX-20110603</v>
      </c>
      <c r="Q1311">
        <f t="shared" si="40"/>
        <v>1</v>
      </c>
    </row>
    <row r="1312" spans="1:17" x14ac:dyDescent="0.25">
      <c r="A1312" t="s">
        <v>5268</v>
      </c>
      <c r="B1312" t="s">
        <v>1219</v>
      </c>
      <c r="C1312" s="2">
        <v>40697</v>
      </c>
      <c r="D1312" s="2">
        <v>40697</v>
      </c>
      <c r="E1312" t="s">
        <v>21</v>
      </c>
      <c r="F1312" t="s">
        <v>140</v>
      </c>
      <c r="G1312" t="s">
        <v>141</v>
      </c>
      <c r="H1312">
        <v>4</v>
      </c>
      <c r="I1312" t="s">
        <v>142</v>
      </c>
      <c r="K1312" s="5"/>
      <c r="L1312">
        <f>(10+(32/60))-(9+(46/60))</f>
        <v>0.76666666666666572</v>
      </c>
      <c r="M1312" t="s">
        <v>144</v>
      </c>
      <c r="N1312" t="s">
        <v>5238</v>
      </c>
      <c r="P1312" s="4" t="str">
        <f t="shared" si="39"/>
        <v>KRAYN-WKO-NDX-20110603</v>
      </c>
      <c r="Q1312">
        <f t="shared" si="40"/>
        <v>1</v>
      </c>
    </row>
    <row r="1313" spans="1:17" x14ac:dyDescent="0.25">
      <c r="A1313" t="s">
        <v>5232</v>
      </c>
      <c r="B1313" t="s">
        <v>5218</v>
      </c>
      <c r="C1313" s="2">
        <v>40698</v>
      </c>
      <c r="D1313" s="2">
        <v>40698</v>
      </c>
      <c r="E1313" t="s">
        <v>19</v>
      </c>
      <c r="F1313" t="s">
        <v>140</v>
      </c>
      <c r="G1313" t="s">
        <v>141</v>
      </c>
      <c r="H1313">
        <v>30</v>
      </c>
      <c r="I1313" t="s">
        <v>162</v>
      </c>
      <c r="K1313" s="5"/>
      <c r="L1313">
        <f>8+(27/60)</f>
        <v>8.4499999999999993</v>
      </c>
      <c r="M1313" t="s">
        <v>144</v>
      </c>
      <c r="N1313" t="s">
        <v>5233</v>
      </c>
      <c r="P1313" s="4" t="str">
        <f t="shared" si="39"/>
        <v>KRAYN-WKO-NDX-20110604</v>
      </c>
      <c r="Q1313">
        <f t="shared" si="40"/>
        <v>1</v>
      </c>
    </row>
    <row r="1314" spans="1:17" x14ac:dyDescent="0.25">
      <c r="A1314" t="s">
        <v>5230</v>
      </c>
      <c r="B1314" t="s">
        <v>5218</v>
      </c>
      <c r="C1314" s="2">
        <v>40699</v>
      </c>
      <c r="D1314" s="2">
        <v>40699</v>
      </c>
      <c r="E1314" t="s">
        <v>18</v>
      </c>
      <c r="F1314" t="s">
        <v>140</v>
      </c>
      <c r="G1314" t="s">
        <v>141</v>
      </c>
      <c r="H1314">
        <v>10</v>
      </c>
      <c r="I1314" t="s">
        <v>162</v>
      </c>
      <c r="K1314" s="5"/>
      <c r="L1314">
        <f>(7+25/60)</f>
        <v>7.416666666666667</v>
      </c>
      <c r="M1314" t="s">
        <v>144</v>
      </c>
      <c r="N1314" t="s">
        <v>5231</v>
      </c>
      <c r="P1314" s="4" t="str">
        <f t="shared" si="39"/>
        <v>KRAYN-WKO-NDX-20110605</v>
      </c>
      <c r="Q1314">
        <f t="shared" si="40"/>
        <v>1</v>
      </c>
    </row>
    <row r="1315" spans="1:17" x14ac:dyDescent="0.25">
      <c r="A1315" t="s">
        <v>5254</v>
      </c>
      <c r="B1315" t="s">
        <v>5218</v>
      </c>
      <c r="C1315" s="2">
        <v>40699</v>
      </c>
      <c r="D1315" s="2">
        <v>40699</v>
      </c>
      <c r="E1315" t="s">
        <v>34</v>
      </c>
      <c r="F1315" t="s">
        <v>140</v>
      </c>
      <c r="G1315" t="s">
        <v>141</v>
      </c>
      <c r="H1315">
        <f>10</f>
        <v>10</v>
      </c>
      <c r="I1315" t="s">
        <v>162</v>
      </c>
      <c r="K1315" s="5"/>
      <c r="L1315">
        <f>7+(12/60)</f>
        <v>7.2</v>
      </c>
      <c r="M1315" t="s">
        <v>144</v>
      </c>
      <c r="N1315" t="s">
        <v>5255</v>
      </c>
      <c r="P1315" s="4" t="str">
        <f t="shared" si="39"/>
        <v>KRAYN-WKO-NDX-20110605</v>
      </c>
      <c r="Q1315">
        <f t="shared" si="40"/>
        <v>1</v>
      </c>
    </row>
    <row r="1316" spans="1:17" x14ac:dyDescent="0.25">
      <c r="A1316" t="s">
        <v>380</v>
      </c>
      <c r="B1316" t="s">
        <v>381</v>
      </c>
      <c r="C1316" s="2">
        <v>40700</v>
      </c>
      <c r="D1316" s="2">
        <v>40700</v>
      </c>
      <c r="E1316" t="s">
        <v>19</v>
      </c>
      <c r="F1316" t="s">
        <v>161</v>
      </c>
      <c r="G1316" t="s">
        <v>141</v>
      </c>
      <c r="H1316">
        <v>0.91666668653488159</v>
      </c>
      <c r="I1316" t="s">
        <v>162</v>
      </c>
      <c r="J1316" t="s">
        <v>37</v>
      </c>
      <c r="K1316" s="5" t="s">
        <v>168</v>
      </c>
      <c r="L1316">
        <v>0.29652777314186096</v>
      </c>
      <c r="M1316" t="s">
        <v>144</v>
      </c>
      <c r="N1316" t="s">
        <v>382</v>
      </c>
      <c r="P1316" s="4" t="str">
        <f t="shared" si="39"/>
        <v>KRAYN-WKO-NDX-20110606</v>
      </c>
      <c r="Q1316">
        <f t="shared" si="40"/>
        <v>1</v>
      </c>
    </row>
    <row r="1317" spans="1:17" x14ac:dyDescent="0.25">
      <c r="A1317" s="34" t="s">
        <v>259</v>
      </c>
      <c r="B1317" s="34" t="s">
        <v>260</v>
      </c>
      <c r="C1317" s="35">
        <v>40701</v>
      </c>
      <c r="D1317" s="35">
        <v>40701</v>
      </c>
      <c r="E1317" s="34" t="s">
        <v>33</v>
      </c>
      <c r="F1317" s="34" t="s">
        <v>161</v>
      </c>
      <c r="G1317" s="34" t="s">
        <v>141</v>
      </c>
      <c r="H1317" s="34">
        <v>0.58333331346511841</v>
      </c>
      <c r="I1317" s="34" t="s">
        <v>162</v>
      </c>
      <c r="J1317" s="34" t="s">
        <v>261</v>
      </c>
      <c r="K1317" s="36" t="s">
        <v>262</v>
      </c>
      <c r="L1317" s="34">
        <v>0.48055556416511536</v>
      </c>
      <c r="M1317" s="34" t="s">
        <v>144</v>
      </c>
      <c r="N1317" s="34" t="s">
        <v>165</v>
      </c>
      <c r="P1317" s="4" t="str">
        <f t="shared" si="39"/>
        <v>KRAYN-WKO-NDX-20110607</v>
      </c>
      <c r="Q1317">
        <f t="shared" si="40"/>
        <v>1</v>
      </c>
    </row>
    <row r="1318" spans="1:17" x14ac:dyDescent="0.25">
      <c r="A1318" s="34" t="s">
        <v>263</v>
      </c>
      <c r="B1318" s="34" t="s">
        <v>260</v>
      </c>
      <c r="C1318" s="35">
        <v>40701</v>
      </c>
      <c r="D1318" s="35">
        <v>40701</v>
      </c>
      <c r="E1318" s="34" t="s">
        <v>33</v>
      </c>
      <c r="F1318" s="34" t="s">
        <v>161</v>
      </c>
      <c r="G1318" s="34" t="s">
        <v>141</v>
      </c>
      <c r="H1318" s="34">
        <v>0.97916668653488159</v>
      </c>
      <c r="I1318" s="34" t="s">
        <v>162</v>
      </c>
      <c r="J1318" s="34" t="s">
        <v>264</v>
      </c>
      <c r="K1318" s="36" t="s">
        <v>265</v>
      </c>
      <c r="L1318" s="34">
        <v>0.70069444179534912</v>
      </c>
      <c r="M1318" s="34" t="s">
        <v>144</v>
      </c>
      <c r="N1318" s="34" t="s">
        <v>165</v>
      </c>
      <c r="P1318" s="4" t="str">
        <f t="shared" si="39"/>
        <v>KRAYN-WKO-NDX-20110607</v>
      </c>
      <c r="Q1318">
        <f t="shared" si="40"/>
        <v>1</v>
      </c>
    </row>
    <row r="1319" spans="1:17" x14ac:dyDescent="0.25">
      <c r="A1319" t="s">
        <v>396</v>
      </c>
      <c r="B1319" t="s">
        <v>315</v>
      </c>
      <c r="C1319" s="2">
        <v>40701</v>
      </c>
      <c r="D1319" s="2">
        <v>40701</v>
      </c>
      <c r="E1319" t="s">
        <v>34</v>
      </c>
      <c r="F1319" t="s">
        <v>161</v>
      </c>
      <c r="G1319" t="s">
        <v>141</v>
      </c>
      <c r="H1319">
        <v>0.1041666641831398</v>
      </c>
      <c r="I1319" t="s">
        <v>162</v>
      </c>
      <c r="K1319" s="5" t="s">
        <v>143</v>
      </c>
      <c r="L1319">
        <v>0.1041666641831398</v>
      </c>
      <c r="M1319" t="s">
        <v>144</v>
      </c>
      <c r="N1319" t="s">
        <v>397</v>
      </c>
      <c r="P1319" s="4" t="str">
        <f t="shared" si="39"/>
        <v>KRAYN-WKO-NDX-20110607</v>
      </c>
      <c r="Q1319">
        <f t="shared" si="40"/>
        <v>1</v>
      </c>
    </row>
    <row r="1320" spans="1:17" x14ac:dyDescent="0.25">
      <c r="A1320" t="s">
        <v>398</v>
      </c>
      <c r="B1320" t="s">
        <v>315</v>
      </c>
      <c r="C1320" s="2">
        <v>40701</v>
      </c>
      <c r="D1320" s="2">
        <v>40701</v>
      </c>
      <c r="E1320" t="s">
        <v>34</v>
      </c>
      <c r="F1320" t="s">
        <v>161</v>
      </c>
      <c r="G1320" t="s">
        <v>141</v>
      </c>
      <c r="H1320">
        <v>0.4930555522441864</v>
      </c>
      <c r="I1320" t="s">
        <v>162</v>
      </c>
      <c r="K1320" s="5" t="s">
        <v>143</v>
      </c>
      <c r="L1320">
        <v>0.4930555522441864</v>
      </c>
      <c r="M1320" t="s">
        <v>144</v>
      </c>
      <c r="N1320" t="s">
        <v>397</v>
      </c>
      <c r="P1320" s="4" t="str">
        <f t="shared" si="39"/>
        <v>KRAYN-WKO-NDX-20110607</v>
      </c>
      <c r="Q1320">
        <f t="shared" si="40"/>
        <v>1</v>
      </c>
    </row>
    <row r="1321" spans="1:17" x14ac:dyDescent="0.25">
      <c r="A1321" t="s">
        <v>399</v>
      </c>
      <c r="B1321" t="s">
        <v>315</v>
      </c>
      <c r="C1321" s="2">
        <v>40701</v>
      </c>
      <c r="D1321" s="2">
        <v>40701</v>
      </c>
      <c r="E1321" t="s">
        <v>34</v>
      </c>
      <c r="F1321" t="s">
        <v>161</v>
      </c>
      <c r="G1321" t="s">
        <v>141</v>
      </c>
      <c r="H1321">
        <v>0.7326388955116272</v>
      </c>
      <c r="I1321" t="s">
        <v>162</v>
      </c>
      <c r="K1321" s="5" t="s">
        <v>143</v>
      </c>
      <c r="L1321">
        <v>0.7326388955116272</v>
      </c>
      <c r="M1321" t="s">
        <v>144</v>
      </c>
      <c r="N1321" t="s">
        <v>397</v>
      </c>
      <c r="P1321" s="4" t="str">
        <f t="shared" si="39"/>
        <v>KRAYN-WKO-NDX-20110607</v>
      </c>
      <c r="Q1321">
        <f t="shared" si="40"/>
        <v>1</v>
      </c>
    </row>
    <row r="1322" spans="1:17" x14ac:dyDescent="0.25">
      <c r="A1322" t="s">
        <v>420</v>
      </c>
      <c r="B1322" t="s">
        <v>421</v>
      </c>
      <c r="C1322" s="2">
        <v>40702</v>
      </c>
      <c r="D1322" s="2">
        <v>40702</v>
      </c>
      <c r="E1322" t="s">
        <v>25</v>
      </c>
      <c r="F1322" t="s">
        <v>140</v>
      </c>
      <c r="G1322" t="s">
        <v>141</v>
      </c>
      <c r="H1322">
        <v>0.20555555820465088</v>
      </c>
      <c r="I1322" t="s">
        <v>142</v>
      </c>
      <c r="K1322" s="5" t="s">
        <v>143</v>
      </c>
      <c r="L1322">
        <v>0.10277777910232544</v>
      </c>
      <c r="M1322" t="s">
        <v>144</v>
      </c>
      <c r="N1322" t="s">
        <v>422</v>
      </c>
      <c r="P1322" s="4" t="str">
        <f t="shared" si="39"/>
        <v>KRAYN-WKO-NDX-20110608</v>
      </c>
      <c r="Q1322">
        <f t="shared" si="40"/>
        <v>1</v>
      </c>
    </row>
    <row r="1323" spans="1:17" x14ac:dyDescent="0.25">
      <c r="A1323" t="s">
        <v>2365</v>
      </c>
      <c r="B1323" t="s">
        <v>1357</v>
      </c>
      <c r="C1323" s="2">
        <v>40702</v>
      </c>
      <c r="D1323" s="2">
        <v>40702</v>
      </c>
      <c r="E1323" t="s">
        <v>17</v>
      </c>
      <c r="F1323" t="s">
        <v>140</v>
      </c>
      <c r="G1323" t="s">
        <v>141</v>
      </c>
      <c r="H1323">
        <v>5</v>
      </c>
      <c r="I1323" t="s">
        <v>142</v>
      </c>
      <c r="K1323" s="5" t="s">
        <v>143</v>
      </c>
      <c r="L1323">
        <v>8.2333335876464844</v>
      </c>
      <c r="M1323" t="s">
        <v>144</v>
      </c>
      <c r="N1323" t="s">
        <v>2366</v>
      </c>
      <c r="P1323" s="4" t="str">
        <f t="shared" si="39"/>
        <v>KRAYN-WKO-NDX-20110608</v>
      </c>
      <c r="Q1323">
        <f t="shared" si="40"/>
        <v>1</v>
      </c>
    </row>
    <row r="1324" spans="1:17" x14ac:dyDescent="0.25">
      <c r="A1324" t="s">
        <v>372</v>
      </c>
      <c r="B1324" t="s">
        <v>373</v>
      </c>
      <c r="C1324" s="2">
        <v>40703</v>
      </c>
      <c r="D1324" s="2">
        <v>40703</v>
      </c>
      <c r="E1324" t="s">
        <v>18</v>
      </c>
      <c r="F1324" t="s">
        <v>140</v>
      </c>
      <c r="G1324" t="s">
        <v>141</v>
      </c>
      <c r="H1324">
        <v>0.25</v>
      </c>
      <c r="I1324" t="s">
        <v>142</v>
      </c>
      <c r="K1324" s="5" t="s">
        <v>143</v>
      </c>
      <c r="L1324">
        <v>0.2013888955116272</v>
      </c>
      <c r="M1324" t="s">
        <v>144</v>
      </c>
      <c r="N1324" t="s">
        <v>374</v>
      </c>
      <c r="P1324" s="4" t="str">
        <f t="shared" si="39"/>
        <v>KRAYN-WKO-NDX-20110609</v>
      </c>
      <c r="Q1324">
        <f t="shared" si="40"/>
        <v>1</v>
      </c>
    </row>
    <row r="1325" spans="1:17" x14ac:dyDescent="0.25">
      <c r="A1325" t="s">
        <v>383</v>
      </c>
      <c r="B1325" t="s">
        <v>384</v>
      </c>
      <c r="C1325" s="2">
        <v>40703</v>
      </c>
      <c r="D1325" s="2">
        <v>40703</v>
      </c>
      <c r="E1325" t="s">
        <v>20</v>
      </c>
      <c r="F1325" t="s">
        <v>140</v>
      </c>
      <c r="G1325" t="s">
        <v>141</v>
      </c>
      <c r="H1325">
        <v>0.1145833358168602</v>
      </c>
      <c r="I1325" t="s">
        <v>142</v>
      </c>
      <c r="K1325" s="5" t="s">
        <v>143</v>
      </c>
      <c r="L1325">
        <v>0.1145833358168602</v>
      </c>
      <c r="M1325" t="s">
        <v>144</v>
      </c>
      <c r="N1325" t="s">
        <v>385</v>
      </c>
      <c r="P1325" s="4" t="str">
        <f t="shared" si="39"/>
        <v>KRAYN-WKO-NDX-20110609</v>
      </c>
      <c r="Q1325">
        <f t="shared" si="40"/>
        <v>1</v>
      </c>
    </row>
    <row r="1326" spans="1:17" x14ac:dyDescent="0.25">
      <c r="A1326" t="s">
        <v>386</v>
      </c>
      <c r="B1326" t="s">
        <v>387</v>
      </c>
      <c r="C1326" s="2">
        <v>40703</v>
      </c>
      <c r="D1326" s="2">
        <v>40703</v>
      </c>
      <c r="E1326" t="s">
        <v>21</v>
      </c>
      <c r="F1326" t="s">
        <v>140</v>
      </c>
      <c r="G1326" t="s">
        <v>141</v>
      </c>
      <c r="H1326">
        <v>9.375E-2</v>
      </c>
      <c r="I1326" t="s">
        <v>142</v>
      </c>
      <c r="K1326" s="5" t="s">
        <v>143</v>
      </c>
      <c r="L1326">
        <v>5.2083332091569901E-2</v>
      </c>
      <c r="M1326" t="s">
        <v>144</v>
      </c>
      <c r="N1326" t="s">
        <v>388</v>
      </c>
      <c r="P1326" s="4" t="str">
        <f t="shared" si="39"/>
        <v>KRAYN-WKO-NDX-20110609</v>
      </c>
      <c r="Q1326">
        <f t="shared" si="40"/>
        <v>1</v>
      </c>
    </row>
    <row r="1327" spans="1:17" x14ac:dyDescent="0.25">
      <c r="A1327" t="s">
        <v>389</v>
      </c>
      <c r="B1327" t="s">
        <v>387</v>
      </c>
      <c r="C1327" s="2">
        <v>40703</v>
      </c>
      <c r="D1327" s="2">
        <v>40703</v>
      </c>
      <c r="E1327" t="s">
        <v>21</v>
      </c>
      <c r="F1327" t="s">
        <v>140</v>
      </c>
      <c r="G1327" t="s">
        <v>141</v>
      </c>
      <c r="H1327">
        <v>0.3993055522441864</v>
      </c>
      <c r="I1327" t="s">
        <v>142</v>
      </c>
      <c r="K1327" s="5" t="s">
        <v>143</v>
      </c>
      <c r="L1327">
        <v>5.2083332091569901E-2</v>
      </c>
      <c r="M1327" t="s">
        <v>144</v>
      </c>
      <c r="N1327" t="s">
        <v>388</v>
      </c>
      <c r="P1327" s="4" t="str">
        <f t="shared" si="39"/>
        <v>KRAYN-WKO-NDX-20110609</v>
      </c>
      <c r="Q1327">
        <f t="shared" si="40"/>
        <v>1</v>
      </c>
    </row>
    <row r="1328" spans="1:17" x14ac:dyDescent="0.25">
      <c r="A1328" t="s">
        <v>541</v>
      </c>
      <c r="B1328" t="s">
        <v>542</v>
      </c>
      <c r="C1328" s="2">
        <v>40703</v>
      </c>
      <c r="D1328" s="2">
        <v>40703</v>
      </c>
      <c r="E1328" t="s">
        <v>27</v>
      </c>
      <c r="F1328" t="s">
        <v>140</v>
      </c>
      <c r="G1328" t="s">
        <v>141</v>
      </c>
      <c r="H1328">
        <v>0.1597222238779068</v>
      </c>
      <c r="I1328" t="s">
        <v>142</v>
      </c>
      <c r="K1328" s="5" t="s">
        <v>143</v>
      </c>
      <c r="L1328">
        <v>0.2013888955116272</v>
      </c>
      <c r="M1328" t="s">
        <v>144</v>
      </c>
      <c r="N1328" t="s">
        <v>543</v>
      </c>
      <c r="P1328" s="4" t="str">
        <f t="shared" si="39"/>
        <v>KRAYN-WKO-NDX-20110609</v>
      </c>
      <c r="Q1328">
        <f t="shared" si="40"/>
        <v>1</v>
      </c>
    </row>
    <row r="1329" spans="1:17" x14ac:dyDescent="0.25">
      <c r="A1329" t="s">
        <v>583</v>
      </c>
      <c r="B1329" t="s">
        <v>584</v>
      </c>
      <c r="C1329" s="2">
        <v>40703</v>
      </c>
      <c r="D1329" s="2">
        <v>40703</v>
      </c>
      <c r="E1329" t="s">
        <v>28</v>
      </c>
      <c r="F1329" t="s">
        <v>161</v>
      </c>
      <c r="G1329" t="s">
        <v>141</v>
      </c>
      <c r="H1329">
        <v>1.0444444417953491</v>
      </c>
      <c r="I1329" t="s">
        <v>162</v>
      </c>
      <c r="J1329" t="s">
        <v>356</v>
      </c>
      <c r="K1329" s="5" t="s">
        <v>585</v>
      </c>
      <c r="L1329">
        <v>0.73541665077209473</v>
      </c>
      <c r="M1329" t="s">
        <v>144</v>
      </c>
      <c r="N1329" t="s">
        <v>586</v>
      </c>
      <c r="P1329" s="4" t="str">
        <f t="shared" si="39"/>
        <v>KRAYN-WKO-NDX-20110609</v>
      </c>
      <c r="Q1329">
        <f t="shared" si="40"/>
        <v>1</v>
      </c>
    </row>
    <row r="1330" spans="1:17" x14ac:dyDescent="0.25">
      <c r="A1330" t="s">
        <v>587</v>
      </c>
      <c r="B1330" t="s">
        <v>584</v>
      </c>
      <c r="C1330" s="2">
        <v>40703</v>
      </c>
      <c r="D1330" s="2">
        <v>40703</v>
      </c>
      <c r="E1330" t="s">
        <v>28</v>
      </c>
      <c r="F1330" t="s">
        <v>161</v>
      </c>
      <c r="G1330" t="s">
        <v>141</v>
      </c>
      <c r="H1330">
        <v>2.3562502861022949</v>
      </c>
      <c r="I1330" t="s">
        <v>162</v>
      </c>
      <c r="J1330" t="s">
        <v>588</v>
      </c>
      <c r="K1330" s="5" t="s">
        <v>589</v>
      </c>
      <c r="L1330">
        <v>0.93819445371627808</v>
      </c>
      <c r="M1330" t="s">
        <v>144</v>
      </c>
      <c r="N1330" t="s">
        <v>586</v>
      </c>
      <c r="P1330" s="4" t="str">
        <f t="shared" si="39"/>
        <v>KRAYN-WKO-NDX-20110609</v>
      </c>
      <c r="Q1330">
        <f t="shared" si="40"/>
        <v>1</v>
      </c>
    </row>
    <row r="1331" spans="1:17" x14ac:dyDescent="0.25">
      <c r="A1331" t="s">
        <v>266</v>
      </c>
      <c r="B1331" t="s">
        <v>267</v>
      </c>
      <c r="C1331" s="2">
        <v>40704</v>
      </c>
      <c r="D1331" s="2">
        <v>40704</v>
      </c>
      <c r="E1331" t="s">
        <v>33</v>
      </c>
      <c r="F1331" t="s">
        <v>140</v>
      </c>
      <c r="G1331" t="s">
        <v>141</v>
      </c>
      <c r="H1331">
        <v>0.1875</v>
      </c>
      <c r="I1331" t="s">
        <v>142</v>
      </c>
      <c r="K1331" s="5" t="s">
        <v>143</v>
      </c>
      <c r="L1331">
        <v>0.17291666567325592</v>
      </c>
      <c r="M1331" t="s">
        <v>144</v>
      </c>
      <c r="N1331" t="s">
        <v>268</v>
      </c>
      <c r="P1331" s="4" t="str">
        <f t="shared" si="39"/>
        <v>KRAYN-WKO-NDX-20110610</v>
      </c>
      <c r="Q1331">
        <f t="shared" si="40"/>
        <v>1</v>
      </c>
    </row>
    <row r="1332" spans="1:17" x14ac:dyDescent="0.25">
      <c r="A1332" t="s">
        <v>365</v>
      </c>
      <c r="B1332" t="s">
        <v>366</v>
      </c>
      <c r="C1332" s="2">
        <v>40704</v>
      </c>
      <c r="D1332" s="2">
        <v>40704</v>
      </c>
      <c r="E1332" t="s">
        <v>35</v>
      </c>
      <c r="F1332" t="s">
        <v>140</v>
      </c>
      <c r="G1332" t="s">
        <v>141</v>
      </c>
      <c r="H1332">
        <v>5.9027776122093201E-2</v>
      </c>
      <c r="I1332" t="s">
        <v>142</v>
      </c>
      <c r="K1332" s="5" t="s">
        <v>143</v>
      </c>
      <c r="L1332">
        <v>9.2361107468605042E-2</v>
      </c>
      <c r="M1332" t="s">
        <v>144</v>
      </c>
      <c r="N1332" t="s">
        <v>268</v>
      </c>
      <c r="P1332" s="4" t="str">
        <f t="shared" si="39"/>
        <v>KRAYN-WKO-NDX-20110610</v>
      </c>
      <c r="Q1332">
        <f t="shared" si="40"/>
        <v>1</v>
      </c>
    </row>
    <row r="1333" spans="1:17" x14ac:dyDescent="0.25">
      <c r="A1333" t="s">
        <v>929</v>
      </c>
      <c r="B1333" t="s">
        <v>584</v>
      </c>
      <c r="C1333" s="2">
        <v>40706</v>
      </c>
      <c r="D1333" s="2">
        <v>40706</v>
      </c>
      <c r="E1333" t="s">
        <v>28</v>
      </c>
      <c r="F1333" t="s">
        <v>161</v>
      </c>
      <c r="G1333" t="s">
        <v>141</v>
      </c>
      <c r="H1333">
        <v>0.59375</v>
      </c>
      <c r="I1333" t="s">
        <v>162</v>
      </c>
      <c r="K1333" s="5" t="s">
        <v>143</v>
      </c>
      <c r="L1333">
        <v>0.30902779102325439</v>
      </c>
      <c r="M1333" t="s">
        <v>144</v>
      </c>
      <c r="N1333" t="s">
        <v>930</v>
      </c>
      <c r="P1333" s="4" t="str">
        <f t="shared" si="39"/>
        <v>KRAYN-WKO-NDX-20110612</v>
      </c>
      <c r="Q1333">
        <f t="shared" si="40"/>
        <v>1</v>
      </c>
    </row>
    <row r="1334" spans="1:17" x14ac:dyDescent="0.25">
      <c r="A1334" t="s">
        <v>269</v>
      </c>
      <c r="B1334" t="s">
        <v>270</v>
      </c>
      <c r="C1334" s="2">
        <v>40707</v>
      </c>
      <c r="D1334" s="2">
        <v>40707</v>
      </c>
      <c r="E1334" t="s">
        <v>33</v>
      </c>
      <c r="F1334" t="s">
        <v>140</v>
      </c>
      <c r="G1334" t="s">
        <v>141</v>
      </c>
      <c r="H1334">
        <v>2.2152776718139648</v>
      </c>
      <c r="I1334" t="s">
        <v>142</v>
      </c>
      <c r="K1334" s="5" t="s">
        <v>143</v>
      </c>
      <c r="L1334">
        <v>0.86805558204650879</v>
      </c>
      <c r="M1334" t="s">
        <v>144</v>
      </c>
      <c r="N1334" t="s">
        <v>271</v>
      </c>
      <c r="P1334" s="4" t="str">
        <f t="shared" si="39"/>
        <v>KRAYN-WKO-NDX-20110613</v>
      </c>
      <c r="Q1334">
        <f t="shared" si="40"/>
        <v>1</v>
      </c>
    </row>
    <row r="1335" spans="1:17" x14ac:dyDescent="0.25">
      <c r="A1335" t="s">
        <v>5200</v>
      </c>
      <c r="B1335" t="s">
        <v>1219</v>
      </c>
      <c r="C1335" s="2">
        <v>40707</v>
      </c>
      <c r="D1335" s="2">
        <v>40707</v>
      </c>
      <c r="E1335" t="s">
        <v>33</v>
      </c>
      <c r="F1335" t="s">
        <v>140</v>
      </c>
      <c r="G1335" t="s">
        <v>141</v>
      </c>
      <c r="H1335">
        <v>8.5</v>
      </c>
      <c r="I1335" t="s">
        <v>142</v>
      </c>
      <c r="K1335" s="5" t="s">
        <v>143</v>
      </c>
      <c r="L1335">
        <v>8.6499996185302734</v>
      </c>
      <c r="M1335" t="s">
        <v>144</v>
      </c>
      <c r="N1335" t="s">
        <v>5201</v>
      </c>
      <c r="P1335" s="4" t="str">
        <f t="shared" si="39"/>
        <v>KRAYN-WKO-NDX-20110613</v>
      </c>
      <c r="Q1335">
        <f t="shared" si="40"/>
        <v>1</v>
      </c>
    </row>
    <row r="1336" spans="1:17" x14ac:dyDescent="0.25">
      <c r="A1336" t="s">
        <v>159</v>
      </c>
      <c r="B1336" t="s">
        <v>160</v>
      </c>
      <c r="C1336" s="2">
        <v>40708</v>
      </c>
      <c r="D1336" s="2">
        <v>40708</v>
      </c>
      <c r="E1336" t="s">
        <v>31</v>
      </c>
      <c r="F1336" t="s">
        <v>161</v>
      </c>
      <c r="G1336" t="s">
        <v>141</v>
      </c>
      <c r="H1336">
        <v>1.0715278387069702</v>
      </c>
      <c r="I1336" t="s">
        <v>162</v>
      </c>
      <c r="J1336" t="s">
        <v>163</v>
      </c>
      <c r="K1336" s="5" t="s">
        <v>164</v>
      </c>
      <c r="L1336">
        <v>0.96388888359069824</v>
      </c>
      <c r="M1336" t="s">
        <v>144</v>
      </c>
      <c r="N1336" t="s">
        <v>165</v>
      </c>
      <c r="P1336" s="4" t="str">
        <f t="shared" si="39"/>
        <v>KRAYN-WKO-NDX-20110614</v>
      </c>
      <c r="Q1336">
        <f t="shared" si="40"/>
        <v>1</v>
      </c>
    </row>
    <row r="1337" spans="1:17" x14ac:dyDescent="0.25">
      <c r="A1337" t="s">
        <v>272</v>
      </c>
      <c r="B1337" t="s">
        <v>270</v>
      </c>
      <c r="C1337" s="2">
        <v>40708</v>
      </c>
      <c r="D1337" s="2">
        <v>40708</v>
      </c>
      <c r="E1337" t="s">
        <v>33</v>
      </c>
      <c r="F1337" t="s">
        <v>140</v>
      </c>
      <c r="G1337" t="s">
        <v>141</v>
      </c>
      <c r="H1337">
        <v>1.0277777910232544</v>
      </c>
      <c r="I1337" t="s">
        <v>142</v>
      </c>
      <c r="K1337" s="5" t="s">
        <v>143</v>
      </c>
      <c r="L1337">
        <v>0.47222220897674561</v>
      </c>
      <c r="M1337" t="s">
        <v>144</v>
      </c>
      <c r="N1337" t="s">
        <v>273</v>
      </c>
      <c r="P1337" s="4" t="str">
        <f t="shared" si="39"/>
        <v>KRAYN-WKO-NDX-20110614</v>
      </c>
      <c r="Q1337">
        <f t="shared" si="40"/>
        <v>1</v>
      </c>
    </row>
    <row r="1338" spans="1:17" x14ac:dyDescent="0.25">
      <c r="A1338" t="s">
        <v>612</v>
      </c>
      <c r="B1338" t="s">
        <v>613</v>
      </c>
      <c r="C1338" s="2">
        <v>40708</v>
      </c>
      <c r="D1338" s="2">
        <v>40708</v>
      </c>
      <c r="E1338" t="s">
        <v>29</v>
      </c>
      <c r="F1338" t="s">
        <v>161</v>
      </c>
      <c r="G1338" t="s">
        <v>141</v>
      </c>
      <c r="H1338">
        <v>0.37847220897674561</v>
      </c>
      <c r="I1338" t="s">
        <v>162</v>
      </c>
      <c r="J1338" t="s">
        <v>356</v>
      </c>
      <c r="K1338" s="5" t="s">
        <v>614</v>
      </c>
      <c r="L1338">
        <v>0.3333333432674408</v>
      </c>
      <c r="M1338" t="s">
        <v>144</v>
      </c>
      <c r="N1338" t="s">
        <v>615</v>
      </c>
      <c r="P1338" s="4" t="str">
        <f t="shared" si="39"/>
        <v>KRAYN-WKO-NDX-20110614</v>
      </c>
      <c r="Q1338">
        <f t="shared" si="40"/>
        <v>1</v>
      </c>
    </row>
    <row r="1339" spans="1:17" x14ac:dyDescent="0.25">
      <c r="A1339" t="s">
        <v>622</v>
      </c>
      <c r="B1339" t="s">
        <v>613</v>
      </c>
      <c r="C1339" s="2">
        <v>40708</v>
      </c>
      <c r="D1339" s="2">
        <v>40708</v>
      </c>
      <c r="E1339" t="s">
        <v>29</v>
      </c>
      <c r="F1339" t="s">
        <v>161</v>
      </c>
      <c r="G1339" t="s">
        <v>141</v>
      </c>
      <c r="H1339">
        <v>0.71180552244186401</v>
      </c>
      <c r="I1339" t="s">
        <v>162</v>
      </c>
      <c r="J1339" t="s">
        <v>428</v>
      </c>
      <c r="K1339" s="5" t="s">
        <v>623</v>
      </c>
      <c r="L1339">
        <v>0.66666668653488159</v>
      </c>
      <c r="M1339" t="s">
        <v>144</v>
      </c>
      <c r="N1339" t="s">
        <v>615</v>
      </c>
      <c r="P1339" s="4" t="str">
        <f t="shared" si="39"/>
        <v>KRAYN-WKO-NDX-20110614</v>
      </c>
      <c r="Q1339">
        <f t="shared" si="40"/>
        <v>1</v>
      </c>
    </row>
    <row r="1340" spans="1:17" x14ac:dyDescent="0.25">
      <c r="A1340" t="s">
        <v>5204</v>
      </c>
      <c r="B1340" t="s">
        <v>1219</v>
      </c>
      <c r="C1340" s="2">
        <v>40708</v>
      </c>
      <c r="E1340" t="s">
        <v>21</v>
      </c>
      <c r="F1340" t="s">
        <v>1200</v>
      </c>
      <c r="G1340" t="s">
        <v>141</v>
      </c>
      <c r="H1340">
        <v>0.3333333432674408</v>
      </c>
      <c r="I1340" t="s">
        <v>162</v>
      </c>
      <c r="K1340" s="5" t="s">
        <v>143</v>
      </c>
      <c r="L1340">
        <v>7.5666666030883789</v>
      </c>
      <c r="M1340" t="s">
        <v>144</v>
      </c>
      <c r="N1340" t="s">
        <v>5205</v>
      </c>
      <c r="P1340" s="4" t="str">
        <f t="shared" si="39"/>
        <v>KRAYN-WKO-NDX-20110614</v>
      </c>
      <c r="Q1340">
        <f t="shared" si="40"/>
        <v>1</v>
      </c>
    </row>
    <row r="1341" spans="1:17" x14ac:dyDescent="0.25">
      <c r="A1341" t="s">
        <v>5212</v>
      </c>
      <c r="B1341" t="s">
        <v>1219</v>
      </c>
      <c r="C1341" s="2">
        <v>40708</v>
      </c>
      <c r="D1341" s="2">
        <v>40708</v>
      </c>
      <c r="E1341" t="s">
        <v>33</v>
      </c>
      <c r="F1341" t="s">
        <v>140</v>
      </c>
      <c r="G1341" t="s">
        <v>141</v>
      </c>
      <c r="H1341">
        <v>1.4166666269302368</v>
      </c>
      <c r="I1341" t="s">
        <v>142</v>
      </c>
      <c r="K1341" s="5" t="s">
        <v>143</v>
      </c>
      <c r="L1341">
        <v>1.0499999523162842</v>
      </c>
      <c r="M1341" t="s">
        <v>144</v>
      </c>
      <c r="N1341" t="s">
        <v>5213</v>
      </c>
      <c r="P1341" s="4" t="str">
        <f t="shared" si="39"/>
        <v>KRAYN-WKO-NDX-20110614</v>
      </c>
      <c r="Q1341">
        <f t="shared" si="40"/>
        <v>1</v>
      </c>
    </row>
    <row r="1342" spans="1:17" x14ac:dyDescent="0.25">
      <c r="A1342" t="s">
        <v>274</v>
      </c>
      <c r="B1342" t="s">
        <v>270</v>
      </c>
      <c r="C1342" s="2">
        <v>40709</v>
      </c>
      <c r="D1342" s="2">
        <v>40709</v>
      </c>
      <c r="E1342" t="s">
        <v>33</v>
      </c>
      <c r="F1342" t="s">
        <v>140</v>
      </c>
      <c r="G1342" t="s">
        <v>141</v>
      </c>
      <c r="H1342">
        <v>0.77777779102325439</v>
      </c>
      <c r="I1342" t="s">
        <v>142</v>
      </c>
      <c r="K1342" s="5" t="s">
        <v>143</v>
      </c>
      <c r="L1342">
        <v>0.34722220897674561</v>
      </c>
      <c r="M1342" t="s">
        <v>144</v>
      </c>
      <c r="N1342" t="s">
        <v>275</v>
      </c>
      <c r="P1342" s="4" t="str">
        <f t="shared" si="39"/>
        <v>KRAYN-WKO-NDX-20110615</v>
      </c>
      <c r="Q1342">
        <f t="shared" si="40"/>
        <v>1</v>
      </c>
    </row>
    <row r="1343" spans="1:17" x14ac:dyDescent="0.25">
      <c r="A1343" t="s">
        <v>616</v>
      </c>
      <c r="B1343" t="s">
        <v>617</v>
      </c>
      <c r="C1343" s="2">
        <v>40709</v>
      </c>
      <c r="D1343" s="2">
        <v>40709</v>
      </c>
      <c r="E1343" t="s">
        <v>29</v>
      </c>
      <c r="F1343" t="s">
        <v>140</v>
      </c>
      <c r="G1343" t="s">
        <v>141</v>
      </c>
      <c r="H1343">
        <v>0.3680555522441864</v>
      </c>
      <c r="I1343" t="s">
        <v>142</v>
      </c>
      <c r="K1343" s="5" t="s">
        <v>143</v>
      </c>
      <c r="L1343">
        <v>0.1388888955116272</v>
      </c>
      <c r="M1343" t="s">
        <v>144</v>
      </c>
      <c r="N1343" t="s">
        <v>618</v>
      </c>
      <c r="P1343" s="4" t="str">
        <f t="shared" si="39"/>
        <v>KRAYN-WKO-NDX-20110615</v>
      </c>
      <c r="Q1343">
        <f t="shared" si="40"/>
        <v>1</v>
      </c>
    </row>
    <row r="1344" spans="1:17" x14ac:dyDescent="0.25">
      <c r="A1344" t="s">
        <v>780</v>
      </c>
      <c r="B1344" t="s">
        <v>781</v>
      </c>
      <c r="C1344" s="2">
        <v>40709</v>
      </c>
      <c r="D1344" s="2">
        <v>40709</v>
      </c>
      <c r="E1344" t="s">
        <v>21</v>
      </c>
      <c r="F1344" t="s">
        <v>161</v>
      </c>
      <c r="G1344" t="s">
        <v>141</v>
      </c>
      <c r="H1344">
        <v>0.25</v>
      </c>
      <c r="I1344" t="s">
        <v>162</v>
      </c>
      <c r="K1344" s="5" t="s">
        <v>143</v>
      </c>
      <c r="L1344">
        <v>0.2083333283662796</v>
      </c>
      <c r="M1344" t="s">
        <v>144</v>
      </c>
      <c r="N1344" t="s">
        <v>782</v>
      </c>
      <c r="P1344" s="4" t="str">
        <f t="shared" si="39"/>
        <v>KRAYN-WKO-NDX-20110615</v>
      </c>
      <c r="Q1344">
        <f t="shared" si="40"/>
        <v>1</v>
      </c>
    </row>
    <row r="1345" spans="1:17" x14ac:dyDescent="0.25">
      <c r="A1345" t="s">
        <v>783</v>
      </c>
      <c r="B1345" t="s">
        <v>781</v>
      </c>
      <c r="C1345" s="2">
        <v>40709</v>
      </c>
      <c r="D1345" s="2">
        <v>40709</v>
      </c>
      <c r="E1345" t="s">
        <v>21</v>
      </c>
      <c r="F1345" t="s">
        <v>161</v>
      </c>
      <c r="G1345" t="s">
        <v>141</v>
      </c>
      <c r="H1345">
        <v>1.2965277433395386</v>
      </c>
      <c r="I1345" t="s">
        <v>162</v>
      </c>
      <c r="J1345" t="s">
        <v>784</v>
      </c>
      <c r="K1345" s="5" t="s">
        <v>785</v>
      </c>
      <c r="L1345">
        <v>0.75902777910232544</v>
      </c>
      <c r="M1345" t="s">
        <v>144</v>
      </c>
      <c r="N1345" t="s">
        <v>165</v>
      </c>
      <c r="P1345" s="4" t="str">
        <f t="shared" si="39"/>
        <v>KRAYN-WKO-NDX-20110615</v>
      </c>
      <c r="Q1345">
        <f t="shared" si="40"/>
        <v>1</v>
      </c>
    </row>
    <row r="1346" spans="1:17" x14ac:dyDescent="0.25">
      <c r="A1346" t="s">
        <v>786</v>
      </c>
      <c r="B1346" t="s">
        <v>781</v>
      </c>
      <c r="C1346" s="2">
        <v>40709</v>
      </c>
      <c r="D1346" s="2">
        <v>40709</v>
      </c>
      <c r="E1346" t="s">
        <v>21</v>
      </c>
      <c r="F1346" t="s">
        <v>161</v>
      </c>
      <c r="G1346" t="s">
        <v>141</v>
      </c>
      <c r="H1346">
        <v>1.5673611164093018</v>
      </c>
      <c r="I1346" t="s">
        <v>162</v>
      </c>
      <c r="J1346" t="s">
        <v>787</v>
      </c>
      <c r="K1346" s="5" t="s">
        <v>788</v>
      </c>
      <c r="L1346">
        <v>1.105555534362793</v>
      </c>
      <c r="M1346" t="s">
        <v>144</v>
      </c>
      <c r="N1346" t="s">
        <v>782</v>
      </c>
      <c r="P1346" s="4" t="str">
        <f t="shared" si="39"/>
        <v>KRAYN-WKO-NDX-20110615</v>
      </c>
      <c r="Q1346">
        <f t="shared" si="40"/>
        <v>1</v>
      </c>
    </row>
    <row r="1347" spans="1:17" x14ac:dyDescent="0.25">
      <c r="A1347" t="s">
        <v>5206</v>
      </c>
      <c r="B1347" t="s">
        <v>1219</v>
      </c>
      <c r="C1347" s="2">
        <v>40709</v>
      </c>
      <c r="E1347" t="s">
        <v>21</v>
      </c>
      <c r="F1347" t="s">
        <v>140</v>
      </c>
      <c r="G1347" t="s">
        <v>141</v>
      </c>
      <c r="H1347">
        <v>4.5</v>
      </c>
      <c r="I1347" t="s">
        <v>142</v>
      </c>
      <c r="J1347" t="s">
        <v>5207</v>
      </c>
      <c r="K1347" s="5" t="s">
        <v>5208</v>
      </c>
      <c r="L1347">
        <v>7.5666666030883789</v>
      </c>
      <c r="M1347" t="s">
        <v>144</v>
      </c>
      <c r="N1347" t="s">
        <v>5209</v>
      </c>
      <c r="P1347" s="4" t="str">
        <f t="shared" ref="P1347:P1410" si="41">LEFT($A1347,22)</f>
        <v>KRAYN-WKO-NDX-20110615</v>
      </c>
      <c r="Q1347">
        <f t="shared" ref="Q1347:Q1410" si="42">COUNTIF($A$2:$A$2708,$A1347)</f>
        <v>1</v>
      </c>
    </row>
    <row r="1348" spans="1:17" x14ac:dyDescent="0.25">
      <c r="A1348" t="s">
        <v>5210</v>
      </c>
      <c r="B1348" t="s">
        <v>1219</v>
      </c>
      <c r="C1348" s="2">
        <v>40709</v>
      </c>
      <c r="E1348" t="s">
        <v>21</v>
      </c>
      <c r="F1348" t="s">
        <v>1200</v>
      </c>
      <c r="G1348" t="s">
        <v>141</v>
      </c>
      <c r="H1348">
        <v>10</v>
      </c>
      <c r="I1348" t="s">
        <v>162</v>
      </c>
      <c r="K1348" s="5" t="s">
        <v>143</v>
      </c>
      <c r="L1348">
        <v>7.5666666030883789</v>
      </c>
      <c r="M1348" t="s">
        <v>144</v>
      </c>
      <c r="N1348" t="s">
        <v>5211</v>
      </c>
      <c r="P1348" s="4" t="str">
        <f t="shared" si="41"/>
        <v>KRAYN-WKO-NDX-20110615</v>
      </c>
      <c r="Q1348">
        <f t="shared" si="42"/>
        <v>1</v>
      </c>
    </row>
    <row r="1349" spans="1:17" x14ac:dyDescent="0.25">
      <c r="A1349" t="s">
        <v>619</v>
      </c>
      <c r="B1349" t="s">
        <v>620</v>
      </c>
      <c r="C1349" s="2">
        <v>40711</v>
      </c>
      <c r="D1349" s="2">
        <v>40711</v>
      </c>
      <c r="E1349" t="s">
        <v>29</v>
      </c>
      <c r="F1349" t="s">
        <v>140</v>
      </c>
      <c r="G1349" t="s">
        <v>141</v>
      </c>
      <c r="H1349">
        <v>0.125</v>
      </c>
      <c r="I1349" t="s">
        <v>142</v>
      </c>
      <c r="K1349" s="5" t="s">
        <v>143</v>
      </c>
      <c r="L1349">
        <v>0.125</v>
      </c>
      <c r="M1349" t="s">
        <v>144</v>
      </c>
      <c r="N1349" t="s">
        <v>621</v>
      </c>
      <c r="P1349" s="4" t="str">
        <f t="shared" si="41"/>
        <v>KRAYN-WKO-NDX-20110617</v>
      </c>
      <c r="Q1349">
        <f t="shared" si="42"/>
        <v>1</v>
      </c>
    </row>
    <row r="1350" spans="1:17" x14ac:dyDescent="0.25">
      <c r="A1350" t="s">
        <v>644</v>
      </c>
      <c r="B1350" t="s">
        <v>645</v>
      </c>
      <c r="C1350" s="2">
        <v>40711</v>
      </c>
      <c r="D1350" s="2">
        <v>40711</v>
      </c>
      <c r="E1350" t="s">
        <v>30</v>
      </c>
      <c r="F1350" t="s">
        <v>161</v>
      </c>
      <c r="G1350" t="s">
        <v>141</v>
      </c>
      <c r="H1350">
        <v>0.52777779102325439</v>
      </c>
      <c r="I1350" t="s">
        <v>162</v>
      </c>
      <c r="J1350" t="s">
        <v>646</v>
      </c>
      <c r="K1350" s="5" t="s">
        <v>647</v>
      </c>
      <c r="L1350">
        <v>0.47500002384185791</v>
      </c>
      <c r="M1350" t="s">
        <v>144</v>
      </c>
      <c r="N1350" t="s">
        <v>648</v>
      </c>
      <c r="P1350" s="4" t="str">
        <f t="shared" si="41"/>
        <v>KRAYN-WKO-NDX-20110617</v>
      </c>
      <c r="Q1350">
        <f t="shared" si="42"/>
        <v>1</v>
      </c>
    </row>
    <row r="1351" spans="1:17" x14ac:dyDescent="0.25">
      <c r="A1351" t="s">
        <v>974</v>
      </c>
      <c r="B1351" t="s">
        <v>975</v>
      </c>
      <c r="C1351" s="2">
        <v>40711</v>
      </c>
      <c r="D1351" s="2">
        <v>40711</v>
      </c>
      <c r="E1351" t="s">
        <v>11</v>
      </c>
      <c r="F1351" t="s">
        <v>140</v>
      </c>
      <c r="G1351" t="s">
        <v>141</v>
      </c>
      <c r="H1351">
        <v>8.3333335816860199E-2</v>
      </c>
      <c r="I1351" t="s">
        <v>142</v>
      </c>
      <c r="K1351" s="5" t="s">
        <v>143</v>
      </c>
      <c r="L1351">
        <v>4.1666667908430099E-2</v>
      </c>
      <c r="M1351" t="s">
        <v>144</v>
      </c>
      <c r="N1351" t="s">
        <v>976</v>
      </c>
      <c r="P1351" s="4" t="str">
        <f t="shared" si="41"/>
        <v>KRAYN-WKO-NDX-20110617</v>
      </c>
      <c r="Q1351">
        <f t="shared" si="42"/>
        <v>1</v>
      </c>
    </row>
    <row r="1352" spans="1:17" x14ac:dyDescent="0.25">
      <c r="A1352" t="s">
        <v>4345</v>
      </c>
      <c r="B1352" t="s">
        <v>1357</v>
      </c>
      <c r="C1352" s="2">
        <v>40711</v>
      </c>
      <c r="D1352" s="2">
        <v>40711</v>
      </c>
      <c r="E1352" t="s">
        <v>30</v>
      </c>
      <c r="F1352" t="s">
        <v>140</v>
      </c>
      <c r="G1352" t="s">
        <v>141</v>
      </c>
      <c r="H1352">
        <v>10.75</v>
      </c>
      <c r="I1352" t="s">
        <v>142</v>
      </c>
      <c r="J1352" t="s">
        <v>3039</v>
      </c>
      <c r="K1352" s="5" t="s">
        <v>4346</v>
      </c>
      <c r="L1352">
        <v>10.800000190734863</v>
      </c>
      <c r="M1352" t="s">
        <v>144</v>
      </c>
      <c r="N1352" t="s">
        <v>4347</v>
      </c>
      <c r="P1352" s="4" t="str">
        <f t="shared" si="41"/>
        <v>KRAYN-WKO-NDX-20110617</v>
      </c>
      <c r="Q1352">
        <f t="shared" si="42"/>
        <v>1</v>
      </c>
    </row>
    <row r="1353" spans="1:17" x14ac:dyDescent="0.25">
      <c r="A1353" t="s">
        <v>4977</v>
      </c>
      <c r="B1353" t="s">
        <v>1357</v>
      </c>
      <c r="C1353" s="2">
        <v>40712</v>
      </c>
      <c r="D1353" s="2">
        <v>40712</v>
      </c>
      <c r="E1353" t="s">
        <v>34</v>
      </c>
      <c r="F1353" t="s">
        <v>1379</v>
      </c>
      <c r="G1353" t="s">
        <v>141</v>
      </c>
      <c r="H1353">
        <v>8.5</v>
      </c>
      <c r="I1353" t="s">
        <v>142</v>
      </c>
      <c r="J1353" t="s">
        <v>4978</v>
      </c>
      <c r="K1353" s="5" t="s">
        <v>4979</v>
      </c>
      <c r="L1353">
        <v>6.1666665077209473</v>
      </c>
      <c r="M1353" t="s">
        <v>144</v>
      </c>
      <c r="N1353" t="s">
        <v>4980</v>
      </c>
      <c r="P1353" s="4" t="str">
        <f t="shared" si="41"/>
        <v>KRAYN-WKO-NDX-20110618</v>
      </c>
      <c r="Q1353">
        <f t="shared" si="42"/>
        <v>1</v>
      </c>
    </row>
    <row r="1354" spans="1:17" x14ac:dyDescent="0.25">
      <c r="A1354" t="s">
        <v>423</v>
      </c>
      <c r="B1354" t="s">
        <v>424</v>
      </c>
      <c r="C1354" s="2">
        <v>40714</v>
      </c>
      <c r="D1354" s="2">
        <v>40714</v>
      </c>
      <c r="E1354" t="s">
        <v>25</v>
      </c>
      <c r="F1354" t="s">
        <v>140</v>
      </c>
      <c r="G1354" t="s">
        <v>141</v>
      </c>
      <c r="H1354">
        <v>0.8611111044883728</v>
      </c>
      <c r="I1354" t="s">
        <v>142</v>
      </c>
      <c r="K1354" s="5" t="s">
        <v>143</v>
      </c>
      <c r="L1354">
        <v>0.39305555820465088</v>
      </c>
      <c r="M1354" t="s">
        <v>144</v>
      </c>
      <c r="N1354" t="s">
        <v>425</v>
      </c>
      <c r="P1354" s="4" t="str">
        <f t="shared" si="41"/>
        <v>KRAYN-WKO-NDX-20110620</v>
      </c>
      <c r="Q1354">
        <f t="shared" si="42"/>
        <v>1</v>
      </c>
    </row>
    <row r="1355" spans="1:17" x14ac:dyDescent="0.25">
      <c r="A1355" t="s">
        <v>844</v>
      </c>
      <c r="B1355" t="s">
        <v>845</v>
      </c>
      <c r="C1355" s="2">
        <v>40714</v>
      </c>
      <c r="D1355" s="2">
        <v>40714</v>
      </c>
      <c r="E1355" t="s">
        <v>23</v>
      </c>
      <c r="F1355" t="s">
        <v>161</v>
      </c>
      <c r="G1355" t="s">
        <v>141</v>
      </c>
      <c r="H1355">
        <v>1.3125</v>
      </c>
      <c r="I1355" t="s">
        <v>162</v>
      </c>
      <c r="J1355" t="s">
        <v>846</v>
      </c>
      <c r="K1355" s="5" t="s">
        <v>847</v>
      </c>
      <c r="L1355">
        <v>0.61180555820465088</v>
      </c>
      <c r="M1355" t="s">
        <v>144</v>
      </c>
      <c r="N1355" t="s">
        <v>848</v>
      </c>
      <c r="P1355" s="4" t="str">
        <f t="shared" si="41"/>
        <v>KRAYN-WKO-NDX-20110620</v>
      </c>
      <c r="Q1355">
        <f t="shared" si="42"/>
        <v>1</v>
      </c>
    </row>
    <row r="1356" spans="1:17" x14ac:dyDescent="0.25">
      <c r="A1356" t="s">
        <v>851</v>
      </c>
      <c r="B1356" t="s">
        <v>845</v>
      </c>
      <c r="C1356" s="2">
        <v>40714</v>
      </c>
      <c r="D1356" s="2">
        <v>40722</v>
      </c>
      <c r="E1356" t="s">
        <v>23</v>
      </c>
      <c r="F1356" t="s">
        <v>161</v>
      </c>
      <c r="G1356" t="s">
        <v>141</v>
      </c>
      <c r="H1356">
        <v>0.54166668653488159</v>
      </c>
      <c r="I1356" t="s">
        <v>162</v>
      </c>
      <c r="K1356" s="5" t="s">
        <v>143</v>
      </c>
      <c r="L1356">
        <v>0.2708333432674408</v>
      </c>
      <c r="M1356" t="s">
        <v>144</v>
      </c>
      <c r="N1356" t="s">
        <v>852</v>
      </c>
      <c r="P1356" s="4" t="str">
        <f t="shared" si="41"/>
        <v>KRAYN-WKO-NDX-20110620</v>
      </c>
      <c r="Q1356">
        <f t="shared" si="42"/>
        <v>1</v>
      </c>
    </row>
    <row r="1357" spans="1:17" x14ac:dyDescent="0.25">
      <c r="A1357" t="s">
        <v>853</v>
      </c>
      <c r="B1357" t="s">
        <v>845</v>
      </c>
      <c r="C1357" s="2">
        <v>40714</v>
      </c>
      <c r="D1357" s="2">
        <v>40714</v>
      </c>
      <c r="E1357" t="s">
        <v>23</v>
      </c>
      <c r="F1357" t="s">
        <v>161</v>
      </c>
      <c r="G1357" t="s">
        <v>141</v>
      </c>
      <c r="H1357">
        <v>5.1534719467163086</v>
      </c>
      <c r="I1357" t="s">
        <v>162</v>
      </c>
      <c r="J1357" t="s">
        <v>854</v>
      </c>
      <c r="K1357" s="5" t="s">
        <v>855</v>
      </c>
      <c r="L1357">
        <v>1.4555555582046509</v>
      </c>
      <c r="M1357" t="s">
        <v>144</v>
      </c>
      <c r="N1357" t="s">
        <v>852</v>
      </c>
      <c r="P1357" s="4" t="str">
        <f t="shared" si="41"/>
        <v>KRAYN-WKO-NDX-20110620</v>
      </c>
      <c r="Q1357">
        <f t="shared" si="42"/>
        <v>1</v>
      </c>
    </row>
    <row r="1358" spans="1:17" x14ac:dyDescent="0.25">
      <c r="A1358" t="s">
        <v>1230</v>
      </c>
      <c r="B1358" t="s">
        <v>1231</v>
      </c>
      <c r="C1358" s="2">
        <v>40714</v>
      </c>
      <c r="D1358" s="2">
        <v>40714</v>
      </c>
      <c r="E1358" t="s">
        <v>29</v>
      </c>
      <c r="F1358" t="s">
        <v>1200</v>
      </c>
      <c r="G1358" t="s">
        <v>141</v>
      </c>
      <c r="H1358">
        <v>4.4166665077209473</v>
      </c>
      <c r="I1358" t="s">
        <v>162</v>
      </c>
      <c r="K1358" s="5" t="s">
        <v>143</v>
      </c>
      <c r="L1358">
        <v>3.4500000476837158</v>
      </c>
      <c r="M1358" t="s">
        <v>144</v>
      </c>
      <c r="N1358" t="s">
        <v>1232</v>
      </c>
      <c r="P1358" s="4" t="str">
        <f t="shared" si="41"/>
        <v>KRAYN-WKO-NDX-20110620</v>
      </c>
      <c r="Q1358">
        <f t="shared" si="42"/>
        <v>1</v>
      </c>
    </row>
    <row r="1359" spans="1:17" x14ac:dyDescent="0.25">
      <c r="A1359" t="s">
        <v>3561</v>
      </c>
      <c r="B1359" t="s">
        <v>1357</v>
      </c>
      <c r="C1359" s="2">
        <v>40714</v>
      </c>
      <c r="D1359" s="2">
        <v>40714</v>
      </c>
      <c r="E1359" t="s">
        <v>25</v>
      </c>
      <c r="F1359" t="s">
        <v>1200</v>
      </c>
      <c r="G1359" t="s">
        <v>141</v>
      </c>
      <c r="H1359">
        <v>6.5</v>
      </c>
      <c r="I1359" t="s">
        <v>162</v>
      </c>
      <c r="K1359" s="5" t="s">
        <v>143</v>
      </c>
      <c r="L1359">
        <v>9.4333333969116211</v>
      </c>
      <c r="M1359" t="s">
        <v>144</v>
      </c>
      <c r="N1359" t="s">
        <v>3562</v>
      </c>
      <c r="P1359" s="4" t="str">
        <f t="shared" si="41"/>
        <v>KRAYN-WKO-NDX-20110620</v>
      </c>
      <c r="Q1359">
        <f t="shared" si="42"/>
        <v>1</v>
      </c>
    </row>
    <row r="1360" spans="1:17" x14ac:dyDescent="0.25">
      <c r="A1360" t="s">
        <v>3563</v>
      </c>
      <c r="B1360" t="s">
        <v>1357</v>
      </c>
      <c r="C1360" s="2">
        <v>40714</v>
      </c>
      <c r="D1360" s="2">
        <v>40714</v>
      </c>
      <c r="E1360" t="s">
        <v>25</v>
      </c>
      <c r="F1360" t="s">
        <v>140</v>
      </c>
      <c r="G1360" t="s">
        <v>141</v>
      </c>
      <c r="H1360">
        <v>7</v>
      </c>
      <c r="I1360" t="s">
        <v>142</v>
      </c>
      <c r="K1360" s="5" t="s">
        <v>143</v>
      </c>
      <c r="L1360">
        <v>9.4333333969116211</v>
      </c>
      <c r="M1360" t="s">
        <v>144</v>
      </c>
      <c r="N1360" t="s">
        <v>3564</v>
      </c>
      <c r="P1360" s="4" t="str">
        <f t="shared" si="41"/>
        <v>KRAYN-WKO-NDX-20110620</v>
      </c>
      <c r="Q1360">
        <f t="shared" si="42"/>
        <v>1</v>
      </c>
    </row>
    <row r="1361" spans="1:17" x14ac:dyDescent="0.25">
      <c r="A1361" t="s">
        <v>4215</v>
      </c>
      <c r="B1361" t="s">
        <v>1231</v>
      </c>
      <c r="C1361" s="2">
        <v>40714</v>
      </c>
      <c r="D1361" s="2">
        <v>40714</v>
      </c>
      <c r="E1361" t="s">
        <v>29</v>
      </c>
      <c r="F1361" t="s">
        <v>1200</v>
      </c>
      <c r="G1361" t="s">
        <v>141</v>
      </c>
      <c r="H1361">
        <v>4.4166665077209473</v>
      </c>
      <c r="I1361" t="s">
        <v>162</v>
      </c>
      <c r="K1361" s="5" t="s">
        <v>143</v>
      </c>
      <c r="L1361">
        <v>3.4500000476837158</v>
      </c>
      <c r="M1361" t="s">
        <v>144</v>
      </c>
      <c r="N1361" t="s">
        <v>1232</v>
      </c>
      <c r="P1361" s="4" t="str">
        <f t="shared" si="41"/>
        <v>KRAYN-WKO-NDX-20110620</v>
      </c>
      <c r="Q1361">
        <f t="shared" si="42"/>
        <v>1</v>
      </c>
    </row>
    <row r="1362" spans="1:17" x14ac:dyDescent="0.25">
      <c r="A1362" t="s">
        <v>170</v>
      </c>
      <c r="B1362" t="s">
        <v>160</v>
      </c>
      <c r="C1362" s="2">
        <v>40715</v>
      </c>
      <c r="D1362" s="2">
        <v>40715</v>
      </c>
      <c r="E1362" t="s">
        <v>31</v>
      </c>
      <c r="F1362" t="s">
        <v>161</v>
      </c>
      <c r="G1362" t="s">
        <v>141</v>
      </c>
      <c r="H1362">
        <v>0.68611109256744385</v>
      </c>
      <c r="I1362" t="s">
        <v>162</v>
      </c>
      <c r="J1362" t="s">
        <v>171</v>
      </c>
      <c r="K1362" s="5" t="s">
        <v>172</v>
      </c>
      <c r="L1362">
        <v>0.57847225666046143</v>
      </c>
      <c r="M1362" t="s">
        <v>144</v>
      </c>
      <c r="N1362" t="s">
        <v>173</v>
      </c>
      <c r="P1362" s="4" t="str">
        <f t="shared" si="41"/>
        <v>KRAYN-WKO-NDX-20110621</v>
      </c>
      <c r="Q1362">
        <f t="shared" si="42"/>
        <v>1</v>
      </c>
    </row>
    <row r="1363" spans="1:17" x14ac:dyDescent="0.25">
      <c r="A1363" t="s">
        <v>894</v>
      </c>
      <c r="B1363" t="s">
        <v>895</v>
      </c>
      <c r="C1363" s="2">
        <v>40715</v>
      </c>
      <c r="D1363" s="2">
        <v>40715</v>
      </c>
      <c r="E1363" t="s">
        <v>24</v>
      </c>
      <c r="F1363" t="s">
        <v>140</v>
      </c>
      <c r="G1363" t="s">
        <v>141</v>
      </c>
      <c r="H1363">
        <v>0.15625</v>
      </c>
      <c r="I1363" t="s">
        <v>142</v>
      </c>
      <c r="K1363" s="5" t="s">
        <v>143</v>
      </c>
      <c r="L1363">
        <v>0.4166666567325592</v>
      </c>
      <c r="M1363" t="s">
        <v>144</v>
      </c>
      <c r="N1363" t="s">
        <v>896</v>
      </c>
      <c r="P1363" s="4" t="str">
        <f t="shared" si="41"/>
        <v>KRAYN-WKO-NDX-20110621</v>
      </c>
      <c r="Q1363">
        <f t="shared" si="42"/>
        <v>1</v>
      </c>
    </row>
    <row r="1364" spans="1:17" x14ac:dyDescent="0.25">
      <c r="A1364" t="s">
        <v>897</v>
      </c>
      <c r="B1364" t="s">
        <v>898</v>
      </c>
      <c r="C1364" s="2">
        <v>40715</v>
      </c>
      <c r="D1364" s="2">
        <v>40715</v>
      </c>
      <c r="E1364" t="s">
        <v>24</v>
      </c>
      <c r="F1364" t="s">
        <v>161</v>
      </c>
      <c r="G1364" t="s">
        <v>141</v>
      </c>
      <c r="H1364">
        <v>0.4270833432674408</v>
      </c>
      <c r="I1364" t="s">
        <v>162</v>
      </c>
      <c r="K1364" s="5" t="s">
        <v>143</v>
      </c>
      <c r="L1364">
        <v>0.3854166567325592</v>
      </c>
      <c r="M1364" t="s">
        <v>144</v>
      </c>
      <c r="N1364" t="s">
        <v>790</v>
      </c>
      <c r="P1364" s="4" t="str">
        <f t="shared" si="41"/>
        <v>KRAYN-WKO-NDX-20110621</v>
      </c>
      <c r="Q1364">
        <f t="shared" si="42"/>
        <v>1</v>
      </c>
    </row>
    <row r="1365" spans="1:17" x14ac:dyDescent="0.25">
      <c r="A1365" t="s">
        <v>899</v>
      </c>
      <c r="B1365" t="s">
        <v>898</v>
      </c>
      <c r="C1365" s="2">
        <v>40715</v>
      </c>
      <c r="D1365" s="2">
        <v>40715</v>
      </c>
      <c r="E1365" t="s">
        <v>24</v>
      </c>
      <c r="F1365" t="s">
        <v>161</v>
      </c>
      <c r="G1365" t="s">
        <v>141</v>
      </c>
      <c r="H1365">
        <v>0.79166668653488159</v>
      </c>
      <c r="I1365" t="s">
        <v>162</v>
      </c>
      <c r="J1365" t="s">
        <v>646</v>
      </c>
      <c r="K1365" s="5" t="s">
        <v>900</v>
      </c>
      <c r="L1365">
        <v>0.3854166567325592</v>
      </c>
      <c r="M1365" t="s">
        <v>144</v>
      </c>
      <c r="N1365" t="s">
        <v>790</v>
      </c>
      <c r="P1365" s="4" t="str">
        <f t="shared" si="41"/>
        <v>KRAYN-WKO-NDX-20110621</v>
      </c>
      <c r="Q1365">
        <f t="shared" si="42"/>
        <v>1</v>
      </c>
    </row>
    <row r="1366" spans="1:17" x14ac:dyDescent="0.25">
      <c r="A1366" t="s">
        <v>901</v>
      </c>
      <c r="B1366" t="s">
        <v>898</v>
      </c>
      <c r="C1366" s="2">
        <v>40715</v>
      </c>
      <c r="D1366" s="2">
        <v>40715</v>
      </c>
      <c r="E1366" t="s">
        <v>24</v>
      </c>
      <c r="F1366" t="s">
        <v>161</v>
      </c>
      <c r="G1366" t="s">
        <v>141</v>
      </c>
      <c r="H1366">
        <v>1.25</v>
      </c>
      <c r="I1366" t="s">
        <v>162</v>
      </c>
      <c r="J1366" t="s">
        <v>902</v>
      </c>
      <c r="K1366" s="5" t="s">
        <v>903</v>
      </c>
      <c r="L1366">
        <v>0.53819441795349121</v>
      </c>
      <c r="M1366" t="s">
        <v>144</v>
      </c>
      <c r="N1366" t="s">
        <v>790</v>
      </c>
      <c r="P1366" s="4" t="str">
        <f t="shared" si="41"/>
        <v>KRAYN-WKO-NDX-20110621</v>
      </c>
      <c r="Q1366">
        <f t="shared" si="42"/>
        <v>1</v>
      </c>
    </row>
    <row r="1367" spans="1:17" x14ac:dyDescent="0.25">
      <c r="A1367" t="s">
        <v>919</v>
      </c>
      <c r="B1367" t="s">
        <v>898</v>
      </c>
      <c r="C1367" s="2">
        <v>40715</v>
      </c>
      <c r="D1367" s="2">
        <v>40715</v>
      </c>
      <c r="E1367" t="s">
        <v>24</v>
      </c>
      <c r="F1367" t="s">
        <v>161</v>
      </c>
      <c r="G1367" t="s">
        <v>141</v>
      </c>
      <c r="H1367">
        <v>1.2708333730697632</v>
      </c>
      <c r="I1367" t="s">
        <v>162</v>
      </c>
      <c r="J1367" t="s">
        <v>902</v>
      </c>
      <c r="K1367" s="5" t="s">
        <v>903</v>
      </c>
      <c r="L1367">
        <v>0.99097222089767456</v>
      </c>
      <c r="M1367" t="s">
        <v>144</v>
      </c>
      <c r="N1367" t="s">
        <v>790</v>
      </c>
      <c r="P1367" s="4" t="str">
        <f t="shared" si="41"/>
        <v>KRAYN-WKO-NDX-20110621</v>
      </c>
      <c r="Q1367">
        <f t="shared" si="42"/>
        <v>1</v>
      </c>
    </row>
    <row r="1368" spans="1:17" x14ac:dyDescent="0.25">
      <c r="A1368" t="s">
        <v>1025</v>
      </c>
      <c r="B1368" t="s">
        <v>1026</v>
      </c>
      <c r="C1368" s="2">
        <v>40715</v>
      </c>
      <c r="D1368" s="2">
        <v>40715</v>
      </c>
      <c r="E1368" t="s">
        <v>12</v>
      </c>
      <c r="F1368" t="s">
        <v>140</v>
      </c>
      <c r="G1368" t="s">
        <v>141</v>
      </c>
      <c r="H1368">
        <v>0.2083333283662796</v>
      </c>
      <c r="I1368" t="s">
        <v>142</v>
      </c>
      <c r="K1368" s="5" t="s">
        <v>143</v>
      </c>
      <c r="L1368">
        <v>0.15000000596046448</v>
      </c>
      <c r="M1368" t="s">
        <v>144</v>
      </c>
      <c r="N1368" t="s">
        <v>979</v>
      </c>
      <c r="P1368" s="4" t="str">
        <f t="shared" si="41"/>
        <v>KRAYN-WKO-NDX-20110621</v>
      </c>
      <c r="Q1368">
        <f t="shared" si="42"/>
        <v>1</v>
      </c>
    </row>
    <row r="1369" spans="1:17" x14ac:dyDescent="0.25">
      <c r="A1369" t="s">
        <v>1027</v>
      </c>
      <c r="B1369" t="s">
        <v>1026</v>
      </c>
      <c r="C1369" s="2">
        <v>40715</v>
      </c>
      <c r="D1369" s="2">
        <v>40715</v>
      </c>
      <c r="E1369" t="s">
        <v>12</v>
      </c>
      <c r="F1369" t="s">
        <v>140</v>
      </c>
      <c r="G1369" t="s">
        <v>141</v>
      </c>
      <c r="H1369">
        <v>0.3125</v>
      </c>
      <c r="I1369" t="s">
        <v>142</v>
      </c>
      <c r="K1369" s="5" t="s">
        <v>143</v>
      </c>
      <c r="L1369">
        <v>0.21527779102325439</v>
      </c>
      <c r="M1369" t="s">
        <v>144</v>
      </c>
      <c r="N1369" t="s">
        <v>979</v>
      </c>
      <c r="P1369" s="4" t="str">
        <f t="shared" si="41"/>
        <v>KRAYN-WKO-NDX-20110621</v>
      </c>
      <c r="Q1369">
        <f t="shared" si="42"/>
        <v>1</v>
      </c>
    </row>
    <row r="1370" spans="1:17" x14ac:dyDescent="0.25">
      <c r="A1370" t="s">
        <v>1378</v>
      </c>
      <c r="B1370" t="s">
        <v>1357</v>
      </c>
      <c r="C1370" s="2">
        <v>40715</v>
      </c>
      <c r="D1370" s="2">
        <v>40729</v>
      </c>
      <c r="E1370" t="s">
        <v>11</v>
      </c>
      <c r="F1370" t="s">
        <v>1379</v>
      </c>
      <c r="G1370" t="s">
        <v>141</v>
      </c>
      <c r="H1370">
        <v>11.5</v>
      </c>
      <c r="I1370" t="s">
        <v>142</v>
      </c>
      <c r="K1370" s="5" t="s">
        <v>143</v>
      </c>
      <c r="L1370">
        <v>7.5666666030883789</v>
      </c>
      <c r="M1370" t="s">
        <v>144</v>
      </c>
      <c r="N1370" t="s">
        <v>1380</v>
      </c>
      <c r="P1370" s="4" t="str">
        <f t="shared" si="41"/>
        <v>KRAYN-WKO-NDX-20110621</v>
      </c>
      <c r="Q1370">
        <f t="shared" si="42"/>
        <v>1</v>
      </c>
    </row>
    <row r="1371" spans="1:17" x14ac:dyDescent="0.25">
      <c r="A1371" t="s">
        <v>3526</v>
      </c>
      <c r="B1371" t="s">
        <v>1357</v>
      </c>
      <c r="C1371" s="2">
        <v>40715</v>
      </c>
      <c r="D1371" s="2">
        <v>40715</v>
      </c>
      <c r="E1371" t="s">
        <v>24</v>
      </c>
      <c r="F1371" t="s">
        <v>140</v>
      </c>
      <c r="G1371" t="s">
        <v>141</v>
      </c>
      <c r="H1371">
        <v>12.5</v>
      </c>
      <c r="I1371" t="s">
        <v>142</v>
      </c>
      <c r="J1371" t="s">
        <v>3039</v>
      </c>
      <c r="K1371" s="5" t="s">
        <v>3040</v>
      </c>
      <c r="L1371">
        <v>11</v>
      </c>
      <c r="M1371" t="s">
        <v>144</v>
      </c>
      <c r="N1371" t="s">
        <v>3041</v>
      </c>
      <c r="P1371" s="4" t="str">
        <f t="shared" si="41"/>
        <v>KRAYN-WKO-NDX-20110621</v>
      </c>
      <c r="Q1371">
        <f t="shared" si="42"/>
        <v>1</v>
      </c>
    </row>
    <row r="1372" spans="1:17" x14ac:dyDescent="0.25">
      <c r="A1372" t="s">
        <v>166</v>
      </c>
      <c r="B1372" t="s">
        <v>167</v>
      </c>
      <c r="C1372" s="2">
        <v>40716</v>
      </c>
      <c r="D1372" s="2">
        <v>40716</v>
      </c>
      <c r="E1372" t="s">
        <v>31</v>
      </c>
      <c r="F1372" t="s">
        <v>140</v>
      </c>
      <c r="G1372" t="s">
        <v>141</v>
      </c>
      <c r="H1372">
        <v>0.74374997615814209</v>
      </c>
      <c r="I1372" t="s">
        <v>142</v>
      </c>
      <c r="J1372" t="s">
        <v>120</v>
      </c>
      <c r="K1372" s="5" t="s">
        <v>168</v>
      </c>
      <c r="L1372">
        <v>0.90486109256744385</v>
      </c>
      <c r="M1372" t="s">
        <v>144</v>
      </c>
      <c r="N1372" t="s">
        <v>169</v>
      </c>
      <c r="P1372" s="4" t="str">
        <f t="shared" si="41"/>
        <v>KRAYN-WKO-NDX-20110622</v>
      </c>
      <c r="Q1372">
        <f t="shared" si="42"/>
        <v>1</v>
      </c>
    </row>
    <row r="1373" spans="1:17" x14ac:dyDescent="0.25">
      <c r="A1373" t="s">
        <v>514</v>
      </c>
      <c r="B1373" t="s">
        <v>515</v>
      </c>
      <c r="C1373" s="2">
        <v>40716</v>
      </c>
      <c r="D1373" s="2">
        <v>40716</v>
      </c>
      <c r="E1373" t="s">
        <v>27</v>
      </c>
      <c r="F1373" t="s">
        <v>140</v>
      </c>
      <c r="G1373" t="s">
        <v>141</v>
      </c>
      <c r="H1373">
        <v>0.1041666641831398</v>
      </c>
      <c r="I1373" t="s">
        <v>142</v>
      </c>
      <c r="K1373" s="5" t="s">
        <v>143</v>
      </c>
      <c r="L1373">
        <v>5.000000074505806E-2</v>
      </c>
      <c r="M1373" t="s">
        <v>144</v>
      </c>
      <c r="N1373" t="s">
        <v>516</v>
      </c>
      <c r="P1373" s="4" t="str">
        <f t="shared" si="41"/>
        <v>KRAYN-WKO-NDX-20110622</v>
      </c>
      <c r="Q1373">
        <f t="shared" si="42"/>
        <v>1</v>
      </c>
    </row>
    <row r="1374" spans="1:17" x14ac:dyDescent="0.25">
      <c r="A1374" t="s">
        <v>517</v>
      </c>
      <c r="B1374" t="s">
        <v>515</v>
      </c>
      <c r="C1374" s="2">
        <v>40716</v>
      </c>
      <c r="D1374" s="2">
        <v>40716</v>
      </c>
      <c r="E1374" t="s">
        <v>27</v>
      </c>
      <c r="F1374" t="s">
        <v>140</v>
      </c>
      <c r="G1374" t="s">
        <v>141</v>
      </c>
      <c r="H1374">
        <v>0.1041666641831398</v>
      </c>
      <c r="I1374" t="s">
        <v>142</v>
      </c>
      <c r="K1374" s="5" t="s">
        <v>143</v>
      </c>
      <c r="L1374">
        <v>5.000000074505806E-2</v>
      </c>
      <c r="M1374" t="s">
        <v>144</v>
      </c>
      <c r="N1374" t="s">
        <v>516</v>
      </c>
      <c r="P1374" s="4" t="str">
        <f t="shared" si="41"/>
        <v>KRAYN-WKO-NDX-20110622</v>
      </c>
      <c r="Q1374">
        <f t="shared" si="42"/>
        <v>1</v>
      </c>
    </row>
    <row r="1375" spans="1:17" x14ac:dyDescent="0.25">
      <c r="A1375" t="s">
        <v>518</v>
      </c>
      <c r="B1375" t="s">
        <v>515</v>
      </c>
      <c r="C1375" s="2">
        <v>40716</v>
      </c>
      <c r="D1375" s="2">
        <v>40716</v>
      </c>
      <c r="E1375" t="s">
        <v>27</v>
      </c>
      <c r="F1375" t="s">
        <v>140</v>
      </c>
      <c r="G1375" t="s">
        <v>141</v>
      </c>
      <c r="H1375">
        <v>0.1041666641831398</v>
      </c>
      <c r="I1375" t="s">
        <v>142</v>
      </c>
      <c r="K1375" s="5" t="s">
        <v>143</v>
      </c>
      <c r="L1375">
        <v>5.000000074505806E-2</v>
      </c>
      <c r="M1375" t="s">
        <v>144</v>
      </c>
      <c r="N1375" t="s">
        <v>516</v>
      </c>
      <c r="P1375" s="4" t="str">
        <f t="shared" si="41"/>
        <v>KRAYN-WKO-NDX-20110622</v>
      </c>
      <c r="Q1375">
        <f t="shared" si="42"/>
        <v>1</v>
      </c>
    </row>
    <row r="1376" spans="1:17" x14ac:dyDescent="0.25">
      <c r="A1376" t="s">
        <v>789</v>
      </c>
      <c r="B1376" t="s">
        <v>781</v>
      </c>
      <c r="C1376" s="2">
        <v>40716</v>
      </c>
      <c r="D1376" s="2">
        <v>40716</v>
      </c>
      <c r="E1376" t="s">
        <v>21</v>
      </c>
      <c r="F1376" t="s">
        <v>161</v>
      </c>
      <c r="G1376" t="s">
        <v>141</v>
      </c>
      <c r="H1376">
        <v>0.3923611044883728</v>
      </c>
      <c r="I1376" t="s">
        <v>162</v>
      </c>
      <c r="K1376" s="5" t="s">
        <v>143</v>
      </c>
      <c r="L1376">
        <v>0.3576388955116272</v>
      </c>
      <c r="M1376" t="s">
        <v>144</v>
      </c>
      <c r="N1376" t="s">
        <v>790</v>
      </c>
      <c r="P1376" s="4" t="str">
        <f t="shared" si="41"/>
        <v>KRAYN-WKO-NDX-20110622</v>
      </c>
      <c r="Q1376">
        <f t="shared" si="42"/>
        <v>1</v>
      </c>
    </row>
    <row r="1377" spans="1:17" x14ac:dyDescent="0.25">
      <c r="A1377" t="s">
        <v>977</v>
      </c>
      <c r="B1377" t="s">
        <v>978</v>
      </c>
      <c r="C1377" s="2">
        <v>40716</v>
      </c>
      <c r="D1377" s="2">
        <v>40716</v>
      </c>
      <c r="E1377" t="s">
        <v>11</v>
      </c>
      <c r="F1377" t="s">
        <v>140</v>
      </c>
      <c r="G1377" t="s">
        <v>141</v>
      </c>
      <c r="H1377">
        <v>0.1979166716337204</v>
      </c>
      <c r="I1377" t="s">
        <v>142</v>
      </c>
      <c r="K1377" s="5" t="s">
        <v>143</v>
      </c>
      <c r="L1377">
        <v>0.15138888359069824</v>
      </c>
      <c r="M1377" t="s">
        <v>144</v>
      </c>
      <c r="N1377" t="s">
        <v>979</v>
      </c>
      <c r="P1377" s="4" t="str">
        <f t="shared" si="41"/>
        <v>KRAYN-WKO-NDX-20110622</v>
      </c>
      <c r="Q1377">
        <f t="shared" si="42"/>
        <v>1</v>
      </c>
    </row>
    <row r="1378" spans="1:17" x14ac:dyDescent="0.25">
      <c r="A1378" t="s">
        <v>2526</v>
      </c>
      <c r="B1378" t="s">
        <v>1219</v>
      </c>
      <c r="C1378" s="2">
        <v>40716</v>
      </c>
      <c r="D1378" s="2">
        <v>40716</v>
      </c>
      <c r="E1378" t="s">
        <v>18</v>
      </c>
      <c r="F1378" t="s">
        <v>1200</v>
      </c>
      <c r="G1378" t="s">
        <v>141</v>
      </c>
      <c r="H1378">
        <v>19</v>
      </c>
      <c r="I1378" t="s">
        <v>162</v>
      </c>
      <c r="K1378" s="5" t="s">
        <v>143</v>
      </c>
      <c r="L1378">
        <v>8</v>
      </c>
      <c r="M1378" t="s">
        <v>144</v>
      </c>
      <c r="N1378" t="s">
        <v>2527</v>
      </c>
      <c r="P1378" s="4" t="str">
        <f t="shared" si="41"/>
        <v>KRAYN-WKO-NDX-20110622</v>
      </c>
      <c r="Q1378">
        <f t="shared" si="42"/>
        <v>1</v>
      </c>
    </row>
    <row r="1379" spans="1:17" x14ac:dyDescent="0.25">
      <c r="A1379" t="s">
        <v>2690</v>
      </c>
      <c r="B1379" t="s">
        <v>1219</v>
      </c>
      <c r="C1379" s="2">
        <v>40716</v>
      </c>
      <c r="D1379" s="2">
        <v>40716</v>
      </c>
      <c r="E1379" t="s">
        <v>18</v>
      </c>
      <c r="F1379" t="s">
        <v>1200</v>
      </c>
      <c r="G1379" t="s">
        <v>141</v>
      </c>
      <c r="H1379">
        <v>19</v>
      </c>
      <c r="I1379" t="s">
        <v>162</v>
      </c>
      <c r="K1379" s="5" t="s">
        <v>143</v>
      </c>
      <c r="L1379">
        <v>8</v>
      </c>
      <c r="M1379" t="s">
        <v>144</v>
      </c>
      <c r="N1379" t="s">
        <v>2527</v>
      </c>
      <c r="P1379" s="4" t="str">
        <f t="shared" si="41"/>
        <v>KRAYN-WKO-NDX-20110622</v>
      </c>
      <c r="Q1379">
        <f t="shared" si="42"/>
        <v>1</v>
      </c>
    </row>
    <row r="1380" spans="1:17" x14ac:dyDescent="0.25">
      <c r="A1380" t="s">
        <v>3038</v>
      </c>
      <c r="B1380" t="s">
        <v>1357</v>
      </c>
      <c r="C1380" s="2">
        <v>40716</v>
      </c>
      <c r="D1380" s="2">
        <v>40716</v>
      </c>
      <c r="E1380" t="s">
        <v>21</v>
      </c>
      <c r="F1380" t="s">
        <v>140</v>
      </c>
      <c r="G1380" t="s">
        <v>141</v>
      </c>
      <c r="H1380">
        <v>11</v>
      </c>
      <c r="I1380" t="s">
        <v>142</v>
      </c>
      <c r="J1380" t="s">
        <v>3039</v>
      </c>
      <c r="K1380" s="5" t="s">
        <v>3040</v>
      </c>
      <c r="L1380">
        <v>8.6499996185302734</v>
      </c>
      <c r="M1380" t="s">
        <v>144</v>
      </c>
      <c r="N1380" t="s">
        <v>3041</v>
      </c>
      <c r="P1380" s="4" t="str">
        <f t="shared" si="41"/>
        <v>KRAYN-WKO-NDX-20110622</v>
      </c>
      <c r="Q1380">
        <f t="shared" si="42"/>
        <v>1</v>
      </c>
    </row>
    <row r="1381" spans="1:17" x14ac:dyDescent="0.25">
      <c r="A1381" t="s">
        <v>3946</v>
      </c>
      <c r="B1381" t="s">
        <v>2788</v>
      </c>
      <c r="C1381" s="2">
        <v>40716</v>
      </c>
      <c r="D1381" s="2">
        <v>40716</v>
      </c>
      <c r="E1381" t="s">
        <v>27</v>
      </c>
      <c r="F1381" t="s">
        <v>1200</v>
      </c>
      <c r="G1381" t="s">
        <v>141</v>
      </c>
      <c r="H1381">
        <v>5</v>
      </c>
      <c r="I1381" t="s">
        <v>162</v>
      </c>
      <c r="J1381" t="s">
        <v>105</v>
      </c>
      <c r="K1381" s="5" t="s">
        <v>168</v>
      </c>
      <c r="L1381">
        <v>1.2000000476837158</v>
      </c>
      <c r="M1381" t="s">
        <v>144</v>
      </c>
      <c r="N1381" t="s">
        <v>3947</v>
      </c>
      <c r="P1381" s="4" t="str">
        <f t="shared" si="41"/>
        <v>KRAYN-WKO-NDX-20110622</v>
      </c>
      <c r="Q1381">
        <f t="shared" si="42"/>
        <v>1</v>
      </c>
    </row>
    <row r="1382" spans="1:17" x14ac:dyDescent="0.25">
      <c r="A1382" t="s">
        <v>5199</v>
      </c>
      <c r="B1382" t="s">
        <v>1357</v>
      </c>
      <c r="C1382" s="2">
        <v>40716</v>
      </c>
      <c r="D1382" s="2">
        <v>40716</v>
      </c>
      <c r="E1382" t="s">
        <v>21</v>
      </c>
      <c r="F1382" t="s">
        <v>140</v>
      </c>
      <c r="G1382" t="s">
        <v>141</v>
      </c>
      <c r="H1382">
        <v>11</v>
      </c>
      <c r="I1382" t="s">
        <v>142</v>
      </c>
      <c r="J1382" t="s">
        <v>3039</v>
      </c>
      <c r="K1382" s="5" t="s">
        <v>3040</v>
      </c>
      <c r="L1382">
        <v>8.6499996185302734</v>
      </c>
      <c r="M1382" t="s">
        <v>144</v>
      </c>
      <c r="N1382" t="s">
        <v>3041</v>
      </c>
      <c r="P1382" s="4" t="str">
        <f t="shared" si="41"/>
        <v>KRAYN-WKO-NDX-20110622</v>
      </c>
      <c r="Q1382">
        <f t="shared" si="42"/>
        <v>1</v>
      </c>
    </row>
    <row r="1383" spans="1:17" x14ac:dyDescent="0.25">
      <c r="A1383" t="s">
        <v>431</v>
      </c>
      <c r="B1383" t="s">
        <v>432</v>
      </c>
      <c r="C1383" s="2">
        <v>40717</v>
      </c>
      <c r="D1383" s="2">
        <v>40717</v>
      </c>
      <c r="E1383" t="s">
        <v>25</v>
      </c>
      <c r="F1383" t="s">
        <v>140</v>
      </c>
      <c r="G1383" t="s">
        <v>141</v>
      </c>
      <c r="H1383">
        <v>0.34652778506278992</v>
      </c>
      <c r="I1383" t="s">
        <v>142</v>
      </c>
      <c r="K1383" s="5" t="s">
        <v>143</v>
      </c>
      <c r="L1383">
        <v>0.15625</v>
      </c>
      <c r="M1383" t="s">
        <v>144</v>
      </c>
      <c r="N1383" t="s">
        <v>433</v>
      </c>
      <c r="P1383" s="4" t="str">
        <f t="shared" si="41"/>
        <v>KRAYN-WKO-NDX-20110623</v>
      </c>
      <c r="Q1383">
        <f t="shared" si="42"/>
        <v>1</v>
      </c>
    </row>
    <row r="1384" spans="1:17" x14ac:dyDescent="0.25">
      <c r="A1384" t="s">
        <v>434</v>
      </c>
      <c r="B1384" t="s">
        <v>435</v>
      </c>
      <c r="C1384" s="2">
        <v>40717</v>
      </c>
      <c r="D1384" s="2">
        <v>40717</v>
      </c>
      <c r="E1384" t="s">
        <v>25</v>
      </c>
      <c r="F1384" t="s">
        <v>161</v>
      </c>
      <c r="G1384" t="s">
        <v>141</v>
      </c>
      <c r="H1384">
        <v>0.3368055522441864</v>
      </c>
      <c r="I1384" t="s">
        <v>162</v>
      </c>
      <c r="J1384" t="s">
        <v>356</v>
      </c>
      <c r="K1384" s="5" t="s">
        <v>436</v>
      </c>
      <c r="L1384">
        <v>0.2951388955116272</v>
      </c>
      <c r="M1384" t="s">
        <v>144</v>
      </c>
      <c r="N1384" t="s">
        <v>437</v>
      </c>
      <c r="P1384" s="4" t="str">
        <f t="shared" si="41"/>
        <v>KRAYN-WKO-NDX-20110623</v>
      </c>
      <c r="Q1384">
        <f t="shared" si="42"/>
        <v>1</v>
      </c>
    </row>
    <row r="1385" spans="1:17" x14ac:dyDescent="0.25">
      <c r="A1385" t="s">
        <v>438</v>
      </c>
      <c r="B1385" t="s">
        <v>435</v>
      </c>
      <c r="C1385" s="2">
        <v>40717</v>
      </c>
      <c r="D1385" s="2">
        <v>40717</v>
      </c>
      <c r="E1385" t="s">
        <v>25</v>
      </c>
      <c r="F1385" t="s">
        <v>161</v>
      </c>
      <c r="G1385" t="s">
        <v>141</v>
      </c>
      <c r="H1385">
        <v>0.3368055522441864</v>
      </c>
      <c r="I1385" t="s">
        <v>162</v>
      </c>
      <c r="J1385" t="s">
        <v>356</v>
      </c>
      <c r="K1385" s="5" t="s">
        <v>436</v>
      </c>
      <c r="L1385">
        <v>0.2951388955116272</v>
      </c>
      <c r="M1385" t="s">
        <v>144</v>
      </c>
      <c r="N1385" t="s">
        <v>437</v>
      </c>
      <c r="P1385" s="4" t="str">
        <f t="shared" si="41"/>
        <v>KRAYN-WKO-NDX-20110623</v>
      </c>
      <c r="Q1385">
        <f t="shared" si="42"/>
        <v>1</v>
      </c>
    </row>
    <row r="1386" spans="1:17" x14ac:dyDescent="0.25">
      <c r="A1386" t="s">
        <v>474</v>
      </c>
      <c r="B1386" t="s">
        <v>475</v>
      </c>
      <c r="C1386" s="2">
        <v>40717</v>
      </c>
      <c r="D1386" s="2">
        <v>40717</v>
      </c>
      <c r="E1386" t="s">
        <v>26</v>
      </c>
      <c r="F1386" t="s">
        <v>161</v>
      </c>
      <c r="G1386" t="s">
        <v>141</v>
      </c>
      <c r="H1386">
        <v>0.4375</v>
      </c>
      <c r="I1386" t="s">
        <v>162</v>
      </c>
      <c r="J1386" t="s">
        <v>476</v>
      </c>
      <c r="K1386" s="5" t="s">
        <v>477</v>
      </c>
      <c r="L1386">
        <v>0.28125</v>
      </c>
      <c r="M1386" t="s">
        <v>144</v>
      </c>
      <c r="N1386" t="s">
        <v>478</v>
      </c>
      <c r="P1386" s="4" t="str">
        <f t="shared" si="41"/>
        <v>KRAYN-WKO-NDX-20110623</v>
      </c>
      <c r="Q1386">
        <f t="shared" si="42"/>
        <v>1</v>
      </c>
    </row>
    <row r="1387" spans="1:17" x14ac:dyDescent="0.25">
      <c r="A1387" t="s">
        <v>490</v>
      </c>
      <c r="B1387" t="s">
        <v>475</v>
      </c>
      <c r="C1387" s="2">
        <v>40717</v>
      </c>
      <c r="D1387" s="2">
        <v>40717</v>
      </c>
      <c r="E1387" t="s">
        <v>26</v>
      </c>
      <c r="F1387" t="s">
        <v>161</v>
      </c>
      <c r="G1387" t="s">
        <v>141</v>
      </c>
      <c r="H1387">
        <v>0.31597220897674561</v>
      </c>
      <c r="I1387" t="s">
        <v>162</v>
      </c>
      <c r="J1387" t="s">
        <v>356</v>
      </c>
      <c r="K1387" s="5" t="s">
        <v>436</v>
      </c>
      <c r="L1387">
        <v>0.2743055522441864</v>
      </c>
      <c r="M1387" t="s">
        <v>144</v>
      </c>
      <c r="N1387" t="s">
        <v>491</v>
      </c>
      <c r="P1387" s="4" t="str">
        <f t="shared" si="41"/>
        <v>KRAYN-WKO-NDX-20110623</v>
      </c>
      <c r="Q1387">
        <f t="shared" si="42"/>
        <v>1</v>
      </c>
    </row>
    <row r="1388" spans="1:17" x14ac:dyDescent="0.25">
      <c r="A1388" t="s">
        <v>492</v>
      </c>
      <c r="B1388" t="s">
        <v>475</v>
      </c>
      <c r="C1388" s="2">
        <v>40717</v>
      </c>
      <c r="D1388" s="2">
        <v>40717</v>
      </c>
      <c r="E1388" t="s">
        <v>26</v>
      </c>
      <c r="F1388" t="s">
        <v>161</v>
      </c>
      <c r="G1388" t="s">
        <v>141</v>
      </c>
      <c r="H1388">
        <v>0.31597220897674561</v>
      </c>
      <c r="I1388" t="s">
        <v>162</v>
      </c>
      <c r="J1388" t="s">
        <v>356</v>
      </c>
      <c r="K1388" s="5" t="s">
        <v>436</v>
      </c>
      <c r="L1388">
        <v>0.2743055522441864</v>
      </c>
      <c r="M1388" t="s">
        <v>144</v>
      </c>
      <c r="N1388" t="s">
        <v>491</v>
      </c>
      <c r="P1388" s="4" t="str">
        <f t="shared" si="41"/>
        <v>KRAYN-WKO-NDX-20110623</v>
      </c>
      <c r="Q1388">
        <f t="shared" si="42"/>
        <v>1</v>
      </c>
    </row>
    <row r="1389" spans="1:17" x14ac:dyDescent="0.25">
      <c r="A1389" t="s">
        <v>815</v>
      </c>
      <c r="B1389" t="s">
        <v>816</v>
      </c>
      <c r="C1389" s="2">
        <v>40717</v>
      </c>
      <c r="D1389" s="2">
        <v>40717</v>
      </c>
      <c r="E1389" t="s">
        <v>22</v>
      </c>
      <c r="F1389" t="s">
        <v>161</v>
      </c>
      <c r="G1389" t="s">
        <v>141</v>
      </c>
      <c r="H1389">
        <v>1.0180555582046509</v>
      </c>
      <c r="I1389" t="s">
        <v>162</v>
      </c>
      <c r="J1389" t="s">
        <v>817</v>
      </c>
      <c r="K1389" s="5" t="s">
        <v>818</v>
      </c>
      <c r="L1389">
        <v>0.84444445371627808</v>
      </c>
      <c r="M1389" t="s">
        <v>144</v>
      </c>
      <c r="N1389" t="s">
        <v>165</v>
      </c>
      <c r="P1389" s="4" t="str">
        <f t="shared" si="41"/>
        <v>KRAYN-WKO-NDX-20110623</v>
      </c>
      <c r="Q1389">
        <f t="shared" si="42"/>
        <v>1</v>
      </c>
    </row>
    <row r="1390" spans="1:17" x14ac:dyDescent="0.25">
      <c r="A1390" t="s">
        <v>821</v>
      </c>
      <c r="B1390" t="s">
        <v>816</v>
      </c>
      <c r="C1390" s="2">
        <v>40717</v>
      </c>
      <c r="D1390" s="2">
        <v>40717</v>
      </c>
      <c r="E1390" t="s">
        <v>22</v>
      </c>
      <c r="F1390" t="s">
        <v>161</v>
      </c>
      <c r="G1390" t="s">
        <v>141</v>
      </c>
      <c r="H1390">
        <v>1.7472221851348877</v>
      </c>
      <c r="I1390" t="s">
        <v>162</v>
      </c>
      <c r="J1390" t="s">
        <v>822</v>
      </c>
      <c r="K1390" s="5" t="s">
        <v>823</v>
      </c>
      <c r="L1390">
        <v>1.0458333492279053</v>
      </c>
      <c r="M1390" t="s">
        <v>144</v>
      </c>
      <c r="N1390" t="s">
        <v>165</v>
      </c>
      <c r="P1390" s="4" t="str">
        <f t="shared" si="41"/>
        <v>KRAYN-WKO-NDX-20110623</v>
      </c>
      <c r="Q1390">
        <f t="shared" si="42"/>
        <v>1</v>
      </c>
    </row>
    <row r="1391" spans="1:17" x14ac:dyDescent="0.25">
      <c r="A1391" t="s">
        <v>1196</v>
      </c>
      <c r="B1391" t="s">
        <v>1197</v>
      </c>
      <c r="C1391" s="2">
        <v>40717</v>
      </c>
      <c r="D1391" s="2">
        <v>40717</v>
      </c>
      <c r="E1391" t="s">
        <v>17</v>
      </c>
      <c r="F1391" t="s">
        <v>140</v>
      </c>
      <c r="G1391" t="s">
        <v>141</v>
      </c>
      <c r="H1391">
        <v>0.10486111044883728</v>
      </c>
      <c r="I1391" t="s">
        <v>142</v>
      </c>
      <c r="K1391" s="5" t="s">
        <v>143</v>
      </c>
      <c r="L1391">
        <v>5.972222238779068E-2</v>
      </c>
      <c r="M1391" t="s">
        <v>144</v>
      </c>
      <c r="N1391" t="s">
        <v>979</v>
      </c>
      <c r="P1391" s="4" t="str">
        <f t="shared" si="41"/>
        <v>KRAYN-WKO-NDX-20110623</v>
      </c>
      <c r="Q1391">
        <f t="shared" si="42"/>
        <v>1</v>
      </c>
    </row>
    <row r="1392" spans="1:17" x14ac:dyDescent="0.25">
      <c r="A1392" t="s">
        <v>2528</v>
      </c>
      <c r="B1392" t="s">
        <v>1219</v>
      </c>
      <c r="C1392" s="2">
        <v>40717</v>
      </c>
      <c r="D1392" s="2">
        <v>40717</v>
      </c>
      <c r="E1392" t="s">
        <v>18</v>
      </c>
      <c r="F1392" t="s">
        <v>1200</v>
      </c>
      <c r="G1392" t="s">
        <v>141</v>
      </c>
      <c r="H1392">
        <v>18.333333969116211</v>
      </c>
      <c r="I1392" t="s">
        <v>162</v>
      </c>
      <c r="K1392" s="5" t="s">
        <v>143</v>
      </c>
      <c r="L1392">
        <v>8.5833330154418945</v>
      </c>
      <c r="M1392" t="s">
        <v>144</v>
      </c>
      <c r="N1392" t="s">
        <v>2529</v>
      </c>
      <c r="P1392" s="4" t="str">
        <f t="shared" si="41"/>
        <v>KRAYN-WKO-NDX-20110623</v>
      </c>
      <c r="Q1392">
        <f t="shared" si="42"/>
        <v>1</v>
      </c>
    </row>
    <row r="1393" spans="1:17" x14ac:dyDescent="0.25">
      <c r="A1393" t="s">
        <v>2691</v>
      </c>
      <c r="B1393" t="s">
        <v>1219</v>
      </c>
      <c r="C1393" s="2">
        <v>40717</v>
      </c>
      <c r="D1393" s="2">
        <v>40717</v>
      </c>
      <c r="E1393" t="s">
        <v>18</v>
      </c>
      <c r="F1393" t="s">
        <v>1200</v>
      </c>
      <c r="G1393" t="s">
        <v>141</v>
      </c>
      <c r="H1393">
        <v>18.333333969116211</v>
      </c>
      <c r="I1393" t="s">
        <v>162</v>
      </c>
      <c r="K1393" s="5" t="s">
        <v>143</v>
      </c>
      <c r="L1393">
        <v>8.5833330154418945</v>
      </c>
      <c r="M1393" t="s">
        <v>144</v>
      </c>
      <c r="N1393" t="s">
        <v>2529</v>
      </c>
      <c r="P1393" s="4" t="str">
        <f t="shared" si="41"/>
        <v>KRAYN-WKO-NDX-20110623</v>
      </c>
      <c r="Q1393">
        <f t="shared" si="42"/>
        <v>1</v>
      </c>
    </row>
    <row r="1394" spans="1:17" x14ac:dyDescent="0.25">
      <c r="A1394" t="s">
        <v>3565</v>
      </c>
      <c r="B1394" t="s">
        <v>1357</v>
      </c>
      <c r="C1394" s="2">
        <v>40718</v>
      </c>
      <c r="D1394" s="2">
        <v>40718</v>
      </c>
      <c r="E1394" t="s">
        <v>25</v>
      </c>
      <c r="F1394" t="s">
        <v>140</v>
      </c>
      <c r="G1394" t="s">
        <v>141</v>
      </c>
      <c r="H1394">
        <v>10.5</v>
      </c>
      <c r="I1394" t="s">
        <v>142</v>
      </c>
      <c r="J1394" t="s">
        <v>3039</v>
      </c>
      <c r="K1394" s="5" t="s">
        <v>3566</v>
      </c>
      <c r="L1394">
        <v>7.0999999046325684</v>
      </c>
      <c r="M1394" t="s">
        <v>144</v>
      </c>
      <c r="N1394" t="s">
        <v>3567</v>
      </c>
      <c r="P1394" s="4" t="str">
        <f t="shared" si="41"/>
        <v>KRAYN-WKO-NDX-20110624</v>
      </c>
      <c r="Q1394">
        <f t="shared" si="42"/>
        <v>1</v>
      </c>
    </row>
    <row r="1395" spans="1:17" x14ac:dyDescent="0.25">
      <c r="A1395" t="s">
        <v>369</v>
      </c>
      <c r="B1395" t="s">
        <v>370</v>
      </c>
      <c r="C1395" s="2">
        <v>40721</v>
      </c>
      <c r="D1395" s="2">
        <v>40721</v>
      </c>
      <c r="E1395" t="s">
        <v>35</v>
      </c>
      <c r="F1395" t="s">
        <v>140</v>
      </c>
      <c r="G1395" t="s">
        <v>141</v>
      </c>
      <c r="H1395">
        <v>5.2083332091569901E-2</v>
      </c>
      <c r="I1395" t="s">
        <v>142</v>
      </c>
      <c r="K1395" s="5" t="s">
        <v>143</v>
      </c>
      <c r="L1395">
        <v>0</v>
      </c>
      <c r="M1395" t="s">
        <v>144</v>
      </c>
      <c r="N1395" t="s">
        <v>371</v>
      </c>
      <c r="P1395" s="4" t="str">
        <f t="shared" si="41"/>
        <v>KRAYN-WKO-NDX-20110627</v>
      </c>
      <c r="Q1395">
        <f t="shared" si="42"/>
        <v>1</v>
      </c>
    </row>
    <row r="1396" spans="1:17" x14ac:dyDescent="0.25">
      <c r="A1396" t="s">
        <v>819</v>
      </c>
      <c r="B1396" t="s">
        <v>816</v>
      </c>
      <c r="C1396" s="2">
        <v>40721</v>
      </c>
      <c r="D1396" s="2">
        <v>40721</v>
      </c>
      <c r="E1396" t="s">
        <v>22</v>
      </c>
      <c r="F1396" t="s">
        <v>161</v>
      </c>
      <c r="G1396" t="s">
        <v>141</v>
      </c>
      <c r="H1396">
        <v>0.55972224473953247</v>
      </c>
      <c r="I1396" t="s">
        <v>162</v>
      </c>
      <c r="K1396" s="5" t="s">
        <v>143</v>
      </c>
      <c r="L1396">
        <v>0.53263890743255615</v>
      </c>
      <c r="M1396" t="s">
        <v>144</v>
      </c>
      <c r="N1396" t="s">
        <v>820</v>
      </c>
      <c r="P1396" s="4" t="str">
        <f t="shared" si="41"/>
        <v>KRAYN-WKO-NDX-20110627</v>
      </c>
      <c r="Q1396">
        <f t="shared" si="42"/>
        <v>1</v>
      </c>
    </row>
    <row r="1397" spans="1:17" x14ac:dyDescent="0.25">
      <c r="A1397" t="s">
        <v>849</v>
      </c>
      <c r="B1397" t="s">
        <v>845</v>
      </c>
      <c r="C1397" s="2">
        <v>40721</v>
      </c>
      <c r="D1397" s="2">
        <v>40721</v>
      </c>
      <c r="E1397" t="s">
        <v>23</v>
      </c>
      <c r="F1397" t="s">
        <v>161</v>
      </c>
      <c r="G1397" t="s">
        <v>141</v>
      </c>
      <c r="H1397">
        <v>0.3958333432674408</v>
      </c>
      <c r="I1397" t="s">
        <v>162</v>
      </c>
      <c r="J1397" t="s">
        <v>356</v>
      </c>
      <c r="K1397" s="5" t="s">
        <v>436</v>
      </c>
      <c r="L1397">
        <v>0.35694444179534912</v>
      </c>
      <c r="M1397" t="s">
        <v>144</v>
      </c>
      <c r="N1397" t="s">
        <v>850</v>
      </c>
      <c r="P1397" s="4" t="str">
        <f t="shared" si="41"/>
        <v>KRAYN-WKO-NDX-20110627</v>
      </c>
      <c r="Q1397">
        <f t="shared" si="42"/>
        <v>1</v>
      </c>
    </row>
    <row r="1398" spans="1:17" x14ac:dyDescent="0.25">
      <c r="A1398" t="s">
        <v>3948</v>
      </c>
      <c r="B1398" t="s">
        <v>1357</v>
      </c>
      <c r="C1398" s="2">
        <v>40721</v>
      </c>
      <c r="D1398" s="2">
        <v>40721</v>
      </c>
      <c r="E1398" t="s">
        <v>27</v>
      </c>
      <c r="F1398" t="s">
        <v>140</v>
      </c>
      <c r="G1398" t="s">
        <v>141</v>
      </c>
      <c r="H1398">
        <v>12</v>
      </c>
      <c r="I1398" t="s">
        <v>142</v>
      </c>
      <c r="K1398" s="5" t="s">
        <v>143</v>
      </c>
      <c r="L1398">
        <v>8.5166664123535156</v>
      </c>
      <c r="M1398" t="s">
        <v>144</v>
      </c>
      <c r="N1398" t="s">
        <v>3949</v>
      </c>
      <c r="P1398" s="4" t="str">
        <f t="shared" si="41"/>
        <v>KRAYN-WKO-NDX-20110627</v>
      </c>
      <c r="Q1398">
        <f t="shared" si="42"/>
        <v>1</v>
      </c>
    </row>
    <row r="1399" spans="1:17" x14ac:dyDescent="0.25">
      <c r="A1399" t="s">
        <v>4348</v>
      </c>
      <c r="B1399" t="s">
        <v>1219</v>
      </c>
      <c r="C1399" s="2">
        <v>40721</v>
      </c>
      <c r="D1399" s="2">
        <v>40721</v>
      </c>
      <c r="E1399" t="s">
        <v>30</v>
      </c>
      <c r="F1399" t="s">
        <v>140</v>
      </c>
      <c r="G1399" t="s">
        <v>141</v>
      </c>
      <c r="H1399">
        <v>20.333333969116211</v>
      </c>
      <c r="I1399" t="s">
        <v>142</v>
      </c>
      <c r="J1399" t="s">
        <v>4349</v>
      </c>
      <c r="K1399" s="5" t="s">
        <v>4350</v>
      </c>
      <c r="L1399">
        <v>10.166666984558105</v>
      </c>
      <c r="M1399" t="s">
        <v>144</v>
      </c>
      <c r="N1399" t="s">
        <v>4351</v>
      </c>
      <c r="P1399" s="4" t="str">
        <f t="shared" si="41"/>
        <v>KRAYN-WKO-NDX-20110627</v>
      </c>
      <c r="Q1399">
        <f t="shared" si="42"/>
        <v>1</v>
      </c>
    </row>
    <row r="1400" spans="1:17" x14ac:dyDescent="0.25">
      <c r="A1400" t="s">
        <v>549</v>
      </c>
      <c r="B1400" t="s">
        <v>545</v>
      </c>
      <c r="C1400" s="2">
        <v>40722</v>
      </c>
      <c r="D1400" s="2">
        <v>40722</v>
      </c>
      <c r="E1400" t="s">
        <v>27</v>
      </c>
      <c r="F1400" t="s">
        <v>161</v>
      </c>
      <c r="G1400" t="s">
        <v>141</v>
      </c>
      <c r="H1400">
        <v>0.3958333432674408</v>
      </c>
      <c r="I1400" t="s">
        <v>162</v>
      </c>
      <c r="J1400" t="s">
        <v>76</v>
      </c>
      <c r="K1400" s="5" t="s">
        <v>168</v>
      </c>
      <c r="L1400">
        <v>0.3055555522441864</v>
      </c>
      <c r="M1400" t="s">
        <v>144</v>
      </c>
      <c r="N1400" t="s">
        <v>550</v>
      </c>
      <c r="P1400" s="4" t="str">
        <f t="shared" si="41"/>
        <v>KRAYN-WKO-NDX-20110628</v>
      </c>
      <c r="Q1400">
        <f t="shared" si="42"/>
        <v>1</v>
      </c>
    </row>
    <row r="1401" spans="1:17" x14ac:dyDescent="0.25">
      <c r="A1401" t="s">
        <v>2890</v>
      </c>
      <c r="B1401" t="s">
        <v>1357</v>
      </c>
      <c r="C1401" s="2">
        <v>40722</v>
      </c>
      <c r="D1401" s="2">
        <v>40722</v>
      </c>
      <c r="E1401" t="s">
        <v>20</v>
      </c>
      <c r="F1401" t="s">
        <v>1216</v>
      </c>
      <c r="G1401" t="s">
        <v>141</v>
      </c>
      <c r="H1401">
        <v>6.5</v>
      </c>
      <c r="I1401" t="s">
        <v>142</v>
      </c>
      <c r="K1401" s="5" t="s">
        <v>143</v>
      </c>
      <c r="L1401">
        <v>5</v>
      </c>
      <c r="M1401" t="s">
        <v>144</v>
      </c>
      <c r="N1401" t="s">
        <v>2891</v>
      </c>
      <c r="P1401" s="4" t="str">
        <f t="shared" si="41"/>
        <v>KRAYN-WKO-NDX-20110628</v>
      </c>
      <c r="Q1401">
        <f t="shared" si="42"/>
        <v>1</v>
      </c>
    </row>
    <row r="1402" spans="1:17" x14ac:dyDescent="0.25">
      <c r="A1402" t="s">
        <v>4352</v>
      </c>
      <c r="B1402" t="s">
        <v>1219</v>
      </c>
      <c r="C1402" s="2">
        <v>40722</v>
      </c>
      <c r="D1402" s="2">
        <v>40722</v>
      </c>
      <c r="E1402" t="s">
        <v>30</v>
      </c>
      <c r="F1402" t="s">
        <v>1200</v>
      </c>
      <c r="G1402" t="s">
        <v>141</v>
      </c>
      <c r="H1402">
        <v>4.3333334922790527</v>
      </c>
      <c r="I1402" t="s">
        <v>162</v>
      </c>
      <c r="J1402" t="s">
        <v>4353</v>
      </c>
      <c r="K1402" s="5" t="s">
        <v>1556</v>
      </c>
      <c r="L1402">
        <v>4.0333333015441895</v>
      </c>
      <c r="M1402" t="s">
        <v>144</v>
      </c>
      <c r="N1402" t="s">
        <v>4354</v>
      </c>
      <c r="P1402" s="4" t="str">
        <f t="shared" si="41"/>
        <v>KRAYN-WKO-NDX-20110628</v>
      </c>
      <c r="Q1402">
        <f t="shared" si="42"/>
        <v>1</v>
      </c>
    </row>
    <row r="1403" spans="1:17" x14ac:dyDescent="0.25">
      <c r="A1403" t="s">
        <v>4355</v>
      </c>
      <c r="B1403" t="s">
        <v>1219</v>
      </c>
      <c r="C1403" s="2">
        <v>40722</v>
      </c>
      <c r="D1403" s="2">
        <v>40722</v>
      </c>
      <c r="E1403" t="s">
        <v>30</v>
      </c>
      <c r="F1403" t="s">
        <v>140</v>
      </c>
      <c r="G1403" t="s">
        <v>141</v>
      </c>
      <c r="H1403">
        <v>3.7666666507720947</v>
      </c>
      <c r="I1403" t="s">
        <v>142</v>
      </c>
      <c r="J1403" t="s">
        <v>4356</v>
      </c>
      <c r="K1403" s="5" t="s">
        <v>4357</v>
      </c>
      <c r="L1403">
        <v>4.0333333015441895</v>
      </c>
      <c r="M1403" t="s">
        <v>144</v>
      </c>
      <c r="N1403" t="s">
        <v>4358</v>
      </c>
      <c r="P1403" s="4" t="str">
        <f t="shared" si="41"/>
        <v>KRAYN-WKO-NDX-20110628</v>
      </c>
      <c r="Q1403">
        <f t="shared" si="42"/>
        <v>1</v>
      </c>
    </row>
    <row r="1404" spans="1:17" x14ac:dyDescent="0.25">
      <c r="A1404" t="s">
        <v>4359</v>
      </c>
      <c r="B1404" t="s">
        <v>1219</v>
      </c>
      <c r="C1404" s="2">
        <v>40722</v>
      </c>
      <c r="D1404" s="2">
        <v>40722</v>
      </c>
      <c r="E1404" t="s">
        <v>30</v>
      </c>
      <c r="F1404" t="s">
        <v>140</v>
      </c>
      <c r="G1404" t="s">
        <v>141</v>
      </c>
      <c r="H1404">
        <v>2</v>
      </c>
      <c r="I1404" t="s">
        <v>142</v>
      </c>
      <c r="K1404" s="5" t="s">
        <v>143</v>
      </c>
      <c r="L1404">
        <v>4.0333333015441895</v>
      </c>
      <c r="M1404" t="s">
        <v>144</v>
      </c>
      <c r="N1404" t="s">
        <v>4360</v>
      </c>
      <c r="P1404" s="4" t="str">
        <f t="shared" si="41"/>
        <v>KRAYN-WKO-NDX-20110628</v>
      </c>
      <c r="Q1404">
        <f t="shared" si="42"/>
        <v>1</v>
      </c>
    </row>
    <row r="1405" spans="1:17" x14ac:dyDescent="0.25">
      <c r="A1405" t="s">
        <v>4793</v>
      </c>
      <c r="B1405" t="s">
        <v>1219</v>
      </c>
      <c r="C1405" s="2">
        <v>40722</v>
      </c>
      <c r="D1405" s="2">
        <v>40722</v>
      </c>
      <c r="E1405" t="s">
        <v>33</v>
      </c>
      <c r="F1405" t="s">
        <v>1200</v>
      </c>
      <c r="G1405" t="s">
        <v>141</v>
      </c>
      <c r="H1405">
        <v>1.5666667222976685</v>
      </c>
      <c r="I1405" t="s">
        <v>162</v>
      </c>
      <c r="K1405" s="5" t="s">
        <v>143</v>
      </c>
      <c r="L1405">
        <v>0.78333336114883423</v>
      </c>
      <c r="M1405" t="s">
        <v>144</v>
      </c>
      <c r="N1405" t="s">
        <v>4794</v>
      </c>
      <c r="P1405" s="4" t="str">
        <f t="shared" si="41"/>
        <v>KRAYN-WKO-NDX-20110628</v>
      </c>
      <c r="Q1405">
        <f t="shared" si="42"/>
        <v>1</v>
      </c>
    </row>
    <row r="1406" spans="1:17" x14ac:dyDescent="0.25">
      <c r="A1406" t="s">
        <v>3388</v>
      </c>
      <c r="B1406" t="s">
        <v>1357</v>
      </c>
      <c r="C1406" s="2">
        <v>40723</v>
      </c>
      <c r="D1406" s="2">
        <v>40723</v>
      </c>
      <c r="E1406" t="s">
        <v>23</v>
      </c>
      <c r="F1406" t="s">
        <v>1216</v>
      </c>
      <c r="G1406" t="s">
        <v>141</v>
      </c>
      <c r="H1406">
        <v>17.450000762939453</v>
      </c>
      <c r="I1406" t="s">
        <v>142</v>
      </c>
      <c r="J1406" t="s">
        <v>3389</v>
      </c>
      <c r="K1406" s="5" t="s">
        <v>3390</v>
      </c>
      <c r="L1406">
        <v>5.9499998092651367</v>
      </c>
      <c r="M1406" t="s">
        <v>144</v>
      </c>
      <c r="N1406" t="s">
        <v>3391</v>
      </c>
      <c r="P1406" s="4" t="str">
        <f t="shared" si="41"/>
        <v>KRAYN-WKO-NDX-20110629</v>
      </c>
      <c r="Q1406">
        <f t="shared" si="42"/>
        <v>1</v>
      </c>
    </row>
    <row r="1407" spans="1:17" x14ac:dyDescent="0.25">
      <c r="A1407" t="s">
        <v>3823</v>
      </c>
      <c r="B1407" t="s">
        <v>1357</v>
      </c>
      <c r="C1407" s="2">
        <v>40724</v>
      </c>
      <c r="D1407" s="2">
        <v>40724</v>
      </c>
      <c r="E1407" t="s">
        <v>26</v>
      </c>
      <c r="F1407" t="s">
        <v>140</v>
      </c>
      <c r="G1407" t="s">
        <v>141</v>
      </c>
      <c r="H1407">
        <v>22.5</v>
      </c>
      <c r="I1407" t="s">
        <v>142</v>
      </c>
      <c r="J1407" t="s">
        <v>3824</v>
      </c>
      <c r="K1407" s="5" t="s">
        <v>3825</v>
      </c>
      <c r="L1407">
        <v>5.5833334922790527</v>
      </c>
      <c r="M1407" t="s">
        <v>144</v>
      </c>
      <c r="N1407" t="s">
        <v>3826</v>
      </c>
      <c r="P1407" s="4" t="str">
        <f t="shared" si="41"/>
        <v>KRAYN-WKO-NDX-20110630</v>
      </c>
      <c r="Q1407">
        <f t="shared" si="42"/>
        <v>1</v>
      </c>
    </row>
    <row r="1408" spans="1:17" x14ac:dyDescent="0.25">
      <c r="A1408" t="s">
        <v>4393</v>
      </c>
      <c r="B1408" t="s">
        <v>1265</v>
      </c>
      <c r="C1408" s="2">
        <v>40724</v>
      </c>
      <c r="D1408" s="2">
        <v>40724</v>
      </c>
      <c r="E1408" t="s">
        <v>30</v>
      </c>
      <c r="F1408" t="s">
        <v>1216</v>
      </c>
      <c r="G1408" t="s">
        <v>141</v>
      </c>
      <c r="H1408">
        <v>1</v>
      </c>
      <c r="I1408" t="s">
        <v>142</v>
      </c>
      <c r="K1408" s="5" t="s">
        <v>143</v>
      </c>
      <c r="L1408">
        <v>2.5</v>
      </c>
      <c r="M1408" t="s">
        <v>144</v>
      </c>
      <c r="P1408" s="4" t="str">
        <f t="shared" si="41"/>
        <v>KRAYN-WKO-NDX-20110630</v>
      </c>
      <c r="Q1408">
        <f t="shared" si="42"/>
        <v>1</v>
      </c>
    </row>
    <row r="1409" spans="1:17" x14ac:dyDescent="0.25">
      <c r="A1409" t="s">
        <v>4394</v>
      </c>
      <c r="B1409" t="s">
        <v>1265</v>
      </c>
      <c r="C1409" s="2">
        <v>40724</v>
      </c>
      <c r="D1409" s="2">
        <v>40724</v>
      </c>
      <c r="E1409" t="s">
        <v>30</v>
      </c>
      <c r="F1409" t="s">
        <v>1216</v>
      </c>
      <c r="G1409" t="s">
        <v>141</v>
      </c>
      <c r="H1409">
        <v>0.5</v>
      </c>
      <c r="I1409" t="s">
        <v>142</v>
      </c>
      <c r="K1409" s="5" t="s">
        <v>143</v>
      </c>
      <c r="L1409">
        <v>2.5</v>
      </c>
      <c r="M1409" t="s">
        <v>144</v>
      </c>
      <c r="P1409" s="4" t="str">
        <f t="shared" si="41"/>
        <v>KRAYN-WKO-NDX-20110630</v>
      </c>
      <c r="Q1409">
        <f t="shared" si="42"/>
        <v>1</v>
      </c>
    </row>
    <row r="1410" spans="1:17" x14ac:dyDescent="0.25">
      <c r="A1410" t="s">
        <v>736</v>
      </c>
      <c r="B1410" t="s">
        <v>737</v>
      </c>
      <c r="C1410" s="2">
        <v>40725</v>
      </c>
      <c r="D1410" s="2">
        <v>40725</v>
      </c>
      <c r="E1410" t="s">
        <v>20</v>
      </c>
      <c r="F1410" t="s">
        <v>140</v>
      </c>
      <c r="G1410" t="s">
        <v>141</v>
      </c>
      <c r="H1410">
        <v>0.75</v>
      </c>
      <c r="I1410" t="s">
        <v>142</v>
      </c>
      <c r="K1410" s="5" t="s">
        <v>143</v>
      </c>
      <c r="L1410">
        <v>0.3194444477558136</v>
      </c>
      <c r="M1410" t="s">
        <v>144</v>
      </c>
      <c r="N1410" t="s">
        <v>738</v>
      </c>
      <c r="P1410" s="4" t="str">
        <f t="shared" si="41"/>
        <v>KRAYN-WKO-NDX-20110701</v>
      </c>
      <c r="Q1410">
        <f t="shared" si="42"/>
        <v>1</v>
      </c>
    </row>
    <row r="1411" spans="1:17" x14ac:dyDescent="0.25">
      <c r="A1411" t="s">
        <v>856</v>
      </c>
      <c r="B1411" t="s">
        <v>857</v>
      </c>
      <c r="C1411" s="2">
        <v>40725</v>
      </c>
      <c r="D1411" s="2">
        <v>40725</v>
      </c>
      <c r="E1411" t="s">
        <v>23</v>
      </c>
      <c r="F1411" t="s">
        <v>140</v>
      </c>
      <c r="G1411" t="s">
        <v>141</v>
      </c>
      <c r="H1411">
        <v>0.25</v>
      </c>
      <c r="I1411" t="s">
        <v>142</v>
      </c>
      <c r="K1411" s="5" t="s">
        <v>143</v>
      </c>
      <c r="L1411">
        <v>0</v>
      </c>
      <c r="M1411" t="s">
        <v>144</v>
      </c>
      <c r="N1411" t="s">
        <v>858</v>
      </c>
      <c r="P1411" s="4" t="str">
        <f t="shared" ref="P1411:P1474" si="43">LEFT($A1411,22)</f>
        <v>KRAYN-WKO-NDX-20110701</v>
      </c>
      <c r="Q1411">
        <f t="shared" ref="Q1411:Q1474" si="44">COUNTIF($A$2:$A$2708,$A1411)</f>
        <v>1</v>
      </c>
    </row>
    <row r="1412" spans="1:17" x14ac:dyDescent="0.25">
      <c r="A1412" t="s">
        <v>904</v>
      </c>
      <c r="B1412" t="s">
        <v>905</v>
      </c>
      <c r="C1412" s="2">
        <v>40725</v>
      </c>
      <c r="D1412" s="2">
        <v>40725</v>
      </c>
      <c r="E1412" t="s">
        <v>24</v>
      </c>
      <c r="F1412" t="s">
        <v>140</v>
      </c>
      <c r="G1412" t="s">
        <v>141</v>
      </c>
      <c r="H1412">
        <v>0.4166666567325592</v>
      </c>
      <c r="I1412" t="s">
        <v>142</v>
      </c>
      <c r="K1412" s="5" t="s">
        <v>143</v>
      </c>
      <c r="L1412">
        <v>0</v>
      </c>
      <c r="M1412" t="s">
        <v>144</v>
      </c>
      <c r="N1412" t="s">
        <v>906</v>
      </c>
      <c r="P1412" s="4" t="str">
        <f t="shared" si="43"/>
        <v>KRAYN-WKO-NDX-20110701</v>
      </c>
      <c r="Q1412">
        <f t="shared" si="44"/>
        <v>1</v>
      </c>
    </row>
    <row r="1413" spans="1:17" x14ac:dyDescent="0.25">
      <c r="A1413" t="s">
        <v>1859</v>
      </c>
      <c r="B1413" t="s">
        <v>1357</v>
      </c>
      <c r="C1413" s="2">
        <v>40725</v>
      </c>
      <c r="D1413" s="2">
        <v>40725</v>
      </c>
      <c r="E1413" t="s">
        <v>14</v>
      </c>
      <c r="F1413" t="s">
        <v>1200</v>
      </c>
      <c r="G1413" t="s">
        <v>141</v>
      </c>
      <c r="H1413">
        <v>1.7833333015441895</v>
      </c>
      <c r="I1413" t="s">
        <v>162</v>
      </c>
      <c r="J1413" t="s">
        <v>1860</v>
      </c>
      <c r="K1413" s="5" t="s">
        <v>201</v>
      </c>
      <c r="L1413">
        <v>0.94999998807907104</v>
      </c>
      <c r="M1413" t="s">
        <v>144</v>
      </c>
      <c r="N1413" t="s">
        <v>1861</v>
      </c>
      <c r="P1413" s="4" t="str">
        <f t="shared" si="43"/>
        <v>KRAYN-WKO-NDX-20110701</v>
      </c>
      <c r="Q1413">
        <f t="shared" si="44"/>
        <v>1</v>
      </c>
    </row>
    <row r="1414" spans="1:17" x14ac:dyDescent="0.25">
      <c r="A1414" t="s">
        <v>2530</v>
      </c>
      <c r="B1414" t="s">
        <v>1357</v>
      </c>
      <c r="C1414" s="2">
        <v>40725</v>
      </c>
      <c r="D1414" s="2">
        <v>40725</v>
      </c>
      <c r="E1414" t="s">
        <v>18</v>
      </c>
      <c r="F1414" t="s">
        <v>1200</v>
      </c>
      <c r="G1414" t="s">
        <v>141</v>
      </c>
      <c r="H1414">
        <v>1.2666666507720947</v>
      </c>
      <c r="I1414" t="s">
        <v>162</v>
      </c>
      <c r="J1414" t="s">
        <v>1860</v>
      </c>
      <c r="K1414" s="5" t="s">
        <v>201</v>
      </c>
      <c r="L1414">
        <v>6.8499999046325684</v>
      </c>
      <c r="M1414" t="s">
        <v>144</v>
      </c>
      <c r="N1414" t="s">
        <v>2531</v>
      </c>
      <c r="P1414" s="4" t="str">
        <f t="shared" si="43"/>
        <v>KRAYN-WKO-NDX-20110701</v>
      </c>
      <c r="Q1414">
        <f t="shared" si="44"/>
        <v>1</v>
      </c>
    </row>
    <row r="1415" spans="1:17" x14ac:dyDescent="0.25">
      <c r="A1415" t="s">
        <v>2692</v>
      </c>
      <c r="B1415" t="s">
        <v>1357</v>
      </c>
      <c r="C1415" s="2">
        <v>40725</v>
      </c>
      <c r="D1415" s="2">
        <v>40725</v>
      </c>
      <c r="E1415" t="s">
        <v>18</v>
      </c>
      <c r="F1415" t="s">
        <v>1200</v>
      </c>
      <c r="G1415" t="s">
        <v>141</v>
      </c>
      <c r="H1415">
        <v>1.2666666507720947</v>
      </c>
      <c r="I1415" t="s">
        <v>162</v>
      </c>
      <c r="J1415" t="s">
        <v>1860</v>
      </c>
      <c r="K1415" s="5" t="s">
        <v>201</v>
      </c>
      <c r="L1415">
        <v>6.8499999046325684</v>
      </c>
      <c r="M1415" t="s">
        <v>144</v>
      </c>
      <c r="N1415" t="s">
        <v>2531</v>
      </c>
      <c r="P1415" s="4" t="str">
        <f t="shared" si="43"/>
        <v>KRAYN-WKO-NDX-20110701</v>
      </c>
      <c r="Q1415">
        <f t="shared" si="44"/>
        <v>1</v>
      </c>
    </row>
    <row r="1416" spans="1:17" x14ac:dyDescent="0.25">
      <c r="A1416" t="s">
        <v>2892</v>
      </c>
      <c r="B1416" t="s">
        <v>1357</v>
      </c>
      <c r="C1416" s="2">
        <v>40725</v>
      </c>
      <c r="D1416" s="2">
        <v>40725</v>
      </c>
      <c r="E1416" t="s">
        <v>20</v>
      </c>
      <c r="F1416" t="s">
        <v>1200</v>
      </c>
      <c r="G1416" t="s">
        <v>141</v>
      </c>
      <c r="H1416">
        <v>5.5</v>
      </c>
      <c r="I1416" t="s">
        <v>162</v>
      </c>
      <c r="J1416" t="s">
        <v>2893</v>
      </c>
      <c r="K1416" s="5" t="s">
        <v>2894</v>
      </c>
      <c r="L1416">
        <v>3.6666667461395264</v>
      </c>
      <c r="M1416" t="s">
        <v>144</v>
      </c>
      <c r="N1416" t="s">
        <v>2895</v>
      </c>
      <c r="P1416" s="4" t="str">
        <f t="shared" si="43"/>
        <v>KRAYN-WKO-NDX-20110701</v>
      </c>
      <c r="Q1416">
        <f t="shared" si="44"/>
        <v>1</v>
      </c>
    </row>
    <row r="1417" spans="1:17" x14ac:dyDescent="0.25">
      <c r="A1417" t="s">
        <v>3950</v>
      </c>
      <c r="B1417" t="s">
        <v>1219</v>
      </c>
      <c r="C1417" s="2">
        <v>40725</v>
      </c>
      <c r="D1417" s="2">
        <v>40725</v>
      </c>
      <c r="E1417" t="s">
        <v>27</v>
      </c>
      <c r="F1417" t="s">
        <v>140</v>
      </c>
      <c r="G1417" t="s">
        <v>141</v>
      </c>
      <c r="H1417">
        <v>15.133333206176758</v>
      </c>
      <c r="I1417" t="s">
        <v>142</v>
      </c>
      <c r="J1417" t="s">
        <v>3951</v>
      </c>
      <c r="K1417" s="5" t="s">
        <v>3952</v>
      </c>
      <c r="L1417">
        <v>6.1833333969116211</v>
      </c>
      <c r="M1417" t="s">
        <v>144</v>
      </c>
      <c r="N1417" t="s">
        <v>3953</v>
      </c>
      <c r="P1417" s="4" t="str">
        <f t="shared" si="43"/>
        <v>KRAYN-WKO-NDX-20110701</v>
      </c>
      <c r="Q1417">
        <f t="shared" si="44"/>
        <v>1</v>
      </c>
    </row>
    <row r="1418" spans="1:17" x14ac:dyDescent="0.25">
      <c r="A1418" t="s">
        <v>174</v>
      </c>
      <c r="B1418" t="s">
        <v>175</v>
      </c>
      <c r="C1418" s="2">
        <v>40727</v>
      </c>
      <c r="D1418" s="2">
        <v>40727</v>
      </c>
      <c r="E1418" t="s">
        <v>31</v>
      </c>
      <c r="F1418" t="s">
        <v>140</v>
      </c>
      <c r="G1418" t="s">
        <v>141</v>
      </c>
      <c r="H1418">
        <v>0.95833331346511841</v>
      </c>
      <c r="I1418" t="s">
        <v>142</v>
      </c>
      <c r="K1418" s="5" t="s">
        <v>143</v>
      </c>
      <c r="L1418">
        <v>0.17083333432674408</v>
      </c>
      <c r="M1418" t="s">
        <v>144</v>
      </c>
      <c r="N1418" t="s">
        <v>176</v>
      </c>
      <c r="P1418" s="4" t="str">
        <f t="shared" si="43"/>
        <v>KRAYN-WKO-NDX-20110703</v>
      </c>
      <c r="Q1418">
        <f t="shared" si="44"/>
        <v>1</v>
      </c>
    </row>
    <row r="1419" spans="1:17" x14ac:dyDescent="0.25">
      <c r="A1419" t="s">
        <v>980</v>
      </c>
      <c r="B1419" t="s">
        <v>679</v>
      </c>
      <c r="C1419" s="2">
        <v>40729</v>
      </c>
      <c r="D1419" s="2">
        <v>40731</v>
      </c>
      <c r="E1419" t="s">
        <v>11</v>
      </c>
      <c r="F1419" t="s">
        <v>140</v>
      </c>
      <c r="G1419" t="s">
        <v>141</v>
      </c>
      <c r="H1419">
        <v>8.3333335816860199E-2</v>
      </c>
      <c r="I1419" t="s">
        <v>142</v>
      </c>
      <c r="K1419" s="5" t="s">
        <v>143</v>
      </c>
      <c r="L1419">
        <v>0.31527778506278992</v>
      </c>
      <c r="M1419" t="s">
        <v>144</v>
      </c>
      <c r="N1419" t="s">
        <v>981</v>
      </c>
      <c r="P1419" s="4" t="str">
        <f t="shared" si="43"/>
        <v>KRAYN-WKO-NDX-20110705</v>
      </c>
      <c r="Q1419">
        <f t="shared" si="44"/>
        <v>1</v>
      </c>
    </row>
    <row r="1420" spans="1:17" x14ac:dyDescent="0.25">
      <c r="A1420" t="s">
        <v>982</v>
      </c>
      <c r="B1420" t="s">
        <v>983</v>
      </c>
      <c r="C1420" s="2">
        <v>40729</v>
      </c>
      <c r="D1420" s="2">
        <v>40729</v>
      </c>
      <c r="E1420" t="s">
        <v>11</v>
      </c>
      <c r="F1420" t="s">
        <v>140</v>
      </c>
      <c r="G1420" t="s">
        <v>141</v>
      </c>
      <c r="H1420">
        <v>0.25</v>
      </c>
      <c r="I1420" t="s">
        <v>142</v>
      </c>
      <c r="K1420" s="5" t="s">
        <v>143</v>
      </c>
      <c r="L1420">
        <v>0.125</v>
      </c>
      <c r="M1420" t="s">
        <v>144</v>
      </c>
      <c r="N1420" t="s">
        <v>247</v>
      </c>
      <c r="P1420" s="4" t="str">
        <f t="shared" si="43"/>
        <v>KRAYN-WKO-NDX-20110705</v>
      </c>
      <c r="Q1420">
        <f t="shared" si="44"/>
        <v>1</v>
      </c>
    </row>
    <row r="1421" spans="1:17" x14ac:dyDescent="0.25">
      <c r="A1421" t="s">
        <v>984</v>
      </c>
      <c r="B1421" t="s">
        <v>559</v>
      </c>
      <c r="C1421" s="2">
        <v>40729</v>
      </c>
      <c r="D1421" s="2">
        <v>40729</v>
      </c>
      <c r="E1421" t="s">
        <v>11</v>
      </c>
      <c r="F1421" t="s">
        <v>140</v>
      </c>
      <c r="G1421" t="s">
        <v>141</v>
      </c>
      <c r="H1421">
        <v>0.125</v>
      </c>
      <c r="I1421" t="s">
        <v>142</v>
      </c>
      <c r="K1421" s="5" t="s">
        <v>143</v>
      </c>
      <c r="L1421">
        <v>0.31527778506278992</v>
      </c>
      <c r="M1421" t="s">
        <v>144</v>
      </c>
      <c r="N1421" t="s">
        <v>985</v>
      </c>
      <c r="P1421" s="4" t="str">
        <f t="shared" si="43"/>
        <v>KRAYN-WKO-NDX-20110705</v>
      </c>
      <c r="Q1421">
        <f t="shared" si="44"/>
        <v>1</v>
      </c>
    </row>
    <row r="1422" spans="1:17" x14ac:dyDescent="0.25">
      <c r="A1422" t="s">
        <v>987</v>
      </c>
      <c r="B1422" t="s">
        <v>559</v>
      </c>
      <c r="C1422" s="2">
        <v>40729</v>
      </c>
      <c r="D1422" s="2">
        <v>40729</v>
      </c>
      <c r="E1422" t="s">
        <v>11</v>
      </c>
      <c r="F1422" t="s">
        <v>140</v>
      </c>
      <c r="G1422" t="s">
        <v>141</v>
      </c>
      <c r="H1422">
        <v>0.375</v>
      </c>
      <c r="I1422" t="s">
        <v>142</v>
      </c>
      <c r="K1422" s="5" t="s">
        <v>143</v>
      </c>
      <c r="L1422">
        <v>0.44791668653488159</v>
      </c>
      <c r="M1422" t="s">
        <v>144</v>
      </c>
      <c r="N1422" t="s">
        <v>985</v>
      </c>
      <c r="P1422" s="4" t="str">
        <f t="shared" si="43"/>
        <v>KRAYN-WKO-NDX-20110705</v>
      </c>
      <c r="Q1422">
        <f t="shared" si="44"/>
        <v>1</v>
      </c>
    </row>
    <row r="1423" spans="1:17" x14ac:dyDescent="0.25">
      <c r="A1423" t="s">
        <v>988</v>
      </c>
      <c r="B1423" t="s">
        <v>967</v>
      </c>
      <c r="C1423" s="2">
        <v>40730</v>
      </c>
      <c r="D1423" s="2">
        <v>40730</v>
      </c>
      <c r="E1423" t="s">
        <v>11</v>
      </c>
      <c r="F1423" t="s">
        <v>161</v>
      </c>
      <c r="G1423" t="s">
        <v>141</v>
      </c>
      <c r="H1423">
        <v>0</v>
      </c>
      <c r="I1423" t="s">
        <v>162</v>
      </c>
      <c r="K1423" s="5" t="s">
        <v>143</v>
      </c>
      <c r="L1423">
        <v>0.1666666716337204</v>
      </c>
      <c r="M1423" t="s">
        <v>144</v>
      </c>
      <c r="N1423" t="s">
        <v>247</v>
      </c>
      <c r="P1423" s="4" t="str">
        <f t="shared" si="43"/>
        <v>KRAYN-WKO-NDX-20110706</v>
      </c>
      <c r="Q1423">
        <f t="shared" si="44"/>
        <v>1</v>
      </c>
    </row>
    <row r="1424" spans="1:17" x14ac:dyDescent="0.25">
      <c r="A1424" t="s">
        <v>1028</v>
      </c>
      <c r="B1424" t="s">
        <v>1029</v>
      </c>
      <c r="C1424" s="2">
        <v>40730</v>
      </c>
      <c r="D1424" s="2">
        <v>40730</v>
      </c>
      <c r="E1424" t="s">
        <v>12</v>
      </c>
      <c r="F1424" t="s">
        <v>140</v>
      </c>
      <c r="G1424" t="s">
        <v>141</v>
      </c>
      <c r="H1424">
        <v>0.1041666641831398</v>
      </c>
      <c r="I1424" t="s">
        <v>142</v>
      </c>
      <c r="J1424" t="s">
        <v>65</v>
      </c>
      <c r="K1424" s="5" t="s">
        <v>556</v>
      </c>
      <c r="L1424">
        <v>0</v>
      </c>
      <c r="M1424" t="s">
        <v>144</v>
      </c>
      <c r="N1424" t="s">
        <v>1030</v>
      </c>
      <c r="P1424" s="4" t="str">
        <f t="shared" si="43"/>
        <v>KRAYN-WKO-NDX-20110706</v>
      </c>
      <c r="Q1424">
        <f t="shared" si="44"/>
        <v>1</v>
      </c>
    </row>
    <row r="1425" spans="1:17" x14ac:dyDescent="0.25">
      <c r="A1425" t="s">
        <v>3954</v>
      </c>
      <c r="B1425" t="s">
        <v>1357</v>
      </c>
      <c r="C1425" s="2">
        <v>40730</v>
      </c>
      <c r="D1425" s="2">
        <v>40730</v>
      </c>
      <c r="E1425" t="s">
        <v>27</v>
      </c>
      <c r="F1425" t="s">
        <v>1200</v>
      </c>
      <c r="G1425" t="s">
        <v>141</v>
      </c>
      <c r="H1425">
        <v>33.5</v>
      </c>
      <c r="I1425" t="s">
        <v>162</v>
      </c>
      <c r="K1425" s="5" t="s">
        <v>143</v>
      </c>
      <c r="L1425">
        <v>7.1666665077209473</v>
      </c>
      <c r="M1425" t="s">
        <v>144</v>
      </c>
      <c r="N1425" t="s">
        <v>3955</v>
      </c>
      <c r="P1425" s="4" t="str">
        <f t="shared" si="43"/>
        <v>KRAYN-WKO-NDX-20110706</v>
      </c>
      <c r="Q1425">
        <f t="shared" si="44"/>
        <v>1</v>
      </c>
    </row>
    <row r="1426" spans="1:17" x14ac:dyDescent="0.25">
      <c r="A1426" t="s">
        <v>1059</v>
      </c>
      <c r="B1426" t="s">
        <v>1029</v>
      </c>
      <c r="C1426" s="2">
        <v>40731</v>
      </c>
      <c r="D1426" s="2">
        <v>40731</v>
      </c>
      <c r="E1426" t="s">
        <v>13</v>
      </c>
      <c r="F1426" t="s">
        <v>140</v>
      </c>
      <c r="G1426" t="s">
        <v>141</v>
      </c>
      <c r="H1426">
        <v>4.86111119389534E-2</v>
      </c>
      <c r="I1426" t="s">
        <v>142</v>
      </c>
      <c r="J1426" t="s">
        <v>65</v>
      </c>
      <c r="K1426" s="5" t="s">
        <v>556</v>
      </c>
      <c r="L1426">
        <v>7.361111044883728E-2</v>
      </c>
      <c r="M1426" t="s">
        <v>144</v>
      </c>
      <c r="N1426" t="s">
        <v>1060</v>
      </c>
      <c r="P1426" s="4" t="str">
        <f t="shared" si="43"/>
        <v>KRAYN-WKO-NDX-20110707</v>
      </c>
      <c r="Q1426">
        <f t="shared" si="44"/>
        <v>1</v>
      </c>
    </row>
    <row r="1427" spans="1:17" x14ac:dyDescent="0.25">
      <c r="A1427" t="s">
        <v>1127</v>
      </c>
      <c r="B1427" t="s">
        <v>679</v>
      </c>
      <c r="C1427" s="2">
        <v>40731</v>
      </c>
      <c r="D1427" s="2">
        <v>40731</v>
      </c>
      <c r="E1427" t="s">
        <v>15</v>
      </c>
      <c r="F1427" t="s">
        <v>140</v>
      </c>
      <c r="G1427" t="s">
        <v>141</v>
      </c>
      <c r="H1427">
        <v>3.125E-2</v>
      </c>
      <c r="I1427" t="s">
        <v>142</v>
      </c>
      <c r="K1427" s="5" t="s">
        <v>143</v>
      </c>
      <c r="L1427">
        <v>0.2569444477558136</v>
      </c>
      <c r="M1427" t="s">
        <v>144</v>
      </c>
      <c r="N1427" t="s">
        <v>1128</v>
      </c>
      <c r="P1427" s="4" t="str">
        <f t="shared" si="43"/>
        <v>KRAYN-WKO-NDX-20110707</v>
      </c>
      <c r="Q1427">
        <f t="shared" si="44"/>
        <v>1</v>
      </c>
    </row>
    <row r="1428" spans="1:17" x14ac:dyDescent="0.25">
      <c r="A1428" t="s">
        <v>1247</v>
      </c>
      <c r="B1428" t="s">
        <v>1219</v>
      </c>
      <c r="C1428" s="2">
        <v>40731</v>
      </c>
      <c r="D1428" s="2">
        <v>40731</v>
      </c>
      <c r="E1428" t="s">
        <v>12</v>
      </c>
      <c r="F1428" t="s">
        <v>140</v>
      </c>
      <c r="G1428" t="s">
        <v>141</v>
      </c>
      <c r="H1428">
        <v>2.2666666507720947</v>
      </c>
      <c r="I1428" t="s">
        <v>142</v>
      </c>
      <c r="K1428" s="5" t="s">
        <v>143</v>
      </c>
      <c r="L1428">
        <v>3.4666666984558105</v>
      </c>
      <c r="M1428" t="s">
        <v>144</v>
      </c>
      <c r="N1428" t="s">
        <v>1248</v>
      </c>
      <c r="P1428" s="4" t="str">
        <f t="shared" si="43"/>
        <v>KRAYN-WKO-NDX-20110707</v>
      </c>
      <c r="Q1428">
        <f t="shared" si="44"/>
        <v>1</v>
      </c>
    </row>
    <row r="1429" spans="1:17" x14ac:dyDescent="0.25">
      <c r="A1429" t="s">
        <v>1381</v>
      </c>
      <c r="B1429" t="s">
        <v>1219</v>
      </c>
      <c r="C1429" s="2">
        <v>40731</v>
      </c>
      <c r="D1429" s="2">
        <v>40731</v>
      </c>
      <c r="E1429" t="s">
        <v>11</v>
      </c>
      <c r="F1429" t="s">
        <v>1379</v>
      </c>
      <c r="G1429" t="s">
        <v>141</v>
      </c>
      <c r="H1429">
        <v>7.5999999046325684</v>
      </c>
      <c r="I1429" t="s">
        <v>142</v>
      </c>
      <c r="K1429" s="5" t="s">
        <v>143</v>
      </c>
      <c r="L1429">
        <v>1.5166666507720947</v>
      </c>
      <c r="M1429" t="s">
        <v>144</v>
      </c>
      <c r="N1429" t="s">
        <v>1382</v>
      </c>
      <c r="P1429" s="4" t="str">
        <f t="shared" si="43"/>
        <v>KRAYN-WKO-NDX-20110707</v>
      </c>
      <c r="Q1429">
        <f t="shared" si="44"/>
        <v>1</v>
      </c>
    </row>
    <row r="1430" spans="1:17" x14ac:dyDescent="0.25">
      <c r="A1430" s="37" t="s">
        <v>1718</v>
      </c>
      <c r="B1430" t="s">
        <v>1219</v>
      </c>
      <c r="C1430" s="2">
        <v>40732</v>
      </c>
      <c r="D1430" s="2">
        <v>40732</v>
      </c>
      <c r="E1430" t="s">
        <v>13</v>
      </c>
      <c r="F1430" t="s">
        <v>1379</v>
      </c>
      <c r="G1430" t="s">
        <v>141</v>
      </c>
      <c r="H1430">
        <v>6</v>
      </c>
      <c r="I1430" t="s">
        <v>142</v>
      </c>
      <c r="K1430" s="5" t="s">
        <v>143</v>
      </c>
      <c r="L1430">
        <v>1.0499999523162842</v>
      </c>
      <c r="M1430" t="s">
        <v>144</v>
      </c>
      <c r="N1430" t="s">
        <v>1227</v>
      </c>
      <c r="P1430" s="4" t="str">
        <f t="shared" si="43"/>
        <v>KRAYN-WKO-NDX-20110708</v>
      </c>
      <c r="Q1430">
        <f t="shared" si="44"/>
        <v>1</v>
      </c>
    </row>
    <row r="1431" spans="1:17" x14ac:dyDescent="0.25">
      <c r="A1431" t="s">
        <v>1087</v>
      </c>
      <c r="B1431" t="s">
        <v>559</v>
      </c>
      <c r="C1431" s="2">
        <v>40735</v>
      </c>
      <c r="D1431" s="2">
        <v>40735</v>
      </c>
      <c r="E1431" t="s">
        <v>14</v>
      </c>
      <c r="F1431" t="s">
        <v>140</v>
      </c>
      <c r="G1431" t="s">
        <v>141</v>
      </c>
      <c r="H1431">
        <v>0.25</v>
      </c>
      <c r="I1431" t="s">
        <v>142</v>
      </c>
      <c r="K1431" s="5" t="s">
        <v>143</v>
      </c>
      <c r="L1431">
        <v>0.10138888657093048</v>
      </c>
      <c r="M1431" t="s">
        <v>144</v>
      </c>
      <c r="N1431" t="s">
        <v>1088</v>
      </c>
      <c r="P1431" s="4" t="str">
        <f t="shared" si="43"/>
        <v>KRAYN-WKO-NDX-20110711</v>
      </c>
      <c r="Q1431">
        <f t="shared" si="44"/>
        <v>1</v>
      </c>
    </row>
    <row r="1432" spans="1:17" x14ac:dyDescent="0.25">
      <c r="A1432" t="s">
        <v>1089</v>
      </c>
      <c r="B1432" t="s">
        <v>1090</v>
      </c>
      <c r="C1432" s="2">
        <v>40735</v>
      </c>
      <c r="D1432" s="2">
        <v>40735</v>
      </c>
      <c r="E1432" t="s">
        <v>14</v>
      </c>
      <c r="F1432" t="s">
        <v>140</v>
      </c>
      <c r="G1432" t="s">
        <v>141</v>
      </c>
      <c r="H1432">
        <v>6.25E-2</v>
      </c>
      <c r="I1432" t="s">
        <v>142</v>
      </c>
      <c r="K1432" s="5" t="s">
        <v>143</v>
      </c>
      <c r="L1432">
        <v>4.86111119389534E-2</v>
      </c>
      <c r="M1432" t="s">
        <v>144</v>
      </c>
      <c r="N1432" t="s">
        <v>1091</v>
      </c>
      <c r="P1432" s="4" t="str">
        <f t="shared" si="43"/>
        <v>KRAYN-WKO-NDX-20110711</v>
      </c>
      <c r="Q1432">
        <f t="shared" si="44"/>
        <v>1</v>
      </c>
    </row>
    <row r="1433" spans="1:17" x14ac:dyDescent="0.25">
      <c r="A1433" t="s">
        <v>1094</v>
      </c>
      <c r="B1433" t="s">
        <v>748</v>
      </c>
      <c r="C1433" s="2">
        <v>40735</v>
      </c>
      <c r="D1433" s="2">
        <v>40735</v>
      </c>
      <c r="E1433" t="s">
        <v>14</v>
      </c>
      <c r="F1433" t="s">
        <v>140</v>
      </c>
      <c r="G1433" t="s">
        <v>141</v>
      </c>
      <c r="H1433">
        <v>0.1111111119389534</v>
      </c>
      <c r="I1433" t="s">
        <v>142</v>
      </c>
      <c r="K1433" s="5" t="s">
        <v>143</v>
      </c>
      <c r="L1433">
        <v>0.1006944477558136</v>
      </c>
      <c r="M1433" t="s">
        <v>144</v>
      </c>
      <c r="N1433" t="s">
        <v>1095</v>
      </c>
      <c r="P1433" s="4" t="str">
        <f t="shared" si="43"/>
        <v>KRAYN-WKO-NDX-20110711</v>
      </c>
      <c r="Q1433">
        <f t="shared" si="44"/>
        <v>1</v>
      </c>
    </row>
    <row r="1434" spans="1:17" x14ac:dyDescent="0.25">
      <c r="A1434" t="s">
        <v>1129</v>
      </c>
      <c r="B1434" t="s">
        <v>1130</v>
      </c>
      <c r="C1434" s="2">
        <v>40735</v>
      </c>
      <c r="D1434" s="2">
        <v>40735</v>
      </c>
      <c r="E1434" t="s">
        <v>15</v>
      </c>
      <c r="F1434" t="s">
        <v>140</v>
      </c>
      <c r="G1434" t="s">
        <v>141</v>
      </c>
      <c r="H1434">
        <v>3.125E-2</v>
      </c>
      <c r="I1434" t="s">
        <v>142</v>
      </c>
      <c r="J1434" t="s">
        <v>65</v>
      </c>
      <c r="K1434" s="5" t="s">
        <v>556</v>
      </c>
      <c r="L1434">
        <v>0.25763890147209167</v>
      </c>
      <c r="M1434" t="s">
        <v>144</v>
      </c>
      <c r="N1434" t="s">
        <v>1060</v>
      </c>
      <c r="P1434" s="4" t="str">
        <f t="shared" si="43"/>
        <v>KRAYN-WKO-NDX-20110711</v>
      </c>
      <c r="Q1434">
        <f t="shared" si="44"/>
        <v>1</v>
      </c>
    </row>
    <row r="1435" spans="1:17" x14ac:dyDescent="0.25">
      <c r="A1435" t="s">
        <v>1131</v>
      </c>
      <c r="B1435" t="s">
        <v>748</v>
      </c>
      <c r="C1435" s="2">
        <v>40735</v>
      </c>
      <c r="D1435" s="2">
        <v>40735</v>
      </c>
      <c r="E1435" t="s">
        <v>15</v>
      </c>
      <c r="F1435" t="s">
        <v>140</v>
      </c>
      <c r="G1435" t="s">
        <v>141</v>
      </c>
      <c r="H1435">
        <v>2.083333395421505E-2</v>
      </c>
      <c r="I1435" t="s">
        <v>142</v>
      </c>
      <c r="K1435" s="5" t="s">
        <v>143</v>
      </c>
      <c r="L1435">
        <v>0.2569444477558136</v>
      </c>
      <c r="M1435" t="s">
        <v>144</v>
      </c>
      <c r="N1435" t="s">
        <v>1132</v>
      </c>
      <c r="P1435" s="4" t="str">
        <f t="shared" si="43"/>
        <v>KRAYN-WKO-NDX-20110711</v>
      </c>
      <c r="Q1435">
        <f t="shared" si="44"/>
        <v>1</v>
      </c>
    </row>
    <row r="1436" spans="1:17" x14ac:dyDescent="0.25">
      <c r="A1436" t="s">
        <v>1134</v>
      </c>
      <c r="B1436" t="s">
        <v>559</v>
      </c>
      <c r="C1436" s="2">
        <v>40735</v>
      </c>
      <c r="D1436" s="2">
        <v>40735</v>
      </c>
      <c r="E1436" t="s">
        <v>15</v>
      </c>
      <c r="F1436" t="s">
        <v>140</v>
      </c>
      <c r="G1436" t="s">
        <v>141</v>
      </c>
      <c r="H1436">
        <v>0.15347221493721008</v>
      </c>
      <c r="I1436" t="s">
        <v>142</v>
      </c>
      <c r="J1436" t="s">
        <v>690</v>
      </c>
      <c r="K1436" s="5" t="s">
        <v>561</v>
      </c>
      <c r="L1436">
        <v>0.2569444477558136</v>
      </c>
      <c r="M1436" t="s">
        <v>144</v>
      </c>
      <c r="N1436" t="s">
        <v>1135</v>
      </c>
      <c r="P1436" s="4" t="str">
        <f t="shared" si="43"/>
        <v>KRAYN-WKO-NDX-20110711</v>
      </c>
      <c r="Q1436">
        <f t="shared" si="44"/>
        <v>1</v>
      </c>
    </row>
    <row r="1437" spans="1:17" x14ac:dyDescent="0.25">
      <c r="A1437" t="s">
        <v>1136</v>
      </c>
      <c r="B1437" t="s">
        <v>1137</v>
      </c>
      <c r="C1437" s="2">
        <v>40735</v>
      </c>
      <c r="D1437" s="2">
        <v>40735</v>
      </c>
      <c r="E1437" t="s">
        <v>15</v>
      </c>
      <c r="F1437" t="s">
        <v>140</v>
      </c>
      <c r="G1437" t="s">
        <v>141</v>
      </c>
      <c r="H1437">
        <v>0.10902778059244156</v>
      </c>
      <c r="I1437" t="s">
        <v>142</v>
      </c>
      <c r="K1437" s="5" t="s">
        <v>143</v>
      </c>
      <c r="L1437">
        <v>7.98611119389534E-2</v>
      </c>
      <c r="M1437" t="s">
        <v>144</v>
      </c>
      <c r="N1437" t="s">
        <v>1138</v>
      </c>
      <c r="P1437" s="4" t="str">
        <f t="shared" si="43"/>
        <v>KRAYN-WKO-NDX-20110711</v>
      </c>
      <c r="Q1437">
        <f t="shared" si="44"/>
        <v>1</v>
      </c>
    </row>
    <row r="1438" spans="1:17" x14ac:dyDescent="0.25">
      <c r="A1438" t="s">
        <v>5272</v>
      </c>
      <c r="B1438" t="s">
        <v>1175</v>
      </c>
      <c r="C1438" s="2">
        <v>40735</v>
      </c>
      <c r="D1438" s="2">
        <v>40735</v>
      </c>
      <c r="E1438" t="s">
        <v>16</v>
      </c>
      <c r="F1438" t="s">
        <v>140</v>
      </c>
      <c r="G1438" t="s">
        <v>141</v>
      </c>
      <c r="H1438">
        <v>8.3333335816860199E-2</v>
      </c>
      <c r="I1438" t="s">
        <v>142</v>
      </c>
      <c r="K1438" s="5" t="s">
        <v>143</v>
      </c>
      <c r="L1438">
        <v>5.2083332091569901E-2</v>
      </c>
      <c r="M1438" t="s">
        <v>144</v>
      </c>
      <c r="N1438" t="s">
        <v>1176</v>
      </c>
      <c r="P1438" s="4" t="str">
        <f t="shared" si="43"/>
        <v>KRAYN-WKO-NDX-20110711</v>
      </c>
      <c r="Q1438">
        <f t="shared" si="44"/>
        <v>1</v>
      </c>
    </row>
    <row r="1439" spans="1:17" x14ac:dyDescent="0.25">
      <c r="A1439" t="s">
        <v>1226</v>
      </c>
      <c r="B1439" t="s">
        <v>1219</v>
      </c>
      <c r="C1439" s="2">
        <v>40735</v>
      </c>
      <c r="D1439" s="2">
        <v>40735</v>
      </c>
      <c r="E1439" t="s">
        <v>17</v>
      </c>
      <c r="F1439" t="s">
        <v>1216</v>
      </c>
      <c r="G1439" t="s">
        <v>141</v>
      </c>
      <c r="H1439">
        <v>2.7999999523162842</v>
      </c>
      <c r="I1439" t="s">
        <v>142</v>
      </c>
      <c r="K1439" s="5" t="s">
        <v>143</v>
      </c>
      <c r="L1439">
        <v>1.0166666507720947</v>
      </c>
      <c r="M1439" t="s">
        <v>144</v>
      </c>
      <c r="N1439" t="s">
        <v>1227</v>
      </c>
      <c r="P1439" s="4" t="str">
        <f t="shared" si="43"/>
        <v>KRAYN-WKO-NDX-20110711</v>
      </c>
      <c r="Q1439">
        <f t="shared" si="44"/>
        <v>1</v>
      </c>
    </row>
    <row r="1440" spans="1:17" x14ac:dyDescent="0.25">
      <c r="A1440" t="s">
        <v>1862</v>
      </c>
      <c r="B1440" t="s">
        <v>1219</v>
      </c>
      <c r="C1440" s="2">
        <v>40735</v>
      </c>
      <c r="D1440" s="2">
        <v>40735</v>
      </c>
      <c r="E1440" t="s">
        <v>14</v>
      </c>
      <c r="F1440" t="s">
        <v>140</v>
      </c>
      <c r="G1440" t="s">
        <v>141</v>
      </c>
      <c r="H1440">
        <v>3.1666667461395264</v>
      </c>
      <c r="I1440" t="s">
        <v>142</v>
      </c>
      <c r="K1440" s="5" t="s">
        <v>143</v>
      </c>
      <c r="L1440">
        <v>1.2000000476837158</v>
      </c>
      <c r="M1440" t="s">
        <v>144</v>
      </c>
      <c r="N1440" t="s">
        <v>1227</v>
      </c>
      <c r="P1440" s="4" t="str">
        <f t="shared" si="43"/>
        <v>KRAYN-WKO-NDX-20110711</v>
      </c>
      <c r="Q1440">
        <f t="shared" si="44"/>
        <v>1</v>
      </c>
    </row>
    <row r="1441" spans="1:17" x14ac:dyDescent="0.25">
      <c r="A1441" t="s">
        <v>2060</v>
      </c>
      <c r="B1441" t="s">
        <v>1219</v>
      </c>
      <c r="C1441" s="2">
        <v>40735</v>
      </c>
      <c r="D1441" s="2">
        <v>40735</v>
      </c>
      <c r="E1441" t="s">
        <v>15</v>
      </c>
      <c r="F1441" t="s">
        <v>140</v>
      </c>
      <c r="G1441" t="s">
        <v>141</v>
      </c>
      <c r="H1441">
        <v>6.4333333969116211</v>
      </c>
      <c r="I1441" t="s">
        <v>142</v>
      </c>
      <c r="K1441" s="5" t="s">
        <v>143</v>
      </c>
      <c r="L1441">
        <v>1.9166666269302368</v>
      </c>
      <c r="M1441" t="s">
        <v>144</v>
      </c>
      <c r="N1441" t="s">
        <v>1227</v>
      </c>
      <c r="P1441" s="4" t="str">
        <f t="shared" si="43"/>
        <v>KRAYN-WKO-NDX-20110711</v>
      </c>
      <c r="Q1441">
        <f t="shared" si="44"/>
        <v>1</v>
      </c>
    </row>
    <row r="1442" spans="1:17" x14ac:dyDescent="0.25">
      <c r="A1442" t="s">
        <v>2193</v>
      </c>
      <c r="B1442" t="s">
        <v>1219</v>
      </c>
      <c r="C1442" s="2">
        <v>40735</v>
      </c>
      <c r="D1442" s="2">
        <v>40735</v>
      </c>
      <c r="E1442" t="s">
        <v>16</v>
      </c>
      <c r="F1442" t="s">
        <v>1379</v>
      </c>
      <c r="G1442" t="s">
        <v>141</v>
      </c>
      <c r="H1442">
        <v>3.0999999046325684</v>
      </c>
      <c r="I1442" t="s">
        <v>142</v>
      </c>
      <c r="K1442" s="5" t="s">
        <v>143</v>
      </c>
      <c r="L1442">
        <v>1.2666666507720947</v>
      </c>
      <c r="M1442" t="s">
        <v>144</v>
      </c>
      <c r="N1442" t="s">
        <v>1227</v>
      </c>
      <c r="P1442" s="4" t="str">
        <f t="shared" si="43"/>
        <v>KRAYN-WKO-NDX-20110711</v>
      </c>
      <c r="Q1442">
        <f t="shared" si="44"/>
        <v>1</v>
      </c>
    </row>
    <row r="1443" spans="1:17" x14ac:dyDescent="0.25">
      <c r="A1443" t="s">
        <v>2532</v>
      </c>
      <c r="B1443" t="s">
        <v>1265</v>
      </c>
      <c r="C1443" s="2">
        <v>40735</v>
      </c>
      <c r="D1443" s="2">
        <v>40735</v>
      </c>
      <c r="E1443" t="s">
        <v>18</v>
      </c>
      <c r="F1443" t="s">
        <v>140</v>
      </c>
      <c r="G1443" t="s">
        <v>141</v>
      </c>
      <c r="H1443">
        <v>1.2333333492279053</v>
      </c>
      <c r="I1443" t="s">
        <v>142</v>
      </c>
      <c r="K1443" s="5" t="s">
        <v>143</v>
      </c>
      <c r="L1443">
        <v>0.61666667461395264</v>
      </c>
      <c r="M1443" t="s">
        <v>144</v>
      </c>
      <c r="N1443" t="s">
        <v>2533</v>
      </c>
      <c r="P1443" s="4" t="str">
        <f t="shared" si="43"/>
        <v>KRAYN-WKO-NDX-20110711</v>
      </c>
      <c r="Q1443">
        <f t="shared" si="44"/>
        <v>1</v>
      </c>
    </row>
    <row r="1444" spans="1:17" x14ac:dyDescent="0.25">
      <c r="A1444" t="s">
        <v>2693</v>
      </c>
      <c r="B1444" t="s">
        <v>1265</v>
      </c>
      <c r="C1444" s="2">
        <v>40735</v>
      </c>
      <c r="D1444" s="2">
        <v>40735</v>
      </c>
      <c r="E1444" t="s">
        <v>18</v>
      </c>
      <c r="F1444" t="s">
        <v>140</v>
      </c>
      <c r="G1444" t="s">
        <v>141</v>
      </c>
      <c r="H1444">
        <v>1.2333333492279053</v>
      </c>
      <c r="I1444" t="s">
        <v>142</v>
      </c>
      <c r="K1444" s="5" t="s">
        <v>143</v>
      </c>
      <c r="L1444">
        <v>0.61666667461395264</v>
      </c>
      <c r="M1444" t="s">
        <v>144</v>
      </c>
      <c r="N1444" t="s">
        <v>2533</v>
      </c>
      <c r="P1444" s="4" t="str">
        <f t="shared" si="43"/>
        <v>KRAYN-WKO-NDX-20110711</v>
      </c>
      <c r="Q1444">
        <f t="shared" si="44"/>
        <v>1</v>
      </c>
    </row>
    <row r="1445" spans="1:17" x14ac:dyDescent="0.25">
      <c r="A1445" t="s">
        <v>3392</v>
      </c>
      <c r="B1445" t="s">
        <v>1265</v>
      </c>
      <c r="C1445" s="2">
        <v>40735</v>
      </c>
      <c r="D1445" s="2">
        <v>40735</v>
      </c>
      <c r="E1445" t="s">
        <v>23</v>
      </c>
      <c r="F1445" t="s">
        <v>1216</v>
      </c>
      <c r="G1445" t="s">
        <v>141</v>
      </c>
      <c r="H1445">
        <v>5.3666667938232422</v>
      </c>
      <c r="I1445" t="s">
        <v>142</v>
      </c>
      <c r="K1445" s="5" t="s">
        <v>143</v>
      </c>
      <c r="L1445">
        <v>2.6833333969116211</v>
      </c>
      <c r="M1445" t="s">
        <v>144</v>
      </c>
      <c r="N1445" t="s">
        <v>2533</v>
      </c>
      <c r="P1445" s="4" t="str">
        <f t="shared" si="43"/>
        <v>KRAYN-WKO-NDX-20110711</v>
      </c>
      <c r="Q1445">
        <f t="shared" si="44"/>
        <v>1</v>
      </c>
    </row>
    <row r="1446" spans="1:17" x14ac:dyDescent="0.25">
      <c r="A1446" t="s">
        <v>3527</v>
      </c>
      <c r="B1446" t="s">
        <v>1265</v>
      </c>
      <c r="C1446" s="2">
        <v>40735</v>
      </c>
      <c r="D1446" s="2">
        <v>40735</v>
      </c>
      <c r="E1446" t="s">
        <v>24</v>
      </c>
      <c r="F1446" t="s">
        <v>140</v>
      </c>
      <c r="G1446" t="s">
        <v>141</v>
      </c>
      <c r="H1446">
        <v>0</v>
      </c>
      <c r="I1446" t="s">
        <v>142</v>
      </c>
      <c r="K1446" s="5" t="s">
        <v>143</v>
      </c>
      <c r="L1446">
        <v>1.25</v>
      </c>
      <c r="M1446" t="s">
        <v>144</v>
      </c>
      <c r="N1446" t="s">
        <v>2533</v>
      </c>
      <c r="P1446" s="4" t="str">
        <f t="shared" si="43"/>
        <v>KRAYN-WKO-NDX-20110711</v>
      </c>
      <c r="Q1446">
        <f t="shared" si="44"/>
        <v>1</v>
      </c>
    </row>
    <row r="1447" spans="1:17" x14ac:dyDescent="0.25">
      <c r="A1447" t="s">
        <v>678</v>
      </c>
      <c r="B1447" t="s">
        <v>679</v>
      </c>
      <c r="C1447" s="2">
        <v>40736</v>
      </c>
      <c r="D1447" s="2">
        <v>40736</v>
      </c>
      <c r="E1447" t="s">
        <v>19</v>
      </c>
      <c r="F1447" t="s">
        <v>140</v>
      </c>
      <c r="G1447" t="s">
        <v>141</v>
      </c>
      <c r="H1447">
        <v>4.1666667908430099E-2</v>
      </c>
      <c r="I1447" t="s">
        <v>142</v>
      </c>
      <c r="J1447" t="s">
        <v>129</v>
      </c>
      <c r="K1447" s="5" t="s">
        <v>680</v>
      </c>
      <c r="L1447">
        <v>0.4895833432674408</v>
      </c>
      <c r="M1447" t="s">
        <v>144</v>
      </c>
      <c r="N1447" t="s">
        <v>681</v>
      </c>
      <c r="P1447" s="4" t="str">
        <f t="shared" si="43"/>
        <v>KRAYN-WKO-NDX-20110712</v>
      </c>
      <c r="Q1447">
        <f t="shared" si="44"/>
        <v>1</v>
      </c>
    </row>
    <row r="1448" spans="1:17" x14ac:dyDescent="0.25">
      <c r="A1448" t="s">
        <v>682</v>
      </c>
      <c r="B1448" t="s">
        <v>683</v>
      </c>
      <c r="C1448" s="2">
        <v>40736</v>
      </c>
      <c r="D1448" s="2">
        <v>40736</v>
      </c>
      <c r="E1448" t="s">
        <v>19</v>
      </c>
      <c r="F1448" t="s">
        <v>140</v>
      </c>
      <c r="G1448" t="s">
        <v>141</v>
      </c>
      <c r="H1448">
        <v>4.1666667908430099E-2</v>
      </c>
      <c r="I1448" t="s">
        <v>142</v>
      </c>
      <c r="J1448" t="s">
        <v>65</v>
      </c>
      <c r="K1448" s="5" t="s">
        <v>684</v>
      </c>
      <c r="L1448">
        <v>0.4895833432674408</v>
      </c>
      <c r="M1448" t="s">
        <v>144</v>
      </c>
      <c r="N1448" t="s">
        <v>685</v>
      </c>
      <c r="P1448" s="4" t="str">
        <f t="shared" si="43"/>
        <v>KRAYN-WKO-NDX-20110712</v>
      </c>
      <c r="Q1448">
        <f t="shared" si="44"/>
        <v>1</v>
      </c>
    </row>
    <row r="1449" spans="1:17" x14ac:dyDescent="0.25">
      <c r="A1449" t="s">
        <v>686</v>
      </c>
      <c r="B1449" t="s">
        <v>687</v>
      </c>
      <c r="C1449" s="2">
        <v>40736</v>
      </c>
      <c r="D1449" s="2">
        <v>40736</v>
      </c>
      <c r="E1449" t="s">
        <v>19</v>
      </c>
      <c r="F1449" t="s">
        <v>140</v>
      </c>
      <c r="G1449" t="s">
        <v>141</v>
      </c>
      <c r="H1449">
        <v>2.083333395421505E-2</v>
      </c>
      <c r="I1449" t="s">
        <v>142</v>
      </c>
      <c r="K1449" s="5" t="s">
        <v>143</v>
      </c>
      <c r="L1449">
        <v>0.4895833432674408</v>
      </c>
      <c r="M1449" t="s">
        <v>144</v>
      </c>
      <c r="N1449" t="s">
        <v>688</v>
      </c>
      <c r="P1449" s="4" t="str">
        <f t="shared" si="43"/>
        <v>KRAYN-WKO-NDX-20110712</v>
      </c>
      <c r="Q1449">
        <f t="shared" si="44"/>
        <v>1</v>
      </c>
    </row>
    <row r="1450" spans="1:17" x14ac:dyDescent="0.25">
      <c r="A1450" t="s">
        <v>689</v>
      </c>
      <c r="B1450" t="s">
        <v>559</v>
      </c>
      <c r="C1450" s="2">
        <v>40736</v>
      </c>
      <c r="D1450" s="2">
        <v>40736</v>
      </c>
      <c r="E1450" t="s">
        <v>19</v>
      </c>
      <c r="F1450" t="s">
        <v>140</v>
      </c>
      <c r="G1450" t="s">
        <v>141</v>
      </c>
      <c r="H1450">
        <v>0.1875</v>
      </c>
      <c r="I1450" t="s">
        <v>142</v>
      </c>
      <c r="J1450" t="s">
        <v>690</v>
      </c>
      <c r="K1450" s="5" t="s">
        <v>561</v>
      </c>
      <c r="L1450">
        <v>0.4895833432674408</v>
      </c>
      <c r="M1450" t="s">
        <v>144</v>
      </c>
      <c r="N1450" t="s">
        <v>691</v>
      </c>
      <c r="P1450" s="4" t="str">
        <f t="shared" si="43"/>
        <v>KRAYN-WKO-NDX-20110712</v>
      </c>
      <c r="Q1450">
        <f t="shared" si="44"/>
        <v>1</v>
      </c>
    </row>
    <row r="1451" spans="1:17" x14ac:dyDescent="0.25">
      <c r="A1451" t="s">
        <v>692</v>
      </c>
      <c r="B1451" t="s">
        <v>693</v>
      </c>
      <c r="C1451" s="2">
        <v>40736</v>
      </c>
      <c r="D1451" s="2">
        <v>40736</v>
      </c>
      <c r="E1451" t="s">
        <v>19</v>
      </c>
      <c r="F1451" t="s">
        <v>140</v>
      </c>
      <c r="G1451" t="s">
        <v>141</v>
      </c>
      <c r="H1451">
        <v>4.1666667908430099E-2</v>
      </c>
      <c r="I1451" t="s">
        <v>142</v>
      </c>
      <c r="K1451" s="5" t="s">
        <v>143</v>
      </c>
      <c r="L1451">
        <v>0.4895833432674408</v>
      </c>
      <c r="M1451" t="s">
        <v>144</v>
      </c>
      <c r="N1451" t="s">
        <v>694</v>
      </c>
      <c r="P1451" s="4" t="str">
        <f t="shared" si="43"/>
        <v>KRAYN-WKO-NDX-20110712</v>
      </c>
      <c r="Q1451">
        <f t="shared" si="44"/>
        <v>1</v>
      </c>
    </row>
    <row r="1452" spans="1:17" x14ac:dyDescent="0.25">
      <c r="A1452" t="s">
        <v>695</v>
      </c>
      <c r="B1452" t="s">
        <v>696</v>
      </c>
      <c r="C1452" s="2">
        <v>40736</v>
      </c>
      <c r="D1452" s="2">
        <v>40736</v>
      </c>
      <c r="E1452" t="s">
        <v>19</v>
      </c>
      <c r="F1452" t="s">
        <v>140</v>
      </c>
      <c r="G1452" t="s">
        <v>141</v>
      </c>
      <c r="H1452">
        <v>0.1666666716337204</v>
      </c>
      <c r="I1452" t="s">
        <v>142</v>
      </c>
      <c r="K1452" s="5" t="s">
        <v>143</v>
      </c>
      <c r="L1452">
        <v>0.4895833432674408</v>
      </c>
      <c r="M1452" t="s">
        <v>144</v>
      </c>
      <c r="N1452" t="s">
        <v>697</v>
      </c>
      <c r="P1452" s="4" t="str">
        <f t="shared" si="43"/>
        <v>KRAYN-WKO-NDX-20110712</v>
      </c>
      <c r="Q1452">
        <f t="shared" si="44"/>
        <v>1</v>
      </c>
    </row>
    <row r="1453" spans="1:17" x14ac:dyDescent="0.25">
      <c r="A1453" t="s">
        <v>698</v>
      </c>
      <c r="B1453" t="s">
        <v>696</v>
      </c>
      <c r="C1453" s="2">
        <v>40736</v>
      </c>
      <c r="D1453" s="2">
        <v>40736</v>
      </c>
      <c r="E1453" t="s">
        <v>19</v>
      </c>
      <c r="F1453" t="s">
        <v>140</v>
      </c>
      <c r="G1453" t="s">
        <v>141</v>
      </c>
      <c r="H1453">
        <v>0.1666666716337204</v>
      </c>
      <c r="I1453" t="s">
        <v>142</v>
      </c>
      <c r="K1453" s="5" t="s">
        <v>143</v>
      </c>
      <c r="L1453">
        <v>0.4895833432674408</v>
      </c>
      <c r="M1453" t="s">
        <v>144</v>
      </c>
      <c r="N1453" t="s">
        <v>697</v>
      </c>
      <c r="P1453" s="4" t="str">
        <f t="shared" si="43"/>
        <v>KRAYN-WKO-NDX-20110712</v>
      </c>
      <c r="Q1453">
        <f t="shared" si="44"/>
        <v>1</v>
      </c>
    </row>
    <row r="1454" spans="1:17" x14ac:dyDescent="0.25">
      <c r="A1454" t="s">
        <v>740</v>
      </c>
      <c r="B1454" t="s">
        <v>741</v>
      </c>
      <c r="C1454" s="2">
        <v>40737</v>
      </c>
      <c r="D1454" s="2">
        <v>40737</v>
      </c>
      <c r="E1454" t="s">
        <v>20</v>
      </c>
      <c r="F1454" t="s">
        <v>140</v>
      </c>
      <c r="G1454" t="s">
        <v>141</v>
      </c>
      <c r="H1454">
        <v>2.083333395421505E-2</v>
      </c>
      <c r="I1454" t="s">
        <v>142</v>
      </c>
      <c r="K1454" s="5" t="s">
        <v>143</v>
      </c>
      <c r="L1454">
        <v>0.16458334028720856</v>
      </c>
      <c r="M1454" t="s">
        <v>144</v>
      </c>
      <c r="N1454" t="s">
        <v>742</v>
      </c>
      <c r="P1454" s="4" t="str">
        <f t="shared" si="43"/>
        <v>KRAYN-WKO-NDX-20110713</v>
      </c>
      <c r="Q1454">
        <f t="shared" si="44"/>
        <v>1</v>
      </c>
    </row>
    <row r="1455" spans="1:17" x14ac:dyDescent="0.25">
      <c r="A1455" t="s">
        <v>1249</v>
      </c>
      <c r="B1455" t="s">
        <v>1219</v>
      </c>
      <c r="C1455" s="2">
        <v>40737</v>
      </c>
      <c r="D1455" s="2">
        <v>40737</v>
      </c>
      <c r="E1455" t="s">
        <v>18</v>
      </c>
      <c r="F1455" t="s">
        <v>140</v>
      </c>
      <c r="G1455" t="s">
        <v>141</v>
      </c>
      <c r="H1455">
        <v>6.5</v>
      </c>
      <c r="I1455" t="s">
        <v>142</v>
      </c>
      <c r="K1455" s="5" t="s">
        <v>143</v>
      </c>
      <c r="L1455">
        <v>3.5999999046325684</v>
      </c>
      <c r="M1455" t="s">
        <v>144</v>
      </c>
      <c r="N1455" t="s">
        <v>1250</v>
      </c>
      <c r="P1455" s="4" t="str">
        <f t="shared" si="43"/>
        <v>KRAYN-WKO-NDX-20110713</v>
      </c>
      <c r="Q1455">
        <f t="shared" si="44"/>
        <v>1</v>
      </c>
    </row>
    <row r="1456" spans="1:17" x14ac:dyDescent="0.25">
      <c r="A1456" t="s">
        <v>2534</v>
      </c>
      <c r="B1456" t="s">
        <v>1219</v>
      </c>
      <c r="C1456" s="2">
        <v>40737</v>
      </c>
      <c r="D1456" s="2">
        <v>40737</v>
      </c>
      <c r="E1456" t="s">
        <v>18</v>
      </c>
      <c r="F1456" t="s">
        <v>140</v>
      </c>
      <c r="G1456" t="s">
        <v>141</v>
      </c>
      <c r="H1456">
        <v>1.75</v>
      </c>
      <c r="I1456" t="s">
        <v>142</v>
      </c>
      <c r="K1456" s="5" t="s">
        <v>143</v>
      </c>
      <c r="L1456">
        <v>3.5999999046325684</v>
      </c>
      <c r="M1456" t="s">
        <v>144</v>
      </c>
      <c r="N1456" t="s">
        <v>2535</v>
      </c>
      <c r="P1456" s="4" t="str">
        <f t="shared" si="43"/>
        <v>KRAYN-WKO-NDX-20110713</v>
      </c>
      <c r="Q1456">
        <f t="shared" si="44"/>
        <v>1</v>
      </c>
    </row>
    <row r="1457" spans="1:17" x14ac:dyDescent="0.25">
      <c r="A1457" t="s">
        <v>2536</v>
      </c>
      <c r="B1457" t="s">
        <v>1357</v>
      </c>
      <c r="C1457" s="2">
        <v>40737</v>
      </c>
      <c r="D1457" s="2">
        <v>40737</v>
      </c>
      <c r="E1457" t="s">
        <v>18</v>
      </c>
      <c r="F1457" t="s">
        <v>140</v>
      </c>
      <c r="G1457" t="s">
        <v>141</v>
      </c>
      <c r="H1457">
        <v>6.5</v>
      </c>
      <c r="I1457" t="s">
        <v>142</v>
      </c>
      <c r="K1457" s="5" t="s">
        <v>143</v>
      </c>
      <c r="L1457">
        <v>3.5999999046325684</v>
      </c>
      <c r="M1457" t="s">
        <v>144</v>
      </c>
      <c r="N1457" t="s">
        <v>2537</v>
      </c>
      <c r="P1457" s="4" t="str">
        <f t="shared" si="43"/>
        <v>KRAYN-WKO-NDX-20110713</v>
      </c>
      <c r="Q1457">
        <f t="shared" si="44"/>
        <v>1</v>
      </c>
    </row>
    <row r="1458" spans="1:17" x14ac:dyDescent="0.25">
      <c r="A1458" t="s">
        <v>2538</v>
      </c>
      <c r="B1458" t="s">
        <v>1219</v>
      </c>
      <c r="C1458" s="2">
        <v>40737</v>
      </c>
      <c r="D1458" s="2">
        <v>40737</v>
      </c>
      <c r="E1458" t="s">
        <v>18</v>
      </c>
      <c r="F1458" t="s">
        <v>140</v>
      </c>
      <c r="G1458" t="s">
        <v>141</v>
      </c>
      <c r="H1458">
        <v>6.5</v>
      </c>
      <c r="I1458" t="s">
        <v>142</v>
      </c>
      <c r="K1458" s="5" t="s">
        <v>143</v>
      </c>
      <c r="L1458">
        <v>3.5999999046325684</v>
      </c>
      <c r="M1458" t="s">
        <v>144</v>
      </c>
      <c r="N1458" t="s">
        <v>1250</v>
      </c>
      <c r="P1458" s="4" t="str">
        <f t="shared" si="43"/>
        <v>KRAYN-WKO-NDX-20110713</v>
      </c>
      <c r="Q1458">
        <f t="shared" si="44"/>
        <v>1</v>
      </c>
    </row>
    <row r="1459" spans="1:17" x14ac:dyDescent="0.25">
      <c r="A1459" t="s">
        <v>2539</v>
      </c>
      <c r="B1459" t="s">
        <v>1219</v>
      </c>
      <c r="C1459" s="2">
        <v>40737</v>
      </c>
      <c r="D1459" s="2">
        <v>40737</v>
      </c>
      <c r="E1459" t="s">
        <v>18</v>
      </c>
      <c r="F1459" t="s">
        <v>140</v>
      </c>
      <c r="G1459" t="s">
        <v>141</v>
      </c>
      <c r="H1459">
        <v>6.5</v>
      </c>
      <c r="I1459" t="s">
        <v>142</v>
      </c>
      <c r="K1459" s="5" t="s">
        <v>143</v>
      </c>
      <c r="L1459">
        <v>3.5999999046325684</v>
      </c>
      <c r="M1459" t="s">
        <v>144</v>
      </c>
      <c r="N1459" t="s">
        <v>1250</v>
      </c>
      <c r="P1459" s="4" t="str">
        <f t="shared" si="43"/>
        <v>KRAYN-WKO-NDX-20110713</v>
      </c>
      <c r="Q1459">
        <f t="shared" si="44"/>
        <v>1</v>
      </c>
    </row>
    <row r="1460" spans="1:17" x14ac:dyDescent="0.25">
      <c r="A1460" t="s">
        <v>2540</v>
      </c>
      <c r="B1460" t="s">
        <v>1219</v>
      </c>
      <c r="C1460" s="2">
        <v>40737</v>
      </c>
      <c r="D1460" s="2">
        <v>40737</v>
      </c>
      <c r="E1460" t="s">
        <v>18</v>
      </c>
      <c r="F1460" t="s">
        <v>140</v>
      </c>
      <c r="G1460" t="s">
        <v>141</v>
      </c>
      <c r="H1460">
        <v>3.75</v>
      </c>
      <c r="I1460" t="s">
        <v>142</v>
      </c>
      <c r="K1460" s="5" t="s">
        <v>143</v>
      </c>
      <c r="L1460">
        <v>3.5999999046325684</v>
      </c>
      <c r="M1460" t="s">
        <v>144</v>
      </c>
      <c r="N1460" t="s">
        <v>2541</v>
      </c>
      <c r="P1460" s="4" t="str">
        <f t="shared" si="43"/>
        <v>KRAYN-WKO-NDX-20110713</v>
      </c>
      <c r="Q1460">
        <f t="shared" si="44"/>
        <v>1</v>
      </c>
    </row>
    <row r="1461" spans="1:17" x14ac:dyDescent="0.25">
      <c r="A1461" t="s">
        <v>2694</v>
      </c>
      <c r="B1461" t="s">
        <v>1219</v>
      </c>
      <c r="C1461" s="2">
        <v>40737</v>
      </c>
      <c r="D1461" s="2">
        <v>40737</v>
      </c>
      <c r="E1461" t="s">
        <v>18</v>
      </c>
      <c r="F1461" t="s">
        <v>140</v>
      </c>
      <c r="G1461" t="s">
        <v>141</v>
      </c>
      <c r="H1461">
        <v>1.75</v>
      </c>
      <c r="I1461" t="s">
        <v>142</v>
      </c>
      <c r="K1461" s="5" t="s">
        <v>143</v>
      </c>
      <c r="L1461">
        <v>3.5999999046325684</v>
      </c>
      <c r="M1461" t="s">
        <v>144</v>
      </c>
      <c r="N1461" t="s">
        <v>2535</v>
      </c>
      <c r="P1461" s="4" t="str">
        <f t="shared" si="43"/>
        <v>KRAYN-WKO-NDX-20110713</v>
      </c>
      <c r="Q1461">
        <f t="shared" si="44"/>
        <v>1</v>
      </c>
    </row>
    <row r="1462" spans="1:17" x14ac:dyDescent="0.25">
      <c r="A1462" t="s">
        <v>2695</v>
      </c>
      <c r="B1462" t="s">
        <v>1357</v>
      </c>
      <c r="C1462" s="2">
        <v>40737</v>
      </c>
      <c r="D1462" s="2">
        <v>40737</v>
      </c>
      <c r="E1462" t="s">
        <v>18</v>
      </c>
      <c r="F1462" t="s">
        <v>140</v>
      </c>
      <c r="G1462" t="s">
        <v>141</v>
      </c>
      <c r="H1462">
        <v>6.5</v>
      </c>
      <c r="I1462" t="s">
        <v>142</v>
      </c>
      <c r="K1462" s="5" t="s">
        <v>143</v>
      </c>
      <c r="L1462">
        <v>3.5999999046325684</v>
      </c>
      <c r="M1462" t="s">
        <v>144</v>
      </c>
      <c r="N1462" t="s">
        <v>2537</v>
      </c>
      <c r="P1462" s="4" t="str">
        <f t="shared" si="43"/>
        <v>KRAYN-WKO-NDX-20110713</v>
      </c>
      <c r="Q1462">
        <f t="shared" si="44"/>
        <v>1</v>
      </c>
    </row>
    <row r="1463" spans="1:17" x14ac:dyDescent="0.25">
      <c r="A1463" t="s">
        <v>2696</v>
      </c>
      <c r="B1463" t="s">
        <v>1219</v>
      </c>
      <c r="C1463" s="2">
        <v>40737</v>
      </c>
      <c r="D1463" s="2">
        <v>40737</v>
      </c>
      <c r="E1463" t="s">
        <v>18</v>
      </c>
      <c r="F1463" t="s">
        <v>140</v>
      </c>
      <c r="G1463" t="s">
        <v>141</v>
      </c>
      <c r="H1463">
        <v>6.5</v>
      </c>
      <c r="I1463" t="s">
        <v>142</v>
      </c>
      <c r="K1463" s="5" t="s">
        <v>143</v>
      </c>
      <c r="L1463">
        <v>3.5999999046325684</v>
      </c>
      <c r="M1463" t="s">
        <v>144</v>
      </c>
      <c r="N1463" t="s">
        <v>1250</v>
      </c>
      <c r="P1463" s="4" t="str">
        <f t="shared" si="43"/>
        <v>KRAYN-WKO-NDX-20110713</v>
      </c>
      <c r="Q1463">
        <f t="shared" si="44"/>
        <v>1</v>
      </c>
    </row>
    <row r="1464" spans="1:17" x14ac:dyDescent="0.25">
      <c r="A1464" t="s">
        <v>2697</v>
      </c>
      <c r="B1464" t="s">
        <v>1219</v>
      </c>
      <c r="C1464" s="2">
        <v>40737</v>
      </c>
      <c r="D1464" s="2">
        <v>40737</v>
      </c>
      <c r="E1464" t="s">
        <v>18</v>
      </c>
      <c r="F1464" t="s">
        <v>140</v>
      </c>
      <c r="G1464" t="s">
        <v>141</v>
      </c>
      <c r="H1464">
        <v>6.5</v>
      </c>
      <c r="I1464" t="s">
        <v>142</v>
      </c>
      <c r="K1464" s="5" t="s">
        <v>143</v>
      </c>
      <c r="L1464">
        <v>3.5999999046325684</v>
      </c>
      <c r="M1464" t="s">
        <v>144</v>
      </c>
      <c r="N1464" t="s">
        <v>1250</v>
      </c>
      <c r="P1464" s="4" t="str">
        <f t="shared" si="43"/>
        <v>KRAYN-WKO-NDX-20110713</v>
      </c>
      <c r="Q1464">
        <f t="shared" si="44"/>
        <v>1</v>
      </c>
    </row>
    <row r="1465" spans="1:17" x14ac:dyDescent="0.25">
      <c r="A1465" t="s">
        <v>2698</v>
      </c>
      <c r="B1465" t="s">
        <v>1219</v>
      </c>
      <c r="C1465" s="2">
        <v>40737</v>
      </c>
      <c r="D1465" s="2">
        <v>40737</v>
      </c>
      <c r="E1465" t="s">
        <v>18</v>
      </c>
      <c r="F1465" t="s">
        <v>140</v>
      </c>
      <c r="G1465" t="s">
        <v>141</v>
      </c>
      <c r="H1465">
        <v>3.75</v>
      </c>
      <c r="I1465" t="s">
        <v>142</v>
      </c>
      <c r="K1465" s="5" t="s">
        <v>143</v>
      </c>
      <c r="L1465">
        <v>3.5999999046325684</v>
      </c>
      <c r="M1465" t="s">
        <v>144</v>
      </c>
      <c r="N1465" t="s">
        <v>2541</v>
      </c>
      <c r="P1465" s="4" t="str">
        <f t="shared" si="43"/>
        <v>KRAYN-WKO-NDX-20110713</v>
      </c>
      <c r="Q1465">
        <f t="shared" si="44"/>
        <v>1</v>
      </c>
    </row>
    <row r="1466" spans="1:17" x14ac:dyDescent="0.25">
      <c r="A1466" t="s">
        <v>4216</v>
      </c>
      <c r="B1466" t="s">
        <v>1219</v>
      </c>
      <c r="C1466" s="2">
        <v>40737</v>
      </c>
      <c r="D1466" s="2">
        <v>40737</v>
      </c>
      <c r="E1466" t="s">
        <v>29</v>
      </c>
      <c r="F1466" t="s">
        <v>1200</v>
      </c>
      <c r="G1466" t="s">
        <v>141</v>
      </c>
      <c r="H1466">
        <v>2.4500000476837158</v>
      </c>
      <c r="I1466" t="s">
        <v>162</v>
      </c>
      <c r="K1466" s="5" t="s">
        <v>143</v>
      </c>
      <c r="L1466">
        <v>0.75</v>
      </c>
      <c r="M1466" t="s">
        <v>144</v>
      </c>
      <c r="N1466" t="s">
        <v>4217</v>
      </c>
      <c r="P1466" s="4" t="str">
        <f t="shared" si="43"/>
        <v>KRAYN-WKO-NDX-20110713</v>
      </c>
      <c r="Q1466">
        <f t="shared" si="44"/>
        <v>1</v>
      </c>
    </row>
    <row r="1467" spans="1:17" x14ac:dyDescent="0.25">
      <c r="A1467" t="s">
        <v>743</v>
      </c>
      <c r="B1467" t="s">
        <v>679</v>
      </c>
      <c r="C1467" s="2">
        <v>40738</v>
      </c>
      <c r="D1467" s="2">
        <v>40738</v>
      </c>
      <c r="E1467" t="s">
        <v>20</v>
      </c>
      <c r="F1467" t="s">
        <v>140</v>
      </c>
      <c r="G1467" t="s">
        <v>141</v>
      </c>
      <c r="H1467">
        <v>4.1666667908430099E-2</v>
      </c>
      <c r="I1467" t="s">
        <v>142</v>
      </c>
      <c r="J1467" t="s">
        <v>744</v>
      </c>
      <c r="K1467" s="5" t="s">
        <v>745</v>
      </c>
      <c r="L1467">
        <v>0.69722223281860352</v>
      </c>
      <c r="M1467" t="s">
        <v>144</v>
      </c>
      <c r="N1467" t="s">
        <v>746</v>
      </c>
      <c r="P1467" s="4" t="str">
        <f t="shared" si="43"/>
        <v>KRAYN-WKO-NDX-20110714</v>
      </c>
      <c r="Q1467">
        <f t="shared" si="44"/>
        <v>1</v>
      </c>
    </row>
    <row r="1468" spans="1:17" x14ac:dyDescent="0.25">
      <c r="A1468" t="s">
        <v>747</v>
      </c>
      <c r="B1468" t="s">
        <v>748</v>
      </c>
      <c r="C1468" s="2">
        <v>40738</v>
      </c>
      <c r="D1468" s="2">
        <v>40738</v>
      </c>
      <c r="E1468" t="s">
        <v>20</v>
      </c>
      <c r="F1468" t="s">
        <v>140</v>
      </c>
      <c r="G1468" t="s">
        <v>141</v>
      </c>
      <c r="H1468">
        <v>8.3333335816860199E-2</v>
      </c>
      <c r="I1468" t="s">
        <v>142</v>
      </c>
      <c r="K1468" s="5" t="s">
        <v>143</v>
      </c>
      <c r="L1468">
        <v>0.24444444477558136</v>
      </c>
      <c r="M1468" t="s">
        <v>144</v>
      </c>
      <c r="N1468" t="s">
        <v>749</v>
      </c>
      <c r="P1468" s="4" t="str">
        <f t="shared" si="43"/>
        <v>KRAYN-WKO-NDX-20110714</v>
      </c>
      <c r="Q1468">
        <f t="shared" si="44"/>
        <v>1</v>
      </c>
    </row>
    <row r="1469" spans="1:17" x14ac:dyDescent="0.25">
      <c r="A1469" t="s">
        <v>750</v>
      </c>
      <c r="B1469" t="s">
        <v>559</v>
      </c>
      <c r="C1469" s="2">
        <v>40738</v>
      </c>
      <c r="D1469" s="2">
        <v>40738</v>
      </c>
      <c r="E1469" t="s">
        <v>20</v>
      </c>
      <c r="F1469" t="s">
        <v>140</v>
      </c>
      <c r="G1469" t="s">
        <v>141</v>
      </c>
      <c r="H1469">
        <v>0.1458333283662796</v>
      </c>
      <c r="I1469" t="s">
        <v>142</v>
      </c>
      <c r="J1469" t="s">
        <v>690</v>
      </c>
      <c r="K1469" s="5" t="s">
        <v>561</v>
      </c>
      <c r="L1469">
        <v>0.24444444477558136</v>
      </c>
      <c r="M1469" t="s">
        <v>144</v>
      </c>
      <c r="N1469" t="s">
        <v>751</v>
      </c>
      <c r="P1469" s="4" t="str">
        <f t="shared" si="43"/>
        <v>KRAYN-WKO-NDX-20110714</v>
      </c>
      <c r="Q1469">
        <f t="shared" si="44"/>
        <v>1</v>
      </c>
    </row>
    <row r="1470" spans="1:17" x14ac:dyDescent="0.25">
      <c r="A1470" t="s">
        <v>753</v>
      </c>
      <c r="B1470" t="s">
        <v>754</v>
      </c>
      <c r="C1470" s="2">
        <v>40738</v>
      </c>
      <c r="D1470" s="2">
        <v>40738</v>
      </c>
      <c r="E1470" t="s">
        <v>20</v>
      </c>
      <c r="F1470" t="s">
        <v>140</v>
      </c>
      <c r="G1470" t="s">
        <v>141</v>
      </c>
      <c r="H1470">
        <v>0.1041666641831398</v>
      </c>
      <c r="I1470" t="s">
        <v>142</v>
      </c>
      <c r="K1470" s="5" t="s">
        <v>143</v>
      </c>
      <c r="L1470">
        <v>0.25138887763023376</v>
      </c>
      <c r="M1470" t="s">
        <v>144</v>
      </c>
      <c r="N1470" t="s">
        <v>755</v>
      </c>
      <c r="P1470" s="4" t="str">
        <f t="shared" si="43"/>
        <v>KRAYN-WKO-NDX-20110714</v>
      </c>
      <c r="Q1470">
        <f t="shared" si="44"/>
        <v>1</v>
      </c>
    </row>
    <row r="1471" spans="1:17" x14ac:dyDescent="0.25">
      <c r="A1471" t="s">
        <v>1863</v>
      </c>
      <c r="B1471" t="s">
        <v>1231</v>
      </c>
      <c r="C1471" s="2">
        <v>40738</v>
      </c>
      <c r="D1471" s="2">
        <v>40738</v>
      </c>
      <c r="E1471" t="s">
        <v>14</v>
      </c>
      <c r="F1471" t="s">
        <v>1200</v>
      </c>
      <c r="G1471" t="s">
        <v>141</v>
      </c>
      <c r="H1471">
        <v>2.5</v>
      </c>
      <c r="I1471" t="s">
        <v>162</v>
      </c>
      <c r="K1471" s="5" t="s">
        <v>143</v>
      </c>
      <c r="L1471">
        <v>1.7000000476837158</v>
      </c>
      <c r="M1471" t="s">
        <v>144</v>
      </c>
      <c r="N1471" t="s">
        <v>1864</v>
      </c>
      <c r="P1471" s="4" t="str">
        <f t="shared" si="43"/>
        <v>KRAYN-WKO-NDX-20110714</v>
      </c>
      <c r="Q1471">
        <f t="shared" si="44"/>
        <v>1</v>
      </c>
    </row>
    <row r="1472" spans="1:17" x14ac:dyDescent="0.25">
      <c r="A1472" t="s">
        <v>2896</v>
      </c>
      <c r="B1472" t="s">
        <v>2897</v>
      </c>
      <c r="C1472" s="2">
        <v>40738</v>
      </c>
      <c r="D1472" s="2">
        <v>40738</v>
      </c>
      <c r="E1472" t="s">
        <v>20</v>
      </c>
      <c r="F1472" t="s">
        <v>1200</v>
      </c>
      <c r="G1472" t="s">
        <v>141</v>
      </c>
      <c r="H1472">
        <v>2</v>
      </c>
      <c r="I1472" t="s">
        <v>162</v>
      </c>
      <c r="K1472" s="5" t="s">
        <v>143</v>
      </c>
      <c r="L1472">
        <v>1.7833333015441895</v>
      </c>
      <c r="M1472" t="s">
        <v>144</v>
      </c>
      <c r="N1472" t="s">
        <v>2898</v>
      </c>
      <c r="P1472" s="4" t="str">
        <f t="shared" si="43"/>
        <v>KRAYN-WKO-NDX-20110714</v>
      </c>
      <c r="Q1472">
        <f t="shared" si="44"/>
        <v>1</v>
      </c>
    </row>
    <row r="1473" spans="1:17" x14ac:dyDescent="0.25">
      <c r="A1473" t="s">
        <v>2899</v>
      </c>
      <c r="B1473" t="s">
        <v>1219</v>
      </c>
      <c r="C1473" s="2">
        <v>40738</v>
      </c>
      <c r="D1473" s="2">
        <v>40738</v>
      </c>
      <c r="E1473" t="s">
        <v>20</v>
      </c>
      <c r="F1473" t="s">
        <v>1216</v>
      </c>
      <c r="G1473" t="s">
        <v>141</v>
      </c>
      <c r="H1473">
        <v>2.0499999523162842</v>
      </c>
      <c r="I1473" t="s">
        <v>142</v>
      </c>
      <c r="K1473" s="5" t="s">
        <v>143</v>
      </c>
      <c r="L1473">
        <v>4.8666667938232422</v>
      </c>
      <c r="M1473" t="s">
        <v>144</v>
      </c>
      <c r="N1473" t="s">
        <v>2900</v>
      </c>
      <c r="P1473" s="4" t="str">
        <f t="shared" si="43"/>
        <v>KRAYN-WKO-NDX-20110714</v>
      </c>
      <c r="Q1473">
        <f t="shared" si="44"/>
        <v>1</v>
      </c>
    </row>
    <row r="1474" spans="1:17" x14ac:dyDescent="0.25">
      <c r="A1474" t="s">
        <v>2901</v>
      </c>
      <c r="B1474" t="s">
        <v>1219</v>
      </c>
      <c r="C1474" s="2">
        <v>40738</v>
      </c>
      <c r="D1474" s="2">
        <v>40738</v>
      </c>
      <c r="E1474" t="s">
        <v>20</v>
      </c>
      <c r="F1474" t="s">
        <v>1216</v>
      </c>
      <c r="G1474" t="s">
        <v>141</v>
      </c>
      <c r="H1474">
        <v>2.0499999523162842</v>
      </c>
      <c r="I1474" t="s">
        <v>142</v>
      </c>
      <c r="K1474" s="5" t="s">
        <v>143</v>
      </c>
      <c r="L1474">
        <v>4.8666667938232422</v>
      </c>
      <c r="M1474" t="s">
        <v>144</v>
      </c>
      <c r="N1474" t="s">
        <v>2900</v>
      </c>
      <c r="P1474" s="4" t="str">
        <f t="shared" si="43"/>
        <v>KRAYN-WKO-NDX-20110714</v>
      </c>
      <c r="Q1474">
        <f t="shared" si="44"/>
        <v>1</v>
      </c>
    </row>
    <row r="1475" spans="1:17" x14ac:dyDescent="0.25">
      <c r="A1475" t="s">
        <v>2902</v>
      </c>
      <c r="B1475" t="s">
        <v>1357</v>
      </c>
      <c r="C1475" s="2">
        <v>40738</v>
      </c>
      <c r="D1475" s="2">
        <v>40738</v>
      </c>
      <c r="E1475" t="s">
        <v>20</v>
      </c>
      <c r="F1475" t="s">
        <v>1216</v>
      </c>
      <c r="G1475" t="s">
        <v>141</v>
      </c>
      <c r="H1475">
        <v>8.5</v>
      </c>
      <c r="I1475" t="s">
        <v>142</v>
      </c>
      <c r="K1475" s="5" t="s">
        <v>143</v>
      </c>
      <c r="L1475">
        <v>4.8666667938232422</v>
      </c>
      <c r="M1475" t="s">
        <v>144</v>
      </c>
      <c r="N1475" t="s">
        <v>2903</v>
      </c>
      <c r="P1475" s="4" t="str">
        <f t="shared" ref="P1475:P1538" si="45">LEFT($A1475,22)</f>
        <v>KRAYN-WKO-NDX-20110714</v>
      </c>
      <c r="Q1475">
        <f t="shared" ref="Q1475:Q1538" si="46">COUNTIF($A$2:$A$2708,$A1475)</f>
        <v>1</v>
      </c>
    </row>
    <row r="1476" spans="1:17" x14ac:dyDescent="0.25">
      <c r="A1476" t="s">
        <v>4218</v>
      </c>
      <c r="B1476" t="s">
        <v>1219</v>
      </c>
      <c r="C1476" s="2">
        <v>40738</v>
      </c>
      <c r="D1476" s="2">
        <v>40738</v>
      </c>
      <c r="E1476" t="s">
        <v>29</v>
      </c>
      <c r="F1476" t="s">
        <v>1200</v>
      </c>
      <c r="G1476" t="s">
        <v>141</v>
      </c>
      <c r="H1476">
        <v>2.9000000953674316</v>
      </c>
      <c r="I1476" t="s">
        <v>162</v>
      </c>
      <c r="K1476" s="5" t="s">
        <v>143</v>
      </c>
      <c r="L1476">
        <v>0.25</v>
      </c>
      <c r="M1476" t="s">
        <v>144</v>
      </c>
      <c r="N1476" t="s">
        <v>4219</v>
      </c>
      <c r="P1476" s="4" t="str">
        <f t="shared" si="45"/>
        <v>KRAYN-WKO-NDX-20110714</v>
      </c>
      <c r="Q1476">
        <f t="shared" si="46"/>
        <v>1</v>
      </c>
    </row>
    <row r="1477" spans="1:17" x14ac:dyDescent="0.25">
      <c r="A1477" t="s">
        <v>4220</v>
      </c>
      <c r="B1477" t="s">
        <v>1219</v>
      </c>
      <c r="C1477" s="2">
        <v>40738</v>
      </c>
      <c r="D1477" s="2">
        <v>40738</v>
      </c>
      <c r="E1477" t="s">
        <v>29</v>
      </c>
      <c r="F1477" t="s">
        <v>1200</v>
      </c>
      <c r="G1477" t="s">
        <v>141</v>
      </c>
      <c r="H1477">
        <v>2.9000000953674316</v>
      </c>
      <c r="I1477" t="s">
        <v>162</v>
      </c>
      <c r="K1477" s="5" t="s">
        <v>143</v>
      </c>
      <c r="L1477">
        <v>0.25</v>
      </c>
      <c r="M1477" t="s">
        <v>144</v>
      </c>
      <c r="N1477" t="s">
        <v>4219</v>
      </c>
      <c r="P1477" s="4" t="str">
        <f t="shared" si="45"/>
        <v>KRAYN-WKO-NDX-20110714</v>
      </c>
      <c r="Q1477">
        <f t="shared" si="46"/>
        <v>1</v>
      </c>
    </row>
    <row r="1478" spans="1:17" x14ac:dyDescent="0.25">
      <c r="A1478" t="s">
        <v>177</v>
      </c>
      <c r="B1478" t="s">
        <v>178</v>
      </c>
      <c r="C1478" s="2">
        <v>40739</v>
      </c>
      <c r="D1478" s="2">
        <v>40739</v>
      </c>
      <c r="E1478" t="s">
        <v>31</v>
      </c>
      <c r="F1478" t="s">
        <v>140</v>
      </c>
      <c r="G1478" t="s">
        <v>141</v>
      </c>
      <c r="H1478">
        <v>6.25E-2</v>
      </c>
      <c r="I1478" t="s">
        <v>142</v>
      </c>
      <c r="K1478" s="5" t="s">
        <v>143</v>
      </c>
      <c r="L1478">
        <v>3.055555559694767E-2</v>
      </c>
      <c r="M1478" t="s">
        <v>144</v>
      </c>
      <c r="N1478" t="s">
        <v>179</v>
      </c>
      <c r="P1478" s="4" t="str">
        <f t="shared" si="45"/>
        <v>KRAYN-WKO-NDX-20110715</v>
      </c>
      <c r="Q1478">
        <f t="shared" si="46"/>
        <v>1</v>
      </c>
    </row>
    <row r="1479" spans="1:17" x14ac:dyDescent="0.25">
      <c r="A1479" t="s">
        <v>439</v>
      </c>
      <c r="B1479" t="s">
        <v>440</v>
      </c>
      <c r="C1479" s="2">
        <v>40739</v>
      </c>
      <c r="D1479" s="2">
        <v>40739</v>
      </c>
      <c r="E1479" t="s">
        <v>25</v>
      </c>
      <c r="F1479" t="s">
        <v>140</v>
      </c>
      <c r="G1479" t="s">
        <v>141</v>
      </c>
      <c r="H1479">
        <v>7.2916664183139801E-2</v>
      </c>
      <c r="I1479" t="s">
        <v>142</v>
      </c>
      <c r="K1479" s="5" t="s">
        <v>143</v>
      </c>
      <c r="L1479">
        <v>4.722222313284874E-2</v>
      </c>
      <c r="M1479" t="s">
        <v>144</v>
      </c>
      <c r="N1479" t="s">
        <v>179</v>
      </c>
      <c r="P1479" s="4" t="str">
        <f t="shared" si="45"/>
        <v>KRAYN-WKO-NDX-20110715</v>
      </c>
      <c r="Q1479">
        <f t="shared" si="46"/>
        <v>1</v>
      </c>
    </row>
    <row r="1480" spans="1:17" x14ac:dyDescent="0.25">
      <c r="A1480" t="s">
        <v>1139</v>
      </c>
      <c r="B1480" t="s">
        <v>1140</v>
      </c>
      <c r="C1480" s="2">
        <v>40739</v>
      </c>
      <c r="D1480" s="2">
        <v>40739</v>
      </c>
      <c r="E1480" t="s">
        <v>15</v>
      </c>
      <c r="F1480" t="s">
        <v>140</v>
      </c>
      <c r="G1480" t="s">
        <v>141</v>
      </c>
      <c r="H1480">
        <v>0.125</v>
      </c>
      <c r="I1480" t="s">
        <v>142</v>
      </c>
      <c r="K1480" s="5" t="s">
        <v>143</v>
      </c>
      <c r="L1480">
        <v>5.416666716337204E-2</v>
      </c>
      <c r="M1480" t="s">
        <v>144</v>
      </c>
      <c r="N1480" t="s">
        <v>179</v>
      </c>
      <c r="P1480" s="4" t="str">
        <f t="shared" si="45"/>
        <v>KRAYN-WKO-NDX-20110715</v>
      </c>
      <c r="Q1480">
        <f t="shared" si="46"/>
        <v>1</v>
      </c>
    </row>
    <row r="1481" spans="1:17" x14ac:dyDescent="0.25">
      <c r="A1481" t="s">
        <v>1254</v>
      </c>
      <c r="B1481" t="s">
        <v>1219</v>
      </c>
      <c r="C1481" s="2">
        <v>40739</v>
      </c>
      <c r="D1481" s="2">
        <v>40739</v>
      </c>
      <c r="E1481" t="s">
        <v>30</v>
      </c>
      <c r="F1481" t="s">
        <v>1200</v>
      </c>
      <c r="G1481" t="s">
        <v>141</v>
      </c>
      <c r="H1481">
        <v>4.1666665077209473</v>
      </c>
      <c r="I1481" t="s">
        <v>162</v>
      </c>
      <c r="K1481" s="5" t="s">
        <v>143</v>
      </c>
      <c r="L1481">
        <v>1.2999999523162842</v>
      </c>
      <c r="M1481" t="s">
        <v>144</v>
      </c>
      <c r="N1481" t="s">
        <v>1255</v>
      </c>
      <c r="P1481" s="4" t="str">
        <f t="shared" si="45"/>
        <v>KRAYN-WKO-NDX-20110715</v>
      </c>
      <c r="Q1481">
        <f t="shared" si="46"/>
        <v>1</v>
      </c>
    </row>
    <row r="1482" spans="1:17" x14ac:dyDescent="0.25">
      <c r="A1482" t="s">
        <v>2542</v>
      </c>
      <c r="B1482" t="s">
        <v>1219</v>
      </c>
      <c r="C1482" s="2">
        <v>40739</v>
      </c>
      <c r="D1482" s="2">
        <v>40739</v>
      </c>
      <c r="E1482" t="s">
        <v>18</v>
      </c>
      <c r="F1482" t="s">
        <v>1200</v>
      </c>
      <c r="G1482" t="s">
        <v>141</v>
      </c>
      <c r="H1482">
        <v>4.5</v>
      </c>
      <c r="I1482" t="s">
        <v>162</v>
      </c>
      <c r="K1482" s="5" t="s">
        <v>143</v>
      </c>
      <c r="L1482">
        <v>1.3833333253860474</v>
      </c>
      <c r="M1482" t="s">
        <v>144</v>
      </c>
      <c r="N1482" t="s">
        <v>2543</v>
      </c>
      <c r="P1482" s="4" t="str">
        <f t="shared" si="45"/>
        <v>KRAYN-WKO-NDX-20110715</v>
      </c>
      <c r="Q1482">
        <f t="shared" si="46"/>
        <v>1</v>
      </c>
    </row>
    <row r="1483" spans="1:17" x14ac:dyDescent="0.25">
      <c r="A1483" t="s">
        <v>2699</v>
      </c>
      <c r="B1483" t="s">
        <v>1219</v>
      </c>
      <c r="C1483" s="2">
        <v>40739</v>
      </c>
      <c r="D1483" s="2">
        <v>40739</v>
      </c>
      <c r="E1483" t="s">
        <v>18</v>
      </c>
      <c r="F1483" t="s">
        <v>1200</v>
      </c>
      <c r="G1483" t="s">
        <v>141</v>
      </c>
      <c r="H1483">
        <v>4.5</v>
      </c>
      <c r="I1483" t="s">
        <v>162</v>
      </c>
      <c r="K1483" s="5" t="s">
        <v>143</v>
      </c>
      <c r="L1483">
        <v>1.3833333253860474</v>
      </c>
      <c r="M1483" t="s">
        <v>144</v>
      </c>
      <c r="N1483" t="s">
        <v>2543</v>
      </c>
      <c r="P1483" s="4" t="str">
        <f t="shared" si="45"/>
        <v>KRAYN-WKO-NDX-20110715</v>
      </c>
      <c r="Q1483">
        <f t="shared" si="46"/>
        <v>1</v>
      </c>
    </row>
    <row r="1484" spans="1:17" x14ac:dyDescent="0.25">
      <c r="A1484" t="s">
        <v>2904</v>
      </c>
      <c r="B1484" t="s">
        <v>1219</v>
      </c>
      <c r="C1484" s="2">
        <v>40739</v>
      </c>
      <c r="D1484" s="2">
        <v>40739</v>
      </c>
      <c r="E1484" t="s">
        <v>20</v>
      </c>
      <c r="F1484" t="s">
        <v>1200</v>
      </c>
      <c r="G1484" t="s">
        <v>141</v>
      </c>
      <c r="H1484">
        <v>2.8333332538604736</v>
      </c>
      <c r="I1484" t="s">
        <v>162</v>
      </c>
      <c r="K1484" s="5" t="s">
        <v>143</v>
      </c>
      <c r="L1484">
        <v>0.89999997615814209</v>
      </c>
      <c r="M1484" t="s">
        <v>144</v>
      </c>
      <c r="N1484" t="s">
        <v>2905</v>
      </c>
      <c r="P1484" s="4" t="str">
        <f t="shared" si="45"/>
        <v>KRAYN-WKO-NDX-20110715</v>
      </c>
      <c r="Q1484">
        <f t="shared" si="46"/>
        <v>1</v>
      </c>
    </row>
    <row r="1485" spans="1:17" x14ac:dyDescent="0.25">
      <c r="A1485" t="s">
        <v>3880</v>
      </c>
      <c r="B1485" t="s">
        <v>1219</v>
      </c>
      <c r="C1485" s="2">
        <v>40739</v>
      </c>
      <c r="D1485" s="2">
        <v>40739</v>
      </c>
      <c r="E1485" t="s">
        <v>26</v>
      </c>
      <c r="F1485" t="s">
        <v>1200</v>
      </c>
      <c r="G1485" t="s">
        <v>141</v>
      </c>
      <c r="H1485">
        <v>3.5</v>
      </c>
      <c r="I1485" t="s">
        <v>162</v>
      </c>
      <c r="K1485" s="5" t="s">
        <v>143</v>
      </c>
      <c r="L1485">
        <v>1.1166666746139526</v>
      </c>
      <c r="M1485" t="s">
        <v>144</v>
      </c>
      <c r="N1485" t="s">
        <v>3881</v>
      </c>
      <c r="P1485" s="4" t="str">
        <f t="shared" si="45"/>
        <v>KRAYN-WKO-NDX-20110715</v>
      </c>
      <c r="Q1485">
        <f t="shared" si="46"/>
        <v>1</v>
      </c>
    </row>
    <row r="1486" spans="1:17" x14ac:dyDescent="0.25">
      <c r="A1486" t="s">
        <v>4361</v>
      </c>
      <c r="B1486" t="s">
        <v>1219</v>
      </c>
      <c r="C1486" s="2">
        <v>40739</v>
      </c>
      <c r="D1486" s="2">
        <v>40739</v>
      </c>
      <c r="E1486" t="s">
        <v>30</v>
      </c>
      <c r="F1486" t="s">
        <v>1200</v>
      </c>
      <c r="G1486" t="s">
        <v>141</v>
      </c>
      <c r="H1486">
        <v>4.1666665077209473</v>
      </c>
      <c r="I1486" t="s">
        <v>162</v>
      </c>
      <c r="K1486" s="5" t="s">
        <v>143</v>
      </c>
      <c r="L1486">
        <v>1.2999999523162842</v>
      </c>
      <c r="M1486" t="s">
        <v>144</v>
      </c>
      <c r="N1486" t="s">
        <v>1255</v>
      </c>
      <c r="P1486" s="4" t="str">
        <f t="shared" si="45"/>
        <v>KRAYN-WKO-NDX-20110715</v>
      </c>
      <c r="Q1486">
        <f t="shared" si="46"/>
        <v>1</v>
      </c>
    </row>
    <row r="1487" spans="1:17" x14ac:dyDescent="0.25">
      <c r="A1487" t="s">
        <v>4981</v>
      </c>
      <c r="B1487" t="s">
        <v>1219</v>
      </c>
      <c r="C1487" s="2">
        <v>40739</v>
      </c>
      <c r="D1487" s="2">
        <v>40739</v>
      </c>
      <c r="E1487" t="s">
        <v>34</v>
      </c>
      <c r="F1487" t="s">
        <v>1200</v>
      </c>
      <c r="G1487" t="s">
        <v>141</v>
      </c>
      <c r="H1487">
        <v>3</v>
      </c>
      <c r="I1487" t="s">
        <v>162</v>
      </c>
      <c r="K1487" s="5" t="s">
        <v>143</v>
      </c>
      <c r="L1487">
        <v>1.25</v>
      </c>
      <c r="M1487" t="s">
        <v>144</v>
      </c>
      <c r="N1487" t="s">
        <v>4982</v>
      </c>
      <c r="P1487" s="4" t="str">
        <f t="shared" si="45"/>
        <v>KRAYN-WKO-NDX-20110715</v>
      </c>
      <c r="Q1487">
        <f t="shared" si="46"/>
        <v>1</v>
      </c>
    </row>
    <row r="1488" spans="1:17" x14ac:dyDescent="0.25">
      <c r="A1488" t="s">
        <v>626</v>
      </c>
      <c r="B1488" t="s">
        <v>627</v>
      </c>
      <c r="C1488" s="2">
        <v>40742</v>
      </c>
      <c r="D1488" s="2">
        <v>40742</v>
      </c>
      <c r="E1488" t="s">
        <v>30</v>
      </c>
      <c r="F1488" t="s">
        <v>140</v>
      </c>
      <c r="G1488" t="s">
        <v>141</v>
      </c>
      <c r="H1488">
        <v>4.1666667908430099E-2</v>
      </c>
      <c r="I1488" t="s">
        <v>142</v>
      </c>
      <c r="J1488" t="s">
        <v>498</v>
      </c>
      <c r="K1488" s="5" t="s">
        <v>628</v>
      </c>
      <c r="L1488">
        <v>0.30902779102325439</v>
      </c>
      <c r="M1488" t="s">
        <v>144</v>
      </c>
      <c r="N1488" t="s">
        <v>629</v>
      </c>
      <c r="P1488" s="4" t="str">
        <f t="shared" si="45"/>
        <v>KRAYN-WKO-NDX-20110718</v>
      </c>
      <c r="Q1488">
        <f t="shared" si="46"/>
        <v>1</v>
      </c>
    </row>
    <row r="1489" spans="1:17" x14ac:dyDescent="0.25">
      <c r="A1489" t="s">
        <v>859</v>
      </c>
      <c r="B1489" t="s">
        <v>679</v>
      </c>
      <c r="C1489" s="2">
        <v>40742</v>
      </c>
      <c r="D1489" s="2">
        <v>40742</v>
      </c>
      <c r="E1489" t="s">
        <v>23</v>
      </c>
      <c r="F1489" t="s">
        <v>140</v>
      </c>
      <c r="G1489" t="s">
        <v>141</v>
      </c>
      <c r="H1489">
        <v>2.083333395421505E-2</v>
      </c>
      <c r="I1489" t="s">
        <v>142</v>
      </c>
      <c r="J1489" t="s">
        <v>129</v>
      </c>
      <c r="K1489" s="5" t="s">
        <v>680</v>
      </c>
      <c r="L1489">
        <v>0.30902779102325439</v>
      </c>
      <c r="M1489" t="s">
        <v>144</v>
      </c>
      <c r="N1489" t="s">
        <v>860</v>
      </c>
      <c r="P1489" s="4" t="str">
        <f t="shared" si="45"/>
        <v>KRAYN-WKO-NDX-20110718</v>
      </c>
      <c r="Q1489">
        <f t="shared" si="46"/>
        <v>1</v>
      </c>
    </row>
    <row r="1490" spans="1:17" x14ac:dyDescent="0.25">
      <c r="A1490" t="s">
        <v>861</v>
      </c>
      <c r="B1490" t="s">
        <v>862</v>
      </c>
      <c r="C1490" s="2">
        <v>40742</v>
      </c>
      <c r="D1490" s="2">
        <v>40742</v>
      </c>
      <c r="E1490" t="s">
        <v>23</v>
      </c>
      <c r="F1490" t="s">
        <v>140</v>
      </c>
      <c r="G1490" t="s">
        <v>141</v>
      </c>
      <c r="H1490">
        <v>0.1041666641831398</v>
      </c>
      <c r="I1490" t="s">
        <v>142</v>
      </c>
      <c r="J1490" t="s">
        <v>65</v>
      </c>
      <c r="K1490" s="5" t="s">
        <v>684</v>
      </c>
      <c r="L1490">
        <v>0.30902779102325439</v>
      </c>
      <c r="M1490" t="s">
        <v>144</v>
      </c>
      <c r="N1490" t="s">
        <v>863</v>
      </c>
      <c r="P1490" s="4" t="str">
        <f t="shared" si="45"/>
        <v>KRAYN-WKO-NDX-20110718</v>
      </c>
      <c r="Q1490">
        <f t="shared" si="46"/>
        <v>1</v>
      </c>
    </row>
    <row r="1491" spans="1:17" x14ac:dyDescent="0.25">
      <c r="A1491" t="s">
        <v>864</v>
      </c>
      <c r="B1491" t="s">
        <v>865</v>
      </c>
      <c r="C1491" s="2">
        <v>40742</v>
      </c>
      <c r="D1491" s="2">
        <v>40742</v>
      </c>
      <c r="E1491" t="s">
        <v>23</v>
      </c>
      <c r="F1491" t="s">
        <v>140</v>
      </c>
      <c r="G1491" t="s">
        <v>141</v>
      </c>
      <c r="H1491">
        <v>2.083333395421505E-2</v>
      </c>
      <c r="I1491" t="s">
        <v>142</v>
      </c>
      <c r="K1491" s="5" t="s">
        <v>143</v>
      </c>
      <c r="L1491">
        <v>0.30902779102325439</v>
      </c>
      <c r="M1491" t="s">
        <v>144</v>
      </c>
      <c r="N1491" t="s">
        <v>866</v>
      </c>
      <c r="P1491" s="4" t="str">
        <f t="shared" si="45"/>
        <v>KRAYN-WKO-NDX-20110718</v>
      </c>
      <c r="Q1491">
        <f t="shared" si="46"/>
        <v>1</v>
      </c>
    </row>
    <row r="1492" spans="1:17" x14ac:dyDescent="0.25">
      <c r="A1492" t="s">
        <v>867</v>
      </c>
      <c r="B1492" t="s">
        <v>559</v>
      </c>
      <c r="C1492" s="2">
        <v>40742</v>
      </c>
      <c r="D1492" s="2">
        <v>40742</v>
      </c>
      <c r="E1492" t="s">
        <v>23</v>
      </c>
      <c r="F1492" t="s">
        <v>140</v>
      </c>
      <c r="G1492" t="s">
        <v>141</v>
      </c>
      <c r="H1492">
        <v>0.1666666716337204</v>
      </c>
      <c r="I1492" t="s">
        <v>142</v>
      </c>
      <c r="J1492" t="s">
        <v>690</v>
      </c>
      <c r="K1492" s="5" t="s">
        <v>561</v>
      </c>
      <c r="L1492">
        <v>0.30902779102325439</v>
      </c>
      <c r="M1492" t="s">
        <v>144</v>
      </c>
      <c r="N1492" t="s">
        <v>868</v>
      </c>
      <c r="P1492" s="4" t="str">
        <f t="shared" si="45"/>
        <v>KRAYN-WKO-NDX-20110718</v>
      </c>
      <c r="Q1492">
        <f t="shared" si="46"/>
        <v>1</v>
      </c>
    </row>
    <row r="1493" spans="1:17" x14ac:dyDescent="0.25">
      <c r="A1493" t="s">
        <v>869</v>
      </c>
      <c r="B1493" t="s">
        <v>870</v>
      </c>
      <c r="C1493" s="2">
        <v>40742</v>
      </c>
      <c r="D1493" s="2">
        <v>40742</v>
      </c>
      <c r="E1493" t="s">
        <v>23</v>
      </c>
      <c r="F1493" t="s">
        <v>140</v>
      </c>
      <c r="G1493" t="s">
        <v>141</v>
      </c>
      <c r="H1493">
        <v>8.3333335816860199E-2</v>
      </c>
      <c r="I1493" t="s">
        <v>142</v>
      </c>
      <c r="K1493" s="5" t="s">
        <v>143</v>
      </c>
      <c r="L1493">
        <v>0.30902779102325439</v>
      </c>
      <c r="M1493" t="s">
        <v>144</v>
      </c>
      <c r="N1493" t="s">
        <v>871</v>
      </c>
      <c r="P1493" s="4" t="str">
        <f t="shared" si="45"/>
        <v>KRAYN-WKO-NDX-20110718</v>
      </c>
      <c r="Q1493">
        <f t="shared" si="46"/>
        <v>1</v>
      </c>
    </row>
    <row r="1494" spans="1:17" x14ac:dyDescent="0.25">
      <c r="A1494" t="s">
        <v>989</v>
      </c>
      <c r="B1494" t="s">
        <v>990</v>
      </c>
      <c r="C1494" s="2">
        <v>40742</v>
      </c>
      <c r="D1494" s="2">
        <v>40742</v>
      </c>
      <c r="E1494" t="s">
        <v>11</v>
      </c>
      <c r="F1494" t="s">
        <v>140</v>
      </c>
      <c r="G1494" t="s">
        <v>141</v>
      </c>
      <c r="H1494">
        <v>8.3333335816860199E-2</v>
      </c>
      <c r="I1494" t="s">
        <v>142</v>
      </c>
      <c r="K1494" s="5" t="s">
        <v>143</v>
      </c>
      <c r="L1494">
        <v>4.1666667908430099E-2</v>
      </c>
      <c r="M1494" t="s">
        <v>144</v>
      </c>
      <c r="N1494" t="s">
        <v>991</v>
      </c>
      <c r="P1494" s="4" t="str">
        <f t="shared" si="45"/>
        <v>KRAYN-WKO-NDX-20110718</v>
      </c>
      <c r="Q1494">
        <f t="shared" si="46"/>
        <v>1</v>
      </c>
    </row>
    <row r="1495" spans="1:17" x14ac:dyDescent="0.25">
      <c r="A1495" t="s">
        <v>1036</v>
      </c>
      <c r="B1495" t="s">
        <v>1037</v>
      </c>
      <c r="C1495" s="2">
        <v>40742</v>
      </c>
      <c r="D1495" s="2">
        <v>40742</v>
      </c>
      <c r="E1495" t="s">
        <v>12</v>
      </c>
      <c r="F1495" t="s">
        <v>140</v>
      </c>
      <c r="G1495" t="s">
        <v>141</v>
      </c>
      <c r="H1495">
        <v>6.25E-2</v>
      </c>
      <c r="I1495" t="s">
        <v>142</v>
      </c>
      <c r="K1495" s="5" t="s">
        <v>143</v>
      </c>
      <c r="L1495">
        <v>4.86111119389534E-2</v>
      </c>
      <c r="M1495" t="s">
        <v>144</v>
      </c>
      <c r="N1495" t="s">
        <v>1038</v>
      </c>
      <c r="P1495" s="4" t="str">
        <f t="shared" si="45"/>
        <v>KRAYN-WKO-NDX-20110718</v>
      </c>
      <c r="Q1495">
        <f t="shared" si="46"/>
        <v>1</v>
      </c>
    </row>
    <row r="1496" spans="1:17" x14ac:dyDescent="0.25">
      <c r="A1496" t="s">
        <v>1064</v>
      </c>
      <c r="B1496" t="s">
        <v>1065</v>
      </c>
      <c r="C1496" s="2">
        <v>40742</v>
      </c>
      <c r="D1496" s="2">
        <v>40742</v>
      </c>
      <c r="E1496" t="s">
        <v>13</v>
      </c>
      <c r="F1496" t="s">
        <v>140</v>
      </c>
      <c r="G1496" t="s">
        <v>141</v>
      </c>
      <c r="H1496">
        <v>7.63888880610466E-2</v>
      </c>
      <c r="I1496" t="s">
        <v>142</v>
      </c>
      <c r="K1496" s="5" t="s">
        <v>143</v>
      </c>
      <c r="L1496">
        <v>6.5972223877906799E-2</v>
      </c>
      <c r="M1496" t="s">
        <v>144</v>
      </c>
      <c r="N1496" t="s">
        <v>1066</v>
      </c>
      <c r="P1496" s="4" t="str">
        <f t="shared" si="45"/>
        <v>KRAYN-WKO-NDX-20110718</v>
      </c>
      <c r="Q1496">
        <f t="shared" si="46"/>
        <v>1</v>
      </c>
    </row>
    <row r="1497" spans="1:17" x14ac:dyDescent="0.25">
      <c r="A1497" t="s">
        <v>1067</v>
      </c>
      <c r="B1497" t="s">
        <v>1065</v>
      </c>
      <c r="C1497" s="2">
        <v>40742</v>
      </c>
      <c r="D1497" s="2">
        <v>40742</v>
      </c>
      <c r="E1497" t="s">
        <v>13</v>
      </c>
      <c r="F1497" t="s">
        <v>140</v>
      </c>
      <c r="G1497" t="s">
        <v>141</v>
      </c>
      <c r="H1497">
        <v>0.4513888955116272</v>
      </c>
      <c r="I1497" t="s">
        <v>142</v>
      </c>
      <c r="K1497" s="5" t="s">
        <v>143</v>
      </c>
      <c r="L1497">
        <v>0.1284722238779068</v>
      </c>
      <c r="M1497" t="s">
        <v>144</v>
      </c>
      <c r="N1497" t="s">
        <v>1066</v>
      </c>
      <c r="P1497" s="4" t="str">
        <f t="shared" si="45"/>
        <v>KRAYN-WKO-NDX-20110718</v>
      </c>
      <c r="Q1497">
        <f t="shared" si="46"/>
        <v>1</v>
      </c>
    </row>
    <row r="1498" spans="1:17" x14ac:dyDescent="0.25">
      <c r="A1498" t="s">
        <v>1228</v>
      </c>
      <c r="B1498" t="s">
        <v>1219</v>
      </c>
      <c r="C1498" s="2">
        <v>40742</v>
      </c>
      <c r="D1498" s="2">
        <v>40742</v>
      </c>
      <c r="E1498" t="s">
        <v>20</v>
      </c>
      <c r="F1498" t="s">
        <v>1200</v>
      </c>
      <c r="G1498" t="s">
        <v>141</v>
      </c>
      <c r="H1498">
        <v>3.3333332538604736</v>
      </c>
      <c r="I1498" t="s">
        <v>162</v>
      </c>
      <c r="K1498" s="5" t="s">
        <v>143</v>
      </c>
      <c r="L1498">
        <v>1.0833333730697632</v>
      </c>
      <c r="M1498" t="s">
        <v>144</v>
      </c>
      <c r="N1498" t="s">
        <v>1229</v>
      </c>
      <c r="P1498" s="4" t="str">
        <f t="shared" si="45"/>
        <v>KRAYN-WKO-NDX-20110718</v>
      </c>
      <c r="Q1498">
        <f t="shared" si="46"/>
        <v>1</v>
      </c>
    </row>
    <row r="1499" spans="1:17" x14ac:dyDescent="0.25">
      <c r="A1499" t="s">
        <v>1256</v>
      </c>
      <c r="B1499" t="s">
        <v>1219</v>
      </c>
      <c r="C1499" s="2">
        <v>40742</v>
      </c>
      <c r="D1499" s="2">
        <v>40742</v>
      </c>
      <c r="E1499" t="s">
        <v>35</v>
      </c>
      <c r="F1499" t="s">
        <v>1200</v>
      </c>
      <c r="G1499" t="s">
        <v>141</v>
      </c>
      <c r="H1499">
        <v>5.3333334922790527</v>
      </c>
      <c r="I1499" t="s">
        <v>162</v>
      </c>
      <c r="K1499" s="5" t="s">
        <v>143</v>
      </c>
      <c r="L1499">
        <v>1.3999999761581421</v>
      </c>
      <c r="M1499" t="s">
        <v>144</v>
      </c>
      <c r="N1499" t="s">
        <v>1229</v>
      </c>
      <c r="P1499" s="4" t="str">
        <f t="shared" si="45"/>
        <v>KRAYN-WKO-NDX-20110718</v>
      </c>
      <c r="Q1499">
        <f t="shared" si="46"/>
        <v>1</v>
      </c>
    </row>
    <row r="1500" spans="1:17" x14ac:dyDescent="0.25">
      <c r="A1500" t="s">
        <v>1383</v>
      </c>
      <c r="B1500" t="s">
        <v>1219</v>
      </c>
      <c r="C1500" s="2">
        <v>40742</v>
      </c>
      <c r="D1500" s="2">
        <v>40742</v>
      </c>
      <c r="E1500" t="s">
        <v>11</v>
      </c>
      <c r="F1500" t="s">
        <v>1200</v>
      </c>
      <c r="G1500" t="s">
        <v>141</v>
      </c>
      <c r="H1500">
        <v>4</v>
      </c>
      <c r="I1500" t="s">
        <v>162</v>
      </c>
      <c r="K1500" s="5" t="s">
        <v>143</v>
      </c>
      <c r="L1500">
        <v>1.0333333015441895</v>
      </c>
      <c r="M1500" t="s">
        <v>144</v>
      </c>
      <c r="N1500" t="s">
        <v>1229</v>
      </c>
      <c r="P1500" s="4" t="str">
        <f t="shared" si="45"/>
        <v>KRAYN-WKO-NDX-20110718</v>
      </c>
      <c r="Q1500">
        <f t="shared" si="46"/>
        <v>1</v>
      </c>
    </row>
    <row r="1501" spans="1:17" x14ac:dyDescent="0.25">
      <c r="A1501" t="s">
        <v>1574</v>
      </c>
      <c r="B1501" t="s">
        <v>1219</v>
      </c>
      <c r="C1501" s="2">
        <v>40742</v>
      </c>
      <c r="D1501" s="2">
        <v>40742</v>
      </c>
      <c r="E1501" t="s">
        <v>12</v>
      </c>
      <c r="F1501" t="s">
        <v>1200</v>
      </c>
      <c r="G1501" t="s">
        <v>141</v>
      </c>
      <c r="H1501">
        <v>2.8333332538604736</v>
      </c>
      <c r="I1501" t="s">
        <v>162</v>
      </c>
      <c r="K1501" s="5" t="s">
        <v>143</v>
      </c>
      <c r="L1501">
        <v>1.1666666269302368</v>
      </c>
      <c r="M1501" t="s">
        <v>144</v>
      </c>
      <c r="N1501" t="s">
        <v>1229</v>
      </c>
      <c r="P1501" s="4" t="str">
        <f t="shared" si="45"/>
        <v>KRAYN-WKO-NDX-20110718</v>
      </c>
      <c r="Q1501">
        <f t="shared" si="46"/>
        <v>1</v>
      </c>
    </row>
    <row r="1502" spans="1:17" x14ac:dyDescent="0.25">
      <c r="A1502" s="37" t="s">
        <v>1719</v>
      </c>
      <c r="B1502" t="s">
        <v>1219</v>
      </c>
      <c r="C1502" s="2">
        <v>40742</v>
      </c>
      <c r="D1502" s="2">
        <v>40742</v>
      </c>
      <c r="E1502" t="s">
        <v>13</v>
      </c>
      <c r="F1502" t="s">
        <v>1200</v>
      </c>
      <c r="G1502" t="s">
        <v>141</v>
      </c>
      <c r="H1502">
        <v>3.6666667461395264</v>
      </c>
      <c r="I1502" t="s">
        <v>162</v>
      </c>
      <c r="K1502" s="5" t="s">
        <v>143</v>
      </c>
      <c r="L1502">
        <v>1.5499999523162842</v>
      </c>
      <c r="M1502" t="s">
        <v>144</v>
      </c>
      <c r="N1502" t="s">
        <v>1229</v>
      </c>
      <c r="P1502" s="4" t="str">
        <f t="shared" si="45"/>
        <v>KRAYN-WKO-NDX-20110718</v>
      </c>
      <c r="Q1502">
        <f t="shared" si="46"/>
        <v>1</v>
      </c>
    </row>
    <row r="1503" spans="1:17" x14ac:dyDescent="0.25">
      <c r="A1503" t="s">
        <v>3393</v>
      </c>
      <c r="B1503" t="s">
        <v>1357</v>
      </c>
      <c r="C1503" s="2">
        <v>40742</v>
      </c>
      <c r="D1503" s="2">
        <v>40742</v>
      </c>
      <c r="E1503" t="s">
        <v>23</v>
      </c>
      <c r="F1503" t="s">
        <v>1200</v>
      </c>
      <c r="G1503" t="s">
        <v>141</v>
      </c>
      <c r="H1503">
        <v>20</v>
      </c>
      <c r="I1503" t="s">
        <v>162</v>
      </c>
      <c r="K1503" s="5" t="s">
        <v>143</v>
      </c>
      <c r="L1503">
        <v>7.4166665077209473</v>
      </c>
      <c r="M1503" t="s">
        <v>144</v>
      </c>
      <c r="N1503" t="s">
        <v>3394</v>
      </c>
      <c r="P1503" s="4" t="str">
        <f t="shared" si="45"/>
        <v>KRAYN-WKO-NDX-20110718</v>
      </c>
      <c r="Q1503">
        <f t="shared" si="46"/>
        <v>1</v>
      </c>
    </row>
    <row r="1504" spans="1:17" x14ac:dyDescent="0.25">
      <c r="A1504" t="s">
        <v>3395</v>
      </c>
      <c r="B1504" t="s">
        <v>1357</v>
      </c>
      <c r="C1504" s="2">
        <v>40742</v>
      </c>
      <c r="D1504" s="2">
        <v>40742</v>
      </c>
      <c r="E1504" t="s">
        <v>23</v>
      </c>
      <c r="F1504" t="s">
        <v>1200</v>
      </c>
      <c r="G1504" t="s">
        <v>141</v>
      </c>
      <c r="H1504">
        <v>20</v>
      </c>
      <c r="I1504" t="s">
        <v>162</v>
      </c>
      <c r="K1504" s="5" t="s">
        <v>143</v>
      </c>
      <c r="L1504">
        <v>7.4166665077209473</v>
      </c>
      <c r="M1504" t="s">
        <v>144</v>
      </c>
      <c r="N1504" t="s">
        <v>3394</v>
      </c>
      <c r="P1504" s="4" t="str">
        <f t="shared" si="45"/>
        <v>KRAYN-WKO-NDX-20110718</v>
      </c>
      <c r="Q1504">
        <f t="shared" si="46"/>
        <v>1</v>
      </c>
    </row>
    <row r="1505" spans="1:17" x14ac:dyDescent="0.25">
      <c r="A1505" t="s">
        <v>4795</v>
      </c>
      <c r="B1505" t="s">
        <v>1219</v>
      </c>
      <c r="C1505" s="2">
        <v>40742</v>
      </c>
      <c r="D1505" s="2">
        <v>40742</v>
      </c>
      <c r="E1505" t="s">
        <v>33</v>
      </c>
      <c r="F1505" t="s">
        <v>1200</v>
      </c>
      <c r="G1505" t="s">
        <v>141</v>
      </c>
      <c r="H1505">
        <v>3.3333332538604736</v>
      </c>
      <c r="I1505" t="s">
        <v>162</v>
      </c>
      <c r="K1505" s="5" t="s">
        <v>143</v>
      </c>
      <c r="L1505">
        <v>1.0666667222976685</v>
      </c>
      <c r="M1505" t="s">
        <v>144</v>
      </c>
      <c r="N1505" t="s">
        <v>1229</v>
      </c>
      <c r="P1505" s="4" t="str">
        <f t="shared" si="45"/>
        <v>KRAYN-WKO-NDX-20110718</v>
      </c>
      <c r="Q1505">
        <f t="shared" si="46"/>
        <v>1</v>
      </c>
    </row>
    <row r="1506" spans="1:17" x14ac:dyDescent="0.25">
      <c r="A1506" t="s">
        <v>4796</v>
      </c>
      <c r="B1506" t="s">
        <v>1219</v>
      </c>
      <c r="C1506" s="2">
        <v>40742</v>
      </c>
      <c r="D1506" s="2">
        <v>40742</v>
      </c>
      <c r="E1506" t="s">
        <v>33</v>
      </c>
      <c r="F1506" t="s">
        <v>140</v>
      </c>
      <c r="G1506" t="s">
        <v>141</v>
      </c>
      <c r="H1506">
        <v>3.3333332538604736</v>
      </c>
      <c r="I1506" t="s">
        <v>142</v>
      </c>
      <c r="K1506" s="5" t="s">
        <v>143</v>
      </c>
      <c r="L1506">
        <v>1.0666667222976685</v>
      </c>
      <c r="M1506" t="s">
        <v>144</v>
      </c>
      <c r="N1506" t="s">
        <v>2824</v>
      </c>
      <c r="P1506" s="4" t="str">
        <f t="shared" si="45"/>
        <v>KRAYN-WKO-NDX-20110718</v>
      </c>
      <c r="Q1506">
        <f t="shared" si="46"/>
        <v>1</v>
      </c>
    </row>
    <row r="1507" spans="1:17" x14ac:dyDescent="0.25">
      <c r="A1507" t="s">
        <v>5108</v>
      </c>
      <c r="B1507" t="s">
        <v>1219</v>
      </c>
      <c r="C1507" s="2">
        <v>40742</v>
      </c>
      <c r="D1507" s="2">
        <v>40742</v>
      </c>
      <c r="E1507" t="s">
        <v>35</v>
      </c>
      <c r="F1507" t="s">
        <v>1200</v>
      </c>
      <c r="G1507" t="s">
        <v>141</v>
      </c>
      <c r="H1507">
        <v>5.3333334922790527</v>
      </c>
      <c r="I1507" t="s">
        <v>162</v>
      </c>
      <c r="K1507" s="5" t="s">
        <v>143</v>
      </c>
      <c r="L1507">
        <v>1.3999999761581421</v>
      </c>
      <c r="M1507" t="s">
        <v>144</v>
      </c>
      <c r="N1507" t="s">
        <v>1229</v>
      </c>
      <c r="P1507" s="4" t="str">
        <f t="shared" si="45"/>
        <v>KRAYN-WKO-NDX-20110718</v>
      </c>
      <c r="Q1507">
        <f t="shared" si="46"/>
        <v>1</v>
      </c>
    </row>
    <row r="1508" spans="1:17" x14ac:dyDescent="0.25">
      <c r="A1508" t="s">
        <v>5109</v>
      </c>
      <c r="B1508" t="s">
        <v>1219</v>
      </c>
      <c r="C1508" s="2">
        <v>40742</v>
      </c>
      <c r="D1508" s="2">
        <v>40742</v>
      </c>
      <c r="E1508" t="s">
        <v>35</v>
      </c>
      <c r="F1508" t="s">
        <v>1379</v>
      </c>
      <c r="G1508" t="s">
        <v>141</v>
      </c>
      <c r="H1508">
        <v>4</v>
      </c>
      <c r="I1508" t="s">
        <v>142</v>
      </c>
      <c r="K1508" s="5" t="s">
        <v>143</v>
      </c>
      <c r="L1508">
        <v>1.3999999761581421</v>
      </c>
      <c r="M1508" t="s">
        <v>144</v>
      </c>
      <c r="N1508" t="s">
        <v>2824</v>
      </c>
      <c r="P1508" s="4" t="str">
        <f t="shared" si="45"/>
        <v>KRAYN-WKO-NDX-20110718</v>
      </c>
      <c r="Q1508">
        <f t="shared" si="46"/>
        <v>1</v>
      </c>
    </row>
    <row r="1509" spans="1:17" x14ac:dyDescent="0.25">
      <c r="A1509" t="s">
        <v>5326</v>
      </c>
      <c r="B1509" t="s">
        <v>1219</v>
      </c>
      <c r="C1509" s="2">
        <v>40742</v>
      </c>
      <c r="D1509" s="2">
        <v>40742</v>
      </c>
      <c r="E1509" t="s">
        <v>20</v>
      </c>
      <c r="F1509" t="s">
        <v>140</v>
      </c>
      <c r="G1509" t="s">
        <v>141</v>
      </c>
      <c r="H1509">
        <v>4.3333334922790527</v>
      </c>
      <c r="I1509" t="s">
        <v>142</v>
      </c>
      <c r="K1509" s="5" t="s">
        <v>143</v>
      </c>
      <c r="L1509">
        <v>1.0833333730697632</v>
      </c>
      <c r="M1509" t="s">
        <v>144</v>
      </c>
      <c r="N1509" t="s">
        <v>2824</v>
      </c>
      <c r="P1509" s="4" t="str">
        <f t="shared" si="45"/>
        <v>KRAYN-WKO-NDX-20110718</v>
      </c>
      <c r="Q1509">
        <f t="shared" si="46"/>
        <v>1</v>
      </c>
    </row>
    <row r="1510" spans="1:17" x14ac:dyDescent="0.25">
      <c r="A1510" t="s">
        <v>907</v>
      </c>
      <c r="B1510" t="s">
        <v>908</v>
      </c>
      <c r="C1510" s="2">
        <v>40743</v>
      </c>
      <c r="D1510" s="2">
        <v>40743</v>
      </c>
      <c r="E1510" t="s">
        <v>24</v>
      </c>
      <c r="F1510" t="s">
        <v>140</v>
      </c>
      <c r="G1510" t="s">
        <v>141</v>
      </c>
      <c r="H1510">
        <v>0.2708333432674408</v>
      </c>
      <c r="I1510" t="s">
        <v>142</v>
      </c>
      <c r="J1510" t="s">
        <v>909</v>
      </c>
      <c r="K1510" s="5" t="s">
        <v>628</v>
      </c>
      <c r="L1510">
        <v>0.45277777314186096</v>
      </c>
      <c r="M1510" t="s">
        <v>144</v>
      </c>
      <c r="N1510" t="s">
        <v>910</v>
      </c>
      <c r="P1510" s="4" t="str">
        <f t="shared" si="45"/>
        <v>KRAYN-WKO-NDX-20110719</v>
      </c>
      <c r="Q1510">
        <f t="shared" si="46"/>
        <v>1</v>
      </c>
    </row>
    <row r="1511" spans="1:17" x14ac:dyDescent="0.25">
      <c r="A1511" t="s">
        <v>911</v>
      </c>
      <c r="B1511" t="s">
        <v>679</v>
      </c>
      <c r="C1511" s="2">
        <v>40743</v>
      </c>
      <c r="D1511" s="2">
        <v>40743</v>
      </c>
      <c r="E1511" t="s">
        <v>24</v>
      </c>
      <c r="F1511" t="s">
        <v>140</v>
      </c>
      <c r="G1511" t="s">
        <v>141</v>
      </c>
      <c r="H1511">
        <v>2.083333395421505E-2</v>
      </c>
      <c r="I1511" t="s">
        <v>142</v>
      </c>
      <c r="J1511" t="s">
        <v>129</v>
      </c>
      <c r="K1511" s="5" t="s">
        <v>333</v>
      </c>
      <c r="L1511">
        <v>0.45277777314186096</v>
      </c>
      <c r="M1511" t="s">
        <v>144</v>
      </c>
      <c r="N1511" t="s">
        <v>912</v>
      </c>
      <c r="P1511" s="4" t="str">
        <f t="shared" si="45"/>
        <v>KRAYN-WKO-NDX-20110719</v>
      </c>
      <c r="Q1511">
        <f t="shared" si="46"/>
        <v>1</v>
      </c>
    </row>
    <row r="1512" spans="1:17" x14ac:dyDescent="0.25">
      <c r="A1512" t="s">
        <v>913</v>
      </c>
      <c r="B1512" t="s">
        <v>914</v>
      </c>
      <c r="C1512" s="2">
        <v>40743</v>
      </c>
      <c r="D1512" s="2">
        <v>40743</v>
      </c>
      <c r="E1512" t="s">
        <v>24</v>
      </c>
      <c r="F1512" t="s">
        <v>140</v>
      </c>
      <c r="G1512" t="s">
        <v>141</v>
      </c>
      <c r="H1512">
        <v>4.86111119389534E-2</v>
      </c>
      <c r="I1512" t="s">
        <v>142</v>
      </c>
      <c r="K1512" s="5" t="s">
        <v>143</v>
      </c>
      <c r="L1512">
        <v>0.2430555522441864</v>
      </c>
      <c r="M1512" t="s">
        <v>144</v>
      </c>
      <c r="N1512" t="s">
        <v>915</v>
      </c>
      <c r="P1512" s="4" t="str">
        <f t="shared" si="45"/>
        <v>KRAYN-WKO-NDX-20110719</v>
      </c>
      <c r="Q1512">
        <f t="shared" si="46"/>
        <v>1</v>
      </c>
    </row>
    <row r="1513" spans="1:17" x14ac:dyDescent="0.25">
      <c r="A1513" t="s">
        <v>916</v>
      </c>
      <c r="B1513" t="s">
        <v>748</v>
      </c>
      <c r="C1513" s="2">
        <v>40743</v>
      </c>
      <c r="D1513" s="2">
        <v>40743</v>
      </c>
      <c r="E1513" t="s">
        <v>24</v>
      </c>
      <c r="F1513" t="s">
        <v>140</v>
      </c>
      <c r="G1513" t="s">
        <v>141</v>
      </c>
      <c r="H1513">
        <v>2.083333395421505E-2</v>
      </c>
      <c r="I1513" t="s">
        <v>142</v>
      </c>
      <c r="K1513" s="5" t="s">
        <v>143</v>
      </c>
      <c r="L1513">
        <v>0.24236111342906952</v>
      </c>
      <c r="M1513" t="s">
        <v>144</v>
      </c>
      <c r="N1513" t="s">
        <v>866</v>
      </c>
      <c r="P1513" s="4" t="str">
        <f t="shared" si="45"/>
        <v>KRAYN-WKO-NDX-20110719</v>
      </c>
      <c r="Q1513">
        <f t="shared" si="46"/>
        <v>1</v>
      </c>
    </row>
    <row r="1514" spans="1:17" x14ac:dyDescent="0.25">
      <c r="A1514" t="s">
        <v>917</v>
      </c>
      <c r="B1514" t="s">
        <v>559</v>
      </c>
      <c r="C1514" s="2">
        <v>40743</v>
      </c>
      <c r="D1514" s="2">
        <v>40743</v>
      </c>
      <c r="E1514" t="s">
        <v>24</v>
      </c>
      <c r="F1514" t="s">
        <v>140</v>
      </c>
      <c r="G1514" t="s">
        <v>141</v>
      </c>
      <c r="H1514">
        <v>0.1666666716337204</v>
      </c>
      <c r="I1514" t="s">
        <v>142</v>
      </c>
      <c r="J1514" t="s">
        <v>690</v>
      </c>
      <c r="K1514" s="5" t="s">
        <v>561</v>
      </c>
      <c r="L1514">
        <v>0.45277777314186096</v>
      </c>
      <c r="M1514" t="s">
        <v>144</v>
      </c>
      <c r="N1514" t="s">
        <v>918</v>
      </c>
      <c r="P1514" s="4" t="str">
        <f t="shared" si="45"/>
        <v>KRAYN-WKO-NDX-20110719</v>
      </c>
      <c r="Q1514">
        <f t="shared" si="46"/>
        <v>1</v>
      </c>
    </row>
    <row r="1515" spans="1:17" x14ac:dyDescent="0.25">
      <c r="A1515" t="s">
        <v>920</v>
      </c>
      <c r="B1515" t="s">
        <v>921</v>
      </c>
      <c r="C1515" s="2">
        <v>40743</v>
      </c>
      <c r="D1515" s="2">
        <v>40743</v>
      </c>
      <c r="E1515" t="s">
        <v>24</v>
      </c>
      <c r="F1515" t="s">
        <v>140</v>
      </c>
      <c r="G1515" t="s">
        <v>141</v>
      </c>
      <c r="H1515">
        <v>8.3333335816860199E-2</v>
      </c>
      <c r="I1515" t="s">
        <v>142</v>
      </c>
      <c r="K1515" s="5" t="s">
        <v>143</v>
      </c>
      <c r="L1515">
        <v>0.17986111342906952</v>
      </c>
      <c r="M1515" t="s">
        <v>144</v>
      </c>
      <c r="N1515" t="s">
        <v>922</v>
      </c>
      <c r="P1515" s="4" t="str">
        <f t="shared" si="45"/>
        <v>KRAYN-WKO-NDX-20110719</v>
      </c>
      <c r="Q1515">
        <f t="shared" si="46"/>
        <v>1</v>
      </c>
    </row>
    <row r="1516" spans="1:17" x14ac:dyDescent="0.25">
      <c r="A1516" t="s">
        <v>2906</v>
      </c>
      <c r="B1516" t="s">
        <v>1265</v>
      </c>
      <c r="C1516" s="2">
        <v>40743</v>
      </c>
      <c r="D1516" s="2">
        <v>40743</v>
      </c>
      <c r="E1516" t="s">
        <v>20</v>
      </c>
      <c r="F1516" t="s">
        <v>1216</v>
      </c>
      <c r="G1516" t="s">
        <v>141</v>
      </c>
      <c r="H1516">
        <v>11.100000381469727</v>
      </c>
      <c r="I1516" t="s">
        <v>142</v>
      </c>
      <c r="J1516" t="s">
        <v>105</v>
      </c>
      <c r="K1516" s="5" t="s">
        <v>168</v>
      </c>
      <c r="L1516">
        <v>11.050000190734863</v>
      </c>
      <c r="M1516" t="s">
        <v>144</v>
      </c>
      <c r="N1516" t="s">
        <v>2907</v>
      </c>
      <c r="P1516" s="4" t="str">
        <f t="shared" si="45"/>
        <v>KRAYN-WKO-NDX-20110719</v>
      </c>
      <c r="Q1516">
        <f t="shared" si="46"/>
        <v>1</v>
      </c>
    </row>
    <row r="1517" spans="1:17" x14ac:dyDescent="0.25">
      <c r="A1517" t="s">
        <v>923</v>
      </c>
      <c r="B1517" t="s">
        <v>924</v>
      </c>
      <c r="C1517" s="2">
        <v>40744</v>
      </c>
      <c r="D1517" s="2">
        <v>40746</v>
      </c>
      <c r="E1517" t="s">
        <v>24</v>
      </c>
      <c r="F1517" t="s">
        <v>140</v>
      </c>
      <c r="G1517" t="s">
        <v>141</v>
      </c>
      <c r="H1517">
        <v>1.125</v>
      </c>
      <c r="I1517" t="s">
        <v>142</v>
      </c>
      <c r="K1517" s="5" t="s">
        <v>143</v>
      </c>
      <c r="L1517">
        <v>-0.49166667461395264</v>
      </c>
      <c r="M1517" t="s">
        <v>144</v>
      </c>
      <c r="N1517" t="s">
        <v>925</v>
      </c>
      <c r="P1517" s="4" t="str">
        <f t="shared" si="45"/>
        <v>KRAYN-WKO-NDX-20110720</v>
      </c>
      <c r="Q1517">
        <f t="shared" si="46"/>
        <v>1</v>
      </c>
    </row>
    <row r="1518" spans="1:17" x14ac:dyDescent="0.25">
      <c r="A1518" t="s">
        <v>2061</v>
      </c>
      <c r="B1518" t="s">
        <v>1219</v>
      </c>
      <c r="C1518" s="2">
        <v>40744</v>
      </c>
      <c r="D1518" s="2">
        <v>40744</v>
      </c>
      <c r="E1518" t="s">
        <v>15</v>
      </c>
      <c r="F1518" t="s">
        <v>140</v>
      </c>
      <c r="G1518" t="s">
        <v>141</v>
      </c>
      <c r="H1518">
        <v>6</v>
      </c>
      <c r="I1518" t="s">
        <v>142</v>
      </c>
      <c r="K1518" s="5" t="s">
        <v>143</v>
      </c>
      <c r="L1518">
        <v>6.2333331108093262</v>
      </c>
      <c r="M1518" t="s">
        <v>144</v>
      </c>
      <c r="N1518" t="s">
        <v>2062</v>
      </c>
      <c r="P1518" s="4" t="str">
        <f t="shared" si="45"/>
        <v>KRAYN-WKO-NDX-20110720</v>
      </c>
      <c r="Q1518">
        <f t="shared" si="46"/>
        <v>1</v>
      </c>
    </row>
    <row r="1519" spans="1:17" x14ac:dyDescent="0.25">
      <c r="A1519" t="s">
        <v>3215</v>
      </c>
      <c r="B1519" t="s">
        <v>1585</v>
      </c>
      <c r="C1519" s="2">
        <v>40744</v>
      </c>
      <c r="D1519" s="2">
        <v>40744</v>
      </c>
      <c r="E1519" t="s">
        <v>22</v>
      </c>
      <c r="F1519" t="s">
        <v>1200</v>
      </c>
      <c r="G1519" t="s">
        <v>141</v>
      </c>
      <c r="H1519">
        <v>4</v>
      </c>
      <c r="I1519" t="s">
        <v>162</v>
      </c>
      <c r="K1519" s="5" t="s">
        <v>143</v>
      </c>
      <c r="L1519">
        <v>1.7000000476837158</v>
      </c>
      <c r="M1519" t="s">
        <v>144</v>
      </c>
      <c r="N1519" t="s">
        <v>3216</v>
      </c>
      <c r="P1519" s="4" t="str">
        <f t="shared" si="45"/>
        <v>KRAYN-WKO-NDX-20110720</v>
      </c>
      <c r="Q1519">
        <f t="shared" si="46"/>
        <v>1</v>
      </c>
    </row>
    <row r="1520" spans="1:17" x14ac:dyDescent="0.25">
      <c r="A1520" t="s">
        <v>824</v>
      </c>
      <c r="B1520" t="s">
        <v>825</v>
      </c>
      <c r="C1520" s="2">
        <v>40745</v>
      </c>
      <c r="D1520" s="2">
        <v>40745</v>
      </c>
      <c r="E1520" t="s">
        <v>22</v>
      </c>
      <c r="F1520" t="s">
        <v>140</v>
      </c>
      <c r="G1520" t="s">
        <v>141</v>
      </c>
      <c r="H1520">
        <v>0.125</v>
      </c>
      <c r="I1520" t="s">
        <v>142</v>
      </c>
      <c r="K1520" s="5" t="s">
        <v>143</v>
      </c>
      <c r="L1520">
        <v>8.9583329856395721E-2</v>
      </c>
      <c r="M1520" t="s">
        <v>144</v>
      </c>
      <c r="N1520" t="s">
        <v>826</v>
      </c>
      <c r="P1520" s="4" t="str">
        <f t="shared" si="45"/>
        <v>KRAYN-WKO-NDX-20110721</v>
      </c>
      <c r="Q1520">
        <f t="shared" si="46"/>
        <v>1</v>
      </c>
    </row>
    <row r="1521" spans="1:17" x14ac:dyDescent="0.25">
      <c r="A1521" t="s">
        <v>992</v>
      </c>
      <c r="B1521" t="s">
        <v>993</v>
      </c>
      <c r="C1521" s="2">
        <v>40745</v>
      </c>
      <c r="D1521" s="2">
        <v>40745</v>
      </c>
      <c r="E1521" t="s">
        <v>11</v>
      </c>
      <c r="F1521" t="s">
        <v>140</v>
      </c>
      <c r="G1521" t="s">
        <v>141</v>
      </c>
      <c r="H1521">
        <v>0.2986111044883728</v>
      </c>
      <c r="I1521" t="s">
        <v>142</v>
      </c>
      <c r="K1521" s="5" t="s">
        <v>143</v>
      </c>
      <c r="L1521">
        <v>0.2152777761220932</v>
      </c>
      <c r="M1521" t="s">
        <v>144</v>
      </c>
      <c r="N1521" t="s">
        <v>994</v>
      </c>
      <c r="P1521" s="4" t="str">
        <f t="shared" si="45"/>
        <v>KRAYN-WKO-NDX-20110721</v>
      </c>
      <c r="Q1521">
        <f t="shared" si="46"/>
        <v>1</v>
      </c>
    </row>
    <row r="1522" spans="1:17" x14ac:dyDescent="0.25">
      <c r="A1522" t="s">
        <v>1384</v>
      </c>
      <c r="B1522" t="s">
        <v>1219</v>
      </c>
      <c r="C1522" s="2">
        <v>40745</v>
      </c>
      <c r="D1522" s="2">
        <v>40745</v>
      </c>
      <c r="E1522" t="s">
        <v>11</v>
      </c>
      <c r="F1522" t="s">
        <v>1379</v>
      </c>
      <c r="G1522" t="s">
        <v>141</v>
      </c>
      <c r="H1522">
        <v>21</v>
      </c>
      <c r="I1522" t="s">
        <v>142</v>
      </c>
      <c r="K1522" s="5" t="s">
        <v>143</v>
      </c>
      <c r="L1522">
        <v>5.1833333969116211</v>
      </c>
      <c r="M1522" t="s">
        <v>144</v>
      </c>
      <c r="N1522" t="s">
        <v>1385</v>
      </c>
      <c r="P1522" s="4" t="str">
        <f t="shared" si="45"/>
        <v>KRAYN-WKO-NDX-20110721</v>
      </c>
      <c r="Q1522">
        <f t="shared" si="46"/>
        <v>1</v>
      </c>
    </row>
    <row r="1523" spans="1:17" x14ac:dyDescent="0.25">
      <c r="A1523" t="s">
        <v>3528</v>
      </c>
      <c r="B1523" t="s">
        <v>3529</v>
      </c>
      <c r="C1523" s="2">
        <v>40745</v>
      </c>
      <c r="D1523" s="2">
        <v>40745</v>
      </c>
      <c r="E1523" t="s">
        <v>24</v>
      </c>
      <c r="F1523" t="s">
        <v>140</v>
      </c>
      <c r="G1523" t="s">
        <v>141</v>
      </c>
      <c r="H1523">
        <v>6</v>
      </c>
      <c r="I1523" t="s">
        <v>142</v>
      </c>
      <c r="K1523" s="5" t="s">
        <v>143</v>
      </c>
      <c r="L1523">
        <v>1.25</v>
      </c>
      <c r="M1523" t="s">
        <v>144</v>
      </c>
      <c r="N1523" t="s">
        <v>3530</v>
      </c>
      <c r="P1523" s="4" t="str">
        <f t="shared" si="45"/>
        <v>KRAYN-WKO-NDX-20110721</v>
      </c>
      <c r="Q1523">
        <f t="shared" si="46"/>
        <v>1</v>
      </c>
    </row>
    <row r="1524" spans="1:17" x14ac:dyDescent="0.25">
      <c r="A1524" t="s">
        <v>493</v>
      </c>
      <c r="B1524" t="s">
        <v>494</v>
      </c>
      <c r="C1524" s="2">
        <v>40746</v>
      </c>
      <c r="D1524" s="2">
        <v>40746</v>
      </c>
      <c r="E1524" t="s">
        <v>26</v>
      </c>
      <c r="F1524" t="s">
        <v>140</v>
      </c>
      <c r="G1524" t="s">
        <v>141</v>
      </c>
      <c r="H1524">
        <v>0.125</v>
      </c>
      <c r="I1524" t="s">
        <v>142</v>
      </c>
      <c r="K1524" s="5" t="s">
        <v>143</v>
      </c>
      <c r="L1524">
        <v>7.0138886570930481E-2</v>
      </c>
      <c r="M1524" t="s">
        <v>144</v>
      </c>
      <c r="N1524" t="s">
        <v>495</v>
      </c>
      <c r="P1524" s="4" t="str">
        <f t="shared" si="45"/>
        <v>KRAYN-WKO-NDX-20110722</v>
      </c>
      <c r="Q1524">
        <f t="shared" si="46"/>
        <v>1</v>
      </c>
    </row>
    <row r="1525" spans="1:17" x14ac:dyDescent="0.25">
      <c r="A1525" t="s">
        <v>726</v>
      </c>
      <c r="B1525" t="s">
        <v>727</v>
      </c>
      <c r="C1525" s="2">
        <v>40746</v>
      </c>
      <c r="D1525" s="2">
        <v>40746</v>
      </c>
      <c r="E1525" t="s">
        <v>20</v>
      </c>
      <c r="F1525" t="s">
        <v>140</v>
      </c>
      <c r="G1525" t="s">
        <v>141</v>
      </c>
      <c r="H1525">
        <v>0.2708333432674408</v>
      </c>
      <c r="I1525" t="s">
        <v>142</v>
      </c>
      <c r="J1525" t="s">
        <v>129</v>
      </c>
      <c r="K1525" s="5" t="s">
        <v>680</v>
      </c>
      <c r="L1525">
        <v>0.24097222089767456</v>
      </c>
      <c r="M1525" t="s">
        <v>144</v>
      </c>
      <c r="N1525" t="s">
        <v>728</v>
      </c>
      <c r="P1525" s="4" t="str">
        <f t="shared" si="45"/>
        <v>KRAYN-WKO-NDX-20110722</v>
      </c>
      <c r="Q1525">
        <f t="shared" si="46"/>
        <v>1</v>
      </c>
    </row>
    <row r="1526" spans="1:17" x14ac:dyDescent="0.25">
      <c r="A1526" t="s">
        <v>729</v>
      </c>
      <c r="B1526" t="s">
        <v>727</v>
      </c>
      <c r="C1526" s="2">
        <v>40746</v>
      </c>
      <c r="D1526" s="2">
        <v>40746</v>
      </c>
      <c r="E1526" t="s">
        <v>20</v>
      </c>
      <c r="F1526" t="s">
        <v>140</v>
      </c>
      <c r="G1526" t="s">
        <v>141</v>
      </c>
      <c r="H1526">
        <v>0.26041668653488159</v>
      </c>
      <c r="I1526" t="s">
        <v>142</v>
      </c>
      <c r="J1526" t="s">
        <v>129</v>
      </c>
      <c r="K1526" s="5" t="s">
        <v>680</v>
      </c>
      <c r="L1526">
        <v>1.0583332777023315</v>
      </c>
      <c r="M1526" t="s">
        <v>144</v>
      </c>
      <c r="N1526" t="s">
        <v>728</v>
      </c>
      <c r="P1526" s="4" t="str">
        <f t="shared" si="45"/>
        <v>KRAYN-WKO-NDX-20110722</v>
      </c>
      <c r="Q1526">
        <f t="shared" si="46"/>
        <v>1</v>
      </c>
    </row>
    <row r="1527" spans="1:17" x14ac:dyDescent="0.25">
      <c r="A1527" t="s">
        <v>1085</v>
      </c>
      <c r="B1527" t="s">
        <v>1086</v>
      </c>
      <c r="C1527" s="2">
        <v>40746</v>
      </c>
      <c r="D1527" s="2">
        <v>40747</v>
      </c>
      <c r="E1527" t="s">
        <v>14</v>
      </c>
      <c r="F1527" t="s">
        <v>140</v>
      </c>
      <c r="G1527" t="s">
        <v>141</v>
      </c>
      <c r="H1527">
        <v>0.125</v>
      </c>
      <c r="I1527" t="s">
        <v>142</v>
      </c>
      <c r="K1527" s="5" t="s">
        <v>143</v>
      </c>
      <c r="L1527">
        <v>-0.47847223281860352</v>
      </c>
      <c r="M1527" t="s">
        <v>144</v>
      </c>
      <c r="N1527" t="s">
        <v>443</v>
      </c>
      <c r="P1527" s="4" t="str">
        <f t="shared" si="45"/>
        <v>KRAYN-WKO-NDX-20110722</v>
      </c>
      <c r="Q1527">
        <f t="shared" si="46"/>
        <v>1</v>
      </c>
    </row>
    <row r="1528" spans="1:17" x14ac:dyDescent="0.25">
      <c r="A1528" t="s">
        <v>1092</v>
      </c>
      <c r="B1528" t="s">
        <v>1086</v>
      </c>
      <c r="C1528" s="2">
        <v>40746</v>
      </c>
      <c r="D1528" s="2">
        <v>40746</v>
      </c>
      <c r="E1528" t="s">
        <v>14</v>
      </c>
      <c r="F1528" t="s">
        <v>140</v>
      </c>
      <c r="G1528" t="s">
        <v>141</v>
      </c>
      <c r="H1528">
        <v>0.4583333432674408</v>
      </c>
      <c r="I1528" t="s">
        <v>142</v>
      </c>
      <c r="K1528" s="5" t="s">
        <v>143</v>
      </c>
      <c r="L1528">
        <v>0.28402778506278992</v>
      </c>
      <c r="M1528" t="s">
        <v>144</v>
      </c>
      <c r="N1528" t="s">
        <v>1093</v>
      </c>
      <c r="P1528" s="4" t="str">
        <f t="shared" si="45"/>
        <v>KRAYN-WKO-NDX-20110722</v>
      </c>
      <c r="Q1528">
        <f t="shared" si="46"/>
        <v>1</v>
      </c>
    </row>
    <row r="1529" spans="1:17" x14ac:dyDescent="0.25">
      <c r="A1529" t="s">
        <v>4221</v>
      </c>
      <c r="B1529" t="s">
        <v>1219</v>
      </c>
      <c r="C1529" s="2">
        <v>40746</v>
      </c>
      <c r="D1529" s="2">
        <v>40746</v>
      </c>
      <c r="E1529" t="s">
        <v>29</v>
      </c>
      <c r="F1529" t="s">
        <v>1200</v>
      </c>
      <c r="G1529" t="s">
        <v>141</v>
      </c>
      <c r="H1529">
        <v>7</v>
      </c>
      <c r="I1529" t="s">
        <v>162</v>
      </c>
      <c r="K1529" s="5" t="s">
        <v>143</v>
      </c>
      <c r="L1529">
        <v>2.2833333015441895</v>
      </c>
      <c r="M1529" t="s">
        <v>144</v>
      </c>
      <c r="N1529" t="s">
        <v>2543</v>
      </c>
      <c r="P1529" s="4" t="str">
        <f t="shared" si="45"/>
        <v>KRAYN-WKO-NDX-20110722</v>
      </c>
      <c r="Q1529">
        <f t="shared" si="46"/>
        <v>1</v>
      </c>
    </row>
    <row r="1530" spans="1:17" x14ac:dyDescent="0.25">
      <c r="A1530" t="s">
        <v>4222</v>
      </c>
      <c r="B1530" t="s">
        <v>1265</v>
      </c>
      <c r="C1530" s="2">
        <v>40746</v>
      </c>
      <c r="D1530" s="2">
        <v>40746</v>
      </c>
      <c r="E1530" t="s">
        <v>29</v>
      </c>
      <c r="F1530" t="s">
        <v>1200</v>
      </c>
      <c r="G1530" t="s">
        <v>141</v>
      </c>
      <c r="H1530">
        <v>3</v>
      </c>
      <c r="I1530" t="s">
        <v>162</v>
      </c>
      <c r="J1530" t="s">
        <v>59</v>
      </c>
      <c r="K1530" s="5" t="s">
        <v>168</v>
      </c>
      <c r="L1530">
        <v>1</v>
      </c>
      <c r="M1530" t="s">
        <v>144</v>
      </c>
      <c r="N1530" t="s">
        <v>4223</v>
      </c>
      <c r="P1530" s="4" t="str">
        <f t="shared" si="45"/>
        <v>KRAYN-WKO-NDX-20110722</v>
      </c>
      <c r="Q1530">
        <f t="shared" si="46"/>
        <v>1</v>
      </c>
    </row>
    <row r="1531" spans="1:17" x14ac:dyDescent="0.25">
      <c r="A1531" t="s">
        <v>441</v>
      </c>
      <c r="B1531" t="s">
        <v>442</v>
      </c>
      <c r="C1531" s="2">
        <v>40747</v>
      </c>
      <c r="D1531" s="2">
        <v>40747</v>
      </c>
      <c r="E1531" t="s">
        <v>25</v>
      </c>
      <c r="F1531" t="s">
        <v>140</v>
      </c>
      <c r="G1531" t="s">
        <v>141</v>
      </c>
      <c r="H1531">
        <v>0.125</v>
      </c>
      <c r="I1531" t="s">
        <v>142</v>
      </c>
      <c r="K1531" s="5" t="s">
        <v>143</v>
      </c>
      <c r="L1531">
        <v>0.1770833283662796</v>
      </c>
      <c r="M1531" t="s">
        <v>144</v>
      </c>
      <c r="N1531" t="s">
        <v>443</v>
      </c>
      <c r="P1531" s="4" t="str">
        <f t="shared" si="45"/>
        <v>KRAYN-WKO-NDX-20110723</v>
      </c>
      <c r="Q1531">
        <f t="shared" si="46"/>
        <v>1</v>
      </c>
    </row>
    <row r="1532" spans="1:17" x14ac:dyDescent="0.25">
      <c r="A1532" t="s">
        <v>971</v>
      </c>
      <c r="B1532" t="s">
        <v>972</v>
      </c>
      <c r="C1532" s="2">
        <v>40747</v>
      </c>
      <c r="D1532" s="2">
        <v>40747</v>
      </c>
      <c r="E1532" t="s">
        <v>11</v>
      </c>
      <c r="F1532" t="s">
        <v>140</v>
      </c>
      <c r="G1532" t="s">
        <v>141</v>
      </c>
      <c r="H1532">
        <v>0.45833331346511841</v>
      </c>
      <c r="I1532" t="s">
        <v>142</v>
      </c>
      <c r="J1532" t="s">
        <v>95</v>
      </c>
      <c r="K1532" s="5" t="s">
        <v>168</v>
      </c>
      <c r="L1532">
        <v>0.53055554628372192</v>
      </c>
      <c r="M1532" t="s">
        <v>144</v>
      </c>
      <c r="N1532" t="s">
        <v>973</v>
      </c>
      <c r="P1532" s="4" t="str">
        <f t="shared" si="45"/>
        <v>KRAYN-WKO-NDX-20110723</v>
      </c>
      <c r="Q1532">
        <f t="shared" si="46"/>
        <v>1</v>
      </c>
    </row>
    <row r="1533" spans="1:17" x14ac:dyDescent="0.25">
      <c r="A1533" t="s">
        <v>995</v>
      </c>
      <c r="B1533" t="s">
        <v>972</v>
      </c>
      <c r="C1533" s="2">
        <v>40747</v>
      </c>
      <c r="D1533" s="2">
        <v>40747</v>
      </c>
      <c r="E1533" t="s">
        <v>11</v>
      </c>
      <c r="F1533" t="s">
        <v>140</v>
      </c>
      <c r="G1533" t="s">
        <v>141</v>
      </c>
      <c r="H1533">
        <v>0.2916666567325592</v>
      </c>
      <c r="I1533" t="s">
        <v>142</v>
      </c>
      <c r="J1533" t="s">
        <v>95</v>
      </c>
      <c r="K1533" s="5" t="s">
        <v>168</v>
      </c>
      <c r="L1533">
        <v>0.1458333283662796</v>
      </c>
      <c r="M1533" t="s">
        <v>144</v>
      </c>
      <c r="N1533" t="s">
        <v>247</v>
      </c>
      <c r="P1533" s="4" t="str">
        <f t="shared" si="45"/>
        <v>KRAYN-WKO-NDX-20110723</v>
      </c>
      <c r="Q1533">
        <f t="shared" si="46"/>
        <v>1</v>
      </c>
    </row>
    <row r="1534" spans="1:17" x14ac:dyDescent="0.25">
      <c r="A1534" s="37" t="s">
        <v>1720</v>
      </c>
      <c r="B1534" t="s">
        <v>1231</v>
      </c>
      <c r="C1534" s="2">
        <v>40749</v>
      </c>
      <c r="D1534" s="2">
        <v>40749</v>
      </c>
      <c r="E1534" t="s">
        <v>13</v>
      </c>
      <c r="F1534" t="s">
        <v>161</v>
      </c>
      <c r="G1534" t="s">
        <v>141</v>
      </c>
      <c r="H1534">
        <v>3.8333332538604736</v>
      </c>
      <c r="I1534" t="s">
        <v>142</v>
      </c>
      <c r="J1534" t="s">
        <v>58</v>
      </c>
      <c r="K1534" s="5" t="s">
        <v>168</v>
      </c>
      <c r="L1534">
        <v>2.25</v>
      </c>
      <c r="M1534" t="s">
        <v>144</v>
      </c>
      <c r="N1534" t="s">
        <v>1721</v>
      </c>
      <c r="P1534" s="4" t="str">
        <f t="shared" si="45"/>
        <v>KRAYN-WKO-NDX-20110725</v>
      </c>
      <c r="Q1534">
        <f t="shared" si="46"/>
        <v>1</v>
      </c>
    </row>
    <row r="1535" spans="1:17" x14ac:dyDescent="0.25">
      <c r="A1535" t="s">
        <v>5324</v>
      </c>
      <c r="B1535" t="s">
        <v>1400</v>
      </c>
      <c r="C1535" s="2">
        <v>40749</v>
      </c>
      <c r="D1535" s="2">
        <v>40748</v>
      </c>
      <c r="E1535" t="s">
        <v>20</v>
      </c>
      <c r="F1535" t="s">
        <v>1216</v>
      </c>
      <c r="G1535" t="s">
        <v>141</v>
      </c>
      <c r="H1535">
        <v>2.5999999046325684</v>
      </c>
      <c r="I1535" t="s">
        <v>142</v>
      </c>
      <c r="J1535" t="s">
        <v>104</v>
      </c>
      <c r="K1535" s="5" t="s">
        <v>168</v>
      </c>
      <c r="L1535">
        <v>5.1999998092651367</v>
      </c>
      <c r="M1535" t="s">
        <v>144</v>
      </c>
      <c r="N1535" t="s">
        <v>2908</v>
      </c>
      <c r="P1535" s="4" t="str">
        <f t="shared" si="45"/>
        <v>KRAYN-WKO-NDX-20110725</v>
      </c>
      <c r="Q1535">
        <f t="shared" si="46"/>
        <v>1</v>
      </c>
    </row>
    <row r="1536" spans="1:17" x14ac:dyDescent="0.25">
      <c r="A1536" t="s">
        <v>5273</v>
      </c>
      <c r="B1536" t="s">
        <v>1172</v>
      </c>
      <c r="C1536" s="2">
        <v>40750</v>
      </c>
      <c r="D1536" s="2">
        <v>40750</v>
      </c>
      <c r="E1536" t="s">
        <v>16</v>
      </c>
      <c r="F1536" t="s">
        <v>140</v>
      </c>
      <c r="G1536" t="s">
        <v>141</v>
      </c>
      <c r="H1536">
        <v>4.1666667908430099E-2</v>
      </c>
      <c r="I1536" t="s">
        <v>142</v>
      </c>
      <c r="J1536" t="s">
        <v>65</v>
      </c>
      <c r="K1536" s="5" t="s">
        <v>556</v>
      </c>
      <c r="L1536">
        <v>1.73611119389534E-2</v>
      </c>
      <c r="M1536" t="s">
        <v>144</v>
      </c>
      <c r="N1536" t="s">
        <v>1173</v>
      </c>
      <c r="P1536" s="4" t="str">
        <f t="shared" si="45"/>
        <v>KRAYN-WKO-NDX-20110726</v>
      </c>
      <c r="Q1536">
        <f t="shared" si="46"/>
        <v>1</v>
      </c>
    </row>
    <row r="1537" spans="1:17" x14ac:dyDescent="0.25">
      <c r="A1537" t="s">
        <v>1190</v>
      </c>
      <c r="B1537" t="s">
        <v>1191</v>
      </c>
      <c r="C1537" s="2">
        <v>40750</v>
      </c>
      <c r="D1537" s="2">
        <v>40750</v>
      </c>
      <c r="E1537" t="s">
        <v>17</v>
      </c>
      <c r="F1537" t="s">
        <v>140</v>
      </c>
      <c r="G1537" t="s">
        <v>141</v>
      </c>
      <c r="H1537">
        <v>0.21875</v>
      </c>
      <c r="I1537" t="s">
        <v>142</v>
      </c>
      <c r="J1537" t="s">
        <v>65</v>
      </c>
      <c r="K1537" s="5" t="s">
        <v>556</v>
      </c>
      <c r="L1537">
        <v>2.500000037252903E-2</v>
      </c>
      <c r="M1537" t="s">
        <v>144</v>
      </c>
      <c r="N1537" t="s">
        <v>1173</v>
      </c>
      <c r="P1537" s="4" t="str">
        <f t="shared" si="45"/>
        <v>KRAYN-WKO-NDX-20110726</v>
      </c>
      <c r="Q1537">
        <f t="shared" si="46"/>
        <v>1</v>
      </c>
    </row>
    <row r="1538" spans="1:17" x14ac:dyDescent="0.25">
      <c r="A1538" t="s">
        <v>1233</v>
      </c>
      <c r="B1538" t="s">
        <v>1219</v>
      </c>
      <c r="C1538" s="2">
        <v>40750</v>
      </c>
      <c r="D1538" s="2">
        <v>40750</v>
      </c>
      <c r="E1538" t="s">
        <v>29</v>
      </c>
      <c r="F1538" t="s">
        <v>1216</v>
      </c>
      <c r="G1538" t="s">
        <v>141</v>
      </c>
      <c r="H1538">
        <v>3.8333332538604736</v>
      </c>
      <c r="I1538" t="s">
        <v>142</v>
      </c>
      <c r="K1538" s="5" t="s">
        <v>143</v>
      </c>
      <c r="L1538">
        <v>0.93333333730697632</v>
      </c>
      <c r="M1538" t="s">
        <v>144</v>
      </c>
      <c r="N1538" t="s">
        <v>1234</v>
      </c>
      <c r="P1538" s="4" t="str">
        <f t="shared" si="45"/>
        <v>KRAYN-WKO-NDX-20110726</v>
      </c>
      <c r="Q1538">
        <f t="shared" si="46"/>
        <v>1</v>
      </c>
    </row>
    <row r="1539" spans="1:17" x14ac:dyDescent="0.25">
      <c r="A1539" t="s">
        <v>1386</v>
      </c>
      <c r="B1539" t="s">
        <v>1219</v>
      </c>
      <c r="C1539" s="2">
        <v>40750</v>
      </c>
      <c r="D1539" s="2">
        <v>40750</v>
      </c>
      <c r="E1539" t="s">
        <v>11</v>
      </c>
      <c r="F1539" t="s">
        <v>1379</v>
      </c>
      <c r="G1539" t="s">
        <v>141</v>
      </c>
      <c r="H1539">
        <v>1</v>
      </c>
      <c r="I1539" t="s">
        <v>142</v>
      </c>
      <c r="K1539" s="5" t="s">
        <v>143</v>
      </c>
      <c r="L1539">
        <v>0.4166666567325592</v>
      </c>
      <c r="M1539" t="s">
        <v>144</v>
      </c>
      <c r="N1539" t="s">
        <v>1387</v>
      </c>
      <c r="P1539" s="4" t="str">
        <f t="shared" ref="P1539:P1602" si="47">LEFT($A1539,22)</f>
        <v>KRAYN-WKO-NDX-20110726</v>
      </c>
      <c r="Q1539">
        <f t="shared" ref="Q1539:Q1602" si="48">COUNTIF($A$2:$A$2708,$A1539)</f>
        <v>1</v>
      </c>
    </row>
    <row r="1540" spans="1:17" x14ac:dyDescent="0.25">
      <c r="A1540" t="s">
        <v>1171</v>
      </c>
      <c r="B1540" t="s">
        <v>1357</v>
      </c>
      <c r="C1540" s="2">
        <v>40750</v>
      </c>
      <c r="D1540" s="2">
        <v>40750</v>
      </c>
      <c r="E1540" t="s">
        <v>12</v>
      </c>
      <c r="F1540" t="s">
        <v>140</v>
      </c>
      <c r="G1540" t="s">
        <v>141</v>
      </c>
      <c r="H1540">
        <v>1</v>
      </c>
      <c r="I1540" t="s">
        <v>142</v>
      </c>
      <c r="K1540" s="5" t="s">
        <v>143</v>
      </c>
      <c r="L1540">
        <v>0.56666666269302368</v>
      </c>
      <c r="M1540" t="s">
        <v>144</v>
      </c>
      <c r="N1540" t="s">
        <v>1575</v>
      </c>
      <c r="P1540" s="4" t="str">
        <f t="shared" si="47"/>
        <v>KRAYN-WKO-NDX-20110726</v>
      </c>
      <c r="Q1540">
        <f t="shared" si="48"/>
        <v>1</v>
      </c>
    </row>
    <row r="1541" spans="1:17" x14ac:dyDescent="0.25">
      <c r="A1541" t="s">
        <v>1576</v>
      </c>
      <c r="B1541" t="s">
        <v>1265</v>
      </c>
      <c r="C1541" s="2">
        <v>40750</v>
      </c>
      <c r="D1541" s="2">
        <v>40750</v>
      </c>
      <c r="E1541" t="s">
        <v>12</v>
      </c>
      <c r="F1541" t="s">
        <v>140</v>
      </c>
      <c r="G1541" t="s">
        <v>141</v>
      </c>
      <c r="H1541">
        <v>6.1333332061767578</v>
      </c>
      <c r="I1541" t="s">
        <v>142</v>
      </c>
      <c r="K1541" s="5" t="s">
        <v>143</v>
      </c>
      <c r="L1541">
        <v>1.5333333015441895</v>
      </c>
      <c r="M1541" t="s">
        <v>144</v>
      </c>
      <c r="N1541" t="s">
        <v>1577</v>
      </c>
      <c r="P1541" s="4" t="str">
        <f t="shared" si="47"/>
        <v>KRAYN-WKO-NDX-20110726</v>
      </c>
      <c r="Q1541">
        <f t="shared" si="48"/>
        <v>1</v>
      </c>
    </row>
    <row r="1542" spans="1:17" x14ac:dyDescent="0.25">
      <c r="A1542" s="37" t="s">
        <v>1722</v>
      </c>
      <c r="B1542" t="s">
        <v>1219</v>
      </c>
      <c r="C1542" s="2">
        <v>40750</v>
      </c>
      <c r="D1542" s="2">
        <v>40750</v>
      </c>
      <c r="E1542" t="s">
        <v>13</v>
      </c>
      <c r="F1542" t="s">
        <v>1216</v>
      </c>
      <c r="G1542" t="s">
        <v>141</v>
      </c>
      <c r="H1542">
        <v>1</v>
      </c>
      <c r="I1542" t="s">
        <v>142</v>
      </c>
      <c r="K1542" s="5" t="s">
        <v>143</v>
      </c>
      <c r="L1542">
        <v>0.36666667461395264</v>
      </c>
      <c r="M1542" t="s">
        <v>144</v>
      </c>
      <c r="N1542" t="s">
        <v>1723</v>
      </c>
      <c r="P1542" s="4" t="str">
        <f t="shared" si="47"/>
        <v>KRAYN-WKO-NDX-20110726</v>
      </c>
      <c r="Q1542">
        <f t="shared" si="48"/>
        <v>1</v>
      </c>
    </row>
    <row r="1543" spans="1:17" x14ac:dyDescent="0.25">
      <c r="A1543" t="s">
        <v>2063</v>
      </c>
      <c r="B1543" t="s">
        <v>1219</v>
      </c>
      <c r="C1543" s="2">
        <v>40750</v>
      </c>
      <c r="D1543" s="2">
        <v>40750</v>
      </c>
      <c r="E1543" t="s">
        <v>15</v>
      </c>
      <c r="F1543" t="s">
        <v>140</v>
      </c>
      <c r="G1543" t="s">
        <v>141</v>
      </c>
      <c r="H1543">
        <v>5.3333334922790527</v>
      </c>
      <c r="I1543" t="s">
        <v>142</v>
      </c>
      <c r="K1543" s="5" t="s">
        <v>143</v>
      </c>
      <c r="L1543">
        <v>1</v>
      </c>
      <c r="M1543" t="s">
        <v>144</v>
      </c>
      <c r="N1543" t="s">
        <v>2064</v>
      </c>
      <c r="P1543" s="4" t="str">
        <f t="shared" si="47"/>
        <v>KRAYN-WKO-NDX-20110726</v>
      </c>
      <c r="Q1543">
        <f t="shared" si="48"/>
        <v>1</v>
      </c>
    </row>
    <row r="1544" spans="1:17" x14ac:dyDescent="0.25">
      <c r="A1544" t="s">
        <v>2194</v>
      </c>
      <c r="B1544" t="s">
        <v>1357</v>
      </c>
      <c r="C1544" s="2">
        <v>40750</v>
      </c>
      <c r="D1544" s="2">
        <v>40750</v>
      </c>
      <c r="E1544" t="s">
        <v>16</v>
      </c>
      <c r="F1544" t="s">
        <v>1379</v>
      </c>
      <c r="G1544" t="s">
        <v>141</v>
      </c>
      <c r="H1544">
        <v>0.4166666567325592</v>
      </c>
      <c r="I1544" t="s">
        <v>142</v>
      </c>
      <c r="K1544" s="5" t="s">
        <v>143</v>
      </c>
      <c r="L1544">
        <v>0.4166666567325592</v>
      </c>
      <c r="M1544" t="s">
        <v>144</v>
      </c>
      <c r="N1544" t="s">
        <v>1575</v>
      </c>
      <c r="P1544" s="4" t="str">
        <f t="shared" si="47"/>
        <v>KRAYN-WKO-NDX-20110726</v>
      </c>
      <c r="Q1544">
        <f t="shared" si="48"/>
        <v>1</v>
      </c>
    </row>
    <row r="1545" spans="1:17" x14ac:dyDescent="0.25">
      <c r="A1545" t="s">
        <v>2195</v>
      </c>
      <c r="B1545" t="s">
        <v>1357</v>
      </c>
      <c r="C1545" s="2">
        <v>40750</v>
      </c>
      <c r="D1545" s="2">
        <v>40750</v>
      </c>
      <c r="E1545" t="s">
        <v>16</v>
      </c>
      <c r="F1545" t="s">
        <v>1379</v>
      </c>
      <c r="G1545" t="s">
        <v>141</v>
      </c>
      <c r="H1545">
        <v>1.1333333253860474</v>
      </c>
      <c r="I1545" t="s">
        <v>142</v>
      </c>
      <c r="J1545" t="s">
        <v>2196</v>
      </c>
      <c r="K1545" s="5" t="s">
        <v>2197</v>
      </c>
      <c r="L1545">
        <v>0.4166666567325592</v>
      </c>
      <c r="M1545" t="s">
        <v>144</v>
      </c>
      <c r="N1545" t="s">
        <v>2198</v>
      </c>
      <c r="P1545" s="4" t="str">
        <f t="shared" si="47"/>
        <v>KRAYN-WKO-NDX-20110726</v>
      </c>
      <c r="Q1545">
        <f t="shared" si="48"/>
        <v>1</v>
      </c>
    </row>
    <row r="1546" spans="1:17" x14ac:dyDescent="0.25">
      <c r="A1546" t="s">
        <v>2367</v>
      </c>
      <c r="B1546" t="s">
        <v>1219</v>
      </c>
      <c r="C1546" s="2">
        <v>40750</v>
      </c>
      <c r="D1546" s="2">
        <v>40750</v>
      </c>
      <c r="E1546" t="s">
        <v>17</v>
      </c>
      <c r="F1546" t="s">
        <v>140</v>
      </c>
      <c r="G1546" t="s">
        <v>141</v>
      </c>
      <c r="H1546">
        <v>1.5</v>
      </c>
      <c r="I1546" t="s">
        <v>142</v>
      </c>
      <c r="K1546" s="5" t="s">
        <v>143</v>
      </c>
      <c r="L1546">
        <v>0.60000002384185791</v>
      </c>
      <c r="M1546" t="s">
        <v>144</v>
      </c>
      <c r="N1546" t="s">
        <v>1387</v>
      </c>
      <c r="P1546" s="4" t="str">
        <f t="shared" si="47"/>
        <v>KRAYN-WKO-NDX-20110726</v>
      </c>
      <c r="Q1546">
        <f t="shared" si="48"/>
        <v>1</v>
      </c>
    </row>
    <row r="1547" spans="1:17" x14ac:dyDescent="0.25">
      <c r="A1547" t="s">
        <v>2368</v>
      </c>
      <c r="B1547" t="s">
        <v>1219</v>
      </c>
      <c r="C1547" s="2">
        <v>40750</v>
      </c>
      <c r="D1547" s="2">
        <v>40750</v>
      </c>
      <c r="E1547" t="s">
        <v>17</v>
      </c>
      <c r="F1547" t="s">
        <v>140</v>
      </c>
      <c r="G1547" t="s">
        <v>141</v>
      </c>
      <c r="H1547">
        <v>10.300000190734863</v>
      </c>
      <c r="I1547" t="s">
        <v>142</v>
      </c>
      <c r="J1547" t="s">
        <v>2369</v>
      </c>
      <c r="K1547" s="5" t="s">
        <v>2370</v>
      </c>
      <c r="L1547">
        <v>0.60000002384185791</v>
      </c>
      <c r="M1547" t="s">
        <v>144</v>
      </c>
      <c r="N1547" t="s">
        <v>2371</v>
      </c>
      <c r="P1547" s="4" t="str">
        <f t="shared" si="47"/>
        <v>KRAYN-WKO-NDX-20110726</v>
      </c>
      <c r="Q1547">
        <f t="shared" si="48"/>
        <v>1</v>
      </c>
    </row>
    <row r="1548" spans="1:17" x14ac:dyDescent="0.25">
      <c r="A1548" t="s">
        <v>2544</v>
      </c>
      <c r="B1548" t="s">
        <v>1219</v>
      </c>
      <c r="C1548" s="2">
        <v>40750</v>
      </c>
      <c r="D1548" s="2">
        <v>40750</v>
      </c>
      <c r="E1548" t="s">
        <v>18</v>
      </c>
      <c r="F1548" t="s">
        <v>140</v>
      </c>
      <c r="G1548" t="s">
        <v>141</v>
      </c>
      <c r="H1548">
        <v>3.3333332538604736</v>
      </c>
      <c r="I1548" t="s">
        <v>142</v>
      </c>
      <c r="K1548" s="5" t="s">
        <v>143</v>
      </c>
      <c r="L1548">
        <v>0.86666667461395264</v>
      </c>
      <c r="M1548" t="s">
        <v>144</v>
      </c>
      <c r="N1548" t="s">
        <v>2545</v>
      </c>
      <c r="P1548" s="4" t="str">
        <f t="shared" si="47"/>
        <v>KRAYN-WKO-NDX-20110726</v>
      </c>
      <c r="Q1548">
        <f t="shared" si="48"/>
        <v>1</v>
      </c>
    </row>
    <row r="1549" spans="1:17" x14ac:dyDescent="0.25">
      <c r="A1549" t="s">
        <v>2700</v>
      </c>
      <c r="B1549" t="s">
        <v>1219</v>
      </c>
      <c r="C1549" s="2">
        <v>40750</v>
      </c>
      <c r="D1549" s="2">
        <v>40750</v>
      </c>
      <c r="E1549" t="s">
        <v>18</v>
      </c>
      <c r="F1549" t="s">
        <v>140</v>
      </c>
      <c r="G1549" t="s">
        <v>141</v>
      </c>
      <c r="H1549">
        <v>3.3333332538604736</v>
      </c>
      <c r="I1549" t="s">
        <v>142</v>
      </c>
      <c r="K1549" s="5" t="s">
        <v>143</v>
      </c>
      <c r="L1549">
        <v>0.86666667461395264</v>
      </c>
      <c r="M1549" t="s">
        <v>144</v>
      </c>
      <c r="N1549" t="s">
        <v>2545</v>
      </c>
      <c r="P1549" s="4" t="str">
        <f t="shared" si="47"/>
        <v>KRAYN-WKO-NDX-20110726</v>
      </c>
      <c r="Q1549">
        <f t="shared" si="48"/>
        <v>1</v>
      </c>
    </row>
    <row r="1550" spans="1:17" x14ac:dyDescent="0.25">
      <c r="A1550" t="s">
        <v>5274</v>
      </c>
      <c r="B1550" t="s">
        <v>1357</v>
      </c>
      <c r="C1550" s="2">
        <v>40750</v>
      </c>
      <c r="D1550" s="2">
        <v>40750</v>
      </c>
      <c r="E1550" t="s">
        <v>14</v>
      </c>
      <c r="F1550" t="s">
        <v>140</v>
      </c>
      <c r="G1550" t="s">
        <v>141</v>
      </c>
      <c r="H1550">
        <v>0.73333334922790527</v>
      </c>
      <c r="I1550" t="s">
        <v>142</v>
      </c>
      <c r="K1550" s="5" t="s">
        <v>143</v>
      </c>
      <c r="L1550">
        <v>0.30000001192092896</v>
      </c>
      <c r="M1550" t="s">
        <v>144</v>
      </c>
      <c r="N1550" t="s">
        <v>1865</v>
      </c>
      <c r="P1550" s="4" t="str">
        <f t="shared" si="47"/>
        <v>KRAYN-WKO-NDX-20110726</v>
      </c>
      <c r="Q1550">
        <f t="shared" si="48"/>
        <v>1</v>
      </c>
    </row>
    <row r="1551" spans="1:17" x14ac:dyDescent="0.25">
      <c r="A1551" t="s">
        <v>496</v>
      </c>
      <c r="B1551" t="s">
        <v>497</v>
      </c>
      <c r="C1551" s="2">
        <v>40751</v>
      </c>
      <c r="D1551" s="2">
        <v>40751</v>
      </c>
      <c r="E1551" t="s">
        <v>26</v>
      </c>
      <c r="F1551" t="s">
        <v>140</v>
      </c>
      <c r="G1551" t="s">
        <v>141</v>
      </c>
      <c r="H1551">
        <v>8.3333335816860199E-2</v>
      </c>
      <c r="I1551" t="s">
        <v>142</v>
      </c>
      <c r="J1551" t="s">
        <v>498</v>
      </c>
      <c r="K1551" s="5" t="s">
        <v>499</v>
      </c>
      <c r="L1551">
        <v>0</v>
      </c>
      <c r="M1551" t="s">
        <v>144</v>
      </c>
      <c r="N1551" t="s">
        <v>500</v>
      </c>
      <c r="P1551" s="4" t="str">
        <f t="shared" si="47"/>
        <v>KRAYN-WKO-NDX-20110727</v>
      </c>
      <c r="Q1551">
        <f t="shared" si="48"/>
        <v>1</v>
      </c>
    </row>
    <row r="1552" spans="1:17" x14ac:dyDescent="0.25">
      <c r="A1552" t="s">
        <v>554</v>
      </c>
      <c r="B1552" t="s">
        <v>555</v>
      </c>
      <c r="C1552" s="2">
        <v>40751</v>
      </c>
      <c r="D1552" s="2">
        <v>40751</v>
      </c>
      <c r="E1552" t="s">
        <v>27</v>
      </c>
      <c r="F1552" t="s">
        <v>140</v>
      </c>
      <c r="G1552" t="s">
        <v>141</v>
      </c>
      <c r="H1552">
        <v>8.3333335816860199E-2</v>
      </c>
      <c r="I1552" t="s">
        <v>142</v>
      </c>
      <c r="J1552" t="s">
        <v>65</v>
      </c>
      <c r="K1552" s="5" t="s">
        <v>556</v>
      </c>
      <c r="L1552">
        <v>0</v>
      </c>
      <c r="M1552" t="s">
        <v>144</v>
      </c>
      <c r="N1552" t="s">
        <v>557</v>
      </c>
      <c r="P1552" s="4" t="str">
        <f t="shared" si="47"/>
        <v>KRAYN-WKO-NDX-20110727</v>
      </c>
      <c r="Q1552">
        <f t="shared" si="48"/>
        <v>1</v>
      </c>
    </row>
    <row r="1553" spans="1:17" x14ac:dyDescent="0.25">
      <c r="A1553" t="s">
        <v>558</v>
      </c>
      <c r="B1553" t="s">
        <v>559</v>
      </c>
      <c r="C1553" s="2">
        <v>40751</v>
      </c>
      <c r="D1553" s="2">
        <v>40751</v>
      </c>
      <c r="E1553" t="s">
        <v>27</v>
      </c>
      <c r="F1553" t="s">
        <v>140</v>
      </c>
      <c r="G1553" t="s">
        <v>141</v>
      </c>
      <c r="H1553">
        <v>0.2083333283662796</v>
      </c>
      <c r="I1553" t="s">
        <v>142</v>
      </c>
      <c r="J1553" t="s">
        <v>560</v>
      </c>
      <c r="K1553" s="5" t="s">
        <v>561</v>
      </c>
      <c r="L1553">
        <v>0</v>
      </c>
      <c r="M1553" t="s">
        <v>144</v>
      </c>
      <c r="N1553" t="s">
        <v>562</v>
      </c>
      <c r="P1553" s="4" t="str">
        <f t="shared" si="47"/>
        <v>KRAYN-WKO-NDX-20110727</v>
      </c>
      <c r="Q1553">
        <f t="shared" si="48"/>
        <v>1</v>
      </c>
    </row>
    <row r="1554" spans="1:17" x14ac:dyDescent="0.25">
      <c r="A1554" t="s">
        <v>3827</v>
      </c>
      <c r="B1554" t="s">
        <v>1219</v>
      </c>
      <c r="C1554" s="2">
        <v>40751</v>
      </c>
      <c r="D1554" s="2">
        <v>40751</v>
      </c>
      <c r="E1554" t="s">
        <v>26</v>
      </c>
      <c r="F1554" t="s">
        <v>140</v>
      </c>
      <c r="G1554" t="s">
        <v>141</v>
      </c>
      <c r="H1554">
        <v>3.5</v>
      </c>
      <c r="I1554" t="s">
        <v>142</v>
      </c>
      <c r="J1554" t="s">
        <v>65</v>
      </c>
      <c r="K1554" s="5" t="s">
        <v>556</v>
      </c>
      <c r="L1554">
        <v>5.5833334922790527</v>
      </c>
      <c r="M1554" t="s">
        <v>144</v>
      </c>
      <c r="N1554" t="s">
        <v>3828</v>
      </c>
      <c r="P1554" s="4" t="str">
        <f t="shared" si="47"/>
        <v>KRAYN-WKO-NDX-20110727</v>
      </c>
      <c r="Q1554">
        <f t="shared" si="48"/>
        <v>1</v>
      </c>
    </row>
    <row r="1555" spans="1:17" x14ac:dyDescent="0.25">
      <c r="A1555" t="s">
        <v>3829</v>
      </c>
      <c r="B1555" t="s">
        <v>1219</v>
      </c>
      <c r="C1555" s="2">
        <v>40751</v>
      </c>
      <c r="D1555" s="2">
        <v>40751</v>
      </c>
      <c r="E1555" t="s">
        <v>26</v>
      </c>
      <c r="F1555" t="s">
        <v>140</v>
      </c>
      <c r="G1555" t="s">
        <v>141</v>
      </c>
      <c r="H1555">
        <v>1</v>
      </c>
      <c r="I1555" t="s">
        <v>142</v>
      </c>
      <c r="K1555" s="5" t="s">
        <v>143</v>
      </c>
      <c r="L1555">
        <v>5.5833334922790527</v>
      </c>
      <c r="M1555" t="s">
        <v>144</v>
      </c>
      <c r="N1555" t="s">
        <v>1387</v>
      </c>
      <c r="P1555" s="4" t="str">
        <f t="shared" si="47"/>
        <v>KRAYN-WKO-NDX-20110727</v>
      </c>
      <c r="Q1555">
        <f t="shared" si="48"/>
        <v>1</v>
      </c>
    </row>
    <row r="1556" spans="1:17" x14ac:dyDescent="0.25">
      <c r="A1556" t="s">
        <v>3830</v>
      </c>
      <c r="B1556" t="s">
        <v>1219</v>
      </c>
      <c r="C1556" s="2">
        <v>40751</v>
      </c>
      <c r="D1556" s="2">
        <v>40751</v>
      </c>
      <c r="E1556" t="s">
        <v>26</v>
      </c>
      <c r="F1556" t="s">
        <v>140</v>
      </c>
      <c r="G1556" t="s">
        <v>141</v>
      </c>
      <c r="H1556">
        <v>3</v>
      </c>
      <c r="I1556" t="s">
        <v>142</v>
      </c>
      <c r="J1556" t="s">
        <v>3831</v>
      </c>
      <c r="K1556" s="5" t="s">
        <v>3832</v>
      </c>
      <c r="L1556">
        <v>5.5833334922790527</v>
      </c>
      <c r="M1556" t="s">
        <v>144</v>
      </c>
      <c r="N1556" t="s">
        <v>3833</v>
      </c>
      <c r="P1556" s="4" t="str">
        <f t="shared" si="47"/>
        <v>KRAYN-WKO-NDX-20110727</v>
      </c>
      <c r="Q1556">
        <f t="shared" si="48"/>
        <v>1</v>
      </c>
    </row>
    <row r="1557" spans="1:17" x14ac:dyDescent="0.25">
      <c r="A1557" t="s">
        <v>3834</v>
      </c>
      <c r="B1557" t="s">
        <v>1219</v>
      </c>
      <c r="C1557" s="2">
        <v>40751</v>
      </c>
      <c r="D1557" s="2">
        <v>40751</v>
      </c>
      <c r="E1557" t="s">
        <v>26</v>
      </c>
      <c r="F1557" t="s">
        <v>140</v>
      </c>
      <c r="G1557" t="s">
        <v>141</v>
      </c>
      <c r="H1557">
        <v>1</v>
      </c>
      <c r="I1557" t="s">
        <v>142</v>
      </c>
      <c r="K1557" s="5" t="s">
        <v>143</v>
      </c>
      <c r="L1557">
        <v>5.5833334922790527</v>
      </c>
      <c r="M1557" t="s">
        <v>144</v>
      </c>
      <c r="N1557" t="s">
        <v>3835</v>
      </c>
      <c r="P1557" s="4" t="str">
        <f t="shared" si="47"/>
        <v>KRAYN-WKO-NDX-20110727</v>
      </c>
      <c r="Q1557">
        <f t="shared" si="48"/>
        <v>1</v>
      </c>
    </row>
    <row r="1558" spans="1:17" x14ac:dyDescent="0.25">
      <c r="A1558" t="s">
        <v>3836</v>
      </c>
      <c r="B1558" t="s">
        <v>1219</v>
      </c>
      <c r="C1558" s="2">
        <v>40751</v>
      </c>
      <c r="D1558" s="2">
        <v>40751</v>
      </c>
      <c r="E1558" t="s">
        <v>26</v>
      </c>
      <c r="F1558" t="s">
        <v>140</v>
      </c>
      <c r="G1558" t="s">
        <v>141</v>
      </c>
      <c r="H1558">
        <v>7.5</v>
      </c>
      <c r="I1558" t="s">
        <v>142</v>
      </c>
      <c r="K1558" s="5" t="s">
        <v>143</v>
      </c>
      <c r="L1558">
        <v>5.5833334922790527</v>
      </c>
      <c r="M1558" t="s">
        <v>144</v>
      </c>
      <c r="N1558" t="s">
        <v>3837</v>
      </c>
      <c r="P1558" s="4" t="str">
        <f t="shared" si="47"/>
        <v>KRAYN-WKO-NDX-20110727</v>
      </c>
      <c r="Q1558">
        <f t="shared" si="48"/>
        <v>1</v>
      </c>
    </row>
    <row r="1559" spans="1:17" x14ac:dyDescent="0.25">
      <c r="A1559" t="s">
        <v>3956</v>
      </c>
      <c r="B1559" t="s">
        <v>1357</v>
      </c>
      <c r="C1559" s="2">
        <v>40751</v>
      </c>
      <c r="D1559" s="2">
        <v>40751</v>
      </c>
      <c r="E1559" t="s">
        <v>27</v>
      </c>
      <c r="F1559" t="s">
        <v>140</v>
      </c>
      <c r="G1559" t="s">
        <v>141</v>
      </c>
      <c r="H1559">
        <v>3.75</v>
      </c>
      <c r="I1559" t="s">
        <v>142</v>
      </c>
      <c r="J1559" t="s">
        <v>3879</v>
      </c>
      <c r="K1559" s="5" t="s">
        <v>968</v>
      </c>
      <c r="L1559">
        <v>5.8333334922790527</v>
      </c>
      <c r="M1559" t="s">
        <v>144</v>
      </c>
      <c r="N1559" t="s">
        <v>3957</v>
      </c>
      <c r="P1559" s="4" t="str">
        <f t="shared" si="47"/>
        <v>KRAYN-WKO-NDX-20110727</v>
      </c>
      <c r="Q1559">
        <f t="shared" si="48"/>
        <v>1</v>
      </c>
    </row>
    <row r="1560" spans="1:17" x14ac:dyDescent="0.25">
      <c r="A1560" t="s">
        <v>3958</v>
      </c>
      <c r="B1560" t="s">
        <v>1357</v>
      </c>
      <c r="C1560" s="2">
        <v>40751</v>
      </c>
      <c r="E1560" t="s">
        <v>20</v>
      </c>
      <c r="F1560" t="s">
        <v>140</v>
      </c>
      <c r="G1560" t="s">
        <v>141</v>
      </c>
      <c r="H1560">
        <v>2</v>
      </c>
      <c r="I1560" t="s">
        <v>142</v>
      </c>
      <c r="K1560" s="5" t="s">
        <v>143</v>
      </c>
      <c r="L1560">
        <v>5.8333334922790527</v>
      </c>
      <c r="M1560" t="s">
        <v>144</v>
      </c>
      <c r="N1560" t="s">
        <v>3959</v>
      </c>
      <c r="P1560" s="4" t="str">
        <f t="shared" si="47"/>
        <v>KRAYN-WKO-NDX-20110727</v>
      </c>
      <c r="Q1560">
        <f t="shared" si="48"/>
        <v>1</v>
      </c>
    </row>
    <row r="1561" spans="1:17" x14ac:dyDescent="0.25">
      <c r="A1561" t="s">
        <v>3960</v>
      </c>
      <c r="B1561" t="s">
        <v>1357</v>
      </c>
      <c r="C1561" s="2">
        <v>40751</v>
      </c>
      <c r="D1561" s="2">
        <v>40751</v>
      </c>
      <c r="E1561" t="s">
        <v>27</v>
      </c>
      <c r="F1561" t="s">
        <v>140</v>
      </c>
      <c r="G1561" t="s">
        <v>141</v>
      </c>
      <c r="H1561">
        <v>1</v>
      </c>
      <c r="I1561" t="s">
        <v>142</v>
      </c>
      <c r="K1561" s="5" t="s">
        <v>143</v>
      </c>
      <c r="L1561">
        <v>5.8333334922790527</v>
      </c>
      <c r="M1561" t="s">
        <v>144</v>
      </c>
      <c r="N1561" t="s">
        <v>1865</v>
      </c>
      <c r="P1561" s="4" t="str">
        <f t="shared" si="47"/>
        <v>KRAYN-WKO-NDX-20110727</v>
      </c>
      <c r="Q1561">
        <f t="shared" si="48"/>
        <v>1</v>
      </c>
    </row>
    <row r="1562" spans="1:17" x14ac:dyDescent="0.25">
      <c r="A1562" t="s">
        <v>3961</v>
      </c>
      <c r="B1562" t="s">
        <v>1357</v>
      </c>
      <c r="C1562" s="2">
        <v>40751</v>
      </c>
      <c r="D1562" s="2">
        <v>40751</v>
      </c>
      <c r="E1562" t="s">
        <v>27</v>
      </c>
      <c r="F1562" t="s">
        <v>140</v>
      </c>
      <c r="G1562" t="s">
        <v>141</v>
      </c>
      <c r="H1562">
        <v>1</v>
      </c>
      <c r="I1562" t="s">
        <v>142</v>
      </c>
      <c r="K1562" s="5" t="s">
        <v>143</v>
      </c>
      <c r="L1562">
        <v>5.8333334922790527</v>
      </c>
      <c r="M1562" t="s">
        <v>144</v>
      </c>
      <c r="N1562" t="s">
        <v>3962</v>
      </c>
      <c r="P1562" s="4" t="str">
        <f t="shared" si="47"/>
        <v>KRAYN-WKO-NDX-20110727</v>
      </c>
      <c r="Q1562">
        <f t="shared" si="48"/>
        <v>1</v>
      </c>
    </row>
    <row r="1563" spans="1:17" x14ac:dyDescent="0.25">
      <c r="A1563" t="s">
        <v>3963</v>
      </c>
      <c r="B1563" t="s">
        <v>1357</v>
      </c>
      <c r="C1563" s="2">
        <v>40751</v>
      </c>
      <c r="D1563" s="2">
        <v>40751</v>
      </c>
      <c r="E1563" t="s">
        <v>27</v>
      </c>
      <c r="F1563" t="s">
        <v>140</v>
      </c>
      <c r="G1563" t="s">
        <v>141</v>
      </c>
      <c r="H1563">
        <v>1</v>
      </c>
      <c r="I1563" t="s">
        <v>142</v>
      </c>
      <c r="K1563" s="5" t="s">
        <v>143</v>
      </c>
      <c r="L1563">
        <v>5.8333334922790527</v>
      </c>
      <c r="M1563" t="s">
        <v>144</v>
      </c>
      <c r="N1563" t="s">
        <v>3964</v>
      </c>
      <c r="P1563" s="4" t="str">
        <f t="shared" si="47"/>
        <v>KRAYN-WKO-NDX-20110727</v>
      </c>
      <c r="Q1563">
        <f t="shared" si="48"/>
        <v>1</v>
      </c>
    </row>
    <row r="1564" spans="1:17" x14ac:dyDescent="0.25">
      <c r="A1564" t="s">
        <v>3965</v>
      </c>
      <c r="B1564" t="s">
        <v>1357</v>
      </c>
      <c r="C1564" s="2">
        <v>40751</v>
      </c>
      <c r="D1564" s="2">
        <v>40751</v>
      </c>
      <c r="E1564" t="s">
        <v>27</v>
      </c>
      <c r="F1564" t="s">
        <v>140</v>
      </c>
      <c r="G1564" t="s">
        <v>141</v>
      </c>
      <c r="H1564">
        <v>11</v>
      </c>
      <c r="I1564" t="s">
        <v>142</v>
      </c>
      <c r="K1564" s="5" t="s">
        <v>143</v>
      </c>
      <c r="L1564">
        <v>5.8333334922790527</v>
      </c>
      <c r="M1564" t="s">
        <v>144</v>
      </c>
      <c r="N1564" t="s">
        <v>3966</v>
      </c>
      <c r="P1564" s="4" t="str">
        <f t="shared" si="47"/>
        <v>KRAYN-WKO-NDX-20110727</v>
      </c>
      <c r="Q1564">
        <f t="shared" si="48"/>
        <v>1</v>
      </c>
    </row>
    <row r="1565" spans="1:17" x14ac:dyDescent="0.25">
      <c r="A1565" t="s">
        <v>4105</v>
      </c>
      <c r="B1565" t="s">
        <v>1439</v>
      </c>
      <c r="C1565" s="2">
        <v>40751</v>
      </c>
      <c r="D1565" s="2">
        <v>40756</v>
      </c>
      <c r="E1565" t="s">
        <v>28</v>
      </c>
      <c r="F1565" t="s">
        <v>140</v>
      </c>
      <c r="G1565" t="s">
        <v>141</v>
      </c>
      <c r="H1565">
        <v>9.25</v>
      </c>
      <c r="I1565" t="s">
        <v>142</v>
      </c>
      <c r="K1565" s="5" t="s">
        <v>143</v>
      </c>
      <c r="L1565">
        <v>116.80000305175781</v>
      </c>
      <c r="M1565" t="s">
        <v>144</v>
      </c>
      <c r="N1565" t="s">
        <v>4106</v>
      </c>
      <c r="P1565" s="4" t="str">
        <f t="shared" si="47"/>
        <v>KRAYN-WKO-NDX-20110727</v>
      </c>
      <c r="Q1565">
        <f t="shared" si="48"/>
        <v>1</v>
      </c>
    </row>
    <row r="1566" spans="1:17" x14ac:dyDescent="0.25">
      <c r="A1566" t="s">
        <v>4107</v>
      </c>
      <c r="B1566" t="s">
        <v>1439</v>
      </c>
      <c r="C1566" s="2">
        <v>40751</v>
      </c>
      <c r="D1566" s="2">
        <v>40756</v>
      </c>
      <c r="E1566" t="s">
        <v>28</v>
      </c>
      <c r="F1566" t="s">
        <v>140</v>
      </c>
      <c r="G1566" t="s">
        <v>141</v>
      </c>
      <c r="H1566">
        <v>9.25</v>
      </c>
      <c r="I1566" t="s">
        <v>142</v>
      </c>
      <c r="K1566" s="5" t="s">
        <v>143</v>
      </c>
      <c r="L1566">
        <v>116.80000305175781</v>
      </c>
      <c r="M1566" t="s">
        <v>144</v>
      </c>
      <c r="N1566" t="s">
        <v>4106</v>
      </c>
      <c r="P1566" s="4" t="str">
        <f t="shared" si="47"/>
        <v>KRAYN-WKO-NDX-20110727</v>
      </c>
      <c r="Q1566">
        <f t="shared" si="48"/>
        <v>1</v>
      </c>
    </row>
    <row r="1567" spans="1:17" x14ac:dyDescent="0.25">
      <c r="A1567" t="s">
        <v>5110</v>
      </c>
      <c r="B1567" t="s">
        <v>1357</v>
      </c>
      <c r="C1567" s="2">
        <v>40751</v>
      </c>
      <c r="D1567" s="2">
        <v>40757</v>
      </c>
      <c r="E1567" t="s">
        <v>35</v>
      </c>
      <c r="F1567" t="s">
        <v>1379</v>
      </c>
      <c r="G1567" t="s">
        <v>141</v>
      </c>
      <c r="H1567">
        <v>1</v>
      </c>
      <c r="I1567" t="s">
        <v>142</v>
      </c>
      <c r="K1567" s="5" t="s">
        <v>143</v>
      </c>
      <c r="L1567">
        <v>3.6500000953674316</v>
      </c>
      <c r="M1567" t="s">
        <v>144</v>
      </c>
      <c r="N1567" t="s">
        <v>1865</v>
      </c>
      <c r="P1567" s="4" t="str">
        <f t="shared" si="47"/>
        <v>KRAYN-WKO-NDX-20110727</v>
      </c>
      <c r="Q1567">
        <f t="shared" si="48"/>
        <v>1</v>
      </c>
    </row>
    <row r="1568" spans="1:17" x14ac:dyDescent="0.25">
      <c r="A1568" t="s">
        <v>4108</v>
      </c>
      <c r="B1568" t="s">
        <v>1439</v>
      </c>
      <c r="C1568" s="2">
        <v>40752</v>
      </c>
      <c r="D1568" s="2">
        <v>40756</v>
      </c>
      <c r="E1568" t="s">
        <v>28</v>
      </c>
      <c r="F1568" t="s">
        <v>140</v>
      </c>
      <c r="G1568" t="s">
        <v>141</v>
      </c>
      <c r="H1568">
        <v>24</v>
      </c>
      <c r="I1568" t="s">
        <v>142</v>
      </c>
      <c r="K1568" s="5" t="s">
        <v>143</v>
      </c>
      <c r="L1568">
        <v>116.80000305175781</v>
      </c>
      <c r="M1568" t="s">
        <v>144</v>
      </c>
      <c r="N1568" t="s">
        <v>4109</v>
      </c>
      <c r="P1568" s="4" t="str">
        <f t="shared" si="47"/>
        <v>KRAYN-WKO-NDX-20110728</v>
      </c>
      <c r="Q1568">
        <f t="shared" si="48"/>
        <v>1</v>
      </c>
    </row>
    <row r="1569" spans="1:17" x14ac:dyDescent="0.25">
      <c r="A1569" t="s">
        <v>4110</v>
      </c>
      <c r="B1569" t="s">
        <v>1439</v>
      </c>
      <c r="C1569" s="2">
        <v>40753</v>
      </c>
      <c r="D1569" s="2">
        <v>40756</v>
      </c>
      <c r="E1569" t="s">
        <v>28</v>
      </c>
      <c r="F1569" t="s">
        <v>140</v>
      </c>
      <c r="G1569" t="s">
        <v>141</v>
      </c>
      <c r="H1569">
        <v>18.5</v>
      </c>
      <c r="I1569" t="s">
        <v>142</v>
      </c>
      <c r="K1569" s="5" t="s">
        <v>143</v>
      </c>
      <c r="L1569">
        <v>116.80000305175781</v>
      </c>
      <c r="M1569" t="s">
        <v>144</v>
      </c>
      <c r="N1569" t="s">
        <v>4111</v>
      </c>
      <c r="P1569" s="4" t="str">
        <f t="shared" si="47"/>
        <v>KRAYN-WKO-NDX-20110729</v>
      </c>
      <c r="Q1569">
        <f t="shared" si="48"/>
        <v>1</v>
      </c>
    </row>
    <row r="1570" spans="1:17" x14ac:dyDescent="0.25">
      <c r="A1570" t="s">
        <v>4112</v>
      </c>
      <c r="B1570" t="s">
        <v>1439</v>
      </c>
      <c r="C1570" s="2">
        <v>40754</v>
      </c>
      <c r="D1570" s="2">
        <v>40756</v>
      </c>
      <c r="E1570" t="s">
        <v>28</v>
      </c>
      <c r="F1570" t="s">
        <v>140</v>
      </c>
      <c r="G1570" t="s">
        <v>141</v>
      </c>
      <c r="H1570">
        <v>9</v>
      </c>
      <c r="I1570" t="s">
        <v>142</v>
      </c>
      <c r="K1570" s="5" t="s">
        <v>143</v>
      </c>
      <c r="L1570">
        <v>116.80000305175781</v>
      </c>
      <c r="M1570" t="s">
        <v>144</v>
      </c>
      <c r="N1570" t="s">
        <v>4113</v>
      </c>
      <c r="P1570" s="4" t="str">
        <f t="shared" si="47"/>
        <v>KRAYN-WKO-NDX-20110730</v>
      </c>
      <c r="Q1570">
        <f t="shared" si="48"/>
        <v>1</v>
      </c>
    </row>
    <row r="1571" spans="1:17" x14ac:dyDescent="0.25">
      <c r="A1571" t="s">
        <v>1388</v>
      </c>
      <c r="B1571" t="s">
        <v>1219</v>
      </c>
      <c r="C1571" s="2">
        <v>40756</v>
      </c>
      <c r="D1571" s="2">
        <v>40756</v>
      </c>
      <c r="E1571" t="s">
        <v>21</v>
      </c>
      <c r="F1571" t="s">
        <v>161</v>
      </c>
      <c r="G1571" t="s">
        <v>141</v>
      </c>
      <c r="H1571">
        <v>12.5</v>
      </c>
      <c r="I1571" t="s">
        <v>142</v>
      </c>
      <c r="K1571" s="5" t="s">
        <v>143</v>
      </c>
      <c r="L1571">
        <v>10.633333206176758</v>
      </c>
      <c r="M1571" t="s">
        <v>144</v>
      </c>
      <c r="N1571" t="s">
        <v>1389</v>
      </c>
      <c r="P1571" s="4" t="str">
        <f t="shared" si="47"/>
        <v>KRAYN-WKO-NDX-20110801</v>
      </c>
      <c r="Q1571">
        <f t="shared" si="48"/>
        <v>1</v>
      </c>
    </row>
    <row r="1572" spans="1:17" x14ac:dyDescent="0.25">
      <c r="A1572" t="s">
        <v>2909</v>
      </c>
      <c r="B1572" t="s">
        <v>1265</v>
      </c>
      <c r="C1572" s="2">
        <v>40756</v>
      </c>
      <c r="D1572" s="2">
        <v>40756</v>
      </c>
      <c r="E1572" t="s">
        <v>20</v>
      </c>
      <c r="F1572" t="s">
        <v>1216</v>
      </c>
      <c r="G1572" t="s">
        <v>141</v>
      </c>
      <c r="H1572">
        <v>1.3333333730697632</v>
      </c>
      <c r="I1572" t="s">
        <v>142</v>
      </c>
      <c r="K1572" s="5" t="s">
        <v>143</v>
      </c>
      <c r="L1572">
        <v>1.7999999523162842</v>
      </c>
      <c r="M1572" t="s">
        <v>144</v>
      </c>
      <c r="N1572" t="s">
        <v>2910</v>
      </c>
      <c r="P1572" s="4" t="str">
        <f t="shared" si="47"/>
        <v>KRAYN-WKO-NDX-20110801</v>
      </c>
      <c r="Q1572">
        <f t="shared" si="48"/>
        <v>1</v>
      </c>
    </row>
    <row r="1573" spans="1:17" x14ac:dyDescent="0.25">
      <c r="A1573" t="s">
        <v>3042</v>
      </c>
      <c r="B1573" t="s">
        <v>1219</v>
      </c>
      <c r="C1573" s="2">
        <v>40756</v>
      </c>
      <c r="D1573" s="2">
        <v>40756</v>
      </c>
      <c r="E1573" t="s">
        <v>21</v>
      </c>
      <c r="F1573" t="s">
        <v>140</v>
      </c>
      <c r="G1573" t="s">
        <v>141</v>
      </c>
      <c r="H1573">
        <v>1.5</v>
      </c>
      <c r="I1573" t="s">
        <v>142</v>
      </c>
      <c r="K1573" s="5" t="s">
        <v>143</v>
      </c>
      <c r="L1573">
        <v>8.6499996185302734</v>
      </c>
      <c r="M1573" t="s">
        <v>144</v>
      </c>
      <c r="N1573" t="s">
        <v>3043</v>
      </c>
      <c r="P1573" s="4" t="str">
        <f t="shared" si="47"/>
        <v>KRAYN-WKO-NDX-20110801</v>
      </c>
      <c r="Q1573">
        <f t="shared" si="48"/>
        <v>1</v>
      </c>
    </row>
    <row r="1574" spans="1:17" x14ac:dyDescent="0.25">
      <c r="A1574" t="s">
        <v>3044</v>
      </c>
      <c r="B1574" t="s">
        <v>1357</v>
      </c>
      <c r="C1574" s="2">
        <v>40756</v>
      </c>
      <c r="E1574" t="s">
        <v>21</v>
      </c>
      <c r="F1574" t="s">
        <v>140</v>
      </c>
      <c r="G1574" t="s">
        <v>141</v>
      </c>
      <c r="H1574">
        <v>1</v>
      </c>
      <c r="I1574" t="s">
        <v>142</v>
      </c>
      <c r="K1574" s="5" t="s">
        <v>143</v>
      </c>
      <c r="L1574">
        <v>8.6499996185302734</v>
      </c>
      <c r="M1574" t="s">
        <v>144</v>
      </c>
      <c r="N1574" t="s">
        <v>2462</v>
      </c>
      <c r="P1574" s="4" t="str">
        <f t="shared" si="47"/>
        <v>KRAYN-WKO-NDX-20110801</v>
      </c>
      <c r="Q1574">
        <f t="shared" si="48"/>
        <v>1</v>
      </c>
    </row>
    <row r="1575" spans="1:17" x14ac:dyDescent="0.25">
      <c r="A1575" t="s">
        <v>3045</v>
      </c>
      <c r="B1575" t="s">
        <v>1219</v>
      </c>
      <c r="C1575" s="2">
        <v>40756</v>
      </c>
      <c r="D1575" s="2">
        <v>40756</v>
      </c>
      <c r="E1575" t="s">
        <v>21</v>
      </c>
      <c r="F1575" t="s">
        <v>1200</v>
      </c>
      <c r="G1575" t="s">
        <v>141</v>
      </c>
      <c r="H1575">
        <v>2.25</v>
      </c>
      <c r="I1575" t="s">
        <v>162</v>
      </c>
      <c r="K1575" s="5" t="s">
        <v>143</v>
      </c>
      <c r="L1575">
        <v>10.633333206176758</v>
      </c>
      <c r="M1575" t="s">
        <v>144</v>
      </c>
      <c r="N1575" t="s">
        <v>3046</v>
      </c>
      <c r="P1575" s="4" t="str">
        <f t="shared" si="47"/>
        <v>KRAYN-WKO-NDX-20110801</v>
      </c>
      <c r="Q1575">
        <f t="shared" si="48"/>
        <v>1</v>
      </c>
    </row>
    <row r="1576" spans="1:17" x14ac:dyDescent="0.25">
      <c r="A1576" t="s">
        <v>3047</v>
      </c>
      <c r="B1576" t="s">
        <v>1219</v>
      </c>
      <c r="C1576" s="2">
        <v>40756</v>
      </c>
      <c r="E1576" t="s">
        <v>21</v>
      </c>
      <c r="F1576" t="s">
        <v>140</v>
      </c>
      <c r="G1576" t="s">
        <v>141</v>
      </c>
      <c r="H1576">
        <v>0</v>
      </c>
      <c r="I1576" t="s">
        <v>142</v>
      </c>
      <c r="J1576" t="s">
        <v>3048</v>
      </c>
      <c r="K1576" s="5" t="s">
        <v>3049</v>
      </c>
      <c r="L1576">
        <v>10.633333206176758</v>
      </c>
      <c r="M1576" t="s">
        <v>144</v>
      </c>
      <c r="N1576" t="s">
        <v>3050</v>
      </c>
      <c r="P1576" s="4" t="str">
        <f t="shared" si="47"/>
        <v>KRAYN-WKO-NDX-20110801</v>
      </c>
      <c r="Q1576">
        <f t="shared" si="48"/>
        <v>1</v>
      </c>
    </row>
    <row r="1577" spans="1:17" x14ac:dyDescent="0.25">
      <c r="A1577" t="s">
        <v>3051</v>
      </c>
      <c r="B1577" t="s">
        <v>1219</v>
      </c>
      <c r="C1577" s="2">
        <v>40756</v>
      </c>
      <c r="E1577" t="s">
        <v>21</v>
      </c>
      <c r="F1577" t="s">
        <v>140</v>
      </c>
      <c r="G1577" t="s">
        <v>141</v>
      </c>
      <c r="H1577">
        <v>0</v>
      </c>
      <c r="I1577" t="s">
        <v>142</v>
      </c>
      <c r="J1577" t="s">
        <v>3048</v>
      </c>
      <c r="K1577" s="5" t="s">
        <v>3049</v>
      </c>
      <c r="L1577">
        <v>10.633333206176758</v>
      </c>
      <c r="M1577" t="s">
        <v>144</v>
      </c>
      <c r="N1577" t="s">
        <v>3050</v>
      </c>
      <c r="P1577" s="4" t="str">
        <f t="shared" si="47"/>
        <v>KRAYN-WKO-NDX-20110801</v>
      </c>
      <c r="Q1577">
        <f t="shared" si="48"/>
        <v>1</v>
      </c>
    </row>
    <row r="1578" spans="1:17" x14ac:dyDescent="0.25">
      <c r="A1578" t="s">
        <v>3052</v>
      </c>
      <c r="B1578" t="s">
        <v>1219</v>
      </c>
      <c r="C1578" s="2">
        <v>40756</v>
      </c>
      <c r="D1578" s="2">
        <v>40756</v>
      </c>
      <c r="E1578" t="s">
        <v>21</v>
      </c>
      <c r="F1578" t="s">
        <v>140</v>
      </c>
      <c r="G1578" t="s">
        <v>141</v>
      </c>
      <c r="H1578">
        <v>7</v>
      </c>
      <c r="I1578" t="s">
        <v>142</v>
      </c>
      <c r="K1578" s="5" t="s">
        <v>143</v>
      </c>
      <c r="L1578">
        <v>10.633333206176758</v>
      </c>
      <c r="M1578" t="s">
        <v>144</v>
      </c>
      <c r="N1578" t="s">
        <v>3053</v>
      </c>
      <c r="P1578" s="4" t="str">
        <f t="shared" si="47"/>
        <v>KRAYN-WKO-NDX-20110801</v>
      </c>
      <c r="Q1578">
        <f t="shared" si="48"/>
        <v>1</v>
      </c>
    </row>
    <row r="1579" spans="1:17" x14ac:dyDescent="0.25">
      <c r="A1579" t="s">
        <v>3054</v>
      </c>
      <c r="B1579" t="s">
        <v>1357</v>
      </c>
      <c r="C1579" s="2">
        <v>40756</v>
      </c>
      <c r="D1579" s="2">
        <v>40756</v>
      </c>
      <c r="E1579" t="s">
        <v>21</v>
      </c>
      <c r="F1579" t="s">
        <v>140</v>
      </c>
      <c r="G1579" t="s">
        <v>141</v>
      </c>
      <c r="H1579">
        <v>15.5</v>
      </c>
      <c r="I1579" t="s">
        <v>142</v>
      </c>
      <c r="K1579" s="5" t="s">
        <v>143</v>
      </c>
      <c r="L1579">
        <v>10.633333206176758</v>
      </c>
      <c r="M1579" t="s">
        <v>144</v>
      </c>
      <c r="N1579" t="s">
        <v>3055</v>
      </c>
      <c r="P1579" s="4" t="str">
        <f t="shared" si="47"/>
        <v>KRAYN-WKO-NDX-20110801</v>
      </c>
      <c r="Q1579">
        <f t="shared" si="48"/>
        <v>1</v>
      </c>
    </row>
    <row r="1580" spans="1:17" x14ac:dyDescent="0.25">
      <c r="A1580" t="s">
        <v>3967</v>
      </c>
      <c r="B1580" t="s">
        <v>3968</v>
      </c>
      <c r="C1580" s="2">
        <v>40756</v>
      </c>
      <c r="D1580" s="2">
        <v>40756</v>
      </c>
      <c r="E1580" t="s">
        <v>1299</v>
      </c>
      <c r="F1580" t="s">
        <v>140</v>
      </c>
      <c r="G1580" t="s">
        <v>141</v>
      </c>
      <c r="H1580">
        <v>4</v>
      </c>
      <c r="I1580" t="s">
        <v>142</v>
      </c>
      <c r="K1580" s="5" t="s">
        <v>143</v>
      </c>
      <c r="L1580">
        <v>5.8333334922790527</v>
      </c>
      <c r="M1580" t="s">
        <v>144</v>
      </c>
      <c r="N1580" t="s">
        <v>3969</v>
      </c>
      <c r="P1580" s="4" t="str">
        <f t="shared" si="47"/>
        <v>KRAYN-WKO-NDX-20110801</v>
      </c>
      <c r="Q1580">
        <f t="shared" si="48"/>
        <v>1</v>
      </c>
    </row>
    <row r="1581" spans="1:17" x14ac:dyDescent="0.25">
      <c r="A1581" t="s">
        <v>1390</v>
      </c>
      <c r="B1581" t="s">
        <v>1219</v>
      </c>
      <c r="C1581" s="2">
        <v>40757</v>
      </c>
      <c r="D1581" s="2">
        <v>40757</v>
      </c>
      <c r="E1581" t="s">
        <v>21</v>
      </c>
      <c r="F1581" t="s">
        <v>161</v>
      </c>
      <c r="G1581" t="s">
        <v>141</v>
      </c>
      <c r="H1581">
        <v>9.25</v>
      </c>
      <c r="I1581" t="s">
        <v>142</v>
      </c>
      <c r="K1581" s="5" t="s">
        <v>143</v>
      </c>
      <c r="L1581">
        <v>6.9499998092651367</v>
      </c>
      <c r="M1581" t="s">
        <v>144</v>
      </c>
      <c r="N1581" t="s">
        <v>1391</v>
      </c>
      <c r="P1581" s="4" t="str">
        <f t="shared" si="47"/>
        <v>KRAYN-WKO-NDX-20110802</v>
      </c>
      <c r="Q1581">
        <f t="shared" si="48"/>
        <v>1</v>
      </c>
    </row>
    <row r="1582" spans="1:17" x14ac:dyDescent="0.25">
      <c r="A1582" t="s">
        <v>2911</v>
      </c>
      <c r="B1582" t="s">
        <v>2897</v>
      </c>
      <c r="C1582" s="2">
        <v>40758</v>
      </c>
      <c r="D1582" s="2">
        <v>40758</v>
      </c>
      <c r="E1582" t="s">
        <v>20</v>
      </c>
      <c r="F1582" t="s">
        <v>1200</v>
      </c>
      <c r="G1582" t="s">
        <v>141</v>
      </c>
      <c r="H1582">
        <v>6.3000001907348633</v>
      </c>
      <c r="I1582" t="s">
        <v>162</v>
      </c>
      <c r="J1582" t="s">
        <v>107</v>
      </c>
      <c r="K1582" s="5" t="s">
        <v>168</v>
      </c>
      <c r="L1582">
        <v>2.3333332538604736</v>
      </c>
      <c r="M1582" t="s">
        <v>144</v>
      </c>
      <c r="N1582" t="s">
        <v>2912</v>
      </c>
      <c r="P1582" s="4" t="str">
        <f t="shared" si="47"/>
        <v>KRAYN-WKO-NDX-20110803</v>
      </c>
      <c r="Q1582">
        <f t="shared" si="48"/>
        <v>1</v>
      </c>
    </row>
    <row r="1583" spans="1:17" x14ac:dyDescent="0.25">
      <c r="A1583" t="s">
        <v>2913</v>
      </c>
      <c r="B1583" t="s">
        <v>2897</v>
      </c>
      <c r="C1583" s="2">
        <v>40758</v>
      </c>
      <c r="D1583" s="2">
        <v>40758</v>
      </c>
      <c r="E1583" t="s">
        <v>20</v>
      </c>
      <c r="F1583" t="s">
        <v>1200</v>
      </c>
      <c r="G1583" t="s">
        <v>141</v>
      </c>
      <c r="H1583">
        <v>6.3000001907348633</v>
      </c>
      <c r="I1583" t="s">
        <v>162</v>
      </c>
      <c r="J1583" t="s">
        <v>107</v>
      </c>
      <c r="K1583" s="5" t="s">
        <v>168</v>
      </c>
      <c r="L1583">
        <v>2.3333332538604736</v>
      </c>
      <c r="M1583" t="s">
        <v>144</v>
      </c>
      <c r="N1583" t="s">
        <v>2912</v>
      </c>
      <c r="P1583" s="4" t="str">
        <f t="shared" si="47"/>
        <v>KRAYN-WKO-NDX-20110803</v>
      </c>
      <c r="Q1583">
        <f t="shared" si="48"/>
        <v>1</v>
      </c>
    </row>
    <row r="1584" spans="1:17" x14ac:dyDescent="0.25">
      <c r="A1584" t="s">
        <v>4797</v>
      </c>
      <c r="B1584" t="s">
        <v>1219</v>
      </c>
      <c r="C1584" s="2">
        <v>40758</v>
      </c>
      <c r="D1584" s="2">
        <v>40758</v>
      </c>
      <c r="E1584" t="s">
        <v>33</v>
      </c>
      <c r="F1584" t="s">
        <v>140</v>
      </c>
      <c r="G1584" t="s">
        <v>141</v>
      </c>
      <c r="H1584">
        <v>5.5</v>
      </c>
      <c r="I1584" t="s">
        <v>142</v>
      </c>
      <c r="K1584" s="5" t="s">
        <v>143</v>
      </c>
      <c r="L1584">
        <v>4.0833334922790527</v>
      </c>
      <c r="M1584" t="s">
        <v>144</v>
      </c>
      <c r="N1584" t="s">
        <v>4798</v>
      </c>
      <c r="P1584" s="4" t="str">
        <f t="shared" si="47"/>
        <v>KRAYN-WKO-NDX-20110803</v>
      </c>
      <c r="Q1584">
        <f t="shared" si="48"/>
        <v>1</v>
      </c>
    </row>
    <row r="1585" spans="1:17" x14ac:dyDescent="0.25">
      <c r="A1585" t="s">
        <v>4983</v>
      </c>
      <c r="B1585" t="s">
        <v>1219</v>
      </c>
      <c r="C1585" s="2">
        <v>40758</v>
      </c>
      <c r="D1585" s="2">
        <v>40758</v>
      </c>
      <c r="E1585" t="s">
        <v>34</v>
      </c>
      <c r="F1585" t="s">
        <v>1379</v>
      </c>
      <c r="G1585" t="s">
        <v>141</v>
      </c>
      <c r="H1585">
        <v>2</v>
      </c>
      <c r="I1585" t="s">
        <v>142</v>
      </c>
      <c r="K1585" s="5" t="s">
        <v>143</v>
      </c>
      <c r="L1585">
        <v>4.9499998092651367</v>
      </c>
      <c r="M1585" t="s">
        <v>144</v>
      </c>
      <c r="N1585" t="s">
        <v>4984</v>
      </c>
      <c r="P1585" s="4" t="str">
        <f t="shared" si="47"/>
        <v>KRAYN-WKO-NDX-20110803</v>
      </c>
      <c r="Q1585">
        <f t="shared" si="48"/>
        <v>1</v>
      </c>
    </row>
    <row r="1586" spans="1:17" x14ac:dyDescent="0.25">
      <c r="A1586" t="s">
        <v>4114</v>
      </c>
      <c r="B1586" t="s">
        <v>1219</v>
      </c>
      <c r="C1586" s="2">
        <v>40759</v>
      </c>
      <c r="E1586" t="s">
        <v>28</v>
      </c>
      <c r="F1586" t="s">
        <v>140</v>
      </c>
      <c r="G1586" t="s">
        <v>141</v>
      </c>
      <c r="H1586">
        <v>1.3333333730697632</v>
      </c>
      <c r="I1586" t="s">
        <v>142</v>
      </c>
      <c r="J1586" t="s">
        <v>65</v>
      </c>
      <c r="K1586" s="5" t="s">
        <v>556</v>
      </c>
      <c r="L1586">
        <v>116.80000305175781</v>
      </c>
      <c r="M1586" t="s">
        <v>144</v>
      </c>
      <c r="N1586" t="s">
        <v>4115</v>
      </c>
      <c r="P1586" s="4" t="str">
        <f t="shared" si="47"/>
        <v>KRAYN-WKO-NDX-20110804</v>
      </c>
      <c r="Q1586">
        <f t="shared" si="48"/>
        <v>1</v>
      </c>
    </row>
    <row r="1587" spans="1:17" x14ac:dyDescent="0.25">
      <c r="A1587" t="s">
        <v>4224</v>
      </c>
      <c r="B1587" t="s">
        <v>1219</v>
      </c>
      <c r="C1587" s="2">
        <v>40759</v>
      </c>
      <c r="E1587" t="s">
        <v>29</v>
      </c>
      <c r="F1587" t="s">
        <v>1216</v>
      </c>
      <c r="G1587" t="s">
        <v>141</v>
      </c>
      <c r="H1587">
        <v>1.6666666269302368</v>
      </c>
      <c r="I1587" t="s">
        <v>142</v>
      </c>
      <c r="J1587" t="s">
        <v>65</v>
      </c>
      <c r="K1587" s="5" t="s">
        <v>556</v>
      </c>
      <c r="L1587">
        <v>1</v>
      </c>
      <c r="M1587" t="s">
        <v>144</v>
      </c>
      <c r="N1587" t="s">
        <v>4115</v>
      </c>
      <c r="P1587" s="4" t="str">
        <f t="shared" si="47"/>
        <v>KRAYN-WKO-NDX-20110804</v>
      </c>
      <c r="Q1587">
        <f t="shared" si="48"/>
        <v>1</v>
      </c>
    </row>
    <row r="1588" spans="1:17" x14ac:dyDescent="0.25">
      <c r="A1588" t="s">
        <v>4362</v>
      </c>
      <c r="B1588" t="s">
        <v>1219</v>
      </c>
      <c r="C1588" s="2">
        <v>40759</v>
      </c>
      <c r="E1588" t="s">
        <v>30</v>
      </c>
      <c r="F1588" t="s">
        <v>140</v>
      </c>
      <c r="G1588" t="s">
        <v>141</v>
      </c>
      <c r="H1588">
        <v>2</v>
      </c>
      <c r="I1588" t="s">
        <v>142</v>
      </c>
      <c r="J1588" t="s">
        <v>65</v>
      </c>
      <c r="K1588" s="5" t="s">
        <v>556</v>
      </c>
      <c r="L1588">
        <v>1.2999999523162842</v>
      </c>
      <c r="M1588" t="s">
        <v>144</v>
      </c>
      <c r="N1588" t="s">
        <v>4115</v>
      </c>
      <c r="P1588" s="4" t="str">
        <f t="shared" si="47"/>
        <v>KRAYN-WKO-NDX-20110804</v>
      </c>
      <c r="Q1588">
        <f t="shared" si="48"/>
        <v>1</v>
      </c>
    </row>
    <row r="1589" spans="1:17" x14ac:dyDescent="0.25">
      <c r="A1589" t="s">
        <v>4488</v>
      </c>
      <c r="B1589" t="s">
        <v>1219</v>
      </c>
      <c r="C1589" s="2">
        <v>40759</v>
      </c>
      <c r="E1589" t="s">
        <v>31</v>
      </c>
      <c r="F1589" t="s">
        <v>140</v>
      </c>
      <c r="G1589" t="s">
        <v>141</v>
      </c>
      <c r="H1589">
        <v>2.5</v>
      </c>
      <c r="I1589" t="s">
        <v>142</v>
      </c>
      <c r="J1589" t="s">
        <v>65</v>
      </c>
      <c r="K1589" s="5" t="s">
        <v>556</v>
      </c>
      <c r="L1589">
        <v>0.46666666865348816</v>
      </c>
      <c r="M1589" t="s">
        <v>144</v>
      </c>
      <c r="N1589" t="s">
        <v>4115</v>
      </c>
      <c r="P1589" s="4" t="str">
        <f t="shared" si="47"/>
        <v>KRAYN-WKO-NDX-20110804</v>
      </c>
      <c r="Q1589">
        <f t="shared" si="48"/>
        <v>1</v>
      </c>
    </row>
    <row r="1590" spans="1:17" x14ac:dyDescent="0.25">
      <c r="A1590" t="s">
        <v>4645</v>
      </c>
      <c r="B1590" t="s">
        <v>1219</v>
      </c>
      <c r="C1590" s="2">
        <v>40759</v>
      </c>
      <c r="E1590" t="s">
        <v>32</v>
      </c>
      <c r="F1590" t="s">
        <v>140</v>
      </c>
      <c r="G1590" t="s">
        <v>141</v>
      </c>
      <c r="H1590">
        <v>2</v>
      </c>
      <c r="I1590" t="s">
        <v>142</v>
      </c>
      <c r="J1590" t="s">
        <v>65</v>
      </c>
      <c r="K1590" s="5" t="s">
        <v>556</v>
      </c>
      <c r="L1590">
        <v>0.86666667461395264</v>
      </c>
      <c r="M1590" t="s">
        <v>144</v>
      </c>
      <c r="N1590" t="s">
        <v>4115</v>
      </c>
      <c r="P1590" s="4" t="str">
        <f t="shared" si="47"/>
        <v>KRAYN-WKO-NDX-20110804</v>
      </c>
      <c r="Q1590">
        <f t="shared" si="48"/>
        <v>1</v>
      </c>
    </row>
    <row r="1591" spans="1:17" x14ac:dyDescent="0.25">
      <c r="A1591" t="s">
        <v>4799</v>
      </c>
      <c r="B1591" t="s">
        <v>1219</v>
      </c>
      <c r="C1591" s="2">
        <v>40759</v>
      </c>
      <c r="D1591" s="2">
        <v>40759</v>
      </c>
      <c r="E1591" t="s">
        <v>33</v>
      </c>
      <c r="F1591" t="s">
        <v>140</v>
      </c>
      <c r="G1591" t="s">
        <v>141</v>
      </c>
      <c r="H1591">
        <v>11.5</v>
      </c>
      <c r="I1591" t="s">
        <v>142</v>
      </c>
      <c r="K1591" s="5" t="s">
        <v>143</v>
      </c>
      <c r="L1591">
        <v>11.283333778381348</v>
      </c>
      <c r="M1591" t="s">
        <v>144</v>
      </c>
      <c r="N1591" t="s">
        <v>4800</v>
      </c>
      <c r="P1591" s="4" t="str">
        <f t="shared" si="47"/>
        <v>KRAYN-WKO-NDX-20110804</v>
      </c>
      <c r="Q1591">
        <f t="shared" si="48"/>
        <v>1</v>
      </c>
    </row>
    <row r="1592" spans="1:17" x14ac:dyDescent="0.25">
      <c r="A1592" t="s">
        <v>4801</v>
      </c>
      <c r="B1592" t="s">
        <v>1219</v>
      </c>
      <c r="C1592" s="2">
        <v>40759</v>
      </c>
      <c r="E1592" t="s">
        <v>33</v>
      </c>
      <c r="F1592" t="s">
        <v>140</v>
      </c>
      <c r="G1592" t="s">
        <v>141</v>
      </c>
      <c r="H1592">
        <v>2</v>
      </c>
      <c r="I1592" t="s">
        <v>142</v>
      </c>
      <c r="J1592" t="s">
        <v>65</v>
      </c>
      <c r="K1592" s="5" t="s">
        <v>556</v>
      </c>
      <c r="L1592">
        <v>11.283333778381348</v>
      </c>
      <c r="M1592" t="s">
        <v>144</v>
      </c>
      <c r="N1592" t="s">
        <v>4115</v>
      </c>
      <c r="P1592" s="4" t="str">
        <f t="shared" si="47"/>
        <v>KRAYN-WKO-NDX-20110804</v>
      </c>
      <c r="Q1592">
        <f t="shared" si="48"/>
        <v>1</v>
      </c>
    </row>
    <row r="1593" spans="1:17" x14ac:dyDescent="0.25">
      <c r="A1593" t="s">
        <v>4985</v>
      </c>
      <c r="B1593" t="s">
        <v>1357</v>
      </c>
      <c r="C1593" s="2">
        <v>40759</v>
      </c>
      <c r="E1593" t="s">
        <v>34</v>
      </c>
      <c r="F1593" t="s">
        <v>1379</v>
      </c>
      <c r="G1593" t="s">
        <v>141</v>
      </c>
      <c r="H1593">
        <v>5</v>
      </c>
      <c r="I1593" t="s">
        <v>142</v>
      </c>
      <c r="K1593" s="5" t="s">
        <v>143</v>
      </c>
      <c r="L1593">
        <v>4.9499998092651367</v>
      </c>
      <c r="M1593" t="s">
        <v>144</v>
      </c>
      <c r="N1593" t="s">
        <v>4226</v>
      </c>
      <c r="P1593" s="4" t="str">
        <f t="shared" si="47"/>
        <v>KRAYN-WKO-NDX-20110804</v>
      </c>
      <c r="Q1593">
        <f t="shared" si="48"/>
        <v>1</v>
      </c>
    </row>
    <row r="1594" spans="1:17" x14ac:dyDescent="0.25">
      <c r="A1594" t="s">
        <v>5111</v>
      </c>
      <c r="B1594" t="s">
        <v>1357</v>
      </c>
      <c r="C1594" s="2">
        <v>40759</v>
      </c>
      <c r="D1594" s="2">
        <v>40759</v>
      </c>
      <c r="E1594" t="s">
        <v>35</v>
      </c>
      <c r="F1594" t="s">
        <v>1379</v>
      </c>
      <c r="G1594" t="s">
        <v>141</v>
      </c>
      <c r="H1594">
        <v>3.0333333015441895</v>
      </c>
      <c r="I1594" t="s">
        <v>142</v>
      </c>
      <c r="K1594" s="5" t="s">
        <v>143</v>
      </c>
      <c r="L1594">
        <v>3.6500000953674316</v>
      </c>
      <c r="M1594" t="s">
        <v>144</v>
      </c>
      <c r="N1594" t="s">
        <v>5112</v>
      </c>
      <c r="P1594" s="4" t="str">
        <f t="shared" si="47"/>
        <v>KRAYN-WKO-NDX-20110804</v>
      </c>
      <c r="Q1594">
        <f t="shared" si="48"/>
        <v>1</v>
      </c>
    </row>
    <row r="1595" spans="1:17" x14ac:dyDescent="0.25">
      <c r="A1595" t="s">
        <v>1392</v>
      </c>
      <c r="B1595" t="s">
        <v>1219</v>
      </c>
      <c r="C1595" s="2">
        <v>40760</v>
      </c>
      <c r="D1595" s="2">
        <v>40760</v>
      </c>
      <c r="E1595" t="s">
        <v>11</v>
      </c>
      <c r="F1595" t="s">
        <v>1379</v>
      </c>
      <c r="G1595" t="s">
        <v>141</v>
      </c>
      <c r="H1595">
        <v>8.5</v>
      </c>
      <c r="I1595" t="s">
        <v>142</v>
      </c>
      <c r="K1595" s="5" t="s">
        <v>143</v>
      </c>
      <c r="L1595">
        <v>7.4666666984558105</v>
      </c>
      <c r="M1595" t="s">
        <v>144</v>
      </c>
      <c r="N1595" t="s">
        <v>1393</v>
      </c>
      <c r="P1595" s="4" t="str">
        <f t="shared" si="47"/>
        <v>KRAYN-WKO-NDX-20110805</v>
      </c>
      <c r="Q1595">
        <f t="shared" si="48"/>
        <v>1</v>
      </c>
    </row>
    <row r="1596" spans="1:17" x14ac:dyDescent="0.25">
      <c r="A1596" t="s">
        <v>4116</v>
      </c>
      <c r="B1596" t="s">
        <v>1219</v>
      </c>
      <c r="C1596" s="2">
        <v>40760</v>
      </c>
      <c r="E1596" t="s">
        <v>28</v>
      </c>
      <c r="F1596" t="s">
        <v>140</v>
      </c>
      <c r="G1596" t="s">
        <v>141</v>
      </c>
      <c r="H1596">
        <v>0.3333333432674408</v>
      </c>
      <c r="I1596" t="s">
        <v>142</v>
      </c>
      <c r="J1596" t="s">
        <v>129</v>
      </c>
      <c r="K1596" s="5" t="s">
        <v>680</v>
      </c>
      <c r="L1596">
        <v>116.80000305175781</v>
      </c>
      <c r="M1596" t="s">
        <v>144</v>
      </c>
      <c r="N1596" t="s">
        <v>4117</v>
      </c>
      <c r="P1596" s="4" t="str">
        <f t="shared" si="47"/>
        <v>KRAYN-WKO-NDX-20110805</v>
      </c>
      <c r="Q1596">
        <f t="shared" si="48"/>
        <v>1</v>
      </c>
    </row>
    <row r="1597" spans="1:17" x14ac:dyDescent="0.25">
      <c r="A1597" t="s">
        <v>1578</v>
      </c>
      <c r="B1597" t="s">
        <v>1579</v>
      </c>
      <c r="C1597" s="2">
        <v>40762</v>
      </c>
      <c r="D1597" s="2">
        <v>40768</v>
      </c>
      <c r="E1597" t="s">
        <v>12</v>
      </c>
      <c r="F1597" t="s">
        <v>161</v>
      </c>
      <c r="G1597" t="s">
        <v>141</v>
      </c>
      <c r="H1597">
        <v>4</v>
      </c>
      <c r="I1597" t="s">
        <v>142</v>
      </c>
      <c r="K1597" s="5" t="s">
        <v>143</v>
      </c>
      <c r="L1597">
        <v>126.36666870117187</v>
      </c>
      <c r="M1597" t="s">
        <v>144</v>
      </c>
      <c r="P1597" s="4" t="str">
        <f t="shared" si="47"/>
        <v>KRAYN-WKO-NDX-20110807</v>
      </c>
      <c r="Q1597">
        <f t="shared" si="48"/>
        <v>1</v>
      </c>
    </row>
    <row r="1598" spans="1:17" x14ac:dyDescent="0.25">
      <c r="A1598" t="s">
        <v>1580</v>
      </c>
      <c r="B1598" t="s">
        <v>1219</v>
      </c>
      <c r="C1598" s="2">
        <v>40763</v>
      </c>
      <c r="D1598" s="2">
        <v>40767</v>
      </c>
      <c r="E1598" t="s">
        <v>12</v>
      </c>
      <c r="F1598" t="s">
        <v>1200</v>
      </c>
      <c r="G1598" t="s">
        <v>141</v>
      </c>
      <c r="H1598">
        <v>9.75</v>
      </c>
      <c r="I1598" t="s">
        <v>162</v>
      </c>
      <c r="K1598" s="5" t="s">
        <v>143</v>
      </c>
      <c r="L1598">
        <v>127.36666870117187</v>
      </c>
      <c r="M1598" t="s">
        <v>144</v>
      </c>
      <c r="N1598" t="s">
        <v>1581</v>
      </c>
      <c r="P1598" s="4" t="str">
        <f t="shared" si="47"/>
        <v>KRAYN-WKO-NDX-20110808</v>
      </c>
      <c r="Q1598">
        <f t="shared" si="48"/>
        <v>1</v>
      </c>
    </row>
    <row r="1599" spans="1:17" x14ac:dyDescent="0.25">
      <c r="A1599" t="s">
        <v>1218</v>
      </c>
      <c r="B1599" t="s">
        <v>1219</v>
      </c>
      <c r="C1599" s="2">
        <v>40764</v>
      </c>
      <c r="E1599" t="s">
        <v>12</v>
      </c>
      <c r="F1599" t="s">
        <v>1216</v>
      </c>
      <c r="G1599" t="s">
        <v>141</v>
      </c>
      <c r="H1599">
        <v>27.75</v>
      </c>
      <c r="I1599" t="s">
        <v>142</v>
      </c>
      <c r="K1599" s="5" t="s">
        <v>143</v>
      </c>
      <c r="L1599">
        <v>8.8333330154418945</v>
      </c>
      <c r="M1599" t="s">
        <v>144</v>
      </c>
      <c r="N1599" t="s">
        <v>1220</v>
      </c>
      <c r="P1599" s="4" t="str">
        <f t="shared" si="47"/>
        <v>KRAYN-WKO-NDX-20110809</v>
      </c>
      <c r="Q1599">
        <f t="shared" si="48"/>
        <v>1</v>
      </c>
    </row>
    <row r="1600" spans="1:17" x14ac:dyDescent="0.25">
      <c r="A1600" t="s">
        <v>1394</v>
      </c>
      <c r="B1600" t="s">
        <v>1219</v>
      </c>
      <c r="C1600" s="2">
        <v>40764</v>
      </c>
      <c r="D1600" s="2">
        <v>40764</v>
      </c>
      <c r="E1600" t="s">
        <v>11</v>
      </c>
      <c r="F1600" t="s">
        <v>161</v>
      </c>
      <c r="G1600" t="s">
        <v>141</v>
      </c>
      <c r="H1600">
        <v>3.25</v>
      </c>
      <c r="I1600" t="s">
        <v>142</v>
      </c>
      <c r="K1600" s="5" t="s">
        <v>143</v>
      </c>
      <c r="L1600">
        <v>1.2833333015441895</v>
      </c>
      <c r="M1600" t="s">
        <v>144</v>
      </c>
      <c r="N1600" t="s">
        <v>1395</v>
      </c>
      <c r="P1600" s="4" t="str">
        <f t="shared" si="47"/>
        <v>KRAYN-WKO-NDX-20110809</v>
      </c>
      <c r="Q1600">
        <f t="shared" si="48"/>
        <v>1</v>
      </c>
    </row>
    <row r="1601" spans="1:17" x14ac:dyDescent="0.25">
      <c r="A1601" s="37" t="s">
        <v>1724</v>
      </c>
      <c r="B1601" t="s">
        <v>1219</v>
      </c>
      <c r="C1601" s="2">
        <v>40764</v>
      </c>
      <c r="D1601" s="2">
        <v>40764</v>
      </c>
      <c r="E1601" t="s">
        <v>13</v>
      </c>
      <c r="F1601" t="s">
        <v>161</v>
      </c>
      <c r="G1601" t="s">
        <v>141</v>
      </c>
      <c r="H1601">
        <v>1.25</v>
      </c>
      <c r="I1601" t="s">
        <v>142</v>
      </c>
      <c r="K1601" s="5" t="s">
        <v>143</v>
      </c>
      <c r="L1601">
        <v>0.89999997615814209</v>
      </c>
      <c r="M1601" t="s">
        <v>144</v>
      </c>
      <c r="N1601" t="s">
        <v>1725</v>
      </c>
      <c r="P1601" s="4" t="str">
        <f t="shared" si="47"/>
        <v>KRAYN-WKO-NDX-20110809</v>
      </c>
      <c r="Q1601">
        <f t="shared" si="48"/>
        <v>1</v>
      </c>
    </row>
    <row r="1602" spans="1:17" x14ac:dyDescent="0.25">
      <c r="A1602" t="s">
        <v>5333</v>
      </c>
      <c r="B1602" t="s">
        <v>1219</v>
      </c>
      <c r="C1602" s="2">
        <v>40764</v>
      </c>
      <c r="D1602" s="2">
        <v>40764</v>
      </c>
      <c r="E1602" t="s">
        <v>15</v>
      </c>
      <c r="F1602" t="s">
        <v>161</v>
      </c>
      <c r="G1602" t="s">
        <v>141</v>
      </c>
      <c r="H1602">
        <v>3.5</v>
      </c>
      <c r="I1602" t="s">
        <v>142</v>
      </c>
      <c r="K1602" s="5" t="s">
        <v>143</v>
      </c>
      <c r="L1602">
        <v>0.88333332538604736</v>
      </c>
      <c r="M1602" t="s">
        <v>144</v>
      </c>
      <c r="N1602" t="s">
        <v>2065</v>
      </c>
      <c r="P1602" s="4" t="str">
        <f t="shared" si="47"/>
        <v>KRAYN-WKO-NDX-20110809</v>
      </c>
      <c r="Q1602">
        <f t="shared" si="48"/>
        <v>1</v>
      </c>
    </row>
    <row r="1603" spans="1:17" x14ac:dyDescent="0.25">
      <c r="A1603" t="s">
        <v>1495</v>
      </c>
      <c r="B1603" t="s">
        <v>1219</v>
      </c>
      <c r="C1603" s="2">
        <v>40765</v>
      </c>
      <c r="E1603" t="s">
        <v>12</v>
      </c>
      <c r="F1603" t="s">
        <v>140</v>
      </c>
      <c r="G1603" t="s">
        <v>141</v>
      </c>
      <c r="H1603">
        <v>25</v>
      </c>
      <c r="I1603" t="s">
        <v>142</v>
      </c>
      <c r="K1603" s="5" t="s">
        <v>143</v>
      </c>
      <c r="L1603">
        <v>11.75</v>
      </c>
      <c r="M1603" t="s">
        <v>144</v>
      </c>
      <c r="N1603" t="s">
        <v>1496</v>
      </c>
      <c r="P1603" s="4" t="str">
        <f t="shared" ref="P1603:P1666" si="49">LEFT($A1603,22)</f>
        <v>KRAYN-WKO-NDX-20110810</v>
      </c>
      <c r="Q1603">
        <f t="shared" ref="Q1603:Q1666" si="50">COUNTIF($A$2:$A$2708,$A1603)</f>
        <v>1</v>
      </c>
    </row>
    <row r="1604" spans="1:17" x14ac:dyDescent="0.25">
      <c r="A1604" t="s">
        <v>649</v>
      </c>
      <c r="B1604" t="s">
        <v>650</v>
      </c>
      <c r="C1604" s="2">
        <v>40766</v>
      </c>
      <c r="D1604" s="2">
        <v>40766</v>
      </c>
      <c r="E1604" t="s">
        <v>30</v>
      </c>
      <c r="F1604" t="s">
        <v>140</v>
      </c>
      <c r="G1604" t="s">
        <v>141</v>
      </c>
      <c r="H1604">
        <v>9.375E-2</v>
      </c>
      <c r="I1604" t="s">
        <v>142</v>
      </c>
      <c r="K1604" s="5" t="s">
        <v>143</v>
      </c>
      <c r="L1604">
        <v>9.375E-2</v>
      </c>
      <c r="M1604" t="s">
        <v>144</v>
      </c>
      <c r="N1604" t="s">
        <v>651</v>
      </c>
      <c r="P1604" s="4" t="str">
        <f t="shared" si="49"/>
        <v>KRAYN-WKO-NDX-20110811</v>
      </c>
      <c r="Q1604">
        <f t="shared" si="50"/>
        <v>1</v>
      </c>
    </row>
    <row r="1605" spans="1:17" x14ac:dyDescent="0.25">
      <c r="A1605" t="s">
        <v>1221</v>
      </c>
      <c r="B1605" t="s">
        <v>1219</v>
      </c>
      <c r="C1605" s="2">
        <v>40766</v>
      </c>
      <c r="E1605" t="s">
        <v>12</v>
      </c>
      <c r="F1605" t="s">
        <v>1216</v>
      </c>
      <c r="G1605" t="s">
        <v>141</v>
      </c>
      <c r="H1605">
        <v>26</v>
      </c>
      <c r="I1605" t="s">
        <v>142</v>
      </c>
      <c r="J1605" t="s">
        <v>136</v>
      </c>
      <c r="K1605" s="5" t="s">
        <v>1222</v>
      </c>
      <c r="L1605">
        <v>8.8333330154418945</v>
      </c>
      <c r="M1605" t="s">
        <v>144</v>
      </c>
      <c r="N1605" t="s">
        <v>1223</v>
      </c>
      <c r="P1605" s="4" t="str">
        <f t="shared" si="49"/>
        <v>KRAYN-WKO-NDX-20110811</v>
      </c>
      <c r="Q1605">
        <f t="shared" si="50"/>
        <v>1</v>
      </c>
    </row>
    <row r="1606" spans="1:17" x14ac:dyDescent="0.25">
      <c r="A1606" t="s">
        <v>1224</v>
      </c>
      <c r="B1606" t="s">
        <v>1219</v>
      </c>
      <c r="C1606" s="2">
        <v>40767</v>
      </c>
      <c r="E1606" t="s">
        <v>12</v>
      </c>
      <c r="F1606" t="s">
        <v>1216</v>
      </c>
      <c r="G1606" t="s">
        <v>141</v>
      </c>
      <c r="H1606">
        <v>7.75</v>
      </c>
      <c r="I1606" t="s">
        <v>142</v>
      </c>
      <c r="K1606" s="5" t="s">
        <v>143</v>
      </c>
      <c r="L1606">
        <v>8.8333330154418945</v>
      </c>
      <c r="M1606" t="s">
        <v>144</v>
      </c>
      <c r="N1606" t="s">
        <v>1225</v>
      </c>
      <c r="P1606" s="4" t="str">
        <f t="shared" si="49"/>
        <v>KRAYN-WKO-NDX-20110812</v>
      </c>
      <c r="Q1606">
        <f t="shared" si="50"/>
        <v>1</v>
      </c>
    </row>
    <row r="1607" spans="1:17" x14ac:dyDescent="0.25">
      <c r="A1607" s="37" t="s">
        <v>1619</v>
      </c>
      <c r="B1607" t="s">
        <v>1579</v>
      </c>
      <c r="C1607" s="2">
        <v>40767</v>
      </c>
      <c r="D1607" s="2">
        <v>40768</v>
      </c>
      <c r="E1607" t="s">
        <v>12</v>
      </c>
      <c r="F1607" t="s">
        <v>161</v>
      </c>
      <c r="G1607" t="s">
        <v>141</v>
      </c>
      <c r="H1607">
        <v>78</v>
      </c>
      <c r="I1607" t="s">
        <v>142</v>
      </c>
      <c r="K1607" s="5" t="s">
        <v>143</v>
      </c>
      <c r="L1607">
        <v>126.36666870117187</v>
      </c>
      <c r="M1607" t="s">
        <v>144</v>
      </c>
      <c r="P1607" s="4" t="str">
        <f t="shared" si="49"/>
        <v>KRAYN-WKO-NDX-20110812</v>
      </c>
      <c r="Q1607">
        <f t="shared" si="50"/>
        <v>1</v>
      </c>
    </row>
    <row r="1608" spans="1:17" x14ac:dyDescent="0.25">
      <c r="A1608" t="s">
        <v>1582</v>
      </c>
      <c r="B1608" t="s">
        <v>1579</v>
      </c>
      <c r="C1608" s="2">
        <v>40769</v>
      </c>
      <c r="D1608" s="2">
        <v>40768</v>
      </c>
      <c r="E1608" t="s">
        <v>12</v>
      </c>
      <c r="F1608" t="s">
        <v>161</v>
      </c>
      <c r="G1608" t="s">
        <v>141</v>
      </c>
      <c r="H1608">
        <v>4</v>
      </c>
      <c r="I1608" t="s">
        <v>142</v>
      </c>
      <c r="K1608" s="5" t="s">
        <v>143</v>
      </c>
      <c r="L1608">
        <v>126.36666870117187</v>
      </c>
      <c r="M1608" t="s">
        <v>144</v>
      </c>
      <c r="P1608" s="4" t="str">
        <f t="shared" si="49"/>
        <v>KRAYN-WKO-NDX-20110814</v>
      </c>
      <c r="Q1608">
        <f t="shared" si="50"/>
        <v>1</v>
      </c>
    </row>
    <row r="1609" spans="1:17" x14ac:dyDescent="0.25">
      <c r="A1609" t="s">
        <v>3666</v>
      </c>
      <c r="B1609" t="s">
        <v>3667</v>
      </c>
      <c r="C1609" s="2">
        <v>40770</v>
      </c>
      <c r="E1609" t="s">
        <v>25</v>
      </c>
      <c r="F1609" t="s">
        <v>161</v>
      </c>
      <c r="G1609" t="s">
        <v>141</v>
      </c>
      <c r="H1609">
        <v>8</v>
      </c>
      <c r="I1609" t="s">
        <v>142</v>
      </c>
      <c r="K1609" s="5" t="s">
        <v>143</v>
      </c>
      <c r="L1609">
        <v>2.3666665554046631</v>
      </c>
      <c r="M1609" t="s">
        <v>144</v>
      </c>
      <c r="N1609" t="s">
        <v>3668</v>
      </c>
      <c r="P1609" s="4" t="str">
        <f t="shared" si="49"/>
        <v>KRAYN-WKO-NDX-20110815</v>
      </c>
      <c r="Q1609">
        <f t="shared" si="50"/>
        <v>1</v>
      </c>
    </row>
    <row r="1610" spans="1:17" x14ac:dyDescent="0.25">
      <c r="A1610" t="s">
        <v>4489</v>
      </c>
      <c r="B1610" t="s">
        <v>1219</v>
      </c>
      <c r="C1610" s="2">
        <v>40770</v>
      </c>
      <c r="E1610" t="s">
        <v>31</v>
      </c>
      <c r="F1610" t="s">
        <v>140</v>
      </c>
      <c r="G1610" t="s">
        <v>141</v>
      </c>
      <c r="H1610">
        <v>14.5</v>
      </c>
      <c r="I1610" t="s">
        <v>142</v>
      </c>
      <c r="K1610" s="5" t="s">
        <v>143</v>
      </c>
      <c r="L1610">
        <v>0.46666666865348816</v>
      </c>
      <c r="M1610" t="s">
        <v>144</v>
      </c>
      <c r="N1610" t="s">
        <v>4490</v>
      </c>
      <c r="P1610" s="4" t="str">
        <f t="shared" si="49"/>
        <v>KRAYN-WKO-NDX-20110815</v>
      </c>
      <c r="Q1610">
        <f t="shared" si="50"/>
        <v>1</v>
      </c>
    </row>
    <row r="1611" spans="1:17" x14ac:dyDescent="0.25">
      <c r="A1611" t="s">
        <v>3218</v>
      </c>
      <c r="B1611" t="s">
        <v>1219</v>
      </c>
      <c r="C1611" s="2">
        <v>40771</v>
      </c>
      <c r="E1611" t="s">
        <v>22</v>
      </c>
      <c r="F1611" t="s">
        <v>1200</v>
      </c>
      <c r="G1611" t="s">
        <v>141</v>
      </c>
      <c r="H1611">
        <v>9</v>
      </c>
      <c r="I1611" t="s">
        <v>162</v>
      </c>
      <c r="K1611" s="5" t="s">
        <v>143</v>
      </c>
      <c r="L1611">
        <v>0.30000001192092896</v>
      </c>
      <c r="M1611" t="s">
        <v>144</v>
      </c>
      <c r="N1611" t="s">
        <v>3219</v>
      </c>
      <c r="P1611" s="4" t="str">
        <f t="shared" si="49"/>
        <v>KRAYN-WKO-NDX-20110816</v>
      </c>
      <c r="Q1611">
        <f t="shared" si="50"/>
        <v>1</v>
      </c>
    </row>
    <row r="1612" spans="1:17" x14ac:dyDescent="0.25">
      <c r="A1612" t="s">
        <v>3220</v>
      </c>
      <c r="B1612" t="s">
        <v>1219</v>
      </c>
      <c r="C1612" s="2">
        <v>40771</v>
      </c>
      <c r="D1612" s="2">
        <v>40771</v>
      </c>
      <c r="E1612" t="s">
        <v>22</v>
      </c>
      <c r="F1612" t="s">
        <v>1379</v>
      </c>
      <c r="G1612" t="s">
        <v>141</v>
      </c>
      <c r="H1612">
        <v>2</v>
      </c>
      <c r="I1612" t="s">
        <v>142</v>
      </c>
      <c r="K1612" s="5" t="s">
        <v>143</v>
      </c>
      <c r="L1612">
        <v>2</v>
      </c>
      <c r="M1612" t="s">
        <v>144</v>
      </c>
      <c r="N1612" t="s">
        <v>3221</v>
      </c>
      <c r="P1612" s="4" t="str">
        <f t="shared" si="49"/>
        <v>KRAYN-WKO-NDX-20110816</v>
      </c>
      <c r="Q1612">
        <f t="shared" si="50"/>
        <v>1</v>
      </c>
    </row>
    <row r="1613" spans="1:17" x14ac:dyDescent="0.25">
      <c r="A1613" t="s">
        <v>3669</v>
      </c>
      <c r="B1613" t="s">
        <v>3667</v>
      </c>
      <c r="C1613" s="2">
        <v>40771</v>
      </c>
      <c r="E1613" t="s">
        <v>25</v>
      </c>
      <c r="F1613" t="s">
        <v>161</v>
      </c>
      <c r="G1613" t="s">
        <v>141</v>
      </c>
      <c r="H1613">
        <v>10</v>
      </c>
      <c r="I1613" t="s">
        <v>142</v>
      </c>
      <c r="K1613" s="5" t="s">
        <v>143</v>
      </c>
      <c r="L1613">
        <v>2.3666665554046631</v>
      </c>
      <c r="M1613" t="s">
        <v>144</v>
      </c>
      <c r="N1613" t="s">
        <v>3670</v>
      </c>
      <c r="P1613" s="4" t="str">
        <f t="shared" si="49"/>
        <v>KRAYN-WKO-NDX-20110816</v>
      </c>
      <c r="Q1613">
        <f t="shared" si="50"/>
        <v>1</v>
      </c>
    </row>
    <row r="1614" spans="1:17" x14ac:dyDescent="0.25">
      <c r="A1614" t="s">
        <v>4491</v>
      </c>
      <c r="B1614" t="s">
        <v>1219</v>
      </c>
      <c r="C1614" s="2">
        <v>40771</v>
      </c>
      <c r="D1614" s="2">
        <v>40772</v>
      </c>
      <c r="E1614" t="s">
        <v>31</v>
      </c>
      <c r="F1614" t="s">
        <v>1200</v>
      </c>
      <c r="G1614" t="s">
        <v>141</v>
      </c>
      <c r="H1614">
        <v>3</v>
      </c>
      <c r="I1614" t="s">
        <v>162</v>
      </c>
      <c r="K1614" s="5" t="s">
        <v>143</v>
      </c>
      <c r="L1614">
        <v>54.366664886474609</v>
      </c>
      <c r="M1614" t="s">
        <v>144</v>
      </c>
      <c r="N1614" t="s">
        <v>1581</v>
      </c>
      <c r="P1614" s="4" t="str">
        <f t="shared" si="49"/>
        <v>KRAYN-WKO-NDX-20110816</v>
      </c>
      <c r="Q1614">
        <f t="shared" si="50"/>
        <v>1</v>
      </c>
    </row>
    <row r="1615" spans="1:17" x14ac:dyDescent="0.25">
      <c r="A1615" t="s">
        <v>4492</v>
      </c>
      <c r="B1615" t="s">
        <v>1219</v>
      </c>
      <c r="C1615" s="2">
        <v>40771</v>
      </c>
      <c r="E1615" t="s">
        <v>31</v>
      </c>
      <c r="F1615" t="s">
        <v>140</v>
      </c>
      <c r="G1615" t="s">
        <v>141</v>
      </c>
      <c r="H1615">
        <v>9.75</v>
      </c>
      <c r="I1615" t="s">
        <v>142</v>
      </c>
      <c r="J1615" t="s">
        <v>136</v>
      </c>
      <c r="K1615" s="5" t="s">
        <v>168</v>
      </c>
      <c r="L1615">
        <v>54.366664886474609</v>
      </c>
      <c r="M1615" t="s">
        <v>144</v>
      </c>
      <c r="N1615" t="s">
        <v>4493</v>
      </c>
      <c r="P1615" s="4" t="str">
        <f t="shared" si="49"/>
        <v>KRAYN-WKO-NDX-20110816</v>
      </c>
      <c r="Q1615">
        <f t="shared" si="50"/>
        <v>1</v>
      </c>
    </row>
    <row r="1616" spans="1:17" x14ac:dyDescent="0.25">
      <c r="A1616" t="s">
        <v>4494</v>
      </c>
      <c r="B1616" t="s">
        <v>1219</v>
      </c>
      <c r="C1616" s="2">
        <v>40771</v>
      </c>
      <c r="D1616" s="2">
        <v>40771</v>
      </c>
      <c r="E1616" t="s">
        <v>31</v>
      </c>
      <c r="F1616" t="s">
        <v>140</v>
      </c>
      <c r="G1616" t="s">
        <v>141</v>
      </c>
      <c r="H1616">
        <v>0.5</v>
      </c>
      <c r="I1616" t="s">
        <v>142</v>
      </c>
      <c r="K1616" s="5" t="s">
        <v>143</v>
      </c>
      <c r="L1616">
        <v>0.5</v>
      </c>
      <c r="M1616" t="s">
        <v>144</v>
      </c>
      <c r="N1616" t="s">
        <v>4495</v>
      </c>
      <c r="P1616" s="4" t="str">
        <f t="shared" si="49"/>
        <v>KRAYN-WKO-NDX-20110816</v>
      </c>
      <c r="Q1616">
        <f t="shared" si="50"/>
        <v>1</v>
      </c>
    </row>
    <row r="1617" spans="1:17" x14ac:dyDescent="0.25">
      <c r="A1617" t="s">
        <v>4496</v>
      </c>
      <c r="B1617" t="s">
        <v>1219</v>
      </c>
      <c r="C1617" s="2">
        <v>40771</v>
      </c>
      <c r="D1617" s="2">
        <v>40760</v>
      </c>
      <c r="E1617" t="s">
        <v>31</v>
      </c>
      <c r="F1617" t="s">
        <v>1200</v>
      </c>
      <c r="G1617" t="s">
        <v>141</v>
      </c>
      <c r="H1617">
        <v>6.5</v>
      </c>
      <c r="I1617" t="s">
        <v>162</v>
      </c>
      <c r="K1617" s="5" t="s">
        <v>143</v>
      </c>
      <c r="L1617">
        <v>0.5</v>
      </c>
      <c r="M1617" t="s">
        <v>144</v>
      </c>
      <c r="N1617" t="s">
        <v>4497</v>
      </c>
      <c r="P1617" s="4" t="str">
        <f t="shared" si="49"/>
        <v>KRAYN-WKO-NDX-20110816</v>
      </c>
      <c r="Q1617">
        <f t="shared" si="50"/>
        <v>1</v>
      </c>
    </row>
    <row r="1618" spans="1:17" x14ac:dyDescent="0.25">
      <c r="A1618" t="s">
        <v>4498</v>
      </c>
      <c r="B1618" t="s">
        <v>4499</v>
      </c>
      <c r="C1618" s="2">
        <v>40771</v>
      </c>
      <c r="E1618" t="s">
        <v>31</v>
      </c>
      <c r="F1618" t="s">
        <v>140</v>
      </c>
      <c r="G1618" t="s">
        <v>141</v>
      </c>
      <c r="H1618">
        <v>0.25</v>
      </c>
      <c r="I1618" t="s">
        <v>142</v>
      </c>
      <c r="J1618" t="s">
        <v>63</v>
      </c>
      <c r="K1618" s="5" t="s">
        <v>168</v>
      </c>
      <c r="L1618">
        <v>0.5</v>
      </c>
      <c r="M1618" t="s">
        <v>144</v>
      </c>
      <c r="N1618" t="s">
        <v>4500</v>
      </c>
      <c r="P1618" s="4" t="str">
        <f t="shared" si="49"/>
        <v>KRAYN-WKO-NDX-20110816</v>
      </c>
      <c r="Q1618">
        <f t="shared" si="50"/>
        <v>1</v>
      </c>
    </row>
    <row r="1619" spans="1:17" x14ac:dyDescent="0.25">
      <c r="A1619" t="s">
        <v>4646</v>
      </c>
      <c r="B1619" t="s">
        <v>1219</v>
      </c>
      <c r="C1619" s="2">
        <v>40771</v>
      </c>
      <c r="D1619" s="2">
        <v>40773</v>
      </c>
      <c r="E1619" t="s">
        <v>32</v>
      </c>
      <c r="F1619" t="s">
        <v>1200</v>
      </c>
      <c r="G1619" t="s">
        <v>141</v>
      </c>
      <c r="H1619">
        <v>10</v>
      </c>
      <c r="I1619" t="s">
        <v>162</v>
      </c>
      <c r="K1619" s="5" t="s">
        <v>143</v>
      </c>
      <c r="L1619">
        <v>43.283332824707031</v>
      </c>
      <c r="M1619" t="s">
        <v>144</v>
      </c>
      <c r="N1619" t="s">
        <v>1581</v>
      </c>
      <c r="P1619" s="4" t="str">
        <f t="shared" si="49"/>
        <v>KRAYN-WKO-NDX-20110816</v>
      </c>
      <c r="Q1619">
        <f t="shared" si="50"/>
        <v>1</v>
      </c>
    </row>
    <row r="1620" spans="1:17" x14ac:dyDescent="0.25">
      <c r="A1620" t="s">
        <v>3671</v>
      </c>
      <c r="B1620" t="s">
        <v>3667</v>
      </c>
      <c r="C1620" s="2">
        <v>40772</v>
      </c>
      <c r="E1620" t="s">
        <v>25</v>
      </c>
      <c r="F1620" t="s">
        <v>161</v>
      </c>
      <c r="G1620" t="s">
        <v>141</v>
      </c>
      <c r="H1620">
        <v>15</v>
      </c>
      <c r="I1620" t="s">
        <v>142</v>
      </c>
      <c r="K1620" s="5" t="s">
        <v>143</v>
      </c>
      <c r="L1620">
        <v>2.3666665554046631</v>
      </c>
      <c r="M1620" t="s">
        <v>144</v>
      </c>
      <c r="N1620" t="s">
        <v>3665</v>
      </c>
      <c r="P1620" s="4" t="str">
        <f t="shared" si="49"/>
        <v>KRAYN-WKO-NDX-20110817</v>
      </c>
      <c r="Q1620">
        <f t="shared" si="50"/>
        <v>1</v>
      </c>
    </row>
    <row r="1621" spans="1:17" x14ac:dyDescent="0.25">
      <c r="A1621" t="s">
        <v>4647</v>
      </c>
      <c r="B1621" t="s">
        <v>1219</v>
      </c>
      <c r="C1621" s="2">
        <v>40772</v>
      </c>
      <c r="D1621" s="2">
        <v>40773</v>
      </c>
      <c r="E1621" t="s">
        <v>32</v>
      </c>
      <c r="F1621" t="s">
        <v>1200</v>
      </c>
      <c r="G1621" t="s">
        <v>141</v>
      </c>
      <c r="H1621">
        <v>5.5</v>
      </c>
      <c r="I1621" t="s">
        <v>162</v>
      </c>
      <c r="K1621" s="5" t="s">
        <v>143</v>
      </c>
      <c r="L1621">
        <v>43.283332824707031</v>
      </c>
      <c r="M1621" t="s">
        <v>144</v>
      </c>
      <c r="N1621" t="s">
        <v>1581</v>
      </c>
      <c r="P1621" s="4" t="str">
        <f t="shared" si="49"/>
        <v>KRAYN-WKO-NDX-20110817</v>
      </c>
      <c r="Q1621">
        <f t="shared" si="50"/>
        <v>1</v>
      </c>
    </row>
    <row r="1622" spans="1:17" x14ac:dyDescent="0.25">
      <c r="A1622" t="s">
        <v>4648</v>
      </c>
      <c r="B1622" t="s">
        <v>1219</v>
      </c>
      <c r="C1622" s="2">
        <v>40772</v>
      </c>
      <c r="D1622" s="2">
        <v>40773</v>
      </c>
      <c r="E1622" t="s">
        <v>32</v>
      </c>
      <c r="F1622" t="s">
        <v>140</v>
      </c>
      <c r="G1622" t="s">
        <v>141</v>
      </c>
      <c r="H1622">
        <v>13.5</v>
      </c>
      <c r="I1622" t="s">
        <v>142</v>
      </c>
      <c r="J1622" t="s">
        <v>136</v>
      </c>
      <c r="K1622" s="5" t="s">
        <v>1549</v>
      </c>
      <c r="L1622">
        <v>43.033332824707031</v>
      </c>
      <c r="M1622" t="s">
        <v>144</v>
      </c>
      <c r="N1622" t="s">
        <v>4649</v>
      </c>
      <c r="P1622" s="4" t="str">
        <f t="shared" si="49"/>
        <v>KRAYN-WKO-NDX-20110817</v>
      </c>
      <c r="Q1622">
        <f t="shared" si="50"/>
        <v>1</v>
      </c>
    </row>
    <row r="1623" spans="1:17" x14ac:dyDescent="0.25">
      <c r="A1623" t="s">
        <v>4650</v>
      </c>
      <c r="B1623" t="s">
        <v>1219</v>
      </c>
      <c r="C1623" s="2">
        <v>40772</v>
      </c>
      <c r="D1623" s="2">
        <v>40773</v>
      </c>
      <c r="E1623" t="s">
        <v>32</v>
      </c>
      <c r="F1623" t="s">
        <v>1200</v>
      </c>
      <c r="G1623" t="s">
        <v>141</v>
      </c>
      <c r="H1623">
        <v>0.25</v>
      </c>
      <c r="I1623" t="s">
        <v>162</v>
      </c>
      <c r="K1623" s="5" t="s">
        <v>143</v>
      </c>
      <c r="L1623">
        <v>43.283332824707031</v>
      </c>
      <c r="M1623" t="s">
        <v>144</v>
      </c>
      <c r="N1623" t="s">
        <v>4651</v>
      </c>
      <c r="P1623" s="4" t="str">
        <f t="shared" si="49"/>
        <v>KRAYN-WKO-NDX-20110817</v>
      </c>
      <c r="Q1623">
        <f t="shared" si="50"/>
        <v>1</v>
      </c>
    </row>
    <row r="1624" spans="1:17" x14ac:dyDescent="0.25">
      <c r="A1624" t="s">
        <v>4652</v>
      </c>
      <c r="B1624" t="s">
        <v>1219</v>
      </c>
      <c r="C1624" s="2">
        <v>40772</v>
      </c>
      <c r="D1624" s="2">
        <v>40773</v>
      </c>
      <c r="E1624" t="s">
        <v>32</v>
      </c>
      <c r="F1624" t="s">
        <v>140</v>
      </c>
      <c r="G1624" t="s">
        <v>141</v>
      </c>
      <c r="H1624">
        <v>0.5</v>
      </c>
      <c r="I1624" t="s">
        <v>142</v>
      </c>
      <c r="K1624" s="5" t="s">
        <v>143</v>
      </c>
      <c r="L1624">
        <v>43.283332824707031</v>
      </c>
      <c r="M1624" t="s">
        <v>144</v>
      </c>
      <c r="N1624" t="s">
        <v>4653</v>
      </c>
      <c r="P1624" s="4" t="str">
        <f t="shared" si="49"/>
        <v>KRAYN-WKO-NDX-20110817</v>
      </c>
      <c r="Q1624">
        <f t="shared" si="50"/>
        <v>1</v>
      </c>
    </row>
    <row r="1625" spans="1:17" x14ac:dyDescent="0.25">
      <c r="A1625" t="s">
        <v>4654</v>
      </c>
      <c r="B1625" t="s">
        <v>1219</v>
      </c>
      <c r="C1625" s="2">
        <v>40772</v>
      </c>
      <c r="D1625" s="2">
        <v>40773</v>
      </c>
      <c r="E1625" t="s">
        <v>32</v>
      </c>
      <c r="F1625" t="s">
        <v>1200</v>
      </c>
      <c r="G1625" t="s">
        <v>141</v>
      </c>
      <c r="H1625">
        <v>0.25</v>
      </c>
      <c r="I1625" t="s">
        <v>162</v>
      </c>
      <c r="K1625" s="5" t="s">
        <v>143</v>
      </c>
      <c r="L1625">
        <v>43.283332824707031</v>
      </c>
      <c r="M1625" t="s">
        <v>144</v>
      </c>
      <c r="N1625" t="s">
        <v>4655</v>
      </c>
      <c r="P1625" s="4" t="str">
        <f t="shared" si="49"/>
        <v>KRAYN-WKO-NDX-20110817</v>
      </c>
      <c r="Q1625">
        <f t="shared" si="50"/>
        <v>1</v>
      </c>
    </row>
    <row r="1626" spans="1:17" x14ac:dyDescent="0.25">
      <c r="A1626" t="s">
        <v>4656</v>
      </c>
      <c r="B1626" t="s">
        <v>1219</v>
      </c>
      <c r="C1626" s="2">
        <v>40772</v>
      </c>
      <c r="D1626" s="2">
        <v>40773</v>
      </c>
      <c r="E1626" t="s">
        <v>32</v>
      </c>
      <c r="F1626" t="s">
        <v>140</v>
      </c>
      <c r="G1626" t="s">
        <v>141</v>
      </c>
      <c r="H1626">
        <v>1.5</v>
      </c>
      <c r="I1626" t="s">
        <v>142</v>
      </c>
      <c r="J1626" t="s">
        <v>131</v>
      </c>
      <c r="K1626" s="5" t="s">
        <v>333</v>
      </c>
      <c r="L1626">
        <v>43.283332824707031</v>
      </c>
      <c r="M1626" t="s">
        <v>144</v>
      </c>
      <c r="N1626" t="s">
        <v>4657</v>
      </c>
      <c r="P1626" s="4" t="str">
        <f t="shared" si="49"/>
        <v>KRAYN-WKO-NDX-20110817</v>
      </c>
      <c r="Q1626">
        <f t="shared" si="50"/>
        <v>1</v>
      </c>
    </row>
    <row r="1627" spans="1:17" x14ac:dyDescent="0.25">
      <c r="A1627" t="s">
        <v>4802</v>
      </c>
      <c r="B1627" t="s">
        <v>2788</v>
      </c>
      <c r="C1627" s="2">
        <v>40772</v>
      </c>
      <c r="D1627" s="2">
        <v>40772</v>
      </c>
      <c r="E1627" t="s">
        <v>33</v>
      </c>
      <c r="F1627" t="s">
        <v>161</v>
      </c>
      <c r="G1627" t="s">
        <v>141</v>
      </c>
      <c r="H1627">
        <v>2</v>
      </c>
      <c r="I1627" t="s">
        <v>142</v>
      </c>
      <c r="J1627" t="s">
        <v>129</v>
      </c>
      <c r="K1627" s="5" t="s">
        <v>168</v>
      </c>
      <c r="L1627">
        <v>4.6833333969116211</v>
      </c>
      <c r="M1627" t="s">
        <v>144</v>
      </c>
      <c r="N1627" t="s">
        <v>4803</v>
      </c>
      <c r="P1627" s="4" t="str">
        <f t="shared" si="49"/>
        <v>KRAYN-WKO-NDX-20110817</v>
      </c>
      <c r="Q1627">
        <f t="shared" si="50"/>
        <v>1</v>
      </c>
    </row>
    <row r="1628" spans="1:17" x14ac:dyDescent="0.25">
      <c r="A1628" t="s">
        <v>3661</v>
      </c>
      <c r="B1628" t="s">
        <v>3662</v>
      </c>
      <c r="C1628" s="2">
        <v>40773</v>
      </c>
      <c r="E1628" t="s">
        <v>25</v>
      </c>
      <c r="F1628" t="s">
        <v>161</v>
      </c>
      <c r="G1628" t="s">
        <v>141</v>
      </c>
      <c r="H1628">
        <v>51</v>
      </c>
      <c r="I1628" t="s">
        <v>142</v>
      </c>
      <c r="J1628" t="s">
        <v>3663</v>
      </c>
      <c r="K1628" s="5" t="s">
        <v>3664</v>
      </c>
      <c r="L1628">
        <v>2.3666665554046631</v>
      </c>
      <c r="M1628" t="s">
        <v>144</v>
      </c>
      <c r="N1628" t="s">
        <v>3665</v>
      </c>
      <c r="P1628" s="4" t="str">
        <f t="shared" si="49"/>
        <v>KRAYN-WKO-NDX-20110818</v>
      </c>
      <c r="Q1628">
        <f t="shared" si="50"/>
        <v>1</v>
      </c>
    </row>
    <row r="1629" spans="1:17" x14ac:dyDescent="0.25">
      <c r="A1629" t="s">
        <v>4103</v>
      </c>
      <c r="B1629" t="s">
        <v>1219</v>
      </c>
      <c r="C1629" s="2">
        <v>40773</v>
      </c>
      <c r="D1629" s="2">
        <v>40774</v>
      </c>
      <c r="E1629" t="s">
        <v>28</v>
      </c>
      <c r="F1629" t="s">
        <v>140</v>
      </c>
      <c r="G1629" t="s">
        <v>141</v>
      </c>
      <c r="H1629">
        <v>6</v>
      </c>
      <c r="I1629" t="s">
        <v>142</v>
      </c>
      <c r="J1629" t="s">
        <v>136</v>
      </c>
      <c r="K1629" s="5" t="s">
        <v>168</v>
      </c>
      <c r="L1629">
        <v>9.9666662216186523</v>
      </c>
      <c r="M1629" t="s">
        <v>144</v>
      </c>
      <c r="N1629" t="s">
        <v>4104</v>
      </c>
      <c r="P1629" s="4" t="str">
        <f t="shared" si="49"/>
        <v>KRAYN-WKO-NDX-20110818</v>
      </c>
      <c r="Q1629">
        <f t="shared" si="50"/>
        <v>1</v>
      </c>
    </row>
    <row r="1630" spans="1:17" x14ac:dyDescent="0.25">
      <c r="A1630" t="s">
        <v>4118</v>
      </c>
      <c r="B1630" t="s">
        <v>1357</v>
      </c>
      <c r="C1630" s="2">
        <v>40773</v>
      </c>
      <c r="D1630" s="2">
        <v>40774</v>
      </c>
      <c r="E1630" t="s">
        <v>28</v>
      </c>
      <c r="F1630" t="s">
        <v>140</v>
      </c>
      <c r="G1630" t="s">
        <v>141</v>
      </c>
      <c r="H1630">
        <v>2.2166666984558105</v>
      </c>
      <c r="I1630" t="s">
        <v>142</v>
      </c>
      <c r="K1630" s="5" t="s">
        <v>143</v>
      </c>
      <c r="L1630">
        <v>7.2166666984558105</v>
      </c>
      <c r="M1630" t="s">
        <v>144</v>
      </c>
      <c r="N1630" t="s">
        <v>4119</v>
      </c>
      <c r="P1630" s="4" t="str">
        <f t="shared" si="49"/>
        <v>KRAYN-WKO-NDX-20110818</v>
      </c>
      <c r="Q1630">
        <f t="shared" si="50"/>
        <v>1</v>
      </c>
    </row>
    <row r="1631" spans="1:17" x14ac:dyDescent="0.25">
      <c r="A1631" t="s">
        <v>4225</v>
      </c>
      <c r="B1631" t="s">
        <v>1357</v>
      </c>
      <c r="C1631" s="2">
        <v>40773</v>
      </c>
      <c r="D1631" s="2">
        <v>40773</v>
      </c>
      <c r="E1631" t="s">
        <v>29</v>
      </c>
      <c r="F1631" t="s">
        <v>1216</v>
      </c>
      <c r="G1631" t="s">
        <v>141</v>
      </c>
      <c r="H1631">
        <v>3</v>
      </c>
      <c r="I1631" t="s">
        <v>142</v>
      </c>
      <c r="K1631" s="5" t="s">
        <v>143</v>
      </c>
      <c r="L1631">
        <v>10.75</v>
      </c>
      <c r="M1631" t="s">
        <v>144</v>
      </c>
      <c r="N1631" t="s">
        <v>4226</v>
      </c>
      <c r="P1631" s="4" t="str">
        <f t="shared" si="49"/>
        <v>KRAYN-WKO-NDX-20110818</v>
      </c>
      <c r="Q1631">
        <f t="shared" si="50"/>
        <v>1</v>
      </c>
    </row>
    <row r="1632" spans="1:17" x14ac:dyDescent="0.25">
      <c r="A1632" t="s">
        <v>4227</v>
      </c>
      <c r="B1632" t="s">
        <v>1219</v>
      </c>
      <c r="C1632" s="2">
        <v>40773</v>
      </c>
      <c r="E1632" t="s">
        <v>29</v>
      </c>
      <c r="F1632" t="s">
        <v>1200</v>
      </c>
      <c r="G1632" t="s">
        <v>141</v>
      </c>
      <c r="H1632">
        <v>10</v>
      </c>
      <c r="I1632" t="s">
        <v>162</v>
      </c>
      <c r="K1632" s="5" t="s">
        <v>143</v>
      </c>
      <c r="L1632">
        <v>10.75</v>
      </c>
      <c r="M1632" t="s">
        <v>144</v>
      </c>
      <c r="N1632" t="s">
        <v>1581</v>
      </c>
      <c r="P1632" s="4" t="str">
        <f t="shared" si="49"/>
        <v>KRAYN-WKO-NDX-20110818</v>
      </c>
      <c r="Q1632">
        <f t="shared" si="50"/>
        <v>1</v>
      </c>
    </row>
    <row r="1633" spans="1:17" x14ac:dyDescent="0.25">
      <c r="A1633" t="s">
        <v>4228</v>
      </c>
      <c r="B1633" t="s">
        <v>1357</v>
      </c>
      <c r="C1633" s="2">
        <v>40773</v>
      </c>
      <c r="D1633" s="2">
        <v>40773</v>
      </c>
      <c r="E1633" t="s">
        <v>29</v>
      </c>
      <c r="F1633" t="s">
        <v>1216</v>
      </c>
      <c r="G1633" t="s">
        <v>141</v>
      </c>
      <c r="H1633">
        <v>5</v>
      </c>
      <c r="I1633" t="s">
        <v>142</v>
      </c>
      <c r="K1633" s="5" t="s">
        <v>143</v>
      </c>
      <c r="L1633">
        <v>10.75</v>
      </c>
      <c r="M1633" t="s">
        <v>144</v>
      </c>
      <c r="N1633" t="s">
        <v>4119</v>
      </c>
      <c r="P1633" s="4" t="str">
        <f t="shared" si="49"/>
        <v>KRAYN-WKO-NDX-20110818</v>
      </c>
      <c r="Q1633">
        <f t="shared" si="50"/>
        <v>1</v>
      </c>
    </row>
    <row r="1634" spans="1:17" x14ac:dyDescent="0.25">
      <c r="A1634" t="s">
        <v>4229</v>
      </c>
      <c r="B1634" t="s">
        <v>1357</v>
      </c>
      <c r="C1634" s="2">
        <v>40773</v>
      </c>
      <c r="D1634" s="2">
        <v>40773</v>
      </c>
      <c r="E1634" t="s">
        <v>29</v>
      </c>
      <c r="F1634" t="s">
        <v>1216</v>
      </c>
      <c r="G1634" t="s">
        <v>141</v>
      </c>
      <c r="H1634">
        <v>4.5</v>
      </c>
      <c r="I1634" t="s">
        <v>142</v>
      </c>
      <c r="K1634" s="5" t="s">
        <v>143</v>
      </c>
      <c r="L1634">
        <v>10.75</v>
      </c>
      <c r="M1634" t="s">
        <v>144</v>
      </c>
      <c r="N1634" t="s">
        <v>4230</v>
      </c>
      <c r="P1634" s="4" t="str">
        <f t="shared" si="49"/>
        <v>KRAYN-WKO-NDX-20110818</v>
      </c>
      <c r="Q1634">
        <f t="shared" si="50"/>
        <v>1</v>
      </c>
    </row>
    <row r="1635" spans="1:17" x14ac:dyDescent="0.25">
      <c r="A1635" t="s">
        <v>4658</v>
      </c>
      <c r="B1635" t="s">
        <v>1219</v>
      </c>
      <c r="C1635" s="2">
        <v>40773</v>
      </c>
      <c r="D1635" s="2">
        <v>40773</v>
      </c>
      <c r="E1635" t="s">
        <v>32</v>
      </c>
      <c r="F1635" t="s">
        <v>140</v>
      </c>
      <c r="G1635" t="s">
        <v>141</v>
      </c>
      <c r="H1635">
        <v>5.75</v>
      </c>
      <c r="I1635" t="s">
        <v>142</v>
      </c>
      <c r="J1635" t="s">
        <v>136</v>
      </c>
      <c r="K1635" s="5" t="s">
        <v>168</v>
      </c>
      <c r="L1635">
        <v>43.033332824707031</v>
      </c>
      <c r="M1635" t="s">
        <v>144</v>
      </c>
      <c r="N1635" t="s">
        <v>4659</v>
      </c>
      <c r="P1635" s="4" t="str">
        <f t="shared" si="49"/>
        <v>KRAYN-WKO-NDX-20110818</v>
      </c>
      <c r="Q1635">
        <f t="shared" si="50"/>
        <v>1</v>
      </c>
    </row>
    <row r="1636" spans="1:17" x14ac:dyDescent="0.25">
      <c r="A1636" t="s">
        <v>1399</v>
      </c>
      <c r="B1636" t="s">
        <v>1400</v>
      </c>
      <c r="C1636" s="2">
        <v>40774</v>
      </c>
      <c r="D1636" s="2">
        <v>40774</v>
      </c>
      <c r="E1636" t="s">
        <v>11</v>
      </c>
      <c r="F1636" t="s">
        <v>161</v>
      </c>
      <c r="G1636" t="s">
        <v>141</v>
      </c>
      <c r="H1636">
        <v>4.5</v>
      </c>
      <c r="I1636" t="s">
        <v>142</v>
      </c>
      <c r="K1636" s="5" t="s">
        <v>143</v>
      </c>
      <c r="L1636">
        <v>2.6166665554046631</v>
      </c>
      <c r="M1636" t="s">
        <v>144</v>
      </c>
      <c r="N1636" t="s">
        <v>1401</v>
      </c>
      <c r="P1636" s="4" t="str">
        <f t="shared" si="49"/>
        <v>KRAYN-WKO-NDX-20110819</v>
      </c>
      <c r="Q1636">
        <f t="shared" si="50"/>
        <v>1</v>
      </c>
    </row>
    <row r="1637" spans="1:17" x14ac:dyDescent="0.25">
      <c r="A1637" t="s">
        <v>1440</v>
      </c>
      <c r="B1637" t="s">
        <v>1219</v>
      </c>
      <c r="C1637" s="2">
        <v>40774</v>
      </c>
      <c r="D1637" s="2">
        <v>40774</v>
      </c>
      <c r="E1637" t="s">
        <v>30</v>
      </c>
      <c r="F1637" t="s">
        <v>140</v>
      </c>
      <c r="G1637" t="s">
        <v>141</v>
      </c>
      <c r="H1637">
        <v>0.25</v>
      </c>
      <c r="I1637" t="s">
        <v>142</v>
      </c>
      <c r="K1637" s="5" t="s">
        <v>143</v>
      </c>
      <c r="L1637">
        <v>0.25</v>
      </c>
      <c r="M1637" t="s">
        <v>144</v>
      </c>
      <c r="N1637" t="s">
        <v>1441</v>
      </c>
      <c r="P1637" s="4" t="str">
        <f t="shared" si="49"/>
        <v>KRAYN-WKO-NDX-20110819</v>
      </c>
      <c r="Q1637">
        <f t="shared" si="50"/>
        <v>1</v>
      </c>
    </row>
    <row r="1638" spans="1:17" x14ac:dyDescent="0.25">
      <c r="A1638" t="s">
        <v>1442</v>
      </c>
      <c r="B1638" t="s">
        <v>1219</v>
      </c>
      <c r="C1638" s="2">
        <v>40774</v>
      </c>
      <c r="D1638" s="2">
        <v>40774</v>
      </c>
      <c r="E1638" t="s">
        <v>30</v>
      </c>
      <c r="F1638" t="s">
        <v>140</v>
      </c>
      <c r="G1638" t="s">
        <v>141</v>
      </c>
      <c r="H1638">
        <v>1.5833333730697632</v>
      </c>
      <c r="I1638" t="s">
        <v>142</v>
      </c>
      <c r="K1638" s="5" t="s">
        <v>143</v>
      </c>
      <c r="L1638">
        <v>0.25</v>
      </c>
      <c r="M1638" t="s">
        <v>144</v>
      </c>
      <c r="N1638" t="s">
        <v>1443</v>
      </c>
      <c r="P1638" s="4" t="str">
        <f t="shared" si="49"/>
        <v>KRAYN-WKO-NDX-20110819</v>
      </c>
      <c r="Q1638">
        <f t="shared" si="50"/>
        <v>1</v>
      </c>
    </row>
    <row r="1639" spans="1:17" x14ac:dyDescent="0.25">
      <c r="A1639" t="s">
        <v>3056</v>
      </c>
      <c r="B1639" t="s">
        <v>1727</v>
      </c>
      <c r="C1639" s="2">
        <v>40774</v>
      </c>
      <c r="D1639" s="2">
        <v>40775</v>
      </c>
      <c r="E1639" t="s">
        <v>21</v>
      </c>
      <c r="F1639" t="s">
        <v>161</v>
      </c>
      <c r="G1639" t="s">
        <v>141</v>
      </c>
      <c r="H1639">
        <v>27.833333969116211</v>
      </c>
      <c r="I1639" t="s">
        <v>142</v>
      </c>
      <c r="J1639" t="s">
        <v>50</v>
      </c>
      <c r="K1639" s="5" t="s">
        <v>680</v>
      </c>
      <c r="L1639">
        <v>5.1333332061767578</v>
      </c>
      <c r="M1639" t="s">
        <v>144</v>
      </c>
      <c r="N1639" t="s">
        <v>3057</v>
      </c>
      <c r="P1639" s="4" t="str">
        <f t="shared" si="49"/>
        <v>KRAYN-WKO-NDX-20110819</v>
      </c>
      <c r="Q1639">
        <f t="shared" si="50"/>
        <v>1</v>
      </c>
    </row>
    <row r="1640" spans="1:17" x14ac:dyDescent="0.25">
      <c r="A1640" t="s">
        <v>3531</v>
      </c>
      <c r="B1640" t="s">
        <v>1219</v>
      </c>
      <c r="C1640" s="2">
        <v>40774</v>
      </c>
      <c r="D1640" s="2">
        <v>40774</v>
      </c>
      <c r="E1640" t="s">
        <v>24</v>
      </c>
      <c r="F1640" t="s">
        <v>140</v>
      </c>
      <c r="G1640" t="s">
        <v>141</v>
      </c>
      <c r="H1640">
        <v>5.1666665077209473</v>
      </c>
      <c r="I1640" t="s">
        <v>142</v>
      </c>
      <c r="J1640" t="s">
        <v>136</v>
      </c>
      <c r="K1640" s="5" t="s">
        <v>168</v>
      </c>
      <c r="L1640">
        <v>10.233333587646484</v>
      </c>
      <c r="M1640" t="s">
        <v>144</v>
      </c>
      <c r="N1640" t="s">
        <v>3532</v>
      </c>
      <c r="P1640" s="4" t="str">
        <f t="shared" si="49"/>
        <v>KRAYN-WKO-NDX-20110819</v>
      </c>
      <c r="Q1640">
        <f t="shared" si="50"/>
        <v>1</v>
      </c>
    </row>
    <row r="1641" spans="1:17" x14ac:dyDescent="0.25">
      <c r="A1641" t="s">
        <v>3672</v>
      </c>
      <c r="B1641" t="s">
        <v>3662</v>
      </c>
      <c r="C1641" s="2">
        <v>40774</v>
      </c>
      <c r="E1641" t="s">
        <v>25</v>
      </c>
      <c r="F1641" t="s">
        <v>161</v>
      </c>
      <c r="G1641" t="s">
        <v>141</v>
      </c>
      <c r="H1641">
        <v>11</v>
      </c>
      <c r="I1641" t="s">
        <v>142</v>
      </c>
      <c r="K1641" s="5" t="s">
        <v>143</v>
      </c>
      <c r="L1641">
        <v>2.3666665554046631</v>
      </c>
      <c r="M1641" t="s">
        <v>144</v>
      </c>
      <c r="N1641" t="s">
        <v>3665</v>
      </c>
      <c r="P1641" s="4" t="str">
        <f t="shared" si="49"/>
        <v>KRAYN-WKO-NDX-20110819</v>
      </c>
      <c r="Q1641">
        <f t="shared" si="50"/>
        <v>1</v>
      </c>
    </row>
    <row r="1642" spans="1:17" x14ac:dyDescent="0.25">
      <c r="A1642" t="s">
        <v>4120</v>
      </c>
      <c r="B1642" t="s">
        <v>1219</v>
      </c>
      <c r="C1642" s="2">
        <v>40774</v>
      </c>
      <c r="D1642" s="2">
        <v>40774</v>
      </c>
      <c r="E1642" t="s">
        <v>28</v>
      </c>
      <c r="F1642" t="s">
        <v>140</v>
      </c>
      <c r="G1642" t="s">
        <v>141</v>
      </c>
      <c r="H1642">
        <v>3.1666667461395264</v>
      </c>
      <c r="I1642" t="s">
        <v>142</v>
      </c>
      <c r="K1642" s="5" t="s">
        <v>143</v>
      </c>
      <c r="L1642">
        <v>9.9666662216186523</v>
      </c>
      <c r="M1642" t="s">
        <v>144</v>
      </c>
      <c r="N1642" t="s">
        <v>4121</v>
      </c>
      <c r="P1642" s="4" t="str">
        <f t="shared" si="49"/>
        <v>KRAYN-WKO-NDX-20110819</v>
      </c>
      <c r="Q1642">
        <f t="shared" si="50"/>
        <v>1</v>
      </c>
    </row>
    <row r="1643" spans="1:17" x14ac:dyDescent="0.25">
      <c r="A1643" t="s">
        <v>4363</v>
      </c>
      <c r="B1643" t="s">
        <v>1219</v>
      </c>
      <c r="C1643" s="2">
        <v>40774</v>
      </c>
      <c r="D1643" s="2">
        <v>40774</v>
      </c>
      <c r="E1643" t="s">
        <v>30</v>
      </c>
      <c r="F1643" t="s">
        <v>1200</v>
      </c>
      <c r="G1643" t="s">
        <v>141</v>
      </c>
      <c r="H1643">
        <v>2</v>
      </c>
      <c r="I1643" t="s">
        <v>162</v>
      </c>
      <c r="J1643" t="s">
        <v>660</v>
      </c>
      <c r="K1643" s="5" t="s">
        <v>168</v>
      </c>
      <c r="L1643">
        <v>3.9166667461395264</v>
      </c>
      <c r="M1643" t="s">
        <v>144</v>
      </c>
      <c r="N1643" t="s">
        <v>4364</v>
      </c>
      <c r="P1643" s="4" t="str">
        <f t="shared" si="49"/>
        <v>KRAYN-WKO-NDX-20110819</v>
      </c>
      <c r="Q1643">
        <f t="shared" si="50"/>
        <v>1</v>
      </c>
    </row>
    <row r="1644" spans="1:17" x14ac:dyDescent="0.25">
      <c r="A1644" t="s">
        <v>4365</v>
      </c>
      <c r="B1644" t="s">
        <v>1219</v>
      </c>
      <c r="C1644" s="2">
        <v>40774</v>
      </c>
      <c r="D1644" s="2">
        <v>40774</v>
      </c>
      <c r="E1644" t="s">
        <v>30</v>
      </c>
      <c r="F1644" t="s">
        <v>1200</v>
      </c>
      <c r="G1644" t="s">
        <v>141</v>
      </c>
      <c r="H1644">
        <v>0.5</v>
      </c>
      <c r="I1644" t="s">
        <v>162</v>
      </c>
      <c r="J1644" t="s">
        <v>660</v>
      </c>
      <c r="K1644" s="5" t="s">
        <v>333</v>
      </c>
      <c r="L1644">
        <v>3.9166667461395264</v>
      </c>
      <c r="M1644" t="s">
        <v>144</v>
      </c>
      <c r="N1644" t="s">
        <v>4366</v>
      </c>
      <c r="P1644" s="4" t="str">
        <f t="shared" si="49"/>
        <v>KRAYN-WKO-NDX-20110819</v>
      </c>
      <c r="Q1644">
        <f t="shared" si="50"/>
        <v>1</v>
      </c>
    </row>
    <row r="1645" spans="1:17" x14ac:dyDescent="0.25">
      <c r="A1645" t="s">
        <v>4367</v>
      </c>
      <c r="B1645" t="s">
        <v>1219</v>
      </c>
      <c r="C1645" s="2">
        <v>40774</v>
      </c>
      <c r="D1645" s="2">
        <v>40774</v>
      </c>
      <c r="E1645" t="s">
        <v>30</v>
      </c>
      <c r="F1645" t="s">
        <v>1200</v>
      </c>
      <c r="G1645" t="s">
        <v>141</v>
      </c>
      <c r="H1645">
        <v>1</v>
      </c>
      <c r="I1645" t="s">
        <v>162</v>
      </c>
      <c r="J1645" t="s">
        <v>4368</v>
      </c>
      <c r="K1645" s="5" t="s">
        <v>4369</v>
      </c>
      <c r="L1645">
        <v>3.9166667461395264</v>
      </c>
      <c r="M1645" t="s">
        <v>144</v>
      </c>
      <c r="N1645" t="s">
        <v>4370</v>
      </c>
      <c r="P1645" s="4" t="str">
        <f t="shared" si="49"/>
        <v>KRAYN-WKO-NDX-20110819</v>
      </c>
      <c r="Q1645">
        <f t="shared" si="50"/>
        <v>1</v>
      </c>
    </row>
    <row r="1646" spans="1:17" x14ac:dyDescent="0.25">
      <c r="A1646" t="s">
        <v>4371</v>
      </c>
      <c r="B1646" t="s">
        <v>1357</v>
      </c>
      <c r="C1646" s="2">
        <v>40774</v>
      </c>
      <c r="D1646" s="2">
        <v>40774</v>
      </c>
      <c r="E1646" t="s">
        <v>30</v>
      </c>
      <c r="F1646" t="s">
        <v>140</v>
      </c>
      <c r="G1646" t="s">
        <v>141</v>
      </c>
      <c r="H1646">
        <v>5.1666665077209473</v>
      </c>
      <c r="I1646" t="s">
        <v>142</v>
      </c>
      <c r="K1646" s="5" t="s">
        <v>143</v>
      </c>
      <c r="L1646">
        <v>3.75</v>
      </c>
      <c r="M1646" t="s">
        <v>144</v>
      </c>
      <c r="N1646" t="s">
        <v>4372</v>
      </c>
      <c r="P1646" s="4" t="str">
        <f t="shared" si="49"/>
        <v>KRAYN-WKO-NDX-20110819</v>
      </c>
      <c r="Q1646">
        <f t="shared" si="50"/>
        <v>1</v>
      </c>
    </row>
    <row r="1647" spans="1:17" x14ac:dyDescent="0.25">
      <c r="A1647" t="s">
        <v>4373</v>
      </c>
      <c r="B1647" t="s">
        <v>1219</v>
      </c>
      <c r="C1647" s="2">
        <v>40774</v>
      </c>
      <c r="D1647" s="2">
        <v>40774</v>
      </c>
      <c r="E1647" t="s">
        <v>30</v>
      </c>
      <c r="F1647" t="s">
        <v>140</v>
      </c>
      <c r="G1647" t="s">
        <v>141</v>
      </c>
      <c r="H1647">
        <v>0.25</v>
      </c>
      <c r="I1647" t="s">
        <v>142</v>
      </c>
      <c r="K1647" s="5" t="s">
        <v>143</v>
      </c>
      <c r="L1647">
        <v>0.25</v>
      </c>
      <c r="M1647" t="s">
        <v>144</v>
      </c>
      <c r="N1647" t="s">
        <v>1441</v>
      </c>
      <c r="P1647" s="4" t="str">
        <f t="shared" si="49"/>
        <v>KRAYN-WKO-NDX-20110819</v>
      </c>
      <c r="Q1647">
        <f t="shared" si="50"/>
        <v>1</v>
      </c>
    </row>
    <row r="1648" spans="1:17" x14ac:dyDescent="0.25">
      <c r="A1648" t="s">
        <v>4374</v>
      </c>
      <c r="B1648" t="s">
        <v>1219</v>
      </c>
      <c r="C1648" s="2">
        <v>40774</v>
      </c>
      <c r="D1648" s="2">
        <v>40774</v>
      </c>
      <c r="E1648" t="s">
        <v>30</v>
      </c>
      <c r="F1648" t="s">
        <v>140</v>
      </c>
      <c r="G1648" t="s">
        <v>141</v>
      </c>
      <c r="H1648">
        <v>4.5</v>
      </c>
      <c r="I1648" t="s">
        <v>142</v>
      </c>
      <c r="K1648" s="5" t="s">
        <v>143</v>
      </c>
      <c r="L1648">
        <v>0.25</v>
      </c>
      <c r="M1648" t="s">
        <v>144</v>
      </c>
      <c r="N1648" t="s">
        <v>4375</v>
      </c>
      <c r="P1648" s="4" t="str">
        <f t="shared" si="49"/>
        <v>KRAYN-WKO-NDX-20110819</v>
      </c>
      <c r="Q1648">
        <f t="shared" si="50"/>
        <v>1</v>
      </c>
    </row>
    <row r="1649" spans="1:17" x14ac:dyDescent="0.25">
      <c r="A1649" t="s">
        <v>4804</v>
      </c>
      <c r="B1649" t="s">
        <v>1357</v>
      </c>
      <c r="C1649" s="2">
        <v>40774</v>
      </c>
      <c r="D1649" s="2">
        <v>40774</v>
      </c>
      <c r="E1649" t="s">
        <v>33</v>
      </c>
      <c r="F1649" t="s">
        <v>140</v>
      </c>
      <c r="G1649" t="s">
        <v>141</v>
      </c>
      <c r="H1649">
        <v>2.9500000476837158</v>
      </c>
      <c r="I1649" t="s">
        <v>142</v>
      </c>
      <c r="K1649" s="5" t="s">
        <v>143</v>
      </c>
      <c r="L1649">
        <v>2.4833333492279053</v>
      </c>
      <c r="M1649" t="s">
        <v>144</v>
      </c>
      <c r="N1649" t="s">
        <v>4805</v>
      </c>
      <c r="P1649" s="4" t="str">
        <f t="shared" si="49"/>
        <v>KRAYN-WKO-NDX-20110819</v>
      </c>
      <c r="Q1649">
        <f t="shared" si="50"/>
        <v>1</v>
      </c>
    </row>
    <row r="1650" spans="1:17" x14ac:dyDescent="0.25">
      <c r="A1650" s="37" t="s">
        <v>1726</v>
      </c>
      <c r="B1650" t="s">
        <v>1727</v>
      </c>
      <c r="C1650" s="2">
        <v>40775</v>
      </c>
      <c r="D1650" s="2">
        <v>40774</v>
      </c>
      <c r="E1650" t="s">
        <v>13</v>
      </c>
      <c r="F1650" t="s">
        <v>161</v>
      </c>
      <c r="G1650" t="s">
        <v>141</v>
      </c>
      <c r="H1650">
        <v>1.3333333730697632</v>
      </c>
      <c r="I1650" t="s">
        <v>142</v>
      </c>
      <c r="J1650" t="s">
        <v>50</v>
      </c>
      <c r="K1650" s="5" t="s">
        <v>168</v>
      </c>
      <c r="L1650">
        <v>3.1666667461395264</v>
      </c>
      <c r="M1650" t="s">
        <v>144</v>
      </c>
      <c r="N1650" t="s">
        <v>1728</v>
      </c>
      <c r="P1650" s="4" t="str">
        <f t="shared" si="49"/>
        <v>KRAYN-WKO-NDX-20110820</v>
      </c>
      <c r="Q1650">
        <f t="shared" si="50"/>
        <v>1</v>
      </c>
    </row>
    <row r="1651" spans="1:17" x14ac:dyDescent="0.25">
      <c r="A1651" t="s">
        <v>3673</v>
      </c>
      <c r="B1651" t="s">
        <v>1357</v>
      </c>
      <c r="C1651" s="2">
        <v>40775</v>
      </c>
      <c r="E1651" t="s">
        <v>25</v>
      </c>
      <c r="F1651" t="s">
        <v>1379</v>
      </c>
      <c r="G1651" t="s">
        <v>141</v>
      </c>
      <c r="H1651">
        <v>2.5166666507720947</v>
      </c>
      <c r="I1651" t="s">
        <v>142</v>
      </c>
      <c r="K1651" s="5" t="s">
        <v>143</v>
      </c>
      <c r="L1651">
        <v>2.3666665554046631</v>
      </c>
      <c r="M1651" t="s">
        <v>144</v>
      </c>
      <c r="N1651" t="s">
        <v>3674</v>
      </c>
      <c r="P1651" s="4" t="str">
        <f t="shared" si="49"/>
        <v>KRAYN-WKO-NDX-20110820</v>
      </c>
      <c r="Q1651">
        <f t="shared" si="50"/>
        <v>1</v>
      </c>
    </row>
    <row r="1652" spans="1:17" x14ac:dyDescent="0.25">
      <c r="A1652" t="s">
        <v>3675</v>
      </c>
      <c r="B1652" t="s">
        <v>3662</v>
      </c>
      <c r="C1652" s="2">
        <v>40775</v>
      </c>
      <c r="D1652" s="2">
        <v>40775</v>
      </c>
      <c r="E1652" t="s">
        <v>25</v>
      </c>
      <c r="F1652" t="s">
        <v>161</v>
      </c>
      <c r="G1652" t="s">
        <v>141</v>
      </c>
      <c r="H1652">
        <v>17.5</v>
      </c>
      <c r="I1652" t="s">
        <v>142</v>
      </c>
      <c r="J1652" t="s">
        <v>3676</v>
      </c>
      <c r="K1652" s="5" t="s">
        <v>201</v>
      </c>
      <c r="L1652">
        <v>118.90000152587891</v>
      </c>
      <c r="M1652" t="s">
        <v>144</v>
      </c>
      <c r="N1652" t="s">
        <v>3677</v>
      </c>
      <c r="P1652" s="4" t="str">
        <f t="shared" si="49"/>
        <v>KRAYN-WKO-NDX-20110820</v>
      </c>
      <c r="Q1652">
        <f t="shared" si="50"/>
        <v>1</v>
      </c>
    </row>
    <row r="1653" spans="1:17" x14ac:dyDescent="0.25">
      <c r="A1653" t="s">
        <v>3678</v>
      </c>
      <c r="B1653" t="s">
        <v>1357</v>
      </c>
      <c r="C1653" s="2">
        <v>40775</v>
      </c>
      <c r="D1653" s="2">
        <v>40776</v>
      </c>
      <c r="E1653" t="s">
        <v>25</v>
      </c>
      <c r="F1653" t="s">
        <v>1379</v>
      </c>
      <c r="G1653" t="s">
        <v>141</v>
      </c>
      <c r="H1653">
        <v>5.3333334922790527</v>
      </c>
      <c r="I1653" t="s">
        <v>142</v>
      </c>
      <c r="K1653" s="5" t="s">
        <v>143</v>
      </c>
      <c r="L1653">
        <v>4.8333334922790527</v>
      </c>
      <c r="M1653" t="s">
        <v>144</v>
      </c>
      <c r="N1653" t="s">
        <v>3679</v>
      </c>
      <c r="P1653" s="4" t="str">
        <f t="shared" si="49"/>
        <v>KRAYN-WKO-NDX-20110820</v>
      </c>
      <c r="Q1653">
        <f t="shared" si="50"/>
        <v>1</v>
      </c>
    </row>
    <row r="1654" spans="1:17" x14ac:dyDescent="0.25">
      <c r="A1654" t="s">
        <v>4806</v>
      </c>
      <c r="B1654" t="s">
        <v>1357</v>
      </c>
      <c r="C1654" s="2">
        <v>40775</v>
      </c>
      <c r="D1654" s="2">
        <v>40775</v>
      </c>
      <c r="E1654" t="s">
        <v>33</v>
      </c>
      <c r="F1654" t="s">
        <v>140</v>
      </c>
      <c r="G1654" t="s">
        <v>141</v>
      </c>
      <c r="H1654">
        <v>7.4833331108093262</v>
      </c>
      <c r="I1654" t="s">
        <v>142</v>
      </c>
      <c r="K1654" s="5" t="s">
        <v>143</v>
      </c>
      <c r="L1654">
        <v>6.2333331108093262</v>
      </c>
      <c r="M1654" t="s">
        <v>144</v>
      </c>
      <c r="N1654" t="s">
        <v>4805</v>
      </c>
      <c r="P1654" s="4" t="str">
        <f t="shared" si="49"/>
        <v>KRAYN-WKO-NDX-20110820</v>
      </c>
      <c r="Q1654">
        <f t="shared" si="50"/>
        <v>1</v>
      </c>
    </row>
    <row r="1655" spans="1:17" x14ac:dyDescent="0.25">
      <c r="A1655" t="s">
        <v>5354</v>
      </c>
      <c r="B1655" t="s">
        <v>1727</v>
      </c>
      <c r="C1655" s="2">
        <v>40775</v>
      </c>
      <c r="D1655" s="2">
        <v>40775</v>
      </c>
      <c r="E1655" t="s">
        <v>20</v>
      </c>
      <c r="F1655" t="s">
        <v>161</v>
      </c>
      <c r="G1655" t="s">
        <v>141</v>
      </c>
      <c r="H1655">
        <v>2.3333332538604736</v>
      </c>
      <c r="I1655" t="s">
        <v>142</v>
      </c>
      <c r="J1655" t="s">
        <v>48</v>
      </c>
      <c r="K1655" s="5" t="s">
        <v>168</v>
      </c>
      <c r="L1655">
        <v>5.6999998092651367</v>
      </c>
      <c r="M1655" t="s">
        <v>144</v>
      </c>
      <c r="N1655" t="s">
        <v>2914</v>
      </c>
      <c r="P1655" s="4" t="str">
        <f t="shared" si="49"/>
        <v>KRAYN-WKO-NDX-20110820</v>
      </c>
      <c r="Q1655">
        <f t="shared" si="50"/>
        <v>1</v>
      </c>
    </row>
    <row r="1656" spans="1:17" x14ac:dyDescent="0.25">
      <c r="A1656" t="s">
        <v>1866</v>
      </c>
      <c r="B1656" t="s">
        <v>1219</v>
      </c>
      <c r="C1656" s="2">
        <v>40776</v>
      </c>
      <c r="E1656" t="s">
        <v>14</v>
      </c>
      <c r="F1656" t="s">
        <v>140</v>
      </c>
      <c r="G1656" t="s">
        <v>141</v>
      </c>
      <c r="H1656">
        <v>5.75</v>
      </c>
      <c r="I1656" t="s">
        <v>142</v>
      </c>
      <c r="K1656" s="5" t="s">
        <v>143</v>
      </c>
      <c r="L1656">
        <v>0.30000001192092896</v>
      </c>
      <c r="M1656" t="s">
        <v>144</v>
      </c>
      <c r="N1656" t="s">
        <v>1867</v>
      </c>
      <c r="P1656" s="4" t="str">
        <f t="shared" si="49"/>
        <v>KRAYN-WKO-NDX-20110821</v>
      </c>
      <c r="Q1656">
        <f t="shared" si="50"/>
        <v>1</v>
      </c>
    </row>
    <row r="1657" spans="1:17" x14ac:dyDescent="0.25">
      <c r="A1657" t="s">
        <v>1868</v>
      </c>
      <c r="B1657" t="s">
        <v>1219</v>
      </c>
      <c r="C1657" s="2">
        <v>40777</v>
      </c>
      <c r="D1657" s="2">
        <v>40777</v>
      </c>
      <c r="E1657" t="s">
        <v>14</v>
      </c>
      <c r="F1657" t="s">
        <v>140</v>
      </c>
      <c r="G1657" t="s">
        <v>141</v>
      </c>
      <c r="H1657">
        <v>6.9166665077209473</v>
      </c>
      <c r="I1657" t="s">
        <v>142</v>
      </c>
      <c r="J1657" t="s">
        <v>136</v>
      </c>
      <c r="K1657" s="5" t="s">
        <v>333</v>
      </c>
      <c r="L1657">
        <v>10.633333206176758</v>
      </c>
      <c r="M1657" t="s">
        <v>144</v>
      </c>
      <c r="N1657" t="s">
        <v>1869</v>
      </c>
      <c r="P1657" s="4" t="str">
        <f t="shared" si="49"/>
        <v>KRAYN-WKO-NDX-20110822</v>
      </c>
      <c r="Q1657">
        <f t="shared" si="50"/>
        <v>1</v>
      </c>
    </row>
    <row r="1658" spans="1:17" x14ac:dyDescent="0.25">
      <c r="A1658" t="s">
        <v>2557</v>
      </c>
      <c r="B1658" t="s">
        <v>1265</v>
      </c>
      <c r="C1658" s="2">
        <v>40778</v>
      </c>
      <c r="D1658" s="2">
        <v>40779</v>
      </c>
      <c r="E1658" t="s">
        <v>18</v>
      </c>
      <c r="F1658" t="s">
        <v>1379</v>
      </c>
      <c r="G1658" t="s">
        <v>141</v>
      </c>
      <c r="H1658">
        <v>41.5</v>
      </c>
      <c r="I1658" t="s">
        <v>142</v>
      </c>
      <c r="K1658" s="5" t="s">
        <v>143</v>
      </c>
      <c r="L1658">
        <v>29.566667556762695</v>
      </c>
      <c r="M1658" t="s">
        <v>144</v>
      </c>
      <c r="P1658" s="4" t="str">
        <f t="shared" si="49"/>
        <v>KRAYN-WKO-NDX-20110823</v>
      </c>
      <c r="Q1658">
        <f t="shared" si="50"/>
        <v>1</v>
      </c>
    </row>
    <row r="1659" spans="1:17" x14ac:dyDescent="0.25">
      <c r="A1659" t="s">
        <v>2709</v>
      </c>
      <c r="B1659" t="s">
        <v>1265</v>
      </c>
      <c r="C1659" s="2">
        <v>40778</v>
      </c>
      <c r="D1659" s="2">
        <v>40779</v>
      </c>
      <c r="E1659" t="s">
        <v>18</v>
      </c>
      <c r="F1659" t="s">
        <v>1379</v>
      </c>
      <c r="G1659" t="s">
        <v>141</v>
      </c>
      <c r="H1659">
        <v>1</v>
      </c>
      <c r="I1659" t="s">
        <v>142</v>
      </c>
      <c r="K1659" s="5" t="s">
        <v>143</v>
      </c>
      <c r="L1659">
        <v>29.566667556762695</v>
      </c>
      <c r="M1659" t="s">
        <v>144</v>
      </c>
      <c r="P1659" s="4" t="str">
        <f t="shared" si="49"/>
        <v>KRAYN-WKO-NDX-20110823</v>
      </c>
      <c r="Q1659">
        <f t="shared" si="50"/>
        <v>1</v>
      </c>
    </row>
    <row r="1660" spans="1:17" x14ac:dyDescent="0.25">
      <c r="A1660" t="s">
        <v>2710</v>
      </c>
      <c r="B1660" t="s">
        <v>1265</v>
      </c>
      <c r="C1660" s="2">
        <v>40778</v>
      </c>
      <c r="D1660" s="2">
        <v>40779</v>
      </c>
      <c r="E1660" t="s">
        <v>18</v>
      </c>
      <c r="F1660" t="s">
        <v>1379</v>
      </c>
      <c r="G1660" t="s">
        <v>141</v>
      </c>
      <c r="H1660">
        <v>41.5</v>
      </c>
      <c r="I1660" t="s">
        <v>142</v>
      </c>
      <c r="K1660" s="5" t="s">
        <v>143</v>
      </c>
      <c r="L1660">
        <v>29.566667556762695</v>
      </c>
      <c r="M1660" t="s">
        <v>144</v>
      </c>
      <c r="P1660" s="4" t="str">
        <f t="shared" si="49"/>
        <v>KRAYN-WKO-NDX-20110823</v>
      </c>
      <c r="Q1660">
        <f t="shared" si="50"/>
        <v>1</v>
      </c>
    </row>
    <row r="1661" spans="1:17" x14ac:dyDescent="0.25">
      <c r="A1661" t="s">
        <v>3680</v>
      </c>
      <c r="B1661" t="s">
        <v>1265</v>
      </c>
      <c r="C1661" s="2">
        <v>40778</v>
      </c>
      <c r="D1661" s="2">
        <v>40778</v>
      </c>
      <c r="E1661" t="s">
        <v>25</v>
      </c>
      <c r="F1661" t="s">
        <v>1216</v>
      </c>
      <c r="G1661" t="s">
        <v>141</v>
      </c>
      <c r="H1661">
        <v>2.5</v>
      </c>
      <c r="I1661" t="s">
        <v>142</v>
      </c>
      <c r="K1661" s="5" t="s">
        <v>143</v>
      </c>
      <c r="L1661">
        <v>4.4000000953674316</v>
      </c>
      <c r="M1661" t="s">
        <v>144</v>
      </c>
      <c r="P1661" s="4" t="str">
        <f t="shared" si="49"/>
        <v>KRAYN-WKO-NDX-20110823</v>
      </c>
      <c r="Q1661">
        <f t="shared" si="50"/>
        <v>1</v>
      </c>
    </row>
    <row r="1662" spans="1:17" x14ac:dyDescent="0.25">
      <c r="A1662" t="s">
        <v>3681</v>
      </c>
      <c r="B1662" t="s">
        <v>1265</v>
      </c>
      <c r="C1662" s="2">
        <v>40778</v>
      </c>
      <c r="D1662" s="2">
        <v>40778</v>
      </c>
      <c r="E1662" t="s">
        <v>25</v>
      </c>
      <c r="F1662" t="s">
        <v>1216</v>
      </c>
      <c r="G1662" t="s">
        <v>141</v>
      </c>
      <c r="H1662">
        <v>1</v>
      </c>
      <c r="I1662" t="s">
        <v>142</v>
      </c>
      <c r="K1662" s="5" t="s">
        <v>143</v>
      </c>
      <c r="L1662">
        <v>4.4000000953674316</v>
      </c>
      <c r="M1662" t="s">
        <v>144</v>
      </c>
      <c r="P1662" s="4" t="str">
        <f t="shared" si="49"/>
        <v>KRAYN-WKO-NDX-20110823</v>
      </c>
      <c r="Q1662">
        <f t="shared" si="50"/>
        <v>1</v>
      </c>
    </row>
    <row r="1663" spans="1:17" x14ac:dyDescent="0.25">
      <c r="A1663" t="s">
        <v>3682</v>
      </c>
      <c r="B1663" t="s">
        <v>1265</v>
      </c>
      <c r="C1663" s="2">
        <v>40778</v>
      </c>
      <c r="D1663" s="2">
        <v>40778</v>
      </c>
      <c r="E1663" t="s">
        <v>25</v>
      </c>
      <c r="F1663" t="s">
        <v>1216</v>
      </c>
      <c r="G1663" t="s">
        <v>141</v>
      </c>
      <c r="H1663">
        <v>2.5</v>
      </c>
      <c r="I1663" t="s">
        <v>142</v>
      </c>
      <c r="K1663" s="5" t="s">
        <v>143</v>
      </c>
      <c r="L1663">
        <v>4.4000000953674316</v>
      </c>
      <c r="M1663" t="s">
        <v>144</v>
      </c>
      <c r="P1663" s="4" t="str">
        <f t="shared" si="49"/>
        <v>KRAYN-WKO-NDX-20110823</v>
      </c>
      <c r="Q1663">
        <f t="shared" si="50"/>
        <v>1</v>
      </c>
    </row>
    <row r="1664" spans="1:17" x14ac:dyDescent="0.25">
      <c r="A1664" t="s">
        <v>2556</v>
      </c>
      <c r="B1664" t="s">
        <v>1265</v>
      </c>
      <c r="C1664" s="2">
        <v>40778</v>
      </c>
      <c r="D1664" s="2">
        <v>40779</v>
      </c>
      <c r="E1664" t="s">
        <v>18</v>
      </c>
      <c r="F1664" t="s">
        <v>1379</v>
      </c>
      <c r="G1664" t="s">
        <v>141</v>
      </c>
      <c r="H1664">
        <v>1</v>
      </c>
      <c r="I1664" t="s">
        <v>142</v>
      </c>
      <c r="K1664" s="5" t="s">
        <v>143</v>
      </c>
      <c r="L1664">
        <v>29.566667556762695</v>
      </c>
      <c r="M1664" t="s">
        <v>144</v>
      </c>
      <c r="P1664" s="4" t="str">
        <f t="shared" si="49"/>
        <v>KRAYN-WKO-NDX-20110823</v>
      </c>
      <c r="Q1664">
        <f t="shared" si="50"/>
        <v>1</v>
      </c>
    </row>
    <row r="1665" spans="1:17" x14ac:dyDescent="0.25">
      <c r="A1665" t="s">
        <v>2372</v>
      </c>
      <c r="B1665" t="s">
        <v>1439</v>
      </c>
      <c r="C1665" s="2">
        <v>40779</v>
      </c>
      <c r="D1665" s="2">
        <v>40779</v>
      </c>
      <c r="E1665" t="s">
        <v>17</v>
      </c>
      <c r="F1665" t="s">
        <v>161</v>
      </c>
      <c r="G1665" t="s">
        <v>141</v>
      </c>
      <c r="H1665">
        <v>2</v>
      </c>
      <c r="I1665" t="s">
        <v>142</v>
      </c>
      <c r="K1665" s="5" t="s">
        <v>143</v>
      </c>
      <c r="L1665">
        <v>1.2166666984558105</v>
      </c>
      <c r="M1665" t="s">
        <v>144</v>
      </c>
      <c r="P1665" s="4" t="str">
        <f t="shared" si="49"/>
        <v>KRAYN-WKO-NDX-20110824</v>
      </c>
      <c r="Q1665">
        <f t="shared" si="50"/>
        <v>1</v>
      </c>
    </row>
    <row r="1666" spans="1:17" x14ac:dyDescent="0.25">
      <c r="A1666" t="s">
        <v>2380</v>
      </c>
      <c r="B1666" t="s">
        <v>1265</v>
      </c>
      <c r="C1666" s="2">
        <v>40779</v>
      </c>
      <c r="D1666" s="2">
        <v>40779</v>
      </c>
      <c r="E1666" t="s">
        <v>17</v>
      </c>
      <c r="F1666" t="s">
        <v>161</v>
      </c>
      <c r="G1666" t="s">
        <v>141</v>
      </c>
      <c r="H1666">
        <v>3.75</v>
      </c>
      <c r="I1666" t="s">
        <v>142</v>
      </c>
      <c r="K1666" s="5" t="s">
        <v>143</v>
      </c>
      <c r="L1666">
        <v>5.3666667938232422</v>
      </c>
      <c r="M1666" t="s">
        <v>144</v>
      </c>
      <c r="P1666" s="4" t="str">
        <f t="shared" si="49"/>
        <v>KRAYN-WKO-NDX-20110824</v>
      </c>
      <c r="Q1666">
        <f t="shared" si="50"/>
        <v>1</v>
      </c>
    </row>
    <row r="1667" spans="1:17" x14ac:dyDescent="0.25">
      <c r="A1667" t="s">
        <v>2381</v>
      </c>
      <c r="B1667" t="s">
        <v>1265</v>
      </c>
      <c r="C1667" s="2">
        <v>40779</v>
      </c>
      <c r="D1667" s="2">
        <v>40779</v>
      </c>
      <c r="E1667" t="s">
        <v>17</v>
      </c>
      <c r="F1667" t="s">
        <v>161</v>
      </c>
      <c r="G1667" t="s">
        <v>141</v>
      </c>
      <c r="H1667">
        <v>9</v>
      </c>
      <c r="I1667" t="s">
        <v>142</v>
      </c>
      <c r="K1667" s="5" t="s">
        <v>143</v>
      </c>
      <c r="L1667">
        <v>5.3666667938232422</v>
      </c>
      <c r="M1667" t="s">
        <v>144</v>
      </c>
      <c r="P1667" s="4" t="str">
        <f t="shared" ref="P1667:P1730" si="51">LEFT($A1667,22)</f>
        <v>KRAYN-WKO-NDX-20110824</v>
      </c>
      <c r="Q1667">
        <f t="shared" ref="Q1667:Q1730" si="52">COUNTIF($A$2:$A$2708,$A1667)</f>
        <v>1</v>
      </c>
    </row>
    <row r="1668" spans="1:17" x14ac:dyDescent="0.25">
      <c r="A1668" t="s">
        <v>5328</v>
      </c>
      <c r="B1668" t="s">
        <v>1265</v>
      </c>
      <c r="C1668" s="2">
        <v>40779</v>
      </c>
      <c r="D1668" s="2">
        <v>40779</v>
      </c>
      <c r="E1668" t="s">
        <v>18</v>
      </c>
      <c r="F1668" t="s">
        <v>161</v>
      </c>
      <c r="G1668" t="s">
        <v>141</v>
      </c>
      <c r="H1668">
        <v>2.9166667461395264</v>
      </c>
      <c r="I1668" t="s">
        <v>142</v>
      </c>
      <c r="K1668" s="5" t="s">
        <v>143</v>
      </c>
      <c r="L1668">
        <v>5.4333333969116211</v>
      </c>
      <c r="M1668" t="s">
        <v>144</v>
      </c>
      <c r="P1668" s="4" t="str">
        <f t="shared" si="51"/>
        <v>KRAYN-WKO-NDX-20110824</v>
      </c>
      <c r="Q1668">
        <f t="shared" si="52"/>
        <v>1</v>
      </c>
    </row>
    <row r="1669" spans="1:17" x14ac:dyDescent="0.25">
      <c r="A1669" t="s">
        <v>2525</v>
      </c>
      <c r="B1669" t="s">
        <v>1265</v>
      </c>
      <c r="C1669" s="2">
        <v>40779</v>
      </c>
      <c r="D1669" s="2">
        <v>40779</v>
      </c>
      <c r="E1669" t="s">
        <v>18</v>
      </c>
      <c r="F1669" t="s">
        <v>161</v>
      </c>
      <c r="G1669" t="s">
        <v>141</v>
      </c>
      <c r="H1669">
        <v>0</v>
      </c>
      <c r="I1669" t="s">
        <v>142</v>
      </c>
      <c r="K1669" s="5" t="s">
        <v>143</v>
      </c>
      <c r="L1669">
        <v>29.433332443237305</v>
      </c>
      <c r="M1669" t="s">
        <v>144</v>
      </c>
      <c r="P1669" s="4" t="str">
        <f t="shared" si="51"/>
        <v>KRAYN-WKO-NDX-20110824</v>
      </c>
      <c r="Q1669">
        <f t="shared" si="52"/>
        <v>1</v>
      </c>
    </row>
    <row r="1670" spans="1:17" x14ac:dyDescent="0.25">
      <c r="A1670" t="s">
        <v>2689</v>
      </c>
      <c r="B1670" t="s">
        <v>1265</v>
      </c>
      <c r="C1670" s="2">
        <v>40779</v>
      </c>
      <c r="D1670" s="2">
        <v>40779</v>
      </c>
      <c r="E1670" t="s">
        <v>18</v>
      </c>
      <c r="F1670" t="s">
        <v>161</v>
      </c>
      <c r="G1670" t="s">
        <v>141</v>
      </c>
      <c r="H1670">
        <v>0</v>
      </c>
      <c r="I1670" t="s">
        <v>142</v>
      </c>
      <c r="K1670" s="5" t="s">
        <v>143</v>
      </c>
      <c r="L1670">
        <v>29.433332443237305</v>
      </c>
      <c r="M1670" t="s">
        <v>144</v>
      </c>
      <c r="P1670" s="4" t="str">
        <f t="shared" si="51"/>
        <v>KRAYN-WKO-NDX-20110824</v>
      </c>
      <c r="Q1670">
        <f t="shared" si="52"/>
        <v>1</v>
      </c>
    </row>
    <row r="1671" spans="1:17" x14ac:dyDescent="0.25">
      <c r="A1671" t="s">
        <v>2711</v>
      </c>
      <c r="B1671" t="s">
        <v>1265</v>
      </c>
      <c r="C1671" s="2">
        <v>40779</v>
      </c>
      <c r="D1671" s="2">
        <v>40779</v>
      </c>
      <c r="E1671" t="s">
        <v>18</v>
      </c>
      <c r="F1671" t="s">
        <v>161</v>
      </c>
      <c r="G1671" t="s">
        <v>141</v>
      </c>
      <c r="H1671">
        <v>2.9166667461395264</v>
      </c>
      <c r="I1671" t="s">
        <v>142</v>
      </c>
      <c r="K1671" s="5" t="s">
        <v>143</v>
      </c>
      <c r="L1671">
        <v>5.4333333969116211</v>
      </c>
      <c r="M1671" t="s">
        <v>144</v>
      </c>
      <c r="P1671" s="4" t="str">
        <f t="shared" si="51"/>
        <v>KRAYN-WKO-NDX-20110824</v>
      </c>
      <c r="Q1671">
        <f t="shared" si="52"/>
        <v>1</v>
      </c>
    </row>
    <row r="1672" spans="1:17" x14ac:dyDescent="0.25">
      <c r="A1672" t="s">
        <v>3660</v>
      </c>
      <c r="B1672" t="s">
        <v>1439</v>
      </c>
      <c r="C1672" s="2">
        <v>40780</v>
      </c>
      <c r="D1672" s="2">
        <v>40780</v>
      </c>
      <c r="E1672" t="s">
        <v>25</v>
      </c>
      <c r="F1672" t="s">
        <v>161</v>
      </c>
      <c r="G1672" t="s">
        <v>141</v>
      </c>
      <c r="H1672">
        <v>0</v>
      </c>
      <c r="I1672" t="s">
        <v>142</v>
      </c>
      <c r="K1672" s="5" t="s">
        <v>143</v>
      </c>
      <c r="L1672">
        <v>2.3666665554046631</v>
      </c>
      <c r="M1672" t="s">
        <v>144</v>
      </c>
      <c r="P1672" s="4" t="str">
        <f t="shared" si="51"/>
        <v>KRAYN-WKO-NDX-20110825</v>
      </c>
      <c r="Q1672">
        <f t="shared" si="52"/>
        <v>1</v>
      </c>
    </row>
    <row r="1673" spans="1:17" x14ac:dyDescent="0.25">
      <c r="A1673" t="s">
        <v>3839</v>
      </c>
      <c r="B1673" t="s">
        <v>3840</v>
      </c>
      <c r="C1673" s="2">
        <v>40780</v>
      </c>
      <c r="D1673" s="2">
        <v>40780</v>
      </c>
      <c r="E1673" t="s">
        <v>26</v>
      </c>
      <c r="F1673" t="s">
        <v>161</v>
      </c>
      <c r="G1673" t="s">
        <v>141</v>
      </c>
      <c r="H1673">
        <v>2</v>
      </c>
      <c r="I1673" t="s">
        <v>142</v>
      </c>
      <c r="K1673" s="5" t="s">
        <v>143</v>
      </c>
      <c r="L1673">
        <v>5.3833332061767578</v>
      </c>
      <c r="M1673" t="s">
        <v>144</v>
      </c>
      <c r="P1673" s="4" t="str">
        <f t="shared" si="51"/>
        <v>KRAYN-WKO-NDX-20110825</v>
      </c>
      <c r="Q1673">
        <f t="shared" si="52"/>
        <v>1</v>
      </c>
    </row>
    <row r="1674" spans="1:17" x14ac:dyDescent="0.25">
      <c r="A1674" t="s">
        <v>4248</v>
      </c>
      <c r="B1674" t="s">
        <v>4249</v>
      </c>
      <c r="C1674" s="2">
        <v>40780</v>
      </c>
      <c r="D1674" s="2">
        <v>40780</v>
      </c>
      <c r="E1674" t="s">
        <v>29</v>
      </c>
      <c r="F1674" t="s">
        <v>161</v>
      </c>
      <c r="G1674" t="s">
        <v>141</v>
      </c>
      <c r="H1674">
        <v>2.5</v>
      </c>
      <c r="I1674" t="s">
        <v>142</v>
      </c>
      <c r="K1674" s="5" t="s">
        <v>143</v>
      </c>
      <c r="L1674">
        <v>3.1500000953674316</v>
      </c>
      <c r="M1674" t="s">
        <v>144</v>
      </c>
      <c r="P1674" s="4" t="str">
        <f t="shared" si="51"/>
        <v>KRAYN-WKO-NDX-20110825</v>
      </c>
      <c r="Q1674">
        <f t="shared" si="52"/>
        <v>1</v>
      </c>
    </row>
    <row r="1675" spans="1:17" x14ac:dyDescent="0.25">
      <c r="A1675" t="s">
        <v>2125</v>
      </c>
      <c r="B1675" t="s">
        <v>1265</v>
      </c>
      <c r="C1675" s="2">
        <v>40781</v>
      </c>
      <c r="D1675" s="2">
        <v>40781</v>
      </c>
      <c r="E1675" t="s">
        <v>15</v>
      </c>
      <c r="F1675" t="s">
        <v>140</v>
      </c>
      <c r="G1675" t="s">
        <v>141</v>
      </c>
      <c r="H1675">
        <v>12.100000381469727</v>
      </c>
      <c r="I1675" t="s">
        <v>142</v>
      </c>
      <c r="K1675" s="5" t="s">
        <v>143</v>
      </c>
      <c r="L1675">
        <v>3.1166665554046631</v>
      </c>
      <c r="M1675" t="s">
        <v>144</v>
      </c>
      <c r="P1675" s="4" t="str">
        <f t="shared" si="51"/>
        <v>KRAYN-WKO-NDX-20110826</v>
      </c>
      <c r="Q1675">
        <f t="shared" si="52"/>
        <v>1</v>
      </c>
    </row>
    <row r="1676" spans="1:17" x14ac:dyDescent="0.25">
      <c r="A1676" t="s">
        <v>3683</v>
      </c>
      <c r="B1676" t="s">
        <v>1265</v>
      </c>
      <c r="C1676" s="2">
        <v>40781</v>
      </c>
      <c r="D1676" s="2">
        <v>40781</v>
      </c>
      <c r="E1676" t="s">
        <v>25</v>
      </c>
      <c r="F1676" t="s">
        <v>1200</v>
      </c>
      <c r="G1676" t="s">
        <v>141</v>
      </c>
      <c r="H1676">
        <v>2</v>
      </c>
      <c r="I1676" t="s">
        <v>162</v>
      </c>
      <c r="K1676" s="5" t="s">
        <v>143</v>
      </c>
      <c r="L1676">
        <v>1.2333333492279053</v>
      </c>
      <c r="M1676" t="s">
        <v>144</v>
      </c>
      <c r="P1676" s="4" t="str">
        <f t="shared" si="51"/>
        <v>KRAYN-WKO-NDX-20110826</v>
      </c>
      <c r="Q1676">
        <f t="shared" si="52"/>
        <v>1</v>
      </c>
    </row>
    <row r="1677" spans="1:17" x14ac:dyDescent="0.25">
      <c r="A1677" t="s">
        <v>3687</v>
      </c>
      <c r="B1677" t="s">
        <v>1219</v>
      </c>
      <c r="C1677" s="2">
        <v>40781</v>
      </c>
      <c r="D1677" s="2">
        <v>40781</v>
      </c>
      <c r="E1677" t="s">
        <v>25</v>
      </c>
      <c r="F1677" t="s">
        <v>1379</v>
      </c>
      <c r="G1677" t="s">
        <v>141</v>
      </c>
      <c r="H1677">
        <v>0.5</v>
      </c>
      <c r="I1677" t="s">
        <v>142</v>
      </c>
      <c r="K1677" s="5" t="s">
        <v>143</v>
      </c>
      <c r="L1677">
        <v>1.2333333492279053</v>
      </c>
      <c r="M1677" t="s">
        <v>144</v>
      </c>
      <c r="P1677" s="4" t="str">
        <f t="shared" si="51"/>
        <v>KRAYN-WKO-NDX-20110826</v>
      </c>
      <c r="Q1677">
        <f t="shared" si="52"/>
        <v>1</v>
      </c>
    </row>
    <row r="1678" spans="1:17" x14ac:dyDescent="0.25">
      <c r="A1678" t="s">
        <v>3841</v>
      </c>
      <c r="B1678" t="s">
        <v>1265</v>
      </c>
      <c r="C1678" s="2">
        <v>40781</v>
      </c>
      <c r="D1678" s="2">
        <v>40781</v>
      </c>
      <c r="E1678" t="s">
        <v>26</v>
      </c>
      <c r="F1678" t="s">
        <v>1200</v>
      </c>
      <c r="G1678" t="s">
        <v>141</v>
      </c>
      <c r="H1678">
        <v>0.5</v>
      </c>
      <c r="I1678" t="s">
        <v>162</v>
      </c>
      <c r="K1678" s="5" t="s">
        <v>143</v>
      </c>
      <c r="L1678">
        <v>3.0999999046325684</v>
      </c>
      <c r="M1678" t="s">
        <v>144</v>
      </c>
      <c r="P1678" s="4" t="str">
        <f t="shared" si="51"/>
        <v>KRAYN-WKO-NDX-20110826</v>
      </c>
      <c r="Q1678">
        <f t="shared" si="52"/>
        <v>1</v>
      </c>
    </row>
    <row r="1679" spans="1:17" x14ac:dyDescent="0.25">
      <c r="A1679" t="s">
        <v>3970</v>
      </c>
      <c r="B1679" t="s">
        <v>1265</v>
      </c>
      <c r="C1679" s="2">
        <v>40781</v>
      </c>
      <c r="D1679" s="2">
        <v>40781</v>
      </c>
      <c r="E1679" t="s">
        <v>27</v>
      </c>
      <c r="F1679" t="s">
        <v>1200</v>
      </c>
      <c r="G1679" t="s">
        <v>141</v>
      </c>
      <c r="H1679">
        <v>1</v>
      </c>
      <c r="I1679" t="s">
        <v>162</v>
      </c>
      <c r="K1679" s="5" t="s">
        <v>143</v>
      </c>
      <c r="L1679">
        <v>0.3333333432674408</v>
      </c>
      <c r="M1679" t="s">
        <v>144</v>
      </c>
      <c r="P1679" s="4" t="str">
        <f t="shared" si="51"/>
        <v>KRAYN-WKO-NDX-20110826</v>
      </c>
      <c r="Q1679">
        <f t="shared" si="52"/>
        <v>1</v>
      </c>
    </row>
    <row r="1680" spans="1:17" x14ac:dyDescent="0.25">
      <c r="A1680" t="s">
        <v>4231</v>
      </c>
      <c r="B1680" t="s">
        <v>1714</v>
      </c>
      <c r="C1680" s="2">
        <v>40781</v>
      </c>
      <c r="D1680" s="2">
        <v>40781</v>
      </c>
      <c r="E1680" t="s">
        <v>29</v>
      </c>
      <c r="F1680" t="s">
        <v>161</v>
      </c>
      <c r="G1680" t="s">
        <v>141</v>
      </c>
      <c r="H1680">
        <v>7</v>
      </c>
      <c r="I1680" t="s">
        <v>142</v>
      </c>
      <c r="K1680" s="5" t="s">
        <v>143</v>
      </c>
      <c r="L1680">
        <v>2.1666667461395264</v>
      </c>
      <c r="M1680" t="s">
        <v>144</v>
      </c>
      <c r="P1680" s="4" t="str">
        <f t="shared" si="51"/>
        <v>KRAYN-WKO-NDX-20110826</v>
      </c>
      <c r="Q1680">
        <f t="shared" si="52"/>
        <v>1</v>
      </c>
    </row>
    <row r="1681" spans="1:17" x14ac:dyDescent="0.25">
      <c r="A1681" t="s">
        <v>4826</v>
      </c>
      <c r="B1681" t="s">
        <v>1219</v>
      </c>
      <c r="C1681" s="2">
        <v>40781</v>
      </c>
      <c r="D1681" s="2">
        <v>40781</v>
      </c>
      <c r="E1681" t="s">
        <v>34</v>
      </c>
      <c r="F1681" t="s">
        <v>1216</v>
      </c>
      <c r="G1681" t="s">
        <v>141</v>
      </c>
      <c r="H1681">
        <v>0.5</v>
      </c>
      <c r="I1681" t="s">
        <v>142</v>
      </c>
      <c r="K1681" s="5" t="s">
        <v>143</v>
      </c>
      <c r="L1681">
        <v>2.7833333015441895</v>
      </c>
      <c r="M1681" t="s">
        <v>144</v>
      </c>
      <c r="P1681" s="4" t="str">
        <f t="shared" si="51"/>
        <v>KRAYN-WKO-NDX-20110826</v>
      </c>
      <c r="Q1681">
        <f t="shared" si="52"/>
        <v>1</v>
      </c>
    </row>
    <row r="1682" spans="1:17" x14ac:dyDescent="0.25">
      <c r="A1682" s="37" t="s">
        <v>1729</v>
      </c>
      <c r="B1682" t="s">
        <v>1265</v>
      </c>
      <c r="C1682" s="2">
        <v>40784</v>
      </c>
      <c r="D1682" s="2">
        <v>40785</v>
      </c>
      <c r="E1682" t="s">
        <v>13</v>
      </c>
      <c r="F1682" t="s">
        <v>161</v>
      </c>
      <c r="G1682" t="s">
        <v>141</v>
      </c>
      <c r="H1682">
        <v>3</v>
      </c>
      <c r="I1682" t="s">
        <v>142</v>
      </c>
      <c r="K1682" s="5" t="s">
        <v>143</v>
      </c>
      <c r="L1682">
        <v>3.1666667461395264</v>
      </c>
      <c r="M1682" t="s">
        <v>144</v>
      </c>
      <c r="P1682" s="4" t="str">
        <f t="shared" si="51"/>
        <v>KRAYN-WKO-NDX-20110829</v>
      </c>
      <c r="Q1682">
        <f t="shared" si="52"/>
        <v>1</v>
      </c>
    </row>
    <row r="1683" spans="1:17" x14ac:dyDescent="0.25">
      <c r="A1683" s="37" t="s">
        <v>2066</v>
      </c>
      <c r="B1683" t="s">
        <v>1265</v>
      </c>
      <c r="C1683" s="2">
        <v>40784</v>
      </c>
      <c r="D1683" s="2">
        <v>40785</v>
      </c>
      <c r="E1683" t="s">
        <v>13</v>
      </c>
      <c r="F1683" t="s">
        <v>161</v>
      </c>
      <c r="G1683" t="s">
        <v>141</v>
      </c>
      <c r="H1683">
        <v>3</v>
      </c>
      <c r="I1683" t="s">
        <v>142</v>
      </c>
      <c r="K1683" s="5" t="s">
        <v>143</v>
      </c>
      <c r="L1683">
        <v>3.1666667461395264</v>
      </c>
      <c r="M1683" t="s">
        <v>144</v>
      </c>
      <c r="P1683" s="4" t="str">
        <f t="shared" si="51"/>
        <v>KRAYN-WKO-NDX-20110829</v>
      </c>
      <c r="Q1683">
        <f t="shared" si="52"/>
        <v>1</v>
      </c>
    </row>
    <row r="1684" spans="1:17" x14ac:dyDescent="0.25">
      <c r="A1684" t="s">
        <v>2081</v>
      </c>
      <c r="B1684" t="s">
        <v>1219</v>
      </c>
      <c r="C1684" s="2">
        <v>40784</v>
      </c>
      <c r="D1684" s="2">
        <v>40784</v>
      </c>
      <c r="E1684" t="s">
        <v>15</v>
      </c>
      <c r="F1684" t="s">
        <v>1379</v>
      </c>
      <c r="G1684" t="s">
        <v>141</v>
      </c>
      <c r="H1684">
        <v>0.4166666567325592</v>
      </c>
      <c r="I1684" t="s">
        <v>142</v>
      </c>
      <c r="K1684" s="5" t="s">
        <v>143</v>
      </c>
      <c r="L1684">
        <v>2.4333333969116211</v>
      </c>
      <c r="M1684" t="s">
        <v>144</v>
      </c>
      <c r="P1684" s="4" t="str">
        <f t="shared" si="51"/>
        <v>KRAYN-WKO-NDX-20110829</v>
      </c>
      <c r="Q1684">
        <f t="shared" si="52"/>
        <v>1</v>
      </c>
    </row>
    <row r="1685" spans="1:17" x14ac:dyDescent="0.25">
      <c r="A1685" t="s">
        <v>2127</v>
      </c>
      <c r="B1685" t="s">
        <v>1219</v>
      </c>
      <c r="C1685" s="2">
        <v>40784</v>
      </c>
      <c r="D1685" s="2">
        <v>40784</v>
      </c>
      <c r="E1685" t="s">
        <v>15</v>
      </c>
      <c r="F1685" t="s">
        <v>1379</v>
      </c>
      <c r="G1685" t="s">
        <v>141</v>
      </c>
      <c r="H1685">
        <v>0.5</v>
      </c>
      <c r="I1685" t="s">
        <v>142</v>
      </c>
      <c r="K1685" s="5" t="s">
        <v>143</v>
      </c>
      <c r="L1685">
        <v>2.4333333969116211</v>
      </c>
      <c r="M1685" t="s">
        <v>144</v>
      </c>
      <c r="P1685" s="4" t="str">
        <f t="shared" si="51"/>
        <v>KRAYN-WKO-NDX-20110829</v>
      </c>
      <c r="Q1685">
        <f t="shared" si="52"/>
        <v>1</v>
      </c>
    </row>
    <row r="1686" spans="1:17" x14ac:dyDescent="0.25">
      <c r="A1686" t="s">
        <v>4807</v>
      </c>
      <c r="B1686" t="s">
        <v>1265</v>
      </c>
      <c r="C1686" s="2">
        <v>40784</v>
      </c>
      <c r="D1686" s="2">
        <v>40784</v>
      </c>
      <c r="E1686" t="s">
        <v>33</v>
      </c>
      <c r="F1686" t="s">
        <v>1200</v>
      </c>
      <c r="G1686" t="s">
        <v>141</v>
      </c>
      <c r="H1686">
        <v>4.5</v>
      </c>
      <c r="I1686" t="s">
        <v>162</v>
      </c>
      <c r="K1686" s="5" t="s">
        <v>143</v>
      </c>
      <c r="L1686">
        <v>7.0333333015441895</v>
      </c>
      <c r="M1686" t="s">
        <v>144</v>
      </c>
      <c r="P1686" s="4" t="str">
        <f t="shared" si="51"/>
        <v>KRAYN-WKO-NDX-20110829</v>
      </c>
      <c r="Q1686">
        <f t="shared" si="52"/>
        <v>1</v>
      </c>
    </row>
    <row r="1687" spans="1:17" x14ac:dyDescent="0.25">
      <c r="A1687" t="s">
        <v>4808</v>
      </c>
      <c r="B1687" t="s">
        <v>1265</v>
      </c>
      <c r="C1687" s="2">
        <v>40784</v>
      </c>
      <c r="D1687" s="2">
        <v>40784</v>
      </c>
      <c r="E1687" t="s">
        <v>33</v>
      </c>
      <c r="F1687" t="s">
        <v>1379</v>
      </c>
      <c r="G1687" t="s">
        <v>141</v>
      </c>
      <c r="H1687">
        <v>3</v>
      </c>
      <c r="I1687" t="s">
        <v>142</v>
      </c>
      <c r="K1687" s="5" t="s">
        <v>143</v>
      </c>
      <c r="L1687">
        <v>7.0333333015441895</v>
      </c>
      <c r="M1687" t="s">
        <v>144</v>
      </c>
      <c r="P1687" s="4" t="str">
        <f t="shared" si="51"/>
        <v>KRAYN-WKO-NDX-20110829</v>
      </c>
      <c r="Q1687">
        <f t="shared" si="52"/>
        <v>1</v>
      </c>
    </row>
    <row r="1688" spans="1:17" x14ac:dyDescent="0.25">
      <c r="A1688" t="s">
        <v>4827</v>
      </c>
      <c r="B1688" t="s">
        <v>1219</v>
      </c>
      <c r="C1688" s="2">
        <v>40784</v>
      </c>
      <c r="D1688" s="2">
        <v>40784</v>
      </c>
      <c r="E1688" t="s">
        <v>33</v>
      </c>
      <c r="F1688" t="s">
        <v>1379</v>
      </c>
      <c r="G1688" t="s">
        <v>141</v>
      </c>
      <c r="H1688">
        <v>0.13333334028720856</v>
      </c>
      <c r="I1688" t="s">
        <v>142</v>
      </c>
      <c r="K1688" s="5" t="s">
        <v>143</v>
      </c>
      <c r="L1688">
        <v>0.5</v>
      </c>
      <c r="M1688" t="s">
        <v>144</v>
      </c>
      <c r="P1688" s="4" t="str">
        <f t="shared" si="51"/>
        <v>KRAYN-WKO-NDX-20110829</v>
      </c>
      <c r="Q1688">
        <f t="shared" si="52"/>
        <v>1</v>
      </c>
    </row>
    <row r="1689" spans="1:17" x14ac:dyDescent="0.25">
      <c r="A1689" t="s">
        <v>5335</v>
      </c>
      <c r="B1689" t="s">
        <v>1265</v>
      </c>
      <c r="C1689" s="2">
        <v>40784</v>
      </c>
      <c r="D1689" s="2">
        <v>40784</v>
      </c>
      <c r="E1689" t="s">
        <v>15</v>
      </c>
      <c r="F1689" t="s">
        <v>1379</v>
      </c>
      <c r="G1689" t="s">
        <v>141</v>
      </c>
      <c r="H1689">
        <v>1.5</v>
      </c>
      <c r="I1689" t="s">
        <v>142</v>
      </c>
      <c r="K1689" s="5" t="s">
        <v>143</v>
      </c>
      <c r="L1689">
        <v>6.5</v>
      </c>
      <c r="M1689" t="s">
        <v>144</v>
      </c>
      <c r="P1689" s="4" t="str">
        <f t="shared" si="51"/>
        <v>KRAYN-WKO-NDX-20110829</v>
      </c>
      <c r="Q1689">
        <f t="shared" si="52"/>
        <v>1</v>
      </c>
    </row>
    <row r="1690" spans="1:17" x14ac:dyDescent="0.25">
      <c r="A1690" t="s">
        <v>5336</v>
      </c>
      <c r="B1690" t="s">
        <v>1265</v>
      </c>
      <c r="C1690" s="2">
        <v>40784</v>
      </c>
      <c r="D1690" s="2">
        <v>40784</v>
      </c>
      <c r="E1690" t="s">
        <v>15</v>
      </c>
      <c r="F1690" t="s">
        <v>1379</v>
      </c>
      <c r="G1690" t="s">
        <v>141</v>
      </c>
      <c r="H1690">
        <v>2.25</v>
      </c>
      <c r="I1690" t="s">
        <v>142</v>
      </c>
      <c r="K1690" s="5" t="s">
        <v>143</v>
      </c>
      <c r="L1690">
        <v>6.5</v>
      </c>
      <c r="M1690" t="s">
        <v>144</v>
      </c>
      <c r="P1690" s="4" t="str">
        <f t="shared" si="51"/>
        <v>KRAYN-WKO-NDX-20110829</v>
      </c>
      <c r="Q1690">
        <f t="shared" si="52"/>
        <v>1</v>
      </c>
    </row>
    <row r="1691" spans="1:17" x14ac:dyDescent="0.25">
      <c r="A1691" t="s">
        <v>1396</v>
      </c>
      <c r="B1691" t="s">
        <v>1265</v>
      </c>
      <c r="C1691" s="2">
        <v>40785</v>
      </c>
      <c r="D1691" s="2">
        <v>40785</v>
      </c>
      <c r="E1691" t="s">
        <v>11</v>
      </c>
      <c r="F1691" t="s">
        <v>1379</v>
      </c>
      <c r="G1691" t="s">
        <v>141</v>
      </c>
      <c r="H1691">
        <v>3</v>
      </c>
      <c r="I1691" t="s">
        <v>142</v>
      </c>
      <c r="K1691" s="5" t="s">
        <v>143</v>
      </c>
      <c r="L1691">
        <v>4.9666666984558105</v>
      </c>
      <c r="M1691" t="s">
        <v>144</v>
      </c>
      <c r="P1691" s="4" t="str">
        <f t="shared" si="51"/>
        <v>KRAYN-WKO-NDX-20110830</v>
      </c>
      <c r="Q1691">
        <f t="shared" si="52"/>
        <v>1</v>
      </c>
    </row>
    <row r="1692" spans="1:17" x14ac:dyDescent="0.25">
      <c r="A1692" t="s">
        <v>1397</v>
      </c>
      <c r="B1692" t="s">
        <v>1398</v>
      </c>
      <c r="C1692" s="2">
        <v>40785</v>
      </c>
      <c r="D1692" s="2">
        <v>40785</v>
      </c>
      <c r="E1692" t="s">
        <v>11</v>
      </c>
      <c r="F1692" t="s">
        <v>140</v>
      </c>
      <c r="G1692" t="s">
        <v>141</v>
      </c>
      <c r="H1692">
        <v>10.5</v>
      </c>
      <c r="I1692" t="s">
        <v>142</v>
      </c>
      <c r="K1692" s="5" t="s">
        <v>143</v>
      </c>
      <c r="L1692">
        <v>4.9666666984558105</v>
      </c>
      <c r="M1692" t="s">
        <v>144</v>
      </c>
      <c r="P1692" s="4" t="str">
        <f t="shared" si="51"/>
        <v>KRAYN-WKO-NDX-20110830</v>
      </c>
      <c r="Q1692">
        <f t="shared" si="52"/>
        <v>1</v>
      </c>
    </row>
    <row r="1693" spans="1:17" x14ac:dyDescent="0.25">
      <c r="A1693" t="s">
        <v>1402</v>
      </c>
      <c r="B1693" t="s">
        <v>1219</v>
      </c>
      <c r="C1693" s="2">
        <v>40785</v>
      </c>
      <c r="D1693" s="2">
        <v>40785</v>
      </c>
      <c r="E1693" t="s">
        <v>11</v>
      </c>
      <c r="F1693" t="s">
        <v>1379</v>
      </c>
      <c r="G1693" t="s">
        <v>141</v>
      </c>
      <c r="H1693">
        <v>0.25</v>
      </c>
      <c r="I1693" t="s">
        <v>142</v>
      </c>
      <c r="K1693" s="5" t="s">
        <v>143</v>
      </c>
      <c r="L1693">
        <v>4.9666666984558105</v>
      </c>
      <c r="M1693" t="s">
        <v>144</v>
      </c>
      <c r="P1693" s="4" t="str">
        <f t="shared" si="51"/>
        <v>KRAYN-WKO-NDX-20110830</v>
      </c>
      <c r="Q1693">
        <f t="shared" si="52"/>
        <v>1</v>
      </c>
    </row>
    <row r="1694" spans="1:17" x14ac:dyDescent="0.25">
      <c r="A1694" t="s">
        <v>1583</v>
      </c>
      <c r="B1694" t="s">
        <v>1265</v>
      </c>
      <c r="C1694" s="2">
        <v>40785</v>
      </c>
      <c r="E1694" t="s">
        <v>12</v>
      </c>
      <c r="F1694" t="s">
        <v>1379</v>
      </c>
      <c r="G1694" t="s">
        <v>141</v>
      </c>
      <c r="H1694">
        <v>2.3333332538604736</v>
      </c>
      <c r="I1694" t="s">
        <v>142</v>
      </c>
      <c r="K1694" s="5" t="s">
        <v>143</v>
      </c>
      <c r="L1694">
        <v>126.36666870117187</v>
      </c>
      <c r="M1694" t="s">
        <v>144</v>
      </c>
      <c r="P1694" s="4" t="str">
        <f t="shared" si="51"/>
        <v>KRAYN-WKO-NDX-20110830</v>
      </c>
      <c r="Q1694">
        <f t="shared" si="52"/>
        <v>1</v>
      </c>
    </row>
    <row r="1695" spans="1:17" x14ac:dyDescent="0.25">
      <c r="A1695" s="37" t="s">
        <v>1737</v>
      </c>
      <c r="B1695" t="s">
        <v>1265</v>
      </c>
      <c r="C1695" s="2">
        <v>40785</v>
      </c>
      <c r="D1695" s="2">
        <v>40785</v>
      </c>
      <c r="E1695" t="s">
        <v>13</v>
      </c>
      <c r="F1695" t="s">
        <v>1379</v>
      </c>
      <c r="G1695" t="s">
        <v>141</v>
      </c>
      <c r="H1695">
        <v>0.5</v>
      </c>
      <c r="I1695" t="s">
        <v>142</v>
      </c>
      <c r="K1695" s="5" t="s">
        <v>143</v>
      </c>
      <c r="L1695">
        <v>2.1500000953674316</v>
      </c>
      <c r="M1695" t="s">
        <v>144</v>
      </c>
      <c r="P1695" s="4" t="str">
        <f t="shared" si="51"/>
        <v>KRAYN-WKO-NDX-20110830</v>
      </c>
      <c r="Q1695">
        <f t="shared" si="52"/>
        <v>1</v>
      </c>
    </row>
    <row r="1696" spans="1:17" x14ac:dyDescent="0.25">
      <c r="A1696" t="s">
        <v>3691</v>
      </c>
      <c r="B1696" t="s">
        <v>1587</v>
      </c>
      <c r="C1696" s="2">
        <v>40785</v>
      </c>
      <c r="D1696" s="2">
        <v>40785</v>
      </c>
      <c r="E1696" t="s">
        <v>25</v>
      </c>
      <c r="F1696" t="s">
        <v>1200</v>
      </c>
      <c r="G1696" t="s">
        <v>141</v>
      </c>
      <c r="H1696">
        <v>21</v>
      </c>
      <c r="I1696" t="s">
        <v>162</v>
      </c>
      <c r="K1696" s="5" t="s">
        <v>143</v>
      </c>
      <c r="L1696">
        <v>4.0666666030883789</v>
      </c>
      <c r="M1696" t="s">
        <v>144</v>
      </c>
      <c r="P1696" s="4" t="str">
        <f t="shared" si="51"/>
        <v>KRAYN-WKO-NDX-20110830</v>
      </c>
      <c r="Q1696">
        <f t="shared" si="52"/>
        <v>1</v>
      </c>
    </row>
    <row r="1697" spans="1:17" x14ac:dyDescent="0.25">
      <c r="A1697" t="s">
        <v>4809</v>
      </c>
      <c r="B1697" t="s">
        <v>1439</v>
      </c>
      <c r="C1697" s="2">
        <v>40785</v>
      </c>
      <c r="D1697" s="2">
        <v>40786</v>
      </c>
      <c r="E1697" t="s">
        <v>33</v>
      </c>
      <c r="F1697" t="s">
        <v>161</v>
      </c>
      <c r="G1697" t="s">
        <v>141</v>
      </c>
      <c r="H1697">
        <v>0</v>
      </c>
      <c r="I1697" t="s">
        <v>142</v>
      </c>
      <c r="K1697" s="5" t="s">
        <v>143</v>
      </c>
      <c r="L1697">
        <v>3.8833334445953369</v>
      </c>
      <c r="M1697" t="s">
        <v>144</v>
      </c>
      <c r="P1697" s="4" t="str">
        <f t="shared" si="51"/>
        <v>KRAYN-WKO-NDX-20110830</v>
      </c>
      <c r="Q1697">
        <f t="shared" si="52"/>
        <v>1</v>
      </c>
    </row>
    <row r="1698" spans="1:17" x14ac:dyDescent="0.25">
      <c r="A1698" t="s">
        <v>5312</v>
      </c>
      <c r="B1698" t="s">
        <v>1265</v>
      </c>
      <c r="C1698" s="2">
        <v>40785</v>
      </c>
      <c r="D1698" s="2">
        <v>40785</v>
      </c>
      <c r="E1698" t="s">
        <v>25</v>
      </c>
      <c r="F1698" t="s">
        <v>1379</v>
      </c>
      <c r="G1698" t="s">
        <v>141</v>
      </c>
      <c r="H1698">
        <v>8</v>
      </c>
      <c r="I1698" t="s">
        <v>142</v>
      </c>
      <c r="K1698" s="5" t="s">
        <v>143</v>
      </c>
      <c r="L1698">
        <v>4.0666666030883789</v>
      </c>
      <c r="M1698" t="s">
        <v>144</v>
      </c>
      <c r="P1698" s="4" t="str">
        <f t="shared" si="51"/>
        <v>KRAYN-WKO-NDX-20110830</v>
      </c>
      <c r="Q1698">
        <f t="shared" si="52"/>
        <v>1</v>
      </c>
    </row>
    <row r="1699" spans="1:17" x14ac:dyDescent="0.25">
      <c r="A1699" t="s">
        <v>4122</v>
      </c>
      <c r="B1699" t="s">
        <v>1357</v>
      </c>
      <c r="C1699" s="2">
        <v>40786</v>
      </c>
      <c r="E1699" t="s">
        <v>28</v>
      </c>
      <c r="F1699" t="s">
        <v>161</v>
      </c>
      <c r="G1699" t="s">
        <v>141</v>
      </c>
      <c r="H1699">
        <v>4</v>
      </c>
      <c r="I1699" t="s">
        <v>142</v>
      </c>
      <c r="K1699" s="5" t="s">
        <v>143</v>
      </c>
      <c r="L1699">
        <v>9.9666662216186523</v>
      </c>
      <c r="M1699" t="s">
        <v>144</v>
      </c>
      <c r="P1699" s="4" t="str">
        <f t="shared" si="51"/>
        <v>KRAYN-WKO-NDX-20110831</v>
      </c>
      <c r="Q1699">
        <f t="shared" si="52"/>
        <v>1</v>
      </c>
    </row>
    <row r="1700" spans="1:17" x14ac:dyDescent="0.25">
      <c r="A1700" t="s">
        <v>4986</v>
      </c>
      <c r="B1700" t="s">
        <v>1265</v>
      </c>
      <c r="C1700" s="2">
        <v>40786</v>
      </c>
      <c r="D1700" s="2">
        <v>40786</v>
      </c>
      <c r="E1700" t="s">
        <v>34</v>
      </c>
      <c r="F1700" t="s">
        <v>1200</v>
      </c>
      <c r="G1700" t="s">
        <v>141</v>
      </c>
      <c r="H1700">
        <v>2</v>
      </c>
      <c r="I1700" t="s">
        <v>162</v>
      </c>
      <c r="K1700" s="5" t="s">
        <v>143</v>
      </c>
      <c r="L1700">
        <v>4.2333331108093262</v>
      </c>
      <c r="M1700" t="s">
        <v>144</v>
      </c>
      <c r="P1700" s="4" t="str">
        <f t="shared" si="51"/>
        <v>KRAYN-WKO-NDX-20110831</v>
      </c>
      <c r="Q1700">
        <f t="shared" si="52"/>
        <v>1</v>
      </c>
    </row>
    <row r="1701" spans="1:17" x14ac:dyDescent="0.25">
      <c r="A1701" t="s">
        <v>4987</v>
      </c>
      <c r="B1701" t="s">
        <v>1265</v>
      </c>
      <c r="C1701" s="2">
        <v>40786</v>
      </c>
      <c r="D1701" s="2">
        <v>40786</v>
      </c>
      <c r="E1701" t="s">
        <v>34</v>
      </c>
      <c r="F1701" t="s">
        <v>1200</v>
      </c>
      <c r="G1701" t="s">
        <v>141</v>
      </c>
      <c r="H1701">
        <v>0.66666668653488159</v>
      </c>
      <c r="I1701" t="s">
        <v>162</v>
      </c>
      <c r="K1701" s="5" t="s">
        <v>143</v>
      </c>
      <c r="L1701">
        <v>4.2333331108093262</v>
      </c>
      <c r="M1701" t="s">
        <v>144</v>
      </c>
      <c r="P1701" s="4" t="str">
        <f t="shared" si="51"/>
        <v>KRAYN-WKO-NDX-20110831</v>
      </c>
      <c r="Q1701">
        <f t="shared" si="52"/>
        <v>1</v>
      </c>
    </row>
    <row r="1702" spans="1:17" x14ac:dyDescent="0.25">
      <c r="A1702" t="s">
        <v>4988</v>
      </c>
      <c r="B1702" t="s">
        <v>1265</v>
      </c>
      <c r="C1702" s="2">
        <v>40786</v>
      </c>
      <c r="D1702" s="2">
        <v>40786</v>
      </c>
      <c r="E1702" t="s">
        <v>34</v>
      </c>
      <c r="F1702" t="s">
        <v>1200</v>
      </c>
      <c r="G1702" t="s">
        <v>141</v>
      </c>
      <c r="H1702">
        <v>1</v>
      </c>
      <c r="I1702" t="s">
        <v>162</v>
      </c>
      <c r="K1702" s="5" t="s">
        <v>143</v>
      </c>
      <c r="L1702">
        <v>4.2333331108093262</v>
      </c>
      <c r="M1702" t="s">
        <v>144</v>
      </c>
      <c r="P1702" s="4" t="str">
        <f t="shared" si="51"/>
        <v>KRAYN-WKO-NDX-20110831</v>
      </c>
      <c r="Q1702">
        <f t="shared" si="52"/>
        <v>1</v>
      </c>
    </row>
    <row r="1703" spans="1:17" x14ac:dyDescent="0.25">
      <c r="A1703" t="s">
        <v>4989</v>
      </c>
      <c r="B1703" t="s">
        <v>1265</v>
      </c>
      <c r="C1703" s="2">
        <v>40786</v>
      </c>
      <c r="D1703" s="2">
        <v>40786</v>
      </c>
      <c r="E1703" t="s">
        <v>34</v>
      </c>
      <c r="F1703" t="s">
        <v>1379</v>
      </c>
      <c r="G1703" t="s">
        <v>141</v>
      </c>
      <c r="H1703">
        <v>7</v>
      </c>
      <c r="I1703" t="s">
        <v>142</v>
      </c>
      <c r="K1703" s="5" t="s">
        <v>143</v>
      </c>
      <c r="L1703">
        <v>4.25</v>
      </c>
      <c r="M1703" t="s">
        <v>144</v>
      </c>
      <c r="P1703" s="4" t="str">
        <f t="shared" si="51"/>
        <v>KRAYN-WKO-NDX-20110831</v>
      </c>
      <c r="Q1703">
        <f t="shared" si="52"/>
        <v>1</v>
      </c>
    </row>
    <row r="1704" spans="1:17" x14ac:dyDescent="0.25">
      <c r="A1704" t="s">
        <v>4990</v>
      </c>
      <c r="B1704" t="s">
        <v>1265</v>
      </c>
      <c r="C1704" s="2">
        <v>40786</v>
      </c>
      <c r="D1704" s="2">
        <v>40786</v>
      </c>
      <c r="E1704" t="s">
        <v>34</v>
      </c>
      <c r="F1704" t="s">
        <v>1200</v>
      </c>
      <c r="G1704" t="s">
        <v>141</v>
      </c>
      <c r="H1704">
        <v>0.5</v>
      </c>
      <c r="I1704" t="s">
        <v>162</v>
      </c>
      <c r="K1704" s="5" t="s">
        <v>143</v>
      </c>
      <c r="L1704">
        <v>4.2333331108093262</v>
      </c>
      <c r="M1704" t="s">
        <v>144</v>
      </c>
      <c r="P1704" s="4" t="str">
        <f t="shared" si="51"/>
        <v>KRAYN-WKO-NDX-20110831</v>
      </c>
      <c r="Q1704">
        <f t="shared" si="52"/>
        <v>1</v>
      </c>
    </row>
    <row r="1705" spans="1:17" x14ac:dyDescent="0.25">
      <c r="A1705" t="s">
        <v>4991</v>
      </c>
      <c r="B1705" t="s">
        <v>1265</v>
      </c>
      <c r="C1705" s="2">
        <v>40786</v>
      </c>
      <c r="D1705" s="2">
        <v>40786</v>
      </c>
      <c r="E1705" t="s">
        <v>34</v>
      </c>
      <c r="F1705" t="s">
        <v>1200</v>
      </c>
      <c r="G1705" t="s">
        <v>141</v>
      </c>
      <c r="H1705">
        <v>0.5</v>
      </c>
      <c r="I1705" t="s">
        <v>162</v>
      </c>
      <c r="K1705" s="5" t="s">
        <v>143</v>
      </c>
      <c r="L1705">
        <v>4.2333331108093262</v>
      </c>
      <c r="M1705" t="s">
        <v>144</v>
      </c>
      <c r="P1705" s="4" t="str">
        <f t="shared" si="51"/>
        <v>KRAYN-WKO-NDX-20110831</v>
      </c>
      <c r="Q1705">
        <f t="shared" si="52"/>
        <v>1</v>
      </c>
    </row>
    <row r="1706" spans="1:17" x14ac:dyDescent="0.25">
      <c r="A1706" t="s">
        <v>4992</v>
      </c>
      <c r="B1706" t="s">
        <v>1265</v>
      </c>
      <c r="C1706" s="2">
        <v>40786</v>
      </c>
      <c r="D1706" s="2">
        <v>40786</v>
      </c>
      <c r="E1706" t="s">
        <v>34</v>
      </c>
      <c r="F1706" t="s">
        <v>1200</v>
      </c>
      <c r="G1706" t="s">
        <v>141</v>
      </c>
      <c r="H1706">
        <v>0.3333333432674408</v>
      </c>
      <c r="I1706" t="s">
        <v>162</v>
      </c>
      <c r="K1706" s="5" t="s">
        <v>143</v>
      </c>
      <c r="L1706">
        <v>4.2333331108093262</v>
      </c>
      <c r="M1706" t="s">
        <v>144</v>
      </c>
      <c r="P1706" s="4" t="str">
        <f t="shared" si="51"/>
        <v>KRAYN-WKO-NDX-20110831</v>
      </c>
      <c r="Q1706">
        <f t="shared" si="52"/>
        <v>1</v>
      </c>
    </row>
    <row r="1707" spans="1:17" x14ac:dyDescent="0.25">
      <c r="A1707" t="s">
        <v>4993</v>
      </c>
      <c r="B1707" t="s">
        <v>1265</v>
      </c>
      <c r="C1707" s="2">
        <v>40786</v>
      </c>
      <c r="D1707" s="2">
        <v>40786</v>
      </c>
      <c r="E1707" t="s">
        <v>34</v>
      </c>
      <c r="F1707" t="s">
        <v>1200</v>
      </c>
      <c r="G1707" t="s">
        <v>141</v>
      </c>
      <c r="H1707">
        <v>0.3333333432674408</v>
      </c>
      <c r="I1707" t="s">
        <v>162</v>
      </c>
      <c r="K1707" s="5" t="s">
        <v>143</v>
      </c>
      <c r="L1707">
        <v>4.2333331108093262</v>
      </c>
      <c r="M1707" t="s">
        <v>144</v>
      </c>
      <c r="P1707" s="4" t="str">
        <f t="shared" si="51"/>
        <v>KRAYN-WKO-NDX-20110831</v>
      </c>
      <c r="Q1707">
        <f t="shared" si="52"/>
        <v>1</v>
      </c>
    </row>
    <row r="1708" spans="1:17" x14ac:dyDescent="0.25">
      <c r="A1708" t="s">
        <v>4994</v>
      </c>
      <c r="B1708" t="s">
        <v>1265</v>
      </c>
      <c r="C1708" s="2">
        <v>40786</v>
      </c>
      <c r="D1708" s="2">
        <v>40786</v>
      </c>
      <c r="E1708" t="s">
        <v>34</v>
      </c>
      <c r="F1708" t="s">
        <v>1200</v>
      </c>
      <c r="G1708" t="s">
        <v>141</v>
      </c>
      <c r="H1708">
        <v>0.3333333432674408</v>
      </c>
      <c r="I1708" t="s">
        <v>162</v>
      </c>
      <c r="K1708" s="5" t="s">
        <v>143</v>
      </c>
      <c r="L1708">
        <v>4.2333331108093262</v>
      </c>
      <c r="M1708" t="s">
        <v>144</v>
      </c>
      <c r="P1708" s="4" t="str">
        <f t="shared" si="51"/>
        <v>KRAYN-WKO-NDX-20110831</v>
      </c>
      <c r="Q1708">
        <f t="shared" si="52"/>
        <v>1</v>
      </c>
    </row>
    <row r="1709" spans="1:17" x14ac:dyDescent="0.25">
      <c r="A1709" t="s">
        <v>4995</v>
      </c>
      <c r="B1709" t="s">
        <v>1265</v>
      </c>
      <c r="C1709" s="2">
        <v>40786</v>
      </c>
      <c r="D1709" s="2">
        <v>40786</v>
      </c>
      <c r="E1709" t="s">
        <v>34</v>
      </c>
      <c r="F1709" t="s">
        <v>1200</v>
      </c>
      <c r="G1709" t="s">
        <v>141</v>
      </c>
      <c r="H1709">
        <v>0.3333333432674408</v>
      </c>
      <c r="I1709" t="s">
        <v>162</v>
      </c>
      <c r="K1709" s="5" t="s">
        <v>143</v>
      </c>
      <c r="L1709">
        <v>4.2333331108093262</v>
      </c>
      <c r="M1709" t="s">
        <v>144</v>
      </c>
      <c r="P1709" s="4" t="str">
        <f t="shared" si="51"/>
        <v>KRAYN-WKO-NDX-20110831</v>
      </c>
      <c r="Q1709">
        <f t="shared" si="52"/>
        <v>1</v>
      </c>
    </row>
    <row r="1710" spans="1:17" x14ac:dyDescent="0.25">
      <c r="A1710" t="s">
        <v>5005</v>
      </c>
      <c r="B1710" t="s">
        <v>1219</v>
      </c>
      <c r="C1710" s="2">
        <v>40786</v>
      </c>
      <c r="D1710" s="2">
        <v>40786</v>
      </c>
      <c r="E1710" t="s">
        <v>34</v>
      </c>
      <c r="F1710" t="s">
        <v>1379</v>
      </c>
      <c r="G1710" t="s">
        <v>141</v>
      </c>
      <c r="H1710">
        <v>0.25</v>
      </c>
      <c r="I1710" t="s">
        <v>142</v>
      </c>
      <c r="K1710" s="5" t="s">
        <v>143</v>
      </c>
      <c r="L1710">
        <v>4.2333331108093262</v>
      </c>
      <c r="M1710" t="s">
        <v>144</v>
      </c>
      <c r="P1710" s="4" t="str">
        <f t="shared" si="51"/>
        <v>KRAYN-WKO-NDX-20110831</v>
      </c>
      <c r="Q1710">
        <f t="shared" si="52"/>
        <v>1</v>
      </c>
    </row>
    <row r="1711" spans="1:17" x14ac:dyDescent="0.25">
      <c r="A1711" t="s">
        <v>5006</v>
      </c>
      <c r="B1711" t="s">
        <v>1219</v>
      </c>
      <c r="C1711" s="2">
        <v>40786</v>
      </c>
      <c r="D1711" s="2">
        <v>40786</v>
      </c>
      <c r="E1711" t="s">
        <v>34</v>
      </c>
      <c r="F1711" t="s">
        <v>1379</v>
      </c>
      <c r="G1711" t="s">
        <v>141</v>
      </c>
      <c r="H1711">
        <v>0.1666666716337204</v>
      </c>
      <c r="I1711" t="s">
        <v>142</v>
      </c>
      <c r="K1711" s="5" t="s">
        <v>143</v>
      </c>
      <c r="L1711">
        <v>4.2333331108093262</v>
      </c>
      <c r="M1711" t="s">
        <v>144</v>
      </c>
      <c r="P1711" s="4" t="str">
        <f t="shared" si="51"/>
        <v>KRAYN-WKO-NDX-20110831</v>
      </c>
      <c r="Q1711">
        <f t="shared" si="52"/>
        <v>1</v>
      </c>
    </row>
    <row r="1712" spans="1:17" x14ac:dyDescent="0.25">
      <c r="A1712" t="s">
        <v>5007</v>
      </c>
      <c r="B1712" t="s">
        <v>1219</v>
      </c>
      <c r="C1712" s="2">
        <v>40786</v>
      </c>
      <c r="D1712" s="2">
        <v>40786</v>
      </c>
      <c r="E1712" t="s">
        <v>34</v>
      </c>
      <c r="F1712" t="s">
        <v>1379</v>
      </c>
      <c r="G1712" t="s">
        <v>141</v>
      </c>
      <c r="H1712">
        <v>0.25</v>
      </c>
      <c r="I1712" t="s">
        <v>142</v>
      </c>
      <c r="K1712" s="5" t="s">
        <v>143</v>
      </c>
      <c r="L1712">
        <v>4.2333331108093262</v>
      </c>
      <c r="M1712" t="s">
        <v>144</v>
      </c>
      <c r="P1712" s="4" t="str">
        <f t="shared" si="51"/>
        <v>KRAYN-WKO-NDX-20110831</v>
      </c>
      <c r="Q1712">
        <f t="shared" si="52"/>
        <v>1</v>
      </c>
    </row>
    <row r="1713" spans="1:17" x14ac:dyDescent="0.25">
      <c r="A1713" t="s">
        <v>5008</v>
      </c>
      <c r="B1713" t="s">
        <v>1219</v>
      </c>
      <c r="C1713" s="2">
        <v>40786</v>
      </c>
      <c r="D1713" s="2">
        <v>40786</v>
      </c>
      <c r="E1713" t="s">
        <v>34</v>
      </c>
      <c r="F1713" t="s">
        <v>1379</v>
      </c>
      <c r="G1713" t="s">
        <v>141</v>
      </c>
      <c r="H1713">
        <v>0.1666666716337204</v>
      </c>
      <c r="I1713" t="s">
        <v>142</v>
      </c>
      <c r="K1713" s="5" t="s">
        <v>143</v>
      </c>
      <c r="L1713">
        <v>4.2333331108093262</v>
      </c>
      <c r="M1713" t="s">
        <v>144</v>
      </c>
      <c r="P1713" s="4" t="str">
        <f t="shared" si="51"/>
        <v>KRAYN-WKO-NDX-20110831</v>
      </c>
      <c r="Q1713">
        <f t="shared" si="52"/>
        <v>1</v>
      </c>
    </row>
    <row r="1714" spans="1:17" x14ac:dyDescent="0.25">
      <c r="A1714" t="s">
        <v>2547</v>
      </c>
      <c r="B1714" t="s">
        <v>1265</v>
      </c>
      <c r="C1714" s="2">
        <v>40787</v>
      </c>
      <c r="D1714" s="2">
        <v>40787</v>
      </c>
      <c r="E1714" t="s">
        <v>18</v>
      </c>
      <c r="F1714" t="s">
        <v>1200</v>
      </c>
      <c r="G1714" t="s">
        <v>141</v>
      </c>
      <c r="H1714">
        <v>3</v>
      </c>
      <c r="I1714" t="s">
        <v>162</v>
      </c>
      <c r="K1714" s="5" t="s">
        <v>143</v>
      </c>
      <c r="L1714">
        <v>4.9833331108093262</v>
      </c>
      <c r="M1714" t="s">
        <v>144</v>
      </c>
      <c r="P1714" s="4" t="str">
        <f t="shared" si="51"/>
        <v>KRAYN-WKO-NDX-20110901</v>
      </c>
      <c r="Q1714">
        <f t="shared" si="52"/>
        <v>1</v>
      </c>
    </row>
    <row r="1715" spans="1:17" x14ac:dyDescent="0.25">
      <c r="A1715" t="s">
        <v>2701</v>
      </c>
      <c r="B1715" t="s">
        <v>1265</v>
      </c>
      <c r="C1715" s="2">
        <v>40787</v>
      </c>
      <c r="D1715" s="2">
        <v>40787</v>
      </c>
      <c r="E1715" t="s">
        <v>18</v>
      </c>
      <c r="F1715" t="s">
        <v>1200</v>
      </c>
      <c r="G1715" t="s">
        <v>141</v>
      </c>
      <c r="H1715">
        <v>10</v>
      </c>
      <c r="I1715" t="s">
        <v>162</v>
      </c>
      <c r="K1715" s="5" t="s">
        <v>143</v>
      </c>
      <c r="L1715">
        <v>4.9833331108093262</v>
      </c>
      <c r="M1715" t="s">
        <v>144</v>
      </c>
      <c r="P1715" s="4" t="str">
        <f t="shared" si="51"/>
        <v>KRAYN-WKO-NDX-20110901</v>
      </c>
      <c r="Q1715">
        <f t="shared" si="52"/>
        <v>1</v>
      </c>
    </row>
    <row r="1716" spans="1:17" x14ac:dyDescent="0.25">
      <c r="A1716" t="s">
        <v>2702</v>
      </c>
      <c r="B1716" t="s">
        <v>1265</v>
      </c>
      <c r="C1716" s="2">
        <v>40787</v>
      </c>
      <c r="D1716" s="2">
        <v>40787</v>
      </c>
      <c r="E1716" t="s">
        <v>18</v>
      </c>
      <c r="F1716" t="s">
        <v>1200</v>
      </c>
      <c r="G1716" t="s">
        <v>141</v>
      </c>
      <c r="H1716">
        <v>3</v>
      </c>
      <c r="I1716" t="s">
        <v>162</v>
      </c>
      <c r="K1716" s="5" t="s">
        <v>143</v>
      </c>
      <c r="L1716">
        <v>4.9833331108093262</v>
      </c>
      <c r="M1716" t="s">
        <v>144</v>
      </c>
      <c r="P1716" s="4" t="str">
        <f t="shared" si="51"/>
        <v>KRAYN-WKO-NDX-20110901</v>
      </c>
      <c r="Q1716">
        <f t="shared" si="52"/>
        <v>1</v>
      </c>
    </row>
    <row r="1717" spans="1:17" x14ac:dyDescent="0.25">
      <c r="A1717" t="s">
        <v>2546</v>
      </c>
      <c r="B1717" t="s">
        <v>1265</v>
      </c>
      <c r="C1717" s="2">
        <v>40787</v>
      </c>
      <c r="D1717" s="2">
        <v>40787</v>
      </c>
      <c r="E1717" t="s">
        <v>18</v>
      </c>
      <c r="F1717" t="s">
        <v>1200</v>
      </c>
      <c r="G1717" t="s">
        <v>141</v>
      </c>
      <c r="H1717">
        <v>10</v>
      </c>
      <c r="I1717" t="s">
        <v>162</v>
      </c>
      <c r="K1717" s="5" t="s">
        <v>143</v>
      </c>
      <c r="L1717">
        <v>4.9833331108093262</v>
      </c>
      <c r="M1717" t="s">
        <v>144</v>
      </c>
      <c r="P1717" s="4" t="str">
        <f t="shared" si="51"/>
        <v>KRAYN-WKO-NDX-20110901</v>
      </c>
      <c r="Q1717">
        <f t="shared" si="52"/>
        <v>1</v>
      </c>
    </row>
    <row r="1718" spans="1:17" x14ac:dyDescent="0.25">
      <c r="A1718" t="s">
        <v>2889</v>
      </c>
      <c r="B1718" t="s">
        <v>1265</v>
      </c>
      <c r="C1718" s="2">
        <v>40788</v>
      </c>
      <c r="D1718" s="2">
        <v>40788</v>
      </c>
      <c r="E1718" t="s">
        <v>20</v>
      </c>
      <c r="F1718" t="s">
        <v>1216</v>
      </c>
      <c r="G1718" t="s">
        <v>141</v>
      </c>
      <c r="H1718">
        <v>5.75</v>
      </c>
      <c r="I1718" t="s">
        <v>142</v>
      </c>
      <c r="K1718" s="5" t="s">
        <v>143</v>
      </c>
      <c r="L1718">
        <v>3.75</v>
      </c>
      <c r="M1718" t="s">
        <v>144</v>
      </c>
      <c r="P1718" s="4" t="str">
        <f t="shared" si="51"/>
        <v>KRAYN-WKO-NDX-20110902</v>
      </c>
      <c r="Q1718">
        <f t="shared" si="52"/>
        <v>1</v>
      </c>
    </row>
    <row r="1719" spans="1:17" x14ac:dyDescent="0.25">
      <c r="A1719" t="s">
        <v>2924</v>
      </c>
      <c r="B1719" t="s">
        <v>1219</v>
      </c>
      <c r="C1719" s="2">
        <v>40788</v>
      </c>
      <c r="D1719" s="2">
        <v>40788</v>
      </c>
      <c r="E1719" t="s">
        <v>20</v>
      </c>
      <c r="F1719" t="s">
        <v>1379</v>
      </c>
      <c r="G1719" t="s">
        <v>141</v>
      </c>
      <c r="H1719">
        <v>0.1666666716337204</v>
      </c>
      <c r="I1719" t="s">
        <v>142</v>
      </c>
      <c r="K1719" s="5" t="s">
        <v>143</v>
      </c>
      <c r="L1719">
        <v>3.75</v>
      </c>
      <c r="M1719" t="s">
        <v>144</v>
      </c>
      <c r="P1719" s="4" t="str">
        <f t="shared" si="51"/>
        <v>KRAYN-WKO-NDX-20110902</v>
      </c>
      <c r="Q1719">
        <f t="shared" si="52"/>
        <v>1</v>
      </c>
    </row>
    <row r="1720" spans="1:17" x14ac:dyDescent="0.25">
      <c r="A1720" t="s">
        <v>2925</v>
      </c>
      <c r="B1720" t="s">
        <v>1219</v>
      </c>
      <c r="C1720" s="2">
        <v>40788</v>
      </c>
      <c r="D1720" s="2">
        <v>40788</v>
      </c>
      <c r="E1720" t="s">
        <v>20</v>
      </c>
      <c r="F1720" t="s">
        <v>1379</v>
      </c>
      <c r="G1720" t="s">
        <v>141</v>
      </c>
      <c r="H1720">
        <v>0.3333333432674408</v>
      </c>
      <c r="I1720" t="s">
        <v>142</v>
      </c>
      <c r="K1720" s="5" t="s">
        <v>143</v>
      </c>
      <c r="L1720">
        <v>3.75</v>
      </c>
      <c r="M1720" t="s">
        <v>144</v>
      </c>
      <c r="P1720" s="4" t="str">
        <f t="shared" si="51"/>
        <v>KRAYN-WKO-NDX-20110902</v>
      </c>
      <c r="Q1720">
        <f t="shared" si="52"/>
        <v>1</v>
      </c>
    </row>
    <row r="1721" spans="1:17" x14ac:dyDescent="0.25">
      <c r="A1721" t="s">
        <v>2926</v>
      </c>
      <c r="B1721" t="s">
        <v>1219</v>
      </c>
      <c r="C1721" s="2">
        <v>40788</v>
      </c>
      <c r="D1721" s="2">
        <v>40788</v>
      </c>
      <c r="E1721" t="s">
        <v>20</v>
      </c>
      <c r="F1721" t="s">
        <v>1379</v>
      </c>
      <c r="G1721" t="s">
        <v>141</v>
      </c>
      <c r="H1721">
        <v>0.5</v>
      </c>
      <c r="I1721" t="s">
        <v>142</v>
      </c>
      <c r="K1721" s="5" t="s">
        <v>143</v>
      </c>
      <c r="L1721">
        <v>3.75</v>
      </c>
      <c r="M1721" t="s">
        <v>144</v>
      </c>
      <c r="P1721" s="4" t="str">
        <f t="shared" si="51"/>
        <v>KRAYN-WKO-NDX-20110902</v>
      </c>
      <c r="Q1721">
        <f t="shared" si="52"/>
        <v>1</v>
      </c>
    </row>
    <row r="1722" spans="1:17" x14ac:dyDescent="0.25">
      <c r="A1722" t="s">
        <v>2927</v>
      </c>
      <c r="B1722" t="s">
        <v>1219</v>
      </c>
      <c r="C1722" s="2">
        <v>40788</v>
      </c>
      <c r="D1722" s="2">
        <v>40788</v>
      </c>
      <c r="E1722" t="s">
        <v>20</v>
      </c>
      <c r="F1722" t="s">
        <v>1379</v>
      </c>
      <c r="G1722" t="s">
        <v>141</v>
      </c>
      <c r="H1722">
        <v>0.1666666716337204</v>
      </c>
      <c r="I1722" t="s">
        <v>142</v>
      </c>
      <c r="K1722" s="5" t="s">
        <v>143</v>
      </c>
      <c r="L1722">
        <v>3.75</v>
      </c>
      <c r="M1722" t="s">
        <v>144</v>
      </c>
      <c r="P1722" s="4" t="str">
        <f t="shared" si="51"/>
        <v>KRAYN-WKO-NDX-20110902</v>
      </c>
      <c r="Q1722">
        <f t="shared" si="52"/>
        <v>1</v>
      </c>
    </row>
    <row r="1723" spans="1:17" x14ac:dyDescent="0.25">
      <c r="A1723" t="s">
        <v>3058</v>
      </c>
      <c r="B1723" t="s">
        <v>1265</v>
      </c>
      <c r="C1723" s="2">
        <v>40788</v>
      </c>
      <c r="E1723" t="s">
        <v>21</v>
      </c>
      <c r="F1723" t="s">
        <v>1200</v>
      </c>
      <c r="G1723" t="s">
        <v>141</v>
      </c>
      <c r="H1723">
        <v>0.5</v>
      </c>
      <c r="I1723" t="s">
        <v>162</v>
      </c>
      <c r="K1723" s="5" t="s">
        <v>143</v>
      </c>
      <c r="L1723">
        <v>5.1333332061767578</v>
      </c>
      <c r="M1723" t="s">
        <v>144</v>
      </c>
      <c r="P1723" s="4" t="str">
        <f t="shared" si="51"/>
        <v>KRAYN-WKO-NDX-20110902</v>
      </c>
      <c r="Q1723">
        <f t="shared" si="52"/>
        <v>1</v>
      </c>
    </row>
    <row r="1724" spans="1:17" x14ac:dyDescent="0.25">
      <c r="A1724" t="s">
        <v>3059</v>
      </c>
      <c r="B1724" t="s">
        <v>1265</v>
      </c>
      <c r="C1724" s="2">
        <v>40788</v>
      </c>
      <c r="D1724" s="2">
        <v>40788</v>
      </c>
      <c r="E1724" t="s">
        <v>21</v>
      </c>
      <c r="F1724" t="s">
        <v>1200</v>
      </c>
      <c r="G1724" t="s">
        <v>141</v>
      </c>
      <c r="H1724">
        <v>2</v>
      </c>
      <c r="I1724" t="s">
        <v>162</v>
      </c>
      <c r="K1724" s="5" t="s">
        <v>143</v>
      </c>
      <c r="L1724">
        <v>3.5166666507720947</v>
      </c>
      <c r="M1724" t="s">
        <v>144</v>
      </c>
      <c r="P1724" s="4" t="str">
        <f t="shared" si="51"/>
        <v>KRAYN-WKO-NDX-20110902</v>
      </c>
      <c r="Q1724">
        <f t="shared" si="52"/>
        <v>1</v>
      </c>
    </row>
    <row r="1725" spans="1:17" x14ac:dyDescent="0.25">
      <c r="A1725" t="s">
        <v>3060</v>
      </c>
      <c r="B1725" t="s">
        <v>1265</v>
      </c>
      <c r="C1725" s="2">
        <v>40788</v>
      </c>
      <c r="D1725" s="2">
        <v>40788</v>
      </c>
      <c r="E1725" t="s">
        <v>21</v>
      </c>
      <c r="F1725" t="s">
        <v>1216</v>
      </c>
      <c r="G1725" t="s">
        <v>141</v>
      </c>
      <c r="H1725">
        <v>5.5</v>
      </c>
      <c r="I1725" t="s">
        <v>142</v>
      </c>
      <c r="K1725" s="5" t="s">
        <v>143</v>
      </c>
      <c r="L1725">
        <v>3.5166666507720947</v>
      </c>
      <c r="M1725" t="s">
        <v>144</v>
      </c>
      <c r="P1725" s="4" t="str">
        <f t="shared" si="51"/>
        <v>KRAYN-WKO-NDX-20110902</v>
      </c>
      <c r="Q1725">
        <f t="shared" si="52"/>
        <v>1</v>
      </c>
    </row>
    <row r="1726" spans="1:17" x14ac:dyDescent="0.25">
      <c r="A1726" t="s">
        <v>3110</v>
      </c>
      <c r="B1726" t="s">
        <v>1265</v>
      </c>
      <c r="C1726" s="2">
        <v>40788</v>
      </c>
      <c r="D1726" s="2">
        <v>40788</v>
      </c>
      <c r="E1726" t="s">
        <v>21</v>
      </c>
      <c r="F1726" t="s">
        <v>1379</v>
      </c>
      <c r="G1726" t="s">
        <v>141</v>
      </c>
      <c r="H1726">
        <v>1</v>
      </c>
      <c r="I1726" t="s">
        <v>142</v>
      </c>
      <c r="K1726" s="5" t="s">
        <v>143</v>
      </c>
      <c r="L1726">
        <v>3.5166666507720947</v>
      </c>
      <c r="M1726" t="s">
        <v>144</v>
      </c>
      <c r="P1726" s="4" t="str">
        <f t="shared" si="51"/>
        <v>KRAYN-WKO-NDX-20110902</v>
      </c>
      <c r="Q1726">
        <f t="shared" si="52"/>
        <v>1</v>
      </c>
    </row>
    <row r="1727" spans="1:17" x14ac:dyDescent="0.25">
      <c r="A1727" t="s">
        <v>3111</v>
      </c>
      <c r="B1727" t="s">
        <v>1265</v>
      </c>
      <c r="C1727" s="2">
        <v>40788</v>
      </c>
      <c r="D1727" s="2">
        <v>40788</v>
      </c>
      <c r="E1727" t="s">
        <v>21</v>
      </c>
      <c r="F1727" t="s">
        <v>1379</v>
      </c>
      <c r="G1727" t="s">
        <v>141</v>
      </c>
      <c r="H1727">
        <v>1.5</v>
      </c>
      <c r="I1727" t="s">
        <v>142</v>
      </c>
      <c r="K1727" s="5" t="s">
        <v>143</v>
      </c>
      <c r="L1727">
        <v>3.5166666507720947</v>
      </c>
      <c r="M1727" t="s">
        <v>144</v>
      </c>
      <c r="P1727" s="4" t="str">
        <f t="shared" si="51"/>
        <v>KRAYN-WKO-NDX-20110902</v>
      </c>
      <c r="Q1727">
        <f t="shared" si="52"/>
        <v>1</v>
      </c>
    </row>
    <row r="1728" spans="1:17" x14ac:dyDescent="0.25">
      <c r="A1728" t="s">
        <v>3112</v>
      </c>
      <c r="B1728" t="s">
        <v>1265</v>
      </c>
      <c r="C1728" s="2">
        <v>40788</v>
      </c>
      <c r="D1728" s="2">
        <v>40788</v>
      </c>
      <c r="E1728" t="s">
        <v>21</v>
      </c>
      <c r="F1728" t="s">
        <v>1379</v>
      </c>
      <c r="G1728" t="s">
        <v>141</v>
      </c>
      <c r="H1728">
        <v>0.5</v>
      </c>
      <c r="I1728" t="s">
        <v>142</v>
      </c>
      <c r="K1728" s="5" t="s">
        <v>143</v>
      </c>
      <c r="L1728">
        <v>3.5166666507720947</v>
      </c>
      <c r="M1728" t="s">
        <v>144</v>
      </c>
      <c r="P1728" s="4" t="str">
        <f t="shared" si="51"/>
        <v>KRAYN-WKO-NDX-20110902</v>
      </c>
      <c r="Q1728">
        <f t="shared" si="52"/>
        <v>1</v>
      </c>
    </row>
    <row r="1729" spans="1:17" x14ac:dyDescent="0.25">
      <c r="A1729" t="s">
        <v>3214</v>
      </c>
      <c r="B1729" t="s">
        <v>1231</v>
      </c>
      <c r="C1729" s="2">
        <v>40788</v>
      </c>
      <c r="D1729" s="2">
        <v>40788</v>
      </c>
      <c r="E1729" t="s">
        <v>22</v>
      </c>
      <c r="F1729" t="s">
        <v>161</v>
      </c>
      <c r="G1729" t="s">
        <v>141</v>
      </c>
      <c r="H1729">
        <v>3.25</v>
      </c>
      <c r="I1729" t="s">
        <v>142</v>
      </c>
      <c r="K1729" s="5" t="s">
        <v>143</v>
      </c>
      <c r="L1729">
        <v>1.75</v>
      </c>
      <c r="M1729" t="s">
        <v>144</v>
      </c>
      <c r="P1729" s="4" t="str">
        <f t="shared" si="51"/>
        <v>KRAYN-WKO-NDX-20110902</v>
      </c>
      <c r="Q1729">
        <f t="shared" si="52"/>
        <v>1</v>
      </c>
    </row>
    <row r="1730" spans="1:17" x14ac:dyDescent="0.25">
      <c r="A1730" t="s">
        <v>3222</v>
      </c>
      <c r="B1730" t="s">
        <v>1265</v>
      </c>
      <c r="C1730" s="2">
        <v>40788</v>
      </c>
      <c r="D1730" s="2">
        <v>40788</v>
      </c>
      <c r="E1730" t="s">
        <v>22</v>
      </c>
      <c r="F1730" t="s">
        <v>1200</v>
      </c>
      <c r="G1730" t="s">
        <v>141</v>
      </c>
      <c r="H1730">
        <v>3</v>
      </c>
      <c r="I1730" t="s">
        <v>162</v>
      </c>
      <c r="K1730" s="5" t="s">
        <v>143</v>
      </c>
      <c r="L1730">
        <v>1.5333333015441895</v>
      </c>
      <c r="M1730" t="s">
        <v>144</v>
      </c>
      <c r="P1730" s="4" t="str">
        <f t="shared" si="51"/>
        <v>KRAYN-WKO-NDX-20110902</v>
      </c>
      <c r="Q1730">
        <f t="shared" si="52"/>
        <v>1</v>
      </c>
    </row>
    <row r="1731" spans="1:17" x14ac:dyDescent="0.25">
      <c r="A1731" t="s">
        <v>3223</v>
      </c>
      <c r="B1731" t="s">
        <v>1265</v>
      </c>
      <c r="C1731" s="2">
        <v>40788</v>
      </c>
      <c r="D1731" s="2">
        <v>40788</v>
      </c>
      <c r="E1731" t="s">
        <v>22</v>
      </c>
      <c r="F1731" t="s">
        <v>1216</v>
      </c>
      <c r="G1731" t="s">
        <v>141</v>
      </c>
      <c r="H1731">
        <v>2</v>
      </c>
      <c r="I1731" t="s">
        <v>142</v>
      </c>
      <c r="K1731" s="5" t="s">
        <v>143</v>
      </c>
      <c r="L1731">
        <v>2.9833333492279053</v>
      </c>
      <c r="M1731" t="s">
        <v>144</v>
      </c>
      <c r="P1731" s="4" t="str">
        <f t="shared" ref="P1731:P1794" si="53">LEFT($A1731,22)</f>
        <v>KRAYN-WKO-NDX-20110902</v>
      </c>
      <c r="Q1731">
        <f t="shared" ref="Q1731:Q1794" si="54">COUNTIF($A$2:$A$2708,$A1731)</f>
        <v>1</v>
      </c>
    </row>
    <row r="1732" spans="1:17" x14ac:dyDescent="0.25">
      <c r="A1732" t="s">
        <v>3224</v>
      </c>
      <c r="B1732" t="s">
        <v>1265</v>
      </c>
      <c r="C1732" s="2">
        <v>40788</v>
      </c>
      <c r="D1732" s="2">
        <v>40788</v>
      </c>
      <c r="E1732" t="s">
        <v>22</v>
      </c>
      <c r="F1732" t="s">
        <v>1200</v>
      </c>
      <c r="G1732" t="s">
        <v>141</v>
      </c>
      <c r="H1732">
        <v>0.83333331346511841</v>
      </c>
      <c r="I1732" t="s">
        <v>162</v>
      </c>
      <c r="K1732" s="5" t="s">
        <v>143</v>
      </c>
      <c r="L1732">
        <v>2.9833333492279053</v>
      </c>
      <c r="M1732" t="s">
        <v>144</v>
      </c>
      <c r="P1732" s="4" t="str">
        <f t="shared" si="53"/>
        <v>KRAYN-WKO-NDX-20110902</v>
      </c>
      <c r="Q1732">
        <f t="shared" si="54"/>
        <v>1</v>
      </c>
    </row>
    <row r="1733" spans="1:17" x14ac:dyDescent="0.25">
      <c r="A1733" t="s">
        <v>3271</v>
      </c>
      <c r="B1733" t="s">
        <v>1265</v>
      </c>
      <c r="C1733" s="2">
        <v>40788</v>
      </c>
      <c r="D1733" s="2">
        <v>40788</v>
      </c>
      <c r="E1733" t="s">
        <v>22</v>
      </c>
      <c r="F1733" t="s">
        <v>1379</v>
      </c>
      <c r="G1733" t="s">
        <v>141</v>
      </c>
      <c r="H1733">
        <v>1.25</v>
      </c>
      <c r="I1733" t="s">
        <v>142</v>
      </c>
      <c r="K1733" s="5" t="s">
        <v>143</v>
      </c>
      <c r="L1733">
        <v>1.5333333015441895</v>
      </c>
      <c r="M1733" t="s">
        <v>144</v>
      </c>
      <c r="P1733" s="4" t="str">
        <f t="shared" si="53"/>
        <v>KRAYN-WKO-NDX-20110902</v>
      </c>
      <c r="Q1733">
        <f t="shared" si="54"/>
        <v>1</v>
      </c>
    </row>
    <row r="1734" spans="1:17" x14ac:dyDescent="0.25">
      <c r="A1734" t="s">
        <v>3272</v>
      </c>
      <c r="B1734" t="s">
        <v>1265</v>
      </c>
      <c r="C1734" s="2">
        <v>40788</v>
      </c>
      <c r="D1734" s="2">
        <v>40788</v>
      </c>
      <c r="E1734" t="s">
        <v>22</v>
      </c>
      <c r="F1734" t="s">
        <v>1379</v>
      </c>
      <c r="G1734" t="s">
        <v>141</v>
      </c>
      <c r="H1734">
        <v>1.5</v>
      </c>
      <c r="I1734" t="s">
        <v>142</v>
      </c>
      <c r="K1734" s="5" t="s">
        <v>143</v>
      </c>
      <c r="L1734">
        <v>1.5333333015441895</v>
      </c>
      <c r="M1734" t="s">
        <v>144</v>
      </c>
      <c r="P1734" s="4" t="str">
        <f t="shared" si="53"/>
        <v>KRAYN-WKO-NDX-20110902</v>
      </c>
      <c r="Q1734">
        <f t="shared" si="54"/>
        <v>1</v>
      </c>
    </row>
    <row r="1735" spans="1:17" x14ac:dyDescent="0.25">
      <c r="A1735" t="s">
        <v>3273</v>
      </c>
      <c r="B1735" t="s">
        <v>1265</v>
      </c>
      <c r="C1735" s="2">
        <v>40788</v>
      </c>
      <c r="D1735" s="2">
        <v>40788</v>
      </c>
      <c r="E1735" t="s">
        <v>22</v>
      </c>
      <c r="F1735" t="s">
        <v>1379</v>
      </c>
      <c r="G1735" t="s">
        <v>141</v>
      </c>
      <c r="H1735">
        <v>1.25</v>
      </c>
      <c r="I1735" t="s">
        <v>142</v>
      </c>
      <c r="K1735" s="5" t="s">
        <v>143</v>
      </c>
      <c r="L1735">
        <v>1.5333333015441895</v>
      </c>
      <c r="M1735" t="s">
        <v>144</v>
      </c>
      <c r="P1735" s="4" t="str">
        <f t="shared" si="53"/>
        <v>KRAYN-WKO-NDX-20110902</v>
      </c>
      <c r="Q1735">
        <f t="shared" si="54"/>
        <v>1</v>
      </c>
    </row>
    <row r="1736" spans="1:17" x14ac:dyDescent="0.25">
      <c r="A1736" t="s">
        <v>3387</v>
      </c>
      <c r="B1736" t="s">
        <v>1265</v>
      </c>
      <c r="C1736" s="2">
        <v>40788</v>
      </c>
      <c r="D1736" s="2">
        <v>40788</v>
      </c>
      <c r="E1736" t="s">
        <v>23</v>
      </c>
      <c r="F1736" t="s">
        <v>1216</v>
      </c>
      <c r="G1736" t="s">
        <v>141</v>
      </c>
      <c r="H1736">
        <v>978918.5</v>
      </c>
      <c r="I1736" t="s">
        <v>142</v>
      </c>
      <c r="K1736" s="5" t="s">
        <v>143</v>
      </c>
      <c r="L1736">
        <v>2.8166666030883789</v>
      </c>
      <c r="M1736" t="s">
        <v>144</v>
      </c>
      <c r="P1736" s="4" t="str">
        <f t="shared" si="53"/>
        <v>KRAYN-WKO-NDX-20110902</v>
      </c>
      <c r="Q1736">
        <f t="shared" si="54"/>
        <v>1</v>
      </c>
    </row>
    <row r="1737" spans="1:17" x14ac:dyDescent="0.25">
      <c r="A1737" t="s">
        <v>3533</v>
      </c>
      <c r="B1737" t="s">
        <v>1265</v>
      </c>
      <c r="C1737" s="2">
        <v>40788</v>
      </c>
      <c r="D1737" s="2">
        <v>40788</v>
      </c>
      <c r="E1737" t="s">
        <v>24</v>
      </c>
      <c r="F1737" t="s">
        <v>1200</v>
      </c>
      <c r="G1737" t="s">
        <v>141</v>
      </c>
      <c r="H1737">
        <v>3.6500000953674316</v>
      </c>
      <c r="I1737" t="s">
        <v>162</v>
      </c>
      <c r="K1737" s="5" t="s">
        <v>143</v>
      </c>
      <c r="L1737">
        <v>3</v>
      </c>
      <c r="M1737" t="s">
        <v>144</v>
      </c>
      <c r="P1737" s="4" t="str">
        <f t="shared" si="53"/>
        <v>KRAYN-WKO-NDX-20110902</v>
      </c>
      <c r="Q1737">
        <f t="shared" si="54"/>
        <v>1</v>
      </c>
    </row>
    <row r="1738" spans="1:17" x14ac:dyDescent="0.25">
      <c r="A1738" t="s">
        <v>3534</v>
      </c>
      <c r="B1738" t="s">
        <v>1265</v>
      </c>
      <c r="C1738" s="2">
        <v>40788</v>
      </c>
      <c r="D1738" s="2">
        <v>40788</v>
      </c>
      <c r="E1738" t="s">
        <v>24</v>
      </c>
      <c r="F1738" t="s">
        <v>1200</v>
      </c>
      <c r="G1738" t="s">
        <v>141</v>
      </c>
      <c r="H1738">
        <v>1</v>
      </c>
      <c r="I1738" t="s">
        <v>162</v>
      </c>
      <c r="K1738" s="5" t="s">
        <v>143</v>
      </c>
      <c r="L1738">
        <v>3</v>
      </c>
      <c r="M1738" t="s">
        <v>144</v>
      </c>
      <c r="P1738" s="4" t="str">
        <f t="shared" si="53"/>
        <v>KRAYN-WKO-NDX-20110902</v>
      </c>
      <c r="Q1738">
        <f t="shared" si="54"/>
        <v>1</v>
      </c>
    </row>
    <row r="1739" spans="1:17" x14ac:dyDescent="0.25">
      <c r="A1739" t="s">
        <v>3692</v>
      </c>
      <c r="B1739" t="s">
        <v>1265</v>
      </c>
      <c r="C1739" s="2">
        <v>40788</v>
      </c>
      <c r="D1739" s="2">
        <v>40788</v>
      </c>
      <c r="E1739" t="s">
        <v>25</v>
      </c>
      <c r="F1739" t="s">
        <v>1216</v>
      </c>
      <c r="G1739" t="s">
        <v>141</v>
      </c>
      <c r="H1739">
        <v>5</v>
      </c>
      <c r="I1739" t="s">
        <v>142</v>
      </c>
      <c r="K1739" s="5" t="s">
        <v>143</v>
      </c>
      <c r="L1739">
        <v>3.0166666507720947</v>
      </c>
      <c r="M1739" t="s">
        <v>144</v>
      </c>
      <c r="P1739" s="4" t="str">
        <f t="shared" si="53"/>
        <v>KRAYN-WKO-NDX-20110902</v>
      </c>
      <c r="Q1739">
        <f t="shared" si="54"/>
        <v>1</v>
      </c>
    </row>
    <row r="1740" spans="1:17" x14ac:dyDescent="0.25">
      <c r="A1740" t="s">
        <v>1584</v>
      </c>
      <c r="B1740" t="s">
        <v>1585</v>
      </c>
      <c r="C1740" s="2">
        <v>40789</v>
      </c>
      <c r="D1740" s="2">
        <v>40789</v>
      </c>
      <c r="E1740" t="s">
        <v>12</v>
      </c>
      <c r="F1740" t="s">
        <v>161</v>
      </c>
      <c r="G1740" t="s">
        <v>141</v>
      </c>
      <c r="H1740">
        <v>1.6000000238418579</v>
      </c>
      <c r="I1740" t="s">
        <v>142</v>
      </c>
      <c r="K1740" s="5" t="s">
        <v>143</v>
      </c>
      <c r="L1740">
        <v>3</v>
      </c>
      <c r="M1740" t="s">
        <v>144</v>
      </c>
      <c r="P1740" s="4" t="str">
        <f t="shared" si="53"/>
        <v>KRAYN-WKO-NDX-20110903</v>
      </c>
      <c r="Q1740">
        <f t="shared" si="54"/>
        <v>1</v>
      </c>
    </row>
    <row r="1741" spans="1:17" x14ac:dyDescent="0.25">
      <c r="A1741" t="s">
        <v>3971</v>
      </c>
      <c r="B1741" t="s">
        <v>1585</v>
      </c>
      <c r="C1741" s="2">
        <v>40789</v>
      </c>
      <c r="D1741" s="2">
        <v>40789</v>
      </c>
      <c r="E1741" t="s">
        <v>27</v>
      </c>
      <c r="F1741" t="s">
        <v>161</v>
      </c>
      <c r="G1741" t="s">
        <v>141</v>
      </c>
      <c r="H1741">
        <v>0</v>
      </c>
      <c r="I1741" t="s">
        <v>142</v>
      </c>
      <c r="K1741" s="5" t="s">
        <v>143</v>
      </c>
      <c r="L1741">
        <v>2.7166666984558105</v>
      </c>
      <c r="M1741" t="s">
        <v>144</v>
      </c>
      <c r="P1741" s="4" t="str">
        <f t="shared" si="53"/>
        <v>KRAYN-WKO-NDX-20110903</v>
      </c>
      <c r="Q1741">
        <f t="shared" si="54"/>
        <v>1</v>
      </c>
    </row>
    <row r="1742" spans="1:17" x14ac:dyDescent="0.25">
      <c r="A1742" t="s">
        <v>4123</v>
      </c>
      <c r="B1742" t="s">
        <v>1265</v>
      </c>
      <c r="C1742" s="2">
        <v>40789</v>
      </c>
      <c r="D1742" s="2">
        <v>40789</v>
      </c>
      <c r="E1742" t="s">
        <v>28</v>
      </c>
      <c r="F1742" t="s">
        <v>1200</v>
      </c>
      <c r="G1742" t="s">
        <v>141</v>
      </c>
      <c r="H1742">
        <v>8.1000003814697266</v>
      </c>
      <c r="I1742" t="s">
        <v>162</v>
      </c>
      <c r="K1742" s="5" t="s">
        <v>143</v>
      </c>
      <c r="L1742">
        <v>2.4000000953674316</v>
      </c>
      <c r="M1742" t="s">
        <v>144</v>
      </c>
      <c r="P1742" s="4" t="str">
        <f t="shared" si="53"/>
        <v>KRAYN-WKO-NDX-20110903</v>
      </c>
      <c r="Q1742">
        <f t="shared" si="54"/>
        <v>1</v>
      </c>
    </row>
    <row r="1743" spans="1:17" x14ac:dyDescent="0.25">
      <c r="A1743" t="s">
        <v>4124</v>
      </c>
      <c r="B1743" t="s">
        <v>1265</v>
      </c>
      <c r="C1743" s="2">
        <v>40789</v>
      </c>
      <c r="D1743" s="2">
        <v>40789</v>
      </c>
      <c r="E1743" t="s">
        <v>28</v>
      </c>
      <c r="F1743" t="s">
        <v>1200</v>
      </c>
      <c r="G1743" t="s">
        <v>141</v>
      </c>
      <c r="H1743">
        <v>4.9000000953674316</v>
      </c>
      <c r="I1743" t="s">
        <v>162</v>
      </c>
      <c r="K1743" s="5" t="s">
        <v>143</v>
      </c>
      <c r="L1743">
        <v>2.4000000953674316</v>
      </c>
      <c r="M1743" t="s">
        <v>144</v>
      </c>
      <c r="P1743" s="4" t="str">
        <f t="shared" si="53"/>
        <v>KRAYN-WKO-NDX-20110903</v>
      </c>
      <c r="Q1743">
        <f t="shared" si="54"/>
        <v>1</v>
      </c>
    </row>
    <row r="1744" spans="1:17" x14ac:dyDescent="0.25">
      <c r="A1744" t="s">
        <v>4232</v>
      </c>
      <c r="B1744" t="s">
        <v>1265</v>
      </c>
      <c r="C1744" s="2">
        <v>40789</v>
      </c>
      <c r="D1744" s="2">
        <v>40789</v>
      </c>
      <c r="E1744" t="s">
        <v>29</v>
      </c>
      <c r="F1744" t="s">
        <v>1216</v>
      </c>
      <c r="G1744" t="s">
        <v>141</v>
      </c>
      <c r="H1744">
        <v>8.5</v>
      </c>
      <c r="I1744" t="s">
        <v>142</v>
      </c>
      <c r="K1744" s="5" t="s">
        <v>143</v>
      </c>
      <c r="L1744">
        <v>3.5</v>
      </c>
      <c r="M1744" t="s">
        <v>144</v>
      </c>
      <c r="P1744" s="4" t="str">
        <f t="shared" si="53"/>
        <v>KRAYN-WKO-NDX-20110903</v>
      </c>
      <c r="Q1744">
        <f t="shared" si="54"/>
        <v>1</v>
      </c>
    </row>
    <row r="1745" spans="1:17" x14ac:dyDescent="0.25">
      <c r="A1745" t="s">
        <v>4376</v>
      </c>
      <c r="B1745" t="s">
        <v>1265</v>
      </c>
      <c r="C1745" s="2">
        <v>40789</v>
      </c>
      <c r="D1745" s="2">
        <v>40789</v>
      </c>
      <c r="E1745" t="s">
        <v>30</v>
      </c>
      <c r="F1745" t="s">
        <v>1216</v>
      </c>
      <c r="G1745" t="s">
        <v>141</v>
      </c>
      <c r="H1745">
        <v>1.25</v>
      </c>
      <c r="I1745" t="s">
        <v>142</v>
      </c>
      <c r="K1745" s="5" t="s">
        <v>143</v>
      </c>
      <c r="L1745">
        <v>3.3833334445953369</v>
      </c>
      <c r="M1745" t="s">
        <v>144</v>
      </c>
      <c r="P1745" s="4" t="str">
        <f t="shared" si="53"/>
        <v>KRAYN-WKO-NDX-20110903</v>
      </c>
      <c r="Q1745">
        <f t="shared" si="54"/>
        <v>1</v>
      </c>
    </row>
    <row r="1746" spans="1:17" x14ac:dyDescent="0.25">
      <c r="A1746" t="s">
        <v>4501</v>
      </c>
      <c r="B1746" t="s">
        <v>1265</v>
      </c>
      <c r="C1746" s="2">
        <v>40789</v>
      </c>
      <c r="D1746" s="2">
        <v>40789</v>
      </c>
      <c r="E1746" t="s">
        <v>31</v>
      </c>
      <c r="F1746" t="s">
        <v>1200</v>
      </c>
      <c r="G1746" t="s">
        <v>141</v>
      </c>
      <c r="H1746">
        <v>7.3000001907348633</v>
      </c>
      <c r="I1746" t="s">
        <v>162</v>
      </c>
      <c r="K1746" s="5" t="s">
        <v>143</v>
      </c>
      <c r="L1746">
        <v>2.6333334445953369</v>
      </c>
      <c r="M1746" t="s">
        <v>144</v>
      </c>
      <c r="P1746" s="4" t="str">
        <f t="shared" si="53"/>
        <v>KRAYN-WKO-NDX-20110903</v>
      </c>
      <c r="Q1746">
        <f t="shared" si="54"/>
        <v>1</v>
      </c>
    </row>
    <row r="1747" spans="1:17" x14ac:dyDescent="0.25">
      <c r="A1747" t="s">
        <v>4502</v>
      </c>
      <c r="B1747" t="s">
        <v>1265</v>
      </c>
      <c r="C1747" s="2">
        <v>40789</v>
      </c>
      <c r="D1747" s="2">
        <v>40789</v>
      </c>
      <c r="E1747" t="s">
        <v>31</v>
      </c>
      <c r="F1747" t="s">
        <v>1200</v>
      </c>
      <c r="G1747" t="s">
        <v>141</v>
      </c>
      <c r="H1747">
        <v>2.2999999523162842</v>
      </c>
      <c r="I1747" t="s">
        <v>162</v>
      </c>
      <c r="K1747" s="5" t="s">
        <v>143</v>
      </c>
      <c r="L1747">
        <v>2.6333334445953369</v>
      </c>
      <c r="M1747" t="s">
        <v>144</v>
      </c>
      <c r="P1747" s="4" t="str">
        <f t="shared" si="53"/>
        <v>KRAYN-WKO-NDX-20110903</v>
      </c>
      <c r="Q1747">
        <f t="shared" si="54"/>
        <v>1</v>
      </c>
    </row>
    <row r="1748" spans="1:17" x14ac:dyDescent="0.25">
      <c r="A1748" t="s">
        <v>4437</v>
      </c>
      <c r="B1748" t="s">
        <v>1400</v>
      </c>
      <c r="C1748" s="2">
        <v>40790</v>
      </c>
      <c r="D1748" s="2">
        <v>40791</v>
      </c>
      <c r="E1748" t="s">
        <v>30</v>
      </c>
      <c r="F1748" t="s">
        <v>161</v>
      </c>
      <c r="G1748" t="s">
        <v>141</v>
      </c>
      <c r="H1748">
        <v>2</v>
      </c>
      <c r="I1748" t="s">
        <v>142</v>
      </c>
      <c r="K1748" s="5" t="s">
        <v>143</v>
      </c>
      <c r="L1748">
        <v>6.6333332061767578</v>
      </c>
      <c r="M1748" t="s">
        <v>144</v>
      </c>
      <c r="P1748" s="4" t="str">
        <f t="shared" si="53"/>
        <v>KRAYN-WKO-NDX-20110904</v>
      </c>
      <c r="Q1748">
        <f t="shared" si="54"/>
        <v>1</v>
      </c>
    </row>
    <row r="1749" spans="1:17" x14ac:dyDescent="0.25">
      <c r="A1749" t="s">
        <v>4438</v>
      </c>
      <c r="B1749" t="s">
        <v>1219</v>
      </c>
      <c r="C1749" s="2">
        <v>40791</v>
      </c>
      <c r="D1749" s="2">
        <v>40791</v>
      </c>
      <c r="E1749" t="s">
        <v>30</v>
      </c>
      <c r="F1749" t="s">
        <v>161</v>
      </c>
      <c r="G1749" t="s">
        <v>141</v>
      </c>
      <c r="H1749">
        <v>3</v>
      </c>
      <c r="I1749" t="s">
        <v>142</v>
      </c>
      <c r="K1749" s="5" t="s">
        <v>143</v>
      </c>
      <c r="L1749">
        <v>0.78333336114883423</v>
      </c>
      <c r="M1749" t="s">
        <v>144</v>
      </c>
      <c r="P1749" s="4" t="str">
        <f t="shared" si="53"/>
        <v>KRAYN-WKO-NDX-20110905</v>
      </c>
      <c r="Q1749">
        <f t="shared" si="54"/>
        <v>1</v>
      </c>
    </row>
    <row r="1750" spans="1:17" x14ac:dyDescent="0.25">
      <c r="A1750" t="s">
        <v>4660</v>
      </c>
      <c r="B1750" t="s">
        <v>1265</v>
      </c>
      <c r="C1750" s="2">
        <v>40792</v>
      </c>
      <c r="D1750" s="2">
        <v>40792</v>
      </c>
      <c r="E1750" t="s">
        <v>32</v>
      </c>
      <c r="F1750" t="s">
        <v>1379</v>
      </c>
      <c r="G1750" t="s">
        <v>141</v>
      </c>
      <c r="H1750">
        <v>0.5</v>
      </c>
      <c r="I1750" t="s">
        <v>142</v>
      </c>
      <c r="K1750" s="5" t="s">
        <v>143</v>
      </c>
      <c r="L1750">
        <v>3.4166667461395264</v>
      </c>
      <c r="M1750" t="s">
        <v>144</v>
      </c>
      <c r="P1750" s="4" t="str">
        <f t="shared" si="53"/>
        <v>KRAYN-WKO-NDX-20110906</v>
      </c>
      <c r="Q1750">
        <f t="shared" si="54"/>
        <v>1</v>
      </c>
    </row>
    <row r="1751" spans="1:17" x14ac:dyDescent="0.25">
      <c r="A1751" t="s">
        <v>4661</v>
      </c>
      <c r="B1751" t="s">
        <v>1265</v>
      </c>
      <c r="C1751" s="2">
        <v>40792</v>
      </c>
      <c r="D1751" s="2">
        <v>40792</v>
      </c>
      <c r="E1751" t="s">
        <v>32</v>
      </c>
      <c r="F1751" t="s">
        <v>1216</v>
      </c>
      <c r="G1751" t="s">
        <v>141</v>
      </c>
      <c r="H1751">
        <v>0.5</v>
      </c>
      <c r="I1751" t="s">
        <v>142</v>
      </c>
      <c r="K1751" s="5" t="s">
        <v>143</v>
      </c>
      <c r="L1751">
        <v>3.4166667461395264</v>
      </c>
      <c r="M1751" t="s">
        <v>144</v>
      </c>
      <c r="P1751" s="4" t="str">
        <f t="shared" si="53"/>
        <v>KRAYN-WKO-NDX-20110906</v>
      </c>
      <c r="Q1751">
        <f t="shared" si="54"/>
        <v>1</v>
      </c>
    </row>
    <row r="1752" spans="1:17" x14ac:dyDescent="0.25">
      <c r="A1752" t="s">
        <v>4662</v>
      </c>
      <c r="B1752" t="s">
        <v>1265</v>
      </c>
      <c r="C1752" s="2">
        <v>40792</v>
      </c>
      <c r="E1752" t="s">
        <v>32</v>
      </c>
      <c r="F1752" t="s">
        <v>1200</v>
      </c>
      <c r="G1752" t="s">
        <v>141</v>
      </c>
      <c r="H1752">
        <v>9.5</v>
      </c>
      <c r="I1752" t="s">
        <v>162</v>
      </c>
      <c r="K1752" s="5" t="s">
        <v>143</v>
      </c>
      <c r="L1752">
        <v>3.4166667461395264</v>
      </c>
      <c r="M1752" t="s">
        <v>144</v>
      </c>
      <c r="P1752" s="4" t="str">
        <f t="shared" si="53"/>
        <v>KRAYN-WKO-NDX-20110906</v>
      </c>
      <c r="Q1752">
        <f t="shared" si="54"/>
        <v>1</v>
      </c>
    </row>
    <row r="1753" spans="1:17" x14ac:dyDescent="0.25">
      <c r="A1753" t="s">
        <v>4663</v>
      </c>
      <c r="B1753" t="s">
        <v>1265</v>
      </c>
      <c r="C1753" s="2">
        <v>40792</v>
      </c>
      <c r="D1753" s="2">
        <v>40792</v>
      </c>
      <c r="E1753" t="s">
        <v>32</v>
      </c>
      <c r="F1753" t="s">
        <v>1379</v>
      </c>
      <c r="G1753" t="s">
        <v>141</v>
      </c>
      <c r="H1753">
        <v>0.5</v>
      </c>
      <c r="I1753" t="s">
        <v>142</v>
      </c>
      <c r="K1753" s="5" t="s">
        <v>143</v>
      </c>
      <c r="L1753">
        <v>3.4166667461395264</v>
      </c>
      <c r="M1753" t="s">
        <v>144</v>
      </c>
      <c r="P1753" s="4" t="str">
        <f t="shared" si="53"/>
        <v>KRAYN-WKO-NDX-20110906</v>
      </c>
      <c r="Q1753">
        <f t="shared" si="54"/>
        <v>1</v>
      </c>
    </row>
    <row r="1754" spans="1:17" x14ac:dyDescent="0.25">
      <c r="A1754" t="s">
        <v>4664</v>
      </c>
      <c r="B1754" t="s">
        <v>1265</v>
      </c>
      <c r="C1754" s="2">
        <v>40792</v>
      </c>
      <c r="E1754" t="s">
        <v>32</v>
      </c>
      <c r="F1754" t="s">
        <v>1200</v>
      </c>
      <c r="G1754" t="s">
        <v>141</v>
      </c>
      <c r="H1754">
        <v>2</v>
      </c>
      <c r="I1754" t="s">
        <v>162</v>
      </c>
      <c r="K1754" s="5" t="s">
        <v>143</v>
      </c>
      <c r="L1754">
        <v>3.4166667461395264</v>
      </c>
      <c r="M1754" t="s">
        <v>144</v>
      </c>
      <c r="P1754" s="4" t="str">
        <f t="shared" si="53"/>
        <v>KRAYN-WKO-NDX-20110906</v>
      </c>
      <c r="Q1754">
        <f t="shared" si="54"/>
        <v>1</v>
      </c>
    </row>
    <row r="1755" spans="1:17" x14ac:dyDescent="0.25">
      <c r="A1755" t="s">
        <v>4665</v>
      </c>
      <c r="B1755" t="s">
        <v>1265</v>
      </c>
      <c r="C1755" s="2">
        <v>40792</v>
      </c>
      <c r="D1755" s="2">
        <v>40792</v>
      </c>
      <c r="E1755" t="s">
        <v>32</v>
      </c>
      <c r="F1755" t="s">
        <v>161</v>
      </c>
      <c r="G1755" t="s">
        <v>141</v>
      </c>
      <c r="H1755">
        <v>0.25</v>
      </c>
      <c r="I1755" t="s">
        <v>142</v>
      </c>
      <c r="K1755" s="5" t="s">
        <v>143</v>
      </c>
      <c r="L1755">
        <v>3.4166667461395264</v>
      </c>
      <c r="M1755" t="s">
        <v>144</v>
      </c>
      <c r="P1755" s="4" t="str">
        <f t="shared" si="53"/>
        <v>KRAYN-WKO-NDX-20110906</v>
      </c>
      <c r="Q1755">
        <f t="shared" si="54"/>
        <v>1</v>
      </c>
    </row>
    <row r="1756" spans="1:17" x14ac:dyDescent="0.25">
      <c r="A1756" t="s">
        <v>4666</v>
      </c>
      <c r="B1756" t="s">
        <v>1265</v>
      </c>
      <c r="C1756" s="2">
        <v>40792</v>
      </c>
      <c r="D1756" s="2">
        <v>40792</v>
      </c>
      <c r="E1756" t="s">
        <v>32</v>
      </c>
      <c r="F1756" t="s">
        <v>1379</v>
      </c>
      <c r="G1756" t="s">
        <v>141</v>
      </c>
      <c r="H1756">
        <v>1</v>
      </c>
      <c r="I1756" t="s">
        <v>142</v>
      </c>
      <c r="K1756" s="5" t="s">
        <v>143</v>
      </c>
      <c r="L1756">
        <v>3.4166667461395264</v>
      </c>
      <c r="M1756" t="s">
        <v>144</v>
      </c>
      <c r="P1756" s="4" t="str">
        <f t="shared" si="53"/>
        <v>KRAYN-WKO-NDX-20110906</v>
      </c>
      <c r="Q1756">
        <f t="shared" si="54"/>
        <v>1</v>
      </c>
    </row>
    <row r="1757" spans="1:17" x14ac:dyDescent="0.25">
      <c r="A1757" t="s">
        <v>4667</v>
      </c>
      <c r="B1757" t="s">
        <v>1265</v>
      </c>
      <c r="C1757" s="2">
        <v>40792</v>
      </c>
      <c r="D1757" s="2">
        <v>40792</v>
      </c>
      <c r="E1757" t="s">
        <v>32</v>
      </c>
      <c r="F1757" t="s">
        <v>1379</v>
      </c>
      <c r="G1757" t="s">
        <v>141</v>
      </c>
      <c r="H1757">
        <v>0.5</v>
      </c>
      <c r="I1757" t="s">
        <v>142</v>
      </c>
      <c r="K1757" s="5" t="s">
        <v>143</v>
      </c>
      <c r="L1757">
        <v>3.4166667461395264</v>
      </c>
      <c r="M1757" t="s">
        <v>144</v>
      </c>
      <c r="P1757" s="4" t="str">
        <f t="shared" si="53"/>
        <v>KRAYN-WKO-NDX-20110906</v>
      </c>
      <c r="Q1757">
        <f t="shared" si="54"/>
        <v>1</v>
      </c>
    </row>
    <row r="1758" spans="1:17" x14ac:dyDescent="0.25">
      <c r="A1758" t="s">
        <v>4668</v>
      </c>
      <c r="B1758" t="s">
        <v>1265</v>
      </c>
      <c r="C1758" s="2">
        <v>40792</v>
      </c>
      <c r="D1758" s="2">
        <v>40792</v>
      </c>
      <c r="E1758" t="s">
        <v>32</v>
      </c>
      <c r="F1758" t="s">
        <v>1379</v>
      </c>
      <c r="G1758" t="s">
        <v>141</v>
      </c>
      <c r="H1758">
        <v>0.25</v>
      </c>
      <c r="I1758" t="s">
        <v>142</v>
      </c>
      <c r="K1758" s="5" t="s">
        <v>143</v>
      </c>
      <c r="L1758">
        <v>3.4166667461395264</v>
      </c>
      <c r="M1758" t="s">
        <v>144</v>
      </c>
      <c r="P1758" s="4" t="str">
        <f t="shared" si="53"/>
        <v>KRAYN-WKO-NDX-20110906</v>
      </c>
      <c r="Q1758">
        <f t="shared" si="54"/>
        <v>1</v>
      </c>
    </row>
    <row r="1759" spans="1:17" x14ac:dyDescent="0.25">
      <c r="A1759" t="s">
        <v>4669</v>
      </c>
      <c r="B1759" t="s">
        <v>1265</v>
      </c>
      <c r="C1759" s="2">
        <v>40792</v>
      </c>
      <c r="D1759" s="2">
        <v>40792</v>
      </c>
      <c r="E1759" t="s">
        <v>32</v>
      </c>
      <c r="F1759" t="s">
        <v>1379</v>
      </c>
      <c r="G1759" t="s">
        <v>141</v>
      </c>
      <c r="H1759">
        <v>0.5</v>
      </c>
      <c r="I1759" t="s">
        <v>142</v>
      </c>
      <c r="K1759" s="5" t="s">
        <v>143</v>
      </c>
      <c r="L1759">
        <v>3.4166667461395264</v>
      </c>
      <c r="M1759" t="s">
        <v>144</v>
      </c>
      <c r="P1759" s="4" t="str">
        <f t="shared" si="53"/>
        <v>KRAYN-WKO-NDX-20110906</v>
      </c>
      <c r="Q1759">
        <f t="shared" si="54"/>
        <v>1</v>
      </c>
    </row>
    <row r="1760" spans="1:17" x14ac:dyDescent="0.25">
      <c r="A1760" t="s">
        <v>4810</v>
      </c>
      <c r="B1760" t="s">
        <v>1265</v>
      </c>
      <c r="C1760" s="2">
        <v>40792</v>
      </c>
      <c r="D1760" s="2">
        <v>40792</v>
      </c>
      <c r="E1760" t="s">
        <v>33</v>
      </c>
      <c r="F1760" t="s">
        <v>1200</v>
      </c>
      <c r="G1760" t="s">
        <v>141</v>
      </c>
      <c r="H1760">
        <v>7</v>
      </c>
      <c r="I1760" t="s">
        <v>162</v>
      </c>
      <c r="K1760" s="5" t="s">
        <v>143</v>
      </c>
      <c r="L1760">
        <v>2.6166665554046631</v>
      </c>
      <c r="M1760" t="s">
        <v>144</v>
      </c>
      <c r="P1760" s="4" t="str">
        <f t="shared" si="53"/>
        <v>KRAYN-WKO-NDX-20110906</v>
      </c>
      <c r="Q1760">
        <f t="shared" si="54"/>
        <v>1</v>
      </c>
    </row>
    <row r="1761" spans="1:17" x14ac:dyDescent="0.25">
      <c r="A1761" t="s">
        <v>4811</v>
      </c>
      <c r="B1761" t="s">
        <v>1265</v>
      </c>
      <c r="C1761" s="2">
        <v>40792</v>
      </c>
      <c r="D1761" s="2">
        <v>40792</v>
      </c>
      <c r="E1761" t="s">
        <v>33</v>
      </c>
      <c r="F1761" t="s">
        <v>1200</v>
      </c>
      <c r="G1761" t="s">
        <v>141</v>
      </c>
      <c r="H1761">
        <v>2.5</v>
      </c>
      <c r="I1761" t="s">
        <v>162</v>
      </c>
      <c r="K1761" s="5" t="s">
        <v>143</v>
      </c>
      <c r="L1761">
        <v>2.6166665554046631</v>
      </c>
      <c r="M1761" t="s">
        <v>144</v>
      </c>
      <c r="P1761" s="4" t="str">
        <f t="shared" si="53"/>
        <v>KRAYN-WKO-NDX-20110906</v>
      </c>
      <c r="Q1761">
        <f t="shared" si="54"/>
        <v>1</v>
      </c>
    </row>
    <row r="1762" spans="1:17" x14ac:dyDescent="0.25">
      <c r="A1762" t="s">
        <v>4812</v>
      </c>
      <c r="B1762" t="s">
        <v>1265</v>
      </c>
      <c r="C1762" s="2">
        <v>40792</v>
      </c>
      <c r="D1762" s="2">
        <v>40792</v>
      </c>
      <c r="E1762" t="s">
        <v>33</v>
      </c>
      <c r="F1762" t="s">
        <v>1379</v>
      </c>
      <c r="G1762" t="s">
        <v>141</v>
      </c>
      <c r="H1762">
        <v>2.25</v>
      </c>
      <c r="I1762" t="s">
        <v>142</v>
      </c>
      <c r="K1762" s="5" t="s">
        <v>143</v>
      </c>
      <c r="L1762">
        <v>2.6166665554046631</v>
      </c>
      <c r="M1762" t="s">
        <v>144</v>
      </c>
      <c r="P1762" s="4" t="str">
        <f t="shared" si="53"/>
        <v>KRAYN-WKO-NDX-20110906</v>
      </c>
      <c r="Q1762">
        <f t="shared" si="54"/>
        <v>1</v>
      </c>
    </row>
    <row r="1763" spans="1:17" x14ac:dyDescent="0.25">
      <c r="A1763" t="s">
        <v>4976</v>
      </c>
      <c r="B1763" t="s">
        <v>1265</v>
      </c>
      <c r="C1763" s="2">
        <v>40792</v>
      </c>
      <c r="D1763" s="2">
        <v>40792</v>
      </c>
      <c r="E1763" t="s">
        <v>34</v>
      </c>
      <c r="F1763" t="s">
        <v>1379</v>
      </c>
      <c r="G1763" t="s">
        <v>141</v>
      </c>
      <c r="H1763">
        <v>6.3333334922790527</v>
      </c>
      <c r="I1763" t="s">
        <v>142</v>
      </c>
      <c r="K1763" s="5" t="s">
        <v>143</v>
      </c>
      <c r="L1763">
        <v>2.4666666984558105</v>
      </c>
      <c r="M1763" t="s">
        <v>144</v>
      </c>
      <c r="P1763" s="4" t="str">
        <f t="shared" si="53"/>
        <v>KRAYN-WKO-NDX-20110906</v>
      </c>
      <c r="Q1763">
        <f t="shared" si="54"/>
        <v>1</v>
      </c>
    </row>
    <row r="1764" spans="1:17" x14ac:dyDescent="0.25">
      <c r="A1764" t="s">
        <v>5107</v>
      </c>
      <c r="B1764" t="s">
        <v>1265</v>
      </c>
      <c r="C1764" s="2">
        <v>40792</v>
      </c>
      <c r="D1764" s="2">
        <v>40792</v>
      </c>
      <c r="E1764" t="s">
        <v>35</v>
      </c>
      <c r="F1764" t="s">
        <v>1379</v>
      </c>
      <c r="G1764" t="s">
        <v>141</v>
      </c>
      <c r="H1764">
        <v>7.1666665077209473</v>
      </c>
      <c r="I1764" t="s">
        <v>142</v>
      </c>
      <c r="K1764" s="5" t="s">
        <v>143</v>
      </c>
      <c r="L1764">
        <v>2.9166667461395264</v>
      </c>
      <c r="M1764" t="s">
        <v>144</v>
      </c>
      <c r="P1764" s="4" t="str">
        <f t="shared" si="53"/>
        <v>KRAYN-WKO-NDX-20110906</v>
      </c>
      <c r="Q1764">
        <f t="shared" si="54"/>
        <v>1</v>
      </c>
    </row>
    <row r="1765" spans="1:17" x14ac:dyDescent="0.25">
      <c r="A1765" t="s">
        <v>5113</v>
      </c>
      <c r="B1765" t="s">
        <v>1265</v>
      </c>
      <c r="C1765" s="2">
        <v>40792</v>
      </c>
      <c r="D1765" s="2">
        <v>40792</v>
      </c>
      <c r="E1765" t="s">
        <v>35</v>
      </c>
      <c r="F1765" t="s">
        <v>1200</v>
      </c>
      <c r="G1765" t="s">
        <v>141</v>
      </c>
      <c r="H1765">
        <v>1</v>
      </c>
      <c r="I1765" t="s">
        <v>162</v>
      </c>
      <c r="K1765" s="5" t="s">
        <v>143</v>
      </c>
      <c r="L1765">
        <v>2.9166667461395264</v>
      </c>
      <c r="M1765" t="s">
        <v>144</v>
      </c>
      <c r="P1765" s="4" t="str">
        <f t="shared" si="53"/>
        <v>KRAYN-WKO-NDX-20110906</v>
      </c>
      <c r="Q1765">
        <f t="shared" si="54"/>
        <v>1</v>
      </c>
    </row>
    <row r="1766" spans="1:17" x14ac:dyDescent="0.25">
      <c r="A1766" t="s">
        <v>5133</v>
      </c>
      <c r="B1766" t="s">
        <v>1265</v>
      </c>
      <c r="C1766" s="2">
        <v>40792</v>
      </c>
      <c r="D1766" s="2">
        <v>40792</v>
      </c>
      <c r="E1766" t="s">
        <v>35</v>
      </c>
      <c r="F1766" t="s">
        <v>1379</v>
      </c>
      <c r="G1766" t="s">
        <v>141</v>
      </c>
      <c r="H1766">
        <v>3</v>
      </c>
      <c r="I1766" t="s">
        <v>142</v>
      </c>
      <c r="K1766" s="5" t="s">
        <v>143</v>
      </c>
      <c r="L1766">
        <v>2.9166667461395264</v>
      </c>
      <c r="M1766" t="s">
        <v>144</v>
      </c>
      <c r="P1766" s="4" t="str">
        <f t="shared" si="53"/>
        <v>KRAYN-WKO-NDX-20110906</v>
      </c>
      <c r="Q1766">
        <f t="shared" si="54"/>
        <v>1</v>
      </c>
    </row>
    <row r="1767" spans="1:17" x14ac:dyDescent="0.25">
      <c r="A1767" t="s">
        <v>5134</v>
      </c>
      <c r="B1767" t="s">
        <v>1265</v>
      </c>
      <c r="C1767" s="2">
        <v>40792</v>
      </c>
      <c r="D1767" s="2">
        <v>40792</v>
      </c>
      <c r="E1767" t="s">
        <v>35</v>
      </c>
      <c r="F1767" t="s">
        <v>1200</v>
      </c>
      <c r="G1767" t="s">
        <v>141</v>
      </c>
      <c r="H1767">
        <v>1</v>
      </c>
      <c r="I1767" t="s">
        <v>162</v>
      </c>
      <c r="K1767" s="5" t="s">
        <v>143</v>
      </c>
      <c r="L1767">
        <v>2.9166667461395264</v>
      </c>
      <c r="M1767" t="s">
        <v>144</v>
      </c>
      <c r="P1767" s="4" t="str">
        <f t="shared" si="53"/>
        <v>KRAYN-WKO-NDX-20110906</v>
      </c>
      <c r="Q1767">
        <f t="shared" si="54"/>
        <v>1</v>
      </c>
    </row>
    <row r="1768" spans="1:17" x14ac:dyDescent="0.25">
      <c r="A1768" t="s">
        <v>5135</v>
      </c>
      <c r="B1768" t="s">
        <v>1265</v>
      </c>
      <c r="C1768" s="2">
        <v>40792</v>
      </c>
      <c r="D1768" s="2">
        <v>40792</v>
      </c>
      <c r="E1768" t="s">
        <v>35</v>
      </c>
      <c r="F1768" t="s">
        <v>1200</v>
      </c>
      <c r="G1768" t="s">
        <v>141</v>
      </c>
      <c r="H1768">
        <v>1</v>
      </c>
      <c r="I1768" t="s">
        <v>162</v>
      </c>
      <c r="K1768" s="5" t="s">
        <v>143</v>
      </c>
      <c r="L1768">
        <v>2.9166667461395264</v>
      </c>
      <c r="M1768" t="s">
        <v>144</v>
      </c>
      <c r="P1768" s="4" t="str">
        <f t="shared" si="53"/>
        <v>KRAYN-WKO-NDX-20110906</v>
      </c>
      <c r="Q1768">
        <f t="shared" si="54"/>
        <v>1</v>
      </c>
    </row>
    <row r="1769" spans="1:17" x14ac:dyDescent="0.25">
      <c r="A1769" t="s">
        <v>1377</v>
      </c>
      <c r="B1769" t="s">
        <v>1265</v>
      </c>
      <c r="C1769" s="2">
        <v>40793</v>
      </c>
      <c r="D1769" s="2">
        <v>40793</v>
      </c>
      <c r="E1769" t="s">
        <v>11</v>
      </c>
      <c r="F1769" t="s">
        <v>161</v>
      </c>
      <c r="G1769" t="s">
        <v>141</v>
      </c>
      <c r="H1769">
        <v>6.5</v>
      </c>
      <c r="I1769" t="s">
        <v>142</v>
      </c>
      <c r="K1769" s="5" t="s">
        <v>143</v>
      </c>
      <c r="L1769">
        <v>2.4500000476837158</v>
      </c>
      <c r="M1769" t="s">
        <v>144</v>
      </c>
      <c r="P1769" s="4" t="str">
        <f t="shared" si="53"/>
        <v>KRAYN-WKO-NDX-20110907</v>
      </c>
      <c r="Q1769">
        <f t="shared" si="54"/>
        <v>1</v>
      </c>
    </row>
    <row r="1770" spans="1:17" x14ac:dyDescent="0.25">
      <c r="A1770" t="s">
        <v>5280</v>
      </c>
      <c r="B1770" t="s">
        <v>1265</v>
      </c>
      <c r="C1770" s="2">
        <v>40793</v>
      </c>
      <c r="D1770" s="2">
        <v>40793</v>
      </c>
      <c r="E1770" t="s">
        <v>14</v>
      </c>
      <c r="F1770" t="s">
        <v>1216</v>
      </c>
      <c r="G1770" t="s">
        <v>141</v>
      </c>
      <c r="H1770">
        <v>0.5</v>
      </c>
      <c r="I1770" t="s">
        <v>142</v>
      </c>
      <c r="K1770" s="5" t="s">
        <v>143</v>
      </c>
      <c r="L1770">
        <v>2.2999999523162842</v>
      </c>
      <c r="M1770" t="s">
        <v>144</v>
      </c>
      <c r="P1770" s="4" t="str">
        <f t="shared" si="53"/>
        <v>KRAYN-WKO-NDX-20110907</v>
      </c>
      <c r="Q1770">
        <f t="shared" si="54"/>
        <v>1</v>
      </c>
    </row>
    <row r="1771" spans="1:17" x14ac:dyDescent="0.25">
      <c r="A1771" s="37" t="s">
        <v>1615</v>
      </c>
      <c r="B1771" t="s">
        <v>1265</v>
      </c>
      <c r="C1771" s="2">
        <v>40793</v>
      </c>
      <c r="D1771" s="2">
        <v>40793</v>
      </c>
      <c r="E1771" t="s">
        <v>12</v>
      </c>
      <c r="F1771" t="s">
        <v>140</v>
      </c>
      <c r="G1771" t="s">
        <v>141</v>
      </c>
      <c r="H1771">
        <v>7.4000000953674316</v>
      </c>
      <c r="I1771" t="s">
        <v>142</v>
      </c>
      <c r="K1771" s="5" t="s">
        <v>143</v>
      </c>
      <c r="L1771">
        <v>2.0333333015441895</v>
      </c>
      <c r="M1771" t="s">
        <v>144</v>
      </c>
      <c r="P1771" s="4" t="str">
        <f t="shared" si="53"/>
        <v>KRAYN-WKO-NDX-20110907</v>
      </c>
      <c r="Q1771">
        <f t="shared" si="54"/>
        <v>1</v>
      </c>
    </row>
    <row r="1772" spans="1:17" x14ac:dyDescent="0.25">
      <c r="A1772" s="37" t="s">
        <v>1870</v>
      </c>
      <c r="B1772" t="s">
        <v>1265</v>
      </c>
      <c r="C1772" s="2">
        <v>40793</v>
      </c>
      <c r="E1772" t="s">
        <v>12</v>
      </c>
      <c r="F1772" t="s">
        <v>140</v>
      </c>
      <c r="G1772" t="s">
        <v>141</v>
      </c>
      <c r="H1772">
        <v>2</v>
      </c>
      <c r="I1772" t="s">
        <v>142</v>
      </c>
      <c r="K1772" s="5" t="s">
        <v>143</v>
      </c>
      <c r="L1772">
        <v>2.0333333015441895</v>
      </c>
      <c r="M1772" t="s">
        <v>144</v>
      </c>
      <c r="P1772" s="4" t="str">
        <f t="shared" si="53"/>
        <v>KRAYN-WKO-NDX-20110907</v>
      </c>
      <c r="Q1772">
        <f t="shared" si="54"/>
        <v>1</v>
      </c>
    </row>
    <row r="1773" spans="1:17" x14ac:dyDescent="0.25">
      <c r="A1773" s="37" t="s">
        <v>1871</v>
      </c>
      <c r="B1773" t="s">
        <v>1265</v>
      </c>
      <c r="C1773" s="2">
        <v>40793</v>
      </c>
      <c r="E1773" t="s">
        <v>13</v>
      </c>
      <c r="F1773" t="s">
        <v>1216</v>
      </c>
      <c r="G1773" t="s">
        <v>141</v>
      </c>
      <c r="H1773">
        <v>0.5</v>
      </c>
      <c r="I1773" t="s">
        <v>142</v>
      </c>
      <c r="K1773" s="5" t="s">
        <v>143</v>
      </c>
      <c r="L1773">
        <v>2.2000000476837158</v>
      </c>
      <c r="M1773" t="s">
        <v>144</v>
      </c>
      <c r="P1773" s="4" t="str">
        <f t="shared" si="53"/>
        <v>KRAYN-WKO-NDX-20110907</v>
      </c>
      <c r="Q1773">
        <f t="shared" si="54"/>
        <v>1</v>
      </c>
    </row>
    <row r="1774" spans="1:17" x14ac:dyDescent="0.25">
      <c r="A1774" t="s">
        <v>1872</v>
      </c>
      <c r="B1774" t="s">
        <v>1265</v>
      </c>
      <c r="C1774" s="2">
        <v>40793</v>
      </c>
      <c r="D1774" s="2">
        <v>40793</v>
      </c>
      <c r="E1774" t="s">
        <v>14</v>
      </c>
      <c r="F1774" t="s">
        <v>1216</v>
      </c>
      <c r="G1774" t="s">
        <v>141</v>
      </c>
      <c r="H1774">
        <v>1.5</v>
      </c>
      <c r="I1774" t="s">
        <v>142</v>
      </c>
      <c r="K1774" s="5" t="s">
        <v>143</v>
      </c>
      <c r="L1774">
        <v>2.2999999523162842</v>
      </c>
      <c r="M1774" t="s">
        <v>144</v>
      </c>
      <c r="P1774" s="4" t="str">
        <f t="shared" si="53"/>
        <v>KRAYN-WKO-NDX-20110907</v>
      </c>
      <c r="Q1774">
        <f t="shared" si="54"/>
        <v>1</v>
      </c>
    </row>
    <row r="1775" spans="1:17" x14ac:dyDescent="0.25">
      <c r="A1775" t="s">
        <v>1873</v>
      </c>
      <c r="B1775" t="s">
        <v>1265</v>
      </c>
      <c r="C1775" s="2">
        <v>40793</v>
      </c>
      <c r="D1775" s="2">
        <v>40793</v>
      </c>
      <c r="E1775" t="s">
        <v>14</v>
      </c>
      <c r="F1775" t="s">
        <v>1379</v>
      </c>
      <c r="G1775" t="s">
        <v>141</v>
      </c>
      <c r="H1775">
        <v>3</v>
      </c>
      <c r="I1775" t="s">
        <v>142</v>
      </c>
      <c r="K1775" s="5" t="s">
        <v>143</v>
      </c>
      <c r="L1775">
        <v>2.2999999523162842</v>
      </c>
      <c r="M1775" t="s">
        <v>144</v>
      </c>
      <c r="P1775" s="4" t="str">
        <f t="shared" si="53"/>
        <v>KRAYN-WKO-NDX-20110907</v>
      </c>
      <c r="Q1775">
        <f t="shared" si="54"/>
        <v>1</v>
      </c>
    </row>
    <row r="1776" spans="1:17" s="6" customFormat="1" x14ac:dyDescent="0.25">
      <c r="A1776" t="s">
        <v>3684</v>
      </c>
      <c r="B1776" t="s">
        <v>1439</v>
      </c>
      <c r="C1776" s="2">
        <v>40793</v>
      </c>
      <c r="D1776" s="2">
        <v>40793</v>
      </c>
      <c r="E1776" t="s">
        <v>25</v>
      </c>
      <c r="F1776" t="s">
        <v>161</v>
      </c>
      <c r="G1776" t="s">
        <v>141</v>
      </c>
      <c r="H1776">
        <v>2</v>
      </c>
      <c r="I1776" t="s">
        <v>142</v>
      </c>
      <c r="J1776"/>
      <c r="K1776" s="5" t="s">
        <v>143</v>
      </c>
      <c r="L1776">
        <v>6.3000001907348633</v>
      </c>
      <c r="M1776" t="s">
        <v>144</v>
      </c>
      <c r="N1776"/>
      <c r="P1776" s="9" t="str">
        <f t="shared" si="53"/>
        <v>KRAYN-WKO-NDX-20110907</v>
      </c>
      <c r="Q1776">
        <f t="shared" si="54"/>
        <v>1</v>
      </c>
    </row>
    <row r="1777" spans="1:17" x14ac:dyDescent="0.25">
      <c r="A1777" t="s">
        <v>3842</v>
      </c>
      <c r="B1777" t="s">
        <v>1231</v>
      </c>
      <c r="C1777" s="2">
        <v>40793</v>
      </c>
      <c r="D1777" s="2">
        <v>40793</v>
      </c>
      <c r="E1777" t="s">
        <v>26</v>
      </c>
      <c r="F1777" t="s">
        <v>161</v>
      </c>
      <c r="G1777" t="s">
        <v>141</v>
      </c>
      <c r="H1777">
        <v>2</v>
      </c>
      <c r="I1777" t="s">
        <v>142</v>
      </c>
      <c r="K1777" s="5" t="s">
        <v>143</v>
      </c>
      <c r="L1777">
        <v>4.1999998092651367</v>
      </c>
      <c r="M1777" t="s">
        <v>144</v>
      </c>
      <c r="P1777" s="4" t="str">
        <f t="shared" si="53"/>
        <v>KRAYN-WKO-NDX-20110907</v>
      </c>
      <c r="Q1777">
        <f t="shared" si="54"/>
        <v>1</v>
      </c>
    </row>
    <row r="1778" spans="1:17" x14ac:dyDescent="0.25">
      <c r="A1778" s="37" t="s">
        <v>5276</v>
      </c>
      <c r="B1778" t="s">
        <v>1265</v>
      </c>
      <c r="C1778" s="2">
        <v>40793</v>
      </c>
      <c r="D1778" s="2">
        <v>40793</v>
      </c>
      <c r="E1778" t="s">
        <v>13</v>
      </c>
      <c r="F1778" t="s">
        <v>161</v>
      </c>
      <c r="G1778" t="s">
        <v>141</v>
      </c>
      <c r="H1778">
        <v>6</v>
      </c>
      <c r="I1778" t="s">
        <v>142</v>
      </c>
      <c r="K1778" s="5" t="s">
        <v>143</v>
      </c>
      <c r="L1778">
        <v>2.3666665554046631</v>
      </c>
      <c r="M1778" t="s">
        <v>144</v>
      </c>
      <c r="P1778" s="4" t="str">
        <f t="shared" si="53"/>
        <v>KRAYN-WKO-NDX-20110907</v>
      </c>
      <c r="Q1778">
        <f t="shared" si="54"/>
        <v>1</v>
      </c>
    </row>
    <row r="1779" spans="1:17" s="6" customFormat="1" x14ac:dyDescent="0.25">
      <c r="A1779" t="s">
        <v>5277</v>
      </c>
      <c r="B1779" t="s">
        <v>1265</v>
      </c>
      <c r="C1779" s="2">
        <v>40793</v>
      </c>
      <c r="D1779" s="2">
        <v>40793</v>
      </c>
      <c r="E1779" t="s">
        <v>14</v>
      </c>
      <c r="F1779" t="s">
        <v>1216</v>
      </c>
      <c r="G1779" t="s">
        <v>141</v>
      </c>
      <c r="H1779">
        <v>7</v>
      </c>
      <c r="I1779" t="s">
        <v>142</v>
      </c>
      <c r="J1779"/>
      <c r="K1779" s="5" t="s">
        <v>143</v>
      </c>
      <c r="L1779">
        <v>2.2999999523162842</v>
      </c>
      <c r="M1779" t="s">
        <v>144</v>
      </c>
      <c r="N1779"/>
      <c r="P1779" s="9" t="str">
        <f t="shared" si="53"/>
        <v>KRAYN-WKO-NDX-20110907</v>
      </c>
      <c r="Q1779">
        <f t="shared" si="54"/>
        <v>1</v>
      </c>
    </row>
    <row r="1780" spans="1:17" x14ac:dyDescent="0.25">
      <c r="A1780" s="37" t="s">
        <v>5278</v>
      </c>
      <c r="B1780" t="s">
        <v>1265</v>
      </c>
      <c r="C1780" s="2">
        <v>40793</v>
      </c>
      <c r="E1780" t="s">
        <v>13</v>
      </c>
      <c r="F1780" t="s">
        <v>1216</v>
      </c>
      <c r="G1780" t="s">
        <v>141</v>
      </c>
      <c r="H1780">
        <v>0.5</v>
      </c>
      <c r="I1780" t="s">
        <v>142</v>
      </c>
      <c r="K1780" s="5" t="s">
        <v>143</v>
      </c>
      <c r="L1780">
        <v>2.2000000476837158</v>
      </c>
      <c r="M1780" t="s">
        <v>144</v>
      </c>
      <c r="P1780" s="4" t="str">
        <f t="shared" si="53"/>
        <v>KRAYN-WKO-NDX-20110907</v>
      </c>
      <c r="Q1780">
        <f t="shared" si="54"/>
        <v>1</v>
      </c>
    </row>
    <row r="1781" spans="1:17" x14ac:dyDescent="0.25">
      <c r="A1781" t="s">
        <v>5279</v>
      </c>
      <c r="B1781" t="s">
        <v>1265</v>
      </c>
      <c r="C1781" s="2">
        <v>40793</v>
      </c>
      <c r="D1781" s="2">
        <v>40793</v>
      </c>
      <c r="E1781" t="s">
        <v>14</v>
      </c>
      <c r="F1781" t="s">
        <v>1200</v>
      </c>
      <c r="G1781" t="s">
        <v>141</v>
      </c>
      <c r="H1781">
        <v>7</v>
      </c>
      <c r="I1781" t="s">
        <v>162</v>
      </c>
      <c r="K1781" s="5" t="s">
        <v>143</v>
      </c>
      <c r="L1781">
        <v>2.2999999523162842</v>
      </c>
      <c r="M1781" t="s">
        <v>144</v>
      </c>
      <c r="P1781" s="4" t="str">
        <f t="shared" si="53"/>
        <v>KRAYN-WKO-NDX-20110907</v>
      </c>
      <c r="Q1781">
        <f t="shared" si="54"/>
        <v>1</v>
      </c>
    </row>
    <row r="1782" spans="1:17" x14ac:dyDescent="0.25">
      <c r="A1782" t="s">
        <v>1415</v>
      </c>
      <c r="B1782" t="s">
        <v>1400</v>
      </c>
      <c r="C1782" s="2">
        <v>40794</v>
      </c>
      <c r="D1782" s="2">
        <v>40795</v>
      </c>
      <c r="E1782" t="s">
        <v>11</v>
      </c>
      <c r="F1782" t="s">
        <v>140</v>
      </c>
      <c r="G1782" t="s">
        <v>141</v>
      </c>
      <c r="H1782">
        <v>3</v>
      </c>
      <c r="I1782" t="s">
        <v>142</v>
      </c>
      <c r="K1782" s="5" t="s">
        <v>143</v>
      </c>
      <c r="L1782">
        <v>8.6666669845581055</v>
      </c>
      <c r="M1782" t="s">
        <v>144</v>
      </c>
      <c r="P1782" s="4" t="str">
        <f t="shared" si="53"/>
        <v>KRAYN-WKO-NDX-20110908</v>
      </c>
      <c r="Q1782">
        <f t="shared" si="54"/>
        <v>1</v>
      </c>
    </row>
    <row r="1783" spans="1:17" x14ac:dyDescent="0.25">
      <c r="A1783" t="s">
        <v>2067</v>
      </c>
      <c r="B1783" t="s">
        <v>2068</v>
      </c>
      <c r="C1783" s="2">
        <v>40794</v>
      </c>
      <c r="D1783" s="2">
        <v>40795</v>
      </c>
      <c r="E1783" t="s">
        <v>15</v>
      </c>
      <c r="F1783" t="s">
        <v>140</v>
      </c>
      <c r="G1783" t="s">
        <v>141</v>
      </c>
      <c r="H1783">
        <v>10</v>
      </c>
      <c r="I1783" t="s">
        <v>142</v>
      </c>
      <c r="K1783" s="5" t="s">
        <v>143</v>
      </c>
      <c r="L1783">
        <v>14.433333396911621</v>
      </c>
      <c r="M1783" t="s">
        <v>144</v>
      </c>
      <c r="P1783" s="4" t="str">
        <f t="shared" si="53"/>
        <v>KRAYN-WKO-NDX-20110908</v>
      </c>
      <c r="Q1783">
        <f t="shared" si="54"/>
        <v>1</v>
      </c>
    </row>
    <row r="1784" spans="1:17" x14ac:dyDescent="0.25">
      <c r="A1784" t="s">
        <v>2131</v>
      </c>
      <c r="B1784" t="s">
        <v>1265</v>
      </c>
      <c r="C1784" s="2">
        <v>40794</v>
      </c>
      <c r="D1784" s="2">
        <v>40763</v>
      </c>
      <c r="E1784" t="s">
        <v>15</v>
      </c>
      <c r="F1784" t="s">
        <v>1216</v>
      </c>
      <c r="G1784" t="s">
        <v>141</v>
      </c>
      <c r="H1784">
        <v>3.5</v>
      </c>
      <c r="I1784" t="s">
        <v>142</v>
      </c>
      <c r="K1784" s="5" t="s">
        <v>143</v>
      </c>
      <c r="L1784">
        <v>1.6833332777023315</v>
      </c>
      <c r="M1784" t="s">
        <v>144</v>
      </c>
      <c r="P1784" s="4" t="str">
        <f t="shared" si="53"/>
        <v>KRAYN-WKO-NDX-20110908</v>
      </c>
      <c r="Q1784">
        <f t="shared" si="54"/>
        <v>1</v>
      </c>
    </row>
    <row r="1785" spans="1:17" x14ac:dyDescent="0.25">
      <c r="A1785" t="s">
        <v>2780</v>
      </c>
      <c r="B1785" t="s">
        <v>2781</v>
      </c>
      <c r="C1785" s="2">
        <v>40794</v>
      </c>
      <c r="D1785" s="2">
        <v>40795</v>
      </c>
      <c r="E1785" t="s">
        <v>19</v>
      </c>
      <c r="F1785" t="s">
        <v>140</v>
      </c>
      <c r="G1785" t="s">
        <v>141</v>
      </c>
      <c r="H1785">
        <v>5</v>
      </c>
      <c r="I1785" t="s">
        <v>142</v>
      </c>
      <c r="K1785" s="5" t="s">
        <v>143</v>
      </c>
      <c r="L1785">
        <v>11.116666793823242</v>
      </c>
      <c r="M1785" t="s">
        <v>144</v>
      </c>
      <c r="P1785" s="4" t="str">
        <f t="shared" si="53"/>
        <v>KRAYN-WKO-NDX-20110908</v>
      </c>
      <c r="Q1785">
        <f t="shared" si="54"/>
        <v>1</v>
      </c>
    </row>
    <row r="1786" spans="1:17" x14ac:dyDescent="0.25">
      <c r="A1786" t="s">
        <v>3217</v>
      </c>
      <c r="B1786" t="s">
        <v>1219</v>
      </c>
      <c r="C1786" s="2">
        <v>40794</v>
      </c>
      <c r="D1786" s="2">
        <v>40794</v>
      </c>
      <c r="E1786" t="s">
        <v>22</v>
      </c>
      <c r="F1786" t="s">
        <v>161</v>
      </c>
      <c r="G1786" t="s">
        <v>141</v>
      </c>
      <c r="H1786">
        <v>1.75</v>
      </c>
      <c r="I1786" t="s">
        <v>142</v>
      </c>
      <c r="K1786" s="5" t="s">
        <v>143</v>
      </c>
      <c r="L1786">
        <v>0.30000001192092896</v>
      </c>
      <c r="M1786" t="s">
        <v>144</v>
      </c>
      <c r="P1786" s="4" t="str">
        <f t="shared" si="53"/>
        <v>KRAYN-WKO-NDX-20110908</v>
      </c>
      <c r="Q1786">
        <f t="shared" si="54"/>
        <v>1</v>
      </c>
    </row>
    <row r="1787" spans="1:17" x14ac:dyDescent="0.25">
      <c r="A1787" t="s">
        <v>3838</v>
      </c>
      <c r="B1787" t="s">
        <v>1265</v>
      </c>
      <c r="C1787" s="2">
        <v>40794</v>
      </c>
      <c r="D1787" s="2">
        <v>40794</v>
      </c>
      <c r="E1787" t="s">
        <v>26</v>
      </c>
      <c r="F1787" t="s">
        <v>161</v>
      </c>
      <c r="G1787" t="s">
        <v>141</v>
      </c>
      <c r="H1787">
        <v>5.9000000953674316</v>
      </c>
      <c r="I1787" t="s">
        <v>142</v>
      </c>
      <c r="K1787" s="5" t="s">
        <v>143</v>
      </c>
      <c r="L1787">
        <v>5.5833334922790527</v>
      </c>
      <c r="M1787" t="s">
        <v>144</v>
      </c>
      <c r="P1787" s="4" t="str">
        <f t="shared" si="53"/>
        <v>KRAYN-WKO-NDX-20110908</v>
      </c>
      <c r="Q1787">
        <f t="shared" si="54"/>
        <v>1</v>
      </c>
    </row>
    <row r="1788" spans="1:17" x14ac:dyDescent="0.25">
      <c r="A1788" t="s">
        <v>3843</v>
      </c>
      <c r="B1788" t="s">
        <v>1265</v>
      </c>
      <c r="C1788" s="2">
        <v>40794</v>
      </c>
      <c r="D1788" s="2">
        <v>40794</v>
      </c>
      <c r="E1788" t="s">
        <v>26</v>
      </c>
      <c r="F1788" t="s">
        <v>1216</v>
      </c>
      <c r="G1788" t="s">
        <v>141</v>
      </c>
      <c r="H1788">
        <v>6.5</v>
      </c>
      <c r="I1788" t="s">
        <v>142</v>
      </c>
      <c r="K1788" s="5" t="s">
        <v>143</v>
      </c>
      <c r="L1788">
        <v>10.800000190734863</v>
      </c>
      <c r="M1788" t="s">
        <v>144</v>
      </c>
      <c r="P1788" s="4" t="str">
        <f t="shared" si="53"/>
        <v>KRAYN-WKO-NDX-20110908</v>
      </c>
      <c r="Q1788">
        <f t="shared" si="54"/>
        <v>1</v>
      </c>
    </row>
    <row r="1789" spans="1:17" x14ac:dyDescent="0.25">
      <c r="A1789" t="s">
        <v>3855</v>
      </c>
      <c r="B1789" t="s">
        <v>1265</v>
      </c>
      <c r="C1789" s="2">
        <v>40794</v>
      </c>
      <c r="E1789" t="s">
        <v>26</v>
      </c>
      <c r="F1789" t="s">
        <v>1379</v>
      </c>
      <c r="G1789" t="s">
        <v>141</v>
      </c>
      <c r="H1789">
        <v>2.75</v>
      </c>
      <c r="I1789" t="s">
        <v>142</v>
      </c>
      <c r="K1789" s="5" t="s">
        <v>143</v>
      </c>
      <c r="L1789">
        <v>1.6166666746139526</v>
      </c>
      <c r="M1789" t="s">
        <v>144</v>
      </c>
      <c r="P1789" s="4" t="str">
        <f t="shared" si="53"/>
        <v>KRAYN-WKO-NDX-20110908</v>
      </c>
      <c r="Q1789">
        <f t="shared" si="54"/>
        <v>1</v>
      </c>
    </row>
    <row r="1790" spans="1:17" x14ac:dyDescent="0.25">
      <c r="A1790" t="s">
        <v>2192</v>
      </c>
      <c r="B1790" t="s">
        <v>1265</v>
      </c>
      <c r="C1790" s="2">
        <v>40795</v>
      </c>
      <c r="D1790" s="2">
        <v>40795</v>
      </c>
      <c r="E1790" t="s">
        <v>16</v>
      </c>
      <c r="F1790" t="s">
        <v>1379</v>
      </c>
      <c r="G1790" t="s">
        <v>141</v>
      </c>
      <c r="H1790">
        <v>5</v>
      </c>
      <c r="I1790" t="s">
        <v>142</v>
      </c>
      <c r="K1790" s="5" t="s">
        <v>143</v>
      </c>
      <c r="L1790">
        <v>3.0999999046325684</v>
      </c>
      <c r="M1790" t="s">
        <v>144</v>
      </c>
      <c r="P1790" s="4" t="str">
        <f t="shared" si="53"/>
        <v>KRAYN-WKO-NDX-20110909</v>
      </c>
      <c r="Q1790">
        <f t="shared" si="54"/>
        <v>1</v>
      </c>
    </row>
    <row r="1791" spans="1:17" x14ac:dyDescent="0.25">
      <c r="A1791" t="s">
        <v>2512</v>
      </c>
      <c r="B1791" t="s">
        <v>1265</v>
      </c>
      <c r="C1791" s="2">
        <v>40795</v>
      </c>
      <c r="D1791" s="2">
        <v>40764</v>
      </c>
      <c r="E1791" t="s">
        <v>17</v>
      </c>
      <c r="F1791" t="s">
        <v>1216</v>
      </c>
      <c r="G1791" t="s">
        <v>141</v>
      </c>
      <c r="H1791">
        <v>3</v>
      </c>
      <c r="I1791" t="s">
        <v>142</v>
      </c>
      <c r="K1791" s="5" t="s">
        <v>143</v>
      </c>
      <c r="L1791">
        <v>2.9333333969116211</v>
      </c>
      <c r="M1791" t="s">
        <v>144</v>
      </c>
      <c r="P1791" s="4" t="str">
        <f t="shared" si="53"/>
        <v>KRAYN-WKO-NDX-20110909</v>
      </c>
      <c r="Q1791">
        <f t="shared" si="54"/>
        <v>1</v>
      </c>
    </row>
    <row r="1792" spans="1:17" x14ac:dyDescent="0.25">
      <c r="A1792" t="s">
        <v>2952</v>
      </c>
      <c r="B1792" t="s">
        <v>1265</v>
      </c>
      <c r="C1792" s="2">
        <v>40795</v>
      </c>
      <c r="D1792" s="2">
        <v>40795</v>
      </c>
      <c r="E1792" t="s">
        <v>19</v>
      </c>
      <c r="F1792" t="s">
        <v>161</v>
      </c>
      <c r="G1792" t="s">
        <v>141</v>
      </c>
      <c r="H1792">
        <v>2</v>
      </c>
      <c r="I1792" t="s">
        <v>142</v>
      </c>
      <c r="K1792" s="5" t="s">
        <v>143</v>
      </c>
      <c r="L1792">
        <v>0.73333334922790527</v>
      </c>
      <c r="M1792" t="s">
        <v>144</v>
      </c>
      <c r="P1792" s="4" t="str">
        <f t="shared" si="53"/>
        <v>KRAYN-WKO-NDX-20110909</v>
      </c>
      <c r="Q1792">
        <f t="shared" si="54"/>
        <v>1</v>
      </c>
    </row>
    <row r="1793" spans="1:17" x14ac:dyDescent="0.25">
      <c r="A1793" t="s">
        <v>3061</v>
      </c>
      <c r="B1793" t="s">
        <v>1231</v>
      </c>
      <c r="C1793" s="2">
        <v>40795</v>
      </c>
      <c r="D1793" s="2">
        <v>40703</v>
      </c>
      <c r="E1793" t="s">
        <v>21</v>
      </c>
      <c r="F1793" t="s">
        <v>161</v>
      </c>
      <c r="G1793" t="s">
        <v>141</v>
      </c>
      <c r="H1793">
        <v>4</v>
      </c>
      <c r="I1793" t="s">
        <v>142</v>
      </c>
      <c r="K1793" s="5" t="s">
        <v>143</v>
      </c>
      <c r="L1793">
        <v>0.76666665077209473</v>
      </c>
      <c r="M1793" t="s">
        <v>144</v>
      </c>
      <c r="P1793" s="4" t="str">
        <f t="shared" si="53"/>
        <v>KRAYN-WKO-NDX-20110909</v>
      </c>
      <c r="Q1793">
        <f t="shared" si="54"/>
        <v>1</v>
      </c>
    </row>
    <row r="1794" spans="1:17" x14ac:dyDescent="0.25">
      <c r="A1794" t="s">
        <v>3225</v>
      </c>
      <c r="B1794" t="s">
        <v>1231</v>
      </c>
      <c r="C1794" s="2">
        <v>40795</v>
      </c>
      <c r="D1794" s="2">
        <v>40795</v>
      </c>
      <c r="E1794" t="s">
        <v>22</v>
      </c>
      <c r="F1794" t="s">
        <v>161</v>
      </c>
      <c r="G1794" t="s">
        <v>141</v>
      </c>
      <c r="H1794">
        <v>2.5</v>
      </c>
      <c r="I1794" t="s">
        <v>142</v>
      </c>
      <c r="K1794" s="5" t="s">
        <v>143</v>
      </c>
      <c r="L1794">
        <v>1.2333333492279053</v>
      </c>
      <c r="M1794" t="s">
        <v>144</v>
      </c>
      <c r="P1794" s="4" t="str">
        <f t="shared" si="53"/>
        <v>KRAYN-WKO-NDX-20110909</v>
      </c>
      <c r="Q1794">
        <f t="shared" si="54"/>
        <v>1</v>
      </c>
    </row>
    <row r="1795" spans="1:17" x14ac:dyDescent="0.25">
      <c r="A1795" t="s">
        <v>4996</v>
      </c>
      <c r="B1795" t="s">
        <v>1219</v>
      </c>
      <c r="C1795" s="2">
        <v>40795</v>
      </c>
      <c r="D1795" s="2">
        <v>40703</v>
      </c>
      <c r="E1795" t="s">
        <v>34</v>
      </c>
      <c r="F1795" t="s">
        <v>161</v>
      </c>
      <c r="G1795" t="s">
        <v>141</v>
      </c>
      <c r="H1795">
        <v>2</v>
      </c>
      <c r="I1795" t="s">
        <v>142</v>
      </c>
      <c r="K1795" s="5" t="s">
        <v>143</v>
      </c>
      <c r="L1795">
        <v>0</v>
      </c>
      <c r="M1795" t="s">
        <v>144</v>
      </c>
      <c r="P1795" s="4" t="str">
        <f t="shared" ref="P1795:P1858" si="55">LEFT($A1795,22)</f>
        <v>KRAYN-WKO-NDX-20110909</v>
      </c>
      <c r="Q1795">
        <f t="shared" ref="Q1795:Q1858" si="56">COUNTIF($A$2:$A$2708,$A1795)</f>
        <v>1</v>
      </c>
    </row>
    <row r="1796" spans="1:17" x14ac:dyDescent="0.25">
      <c r="A1796" t="s">
        <v>2782</v>
      </c>
      <c r="B1796" t="s">
        <v>1265</v>
      </c>
      <c r="C1796" s="2">
        <v>40798</v>
      </c>
      <c r="D1796" s="2">
        <v>40798</v>
      </c>
      <c r="E1796" t="s">
        <v>19</v>
      </c>
      <c r="F1796" t="s">
        <v>1216</v>
      </c>
      <c r="G1796" t="s">
        <v>141</v>
      </c>
      <c r="H1796">
        <v>5.5</v>
      </c>
      <c r="I1796" t="s">
        <v>142</v>
      </c>
      <c r="K1796" s="5" t="s">
        <v>143</v>
      </c>
      <c r="L1796">
        <v>1.5666667222976685</v>
      </c>
      <c r="M1796" t="s">
        <v>144</v>
      </c>
      <c r="P1796" s="4" t="str">
        <f t="shared" si="55"/>
        <v>KRAYN-WKO-NDX-20110912</v>
      </c>
      <c r="Q1796">
        <f t="shared" si="56"/>
        <v>1</v>
      </c>
    </row>
    <row r="1797" spans="1:17" x14ac:dyDescent="0.25">
      <c r="A1797" t="s">
        <v>4125</v>
      </c>
      <c r="B1797" t="s">
        <v>1265</v>
      </c>
      <c r="C1797" s="2">
        <v>40798</v>
      </c>
      <c r="D1797" s="2">
        <v>40798</v>
      </c>
      <c r="E1797" t="s">
        <v>28</v>
      </c>
      <c r="F1797" t="s">
        <v>1216</v>
      </c>
      <c r="G1797" t="s">
        <v>141</v>
      </c>
      <c r="H1797">
        <v>7</v>
      </c>
      <c r="I1797" t="s">
        <v>142</v>
      </c>
      <c r="K1797" s="5" t="s">
        <v>143</v>
      </c>
      <c r="L1797">
        <v>4.3000001907348633</v>
      </c>
      <c r="M1797" t="s">
        <v>144</v>
      </c>
      <c r="P1797" s="4" t="str">
        <f t="shared" si="55"/>
        <v>KRAYN-WKO-NDX-20110912</v>
      </c>
      <c r="Q1797">
        <f t="shared" si="56"/>
        <v>1</v>
      </c>
    </row>
    <row r="1798" spans="1:17" x14ac:dyDescent="0.25">
      <c r="A1798" t="s">
        <v>4139</v>
      </c>
      <c r="B1798" t="s">
        <v>1265</v>
      </c>
      <c r="C1798" s="2">
        <v>40798</v>
      </c>
      <c r="D1798" s="2">
        <v>40798</v>
      </c>
      <c r="E1798" t="s">
        <v>28</v>
      </c>
      <c r="F1798" t="s">
        <v>1216</v>
      </c>
      <c r="G1798" t="s">
        <v>141</v>
      </c>
      <c r="H1798">
        <v>7</v>
      </c>
      <c r="I1798" t="s">
        <v>142</v>
      </c>
      <c r="K1798" s="5" t="s">
        <v>143</v>
      </c>
      <c r="L1798">
        <v>4.3000001907348633</v>
      </c>
      <c r="M1798" t="s">
        <v>144</v>
      </c>
      <c r="P1798" s="4" t="str">
        <f t="shared" si="55"/>
        <v>KRAYN-WKO-NDX-20110912</v>
      </c>
      <c r="Q1798">
        <f t="shared" si="56"/>
        <v>1</v>
      </c>
    </row>
    <row r="1799" spans="1:17" x14ac:dyDescent="0.25">
      <c r="A1799" t="s">
        <v>1753</v>
      </c>
      <c r="B1799" t="s">
        <v>1265</v>
      </c>
      <c r="C1799" s="2">
        <v>40799</v>
      </c>
      <c r="D1799" s="2">
        <v>40799</v>
      </c>
      <c r="E1799" t="s">
        <v>12</v>
      </c>
      <c r="F1799" t="s">
        <v>1200</v>
      </c>
      <c r="G1799" t="s">
        <v>141</v>
      </c>
      <c r="H1799">
        <v>1.25</v>
      </c>
      <c r="I1799" t="s">
        <v>162</v>
      </c>
      <c r="K1799" s="5" t="s">
        <v>143</v>
      </c>
      <c r="L1799">
        <v>0.26666668057441711</v>
      </c>
      <c r="M1799" t="s">
        <v>144</v>
      </c>
      <c r="P1799" s="4" t="str">
        <f t="shared" si="55"/>
        <v>KRAYN-WKO-NDX-20110913</v>
      </c>
      <c r="Q1799">
        <f t="shared" si="56"/>
        <v>1</v>
      </c>
    </row>
    <row r="1800" spans="1:17" x14ac:dyDescent="0.25">
      <c r="A1800" t="s">
        <v>2941</v>
      </c>
      <c r="B1800" t="s">
        <v>1265</v>
      </c>
      <c r="C1800" s="2">
        <v>40799</v>
      </c>
      <c r="D1800" s="2">
        <v>40799</v>
      </c>
      <c r="E1800" t="s">
        <v>19</v>
      </c>
      <c r="F1800" t="s">
        <v>1200</v>
      </c>
      <c r="G1800" t="s">
        <v>141</v>
      </c>
      <c r="H1800">
        <v>0.75</v>
      </c>
      <c r="I1800" t="s">
        <v>162</v>
      </c>
      <c r="K1800" s="5" t="s">
        <v>143</v>
      </c>
      <c r="L1800">
        <v>0.43333333730697632</v>
      </c>
      <c r="M1800" t="s">
        <v>144</v>
      </c>
      <c r="P1800" s="4" t="str">
        <f t="shared" si="55"/>
        <v>KRAYN-WKO-NDX-20110913</v>
      </c>
      <c r="Q1800">
        <f t="shared" si="56"/>
        <v>1</v>
      </c>
    </row>
    <row r="1801" spans="1:17" x14ac:dyDescent="0.25">
      <c r="A1801" t="s">
        <v>3062</v>
      </c>
      <c r="B1801" t="s">
        <v>1265</v>
      </c>
      <c r="C1801" s="2">
        <v>40799</v>
      </c>
      <c r="D1801" s="2">
        <v>40799</v>
      </c>
      <c r="E1801" t="s">
        <v>21</v>
      </c>
      <c r="F1801" t="s">
        <v>1200</v>
      </c>
      <c r="G1801" t="s">
        <v>141</v>
      </c>
      <c r="H1801">
        <v>2.1833333969116211</v>
      </c>
      <c r="I1801" t="s">
        <v>162</v>
      </c>
      <c r="K1801" s="5" t="s">
        <v>143</v>
      </c>
      <c r="L1801">
        <v>0.83333331346511841</v>
      </c>
      <c r="M1801" t="s">
        <v>144</v>
      </c>
      <c r="P1801" s="4" t="str">
        <f t="shared" si="55"/>
        <v>KRAYN-WKO-NDX-20110913</v>
      </c>
      <c r="Q1801">
        <f t="shared" si="56"/>
        <v>1</v>
      </c>
    </row>
    <row r="1802" spans="1:17" x14ac:dyDescent="0.25">
      <c r="A1802" t="s">
        <v>3535</v>
      </c>
      <c r="B1802" t="s">
        <v>1265</v>
      </c>
      <c r="C1802" s="2">
        <v>40799</v>
      </c>
      <c r="D1802" s="2">
        <v>40799</v>
      </c>
      <c r="E1802" t="s">
        <v>24</v>
      </c>
      <c r="F1802" t="s">
        <v>1200</v>
      </c>
      <c r="G1802" t="s">
        <v>141</v>
      </c>
      <c r="H1802">
        <v>1.1000000238418579</v>
      </c>
      <c r="I1802" t="s">
        <v>162</v>
      </c>
      <c r="K1802" s="5" t="s">
        <v>143</v>
      </c>
      <c r="L1802">
        <v>0.31666666269302368</v>
      </c>
      <c r="M1802" t="s">
        <v>144</v>
      </c>
      <c r="P1802" s="4" t="str">
        <f t="shared" si="55"/>
        <v>KRAYN-WKO-NDX-20110913</v>
      </c>
      <c r="Q1802">
        <f t="shared" si="56"/>
        <v>1</v>
      </c>
    </row>
    <row r="1803" spans="1:17" x14ac:dyDescent="0.25">
      <c r="A1803" t="s">
        <v>5136</v>
      </c>
      <c r="B1803" t="s">
        <v>1265</v>
      </c>
      <c r="C1803" s="2">
        <v>40799</v>
      </c>
      <c r="D1803" s="2">
        <v>40799</v>
      </c>
      <c r="E1803" t="s">
        <v>35</v>
      </c>
      <c r="F1803" t="s">
        <v>1200</v>
      </c>
      <c r="G1803" t="s">
        <v>141</v>
      </c>
      <c r="H1803">
        <v>0.58333331346511841</v>
      </c>
      <c r="I1803" t="s">
        <v>162</v>
      </c>
      <c r="K1803" s="5" t="s">
        <v>143</v>
      </c>
      <c r="L1803">
        <v>0.34999999403953552</v>
      </c>
      <c r="M1803" t="s">
        <v>144</v>
      </c>
      <c r="P1803" s="4" t="str">
        <f t="shared" si="55"/>
        <v>KRAYN-WKO-NDX-20110913</v>
      </c>
      <c r="Q1803">
        <f t="shared" si="56"/>
        <v>1</v>
      </c>
    </row>
    <row r="1804" spans="1:17" x14ac:dyDescent="0.25">
      <c r="A1804" t="s">
        <v>2783</v>
      </c>
      <c r="B1804" t="s">
        <v>1265</v>
      </c>
      <c r="C1804" s="2">
        <v>40800</v>
      </c>
      <c r="D1804" s="2">
        <v>40800</v>
      </c>
      <c r="E1804" t="s">
        <v>19</v>
      </c>
      <c r="F1804" t="s">
        <v>1216</v>
      </c>
      <c r="G1804" t="s">
        <v>141</v>
      </c>
      <c r="H1804">
        <v>22</v>
      </c>
      <c r="I1804" t="s">
        <v>142</v>
      </c>
      <c r="K1804" s="5" t="s">
        <v>143</v>
      </c>
      <c r="L1804">
        <v>7.2833333015441895</v>
      </c>
      <c r="M1804" t="s">
        <v>144</v>
      </c>
      <c r="P1804" s="4" t="str">
        <f t="shared" si="55"/>
        <v>KRAYN-WKO-NDX-20110914</v>
      </c>
      <c r="Q1804">
        <f t="shared" si="56"/>
        <v>1</v>
      </c>
    </row>
    <row r="1805" spans="1:17" x14ac:dyDescent="0.25">
      <c r="A1805" t="s">
        <v>2784</v>
      </c>
      <c r="B1805" t="s">
        <v>1265</v>
      </c>
      <c r="C1805" s="2">
        <v>40800</v>
      </c>
      <c r="D1805" s="2">
        <v>40800</v>
      </c>
      <c r="E1805" t="s">
        <v>19</v>
      </c>
      <c r="F1805" t="s">
        <v>1216</v>
      </c>
      <c r="G1805" t="s">
        <v>141</v>
      </c>
      <c r="H1805">
        <v>1.5</v>
      </c>
      <c r="I1805" t="s">
        <v>142</v>
      </c>
      <c r="K1805" s="5" t="s">
        <v>143</v>
      </c>
      <c r="L1805">
        <v>7.2833333015441895</v>
      </c>
      <c r="M1805" t="s">
        <v>144</v>
      </c>
      <c r="P1805" s="4" t="str">
        <f t="shared" si="55"/>
        <v>KRAYN-WKO-NDX-20110914</v>
      </c>
      <c r="Q1805">
        <f t="shared" si="56"/>
        <v>1</v>
      </c>
    </row>
    <row r="1806" spans="1:17" x14ac:dyDescent="0.25">
      <c r="A1806" t="s">
        <v>2785</v>
      </c>
      <c r="B1806" t="s">
        <v>1265</v>
      </c>
      <c r="C1806" s="2">
        <v>40800</v>
      </c>
      <c r="D1806" s="2">
        <v>40800</v>
      </c>
      <c r="E1806" t="s">
        <v>19</v>
      </c>
      <c r="F1806" t="s">
        <v>1216</v>
      </c>
      <c r="G1806" t="s">
        <v>141</v>
      </c>
      <c r="H1806">
        <v>1.5</v>
      </c>
      <c r="I1806" t="s">
        <v>142</v>
      </c>
      <c r="K1806" s="5" t="s">
        <v>143</v>
      </c>
      <c r="L1806">
        <v>7.2833333015441895</v>
      </c>
      <c r="M1806" t="s">
        <v>144</v>
      </c>
      <c r="P1806" s="4" t="str">
        <f t="shared" si="55"/>
        <v>KRAYN-WKO-NDX-20110914</v>
      </c>
      <c r="Q1806">
        <f t="shared" si="56"/>
        <v>1</v>
      </c>
    </row>
    <row r="1807" spans="1:17" x14ac:dyDescent="0.25">
      <c r="A1807" t="s">
        <v>2966</v>
      </c>
      <c r="B1807" t="s">
        <v>1265</v>
      </c>
      <c r="C1807" s="2">
        <v>40800</v>
      </c>
      <c r="D1807" s="2">
        <v>40800</v>
      </c>
      <c r="E1807" t="s">
        <v>20</v>
      </c>
      <c r="F1807" t="s">
        <v>1200</v>
      </c>
      <c r="G1807" t="s">
        <v>141</v>
      </c>
      <c r="H1807">
        <v>6.3333334922790527</v>
      </c>
      <c r="I1807" t="s">
        <v>162</v>
      </c>
      <c r="K1807" s="5" t="s">
        <v>143</v>
      </c>
      <c r="L1807">
        <v>2.3605556488037109</v>
      </c>
      <c r="M1807" t="s">
        <v>144</v>
      </c>
      <c r="P1807" s="4" t="str">
        <f t="shared" si="55"/>
        <v>KRAYN-WKO-NDX-20110914</v>
      </c>
      <c r="Q1807">
        <f t="shared" si="56"/>
        <v>1</v>
      </c>
    </row>
    <row r="1808" spans="1:17" x14ac:dyDescent="0.25">
      <c r="A1808" t="s">
        <v>3685</v>
      </c>
      <c r="B1808" t="s">
        <v>1439</v>
      </c>
      <c r="C1808" s="2">
        <v>40801</v>
      </c>
      <c r="D1808" s="2">
        <v>40801</v>
      </c>
      <c r="E1808" t="s">
        <v>25</v>
      </c>
      <c r="F1808" t="s">
        <v>161</v>
      </c>
      <c r="G1808" t="s">
        <v>141</v>
      </c>
      <c r="H1808">
        <v>1.5</v>
      </c>
      <c r="I1808" t="s">
        <v>142</v>
      </c>
      <c r="K1808" s="5" t="s">
        <v>143</v>
      </c>
      <c r="L1808">
        <v>0.4166666567325592</v>
      </c>
      <c r="M1808" t="s">
        <v>144</v>
      </c>
      <c r="P1808" s="4" t="str">
        <f t="shared" si="55"/>
        <v>KRAYN-WKO-NDX-20110915</v>
      </c>
      <c r="Q1808">
        <f t="shared" si="56"/>
        <v>1</v>
      </c>
    </row>
    <row r="1809" spans="1:17" x14ac:dyDescent="0.25">
      <c r="A1809" t="s">
        <v>3686</v>
      </c>
      <c r="B1809" t="s">
        <v>1439</v>
      </c>
      <c r="C1809" s="2">
        <v>40801</v>
      </c>
      <c r="D1809" s="2">
        <v>40801</v>
      </c>
      <c r="E1809" t="s">
        <v>25</v>
      </c>
      <c r="F1809" t="s">
        <v>1200</v>
      </c>
      <c r="G1809" t="s">
        <v>141</v>
      </c>
      <c r="H1809">
        <v>5.75</v>
      </c>
      <c r="I1809" t="s">
        <v>162</v>
      </c>
      <c r="K1809" s="5" t="s">
        <v>143</v>
      </c>
      <c r="L1809">
        <v>4.5833334922790527</v>
      </c>
      <c r="M1809" t="s">
        <v>144</v>
      </c>
      <c r="P1809" s="4" t="str">
        <f t="shared" si="55"/>
        <v>KRAYN-WKO-NDX-20110915</v>
      </c>
      <c r="Q1809">
        <f t="shared" si="56"/>
        <v>1</v>
      </c>
    </row>
    <row r="1810" spans="1:17" x14ac:dyDescent="0.25">
      <c r="A1810" t="s">
        <v>1416</v>
      </c>
      <c r="B1810" t="s">
        <v>1417</v>
      </c>
      <c r="C1810" s="2">
        <v>40802</v>
      </c>
      <c r="D1810" s="2">
        <v>40802</v>
      </c>
      <c r="E1810" t="s">
        <v>11</v>
      </c>
      <c r="F1810" t="s">
        <v>1216</v>
      </c>
      <c r="G1810" t="s">
        <v>141</v>
      </c>
      <c r="H1810">
        <v>2.5</v>
      </c>
      <c r="I1810" t="s">
        <v>142</v>
      </c>
      <c r="K1810" s="5" t="s">
        <v>143</v>
      </c>
      <c r="L1810">
        <v>8.6833333969116211</v>
      </c>
      <c r="M1810" t="s">
        <v>144</v>
      </c>
      <c r="P1810" s="4" t="str">
        <f t="shared" si="55"/>
        <v>KRAYN-WKO-NDX-20110916</v>
      </c>
      <c r="Q1810">
        <f t="shared" si="56"/>
        <v>1</v>
      </c>
    </row>
    <row r="1811" spans="1:17" x14ac:dyDescent="0.25">
      <c r="A1811" t="s">
        <v>4670</v>
      </c>
      <c r="B1811" t="s">
        <v>1265</v>
      </c>
      <c r="C1811" s="2">
        <v>40802</v>
      </c>
      <c r="D1811" s="2">
        <v>40802</v>
      </c>
      <c r="E1811" t="s">
        <v>32</v>
      </c>
      <c r="F1811" t="s">
        <v>161</v>
      </c>
      <c r="G1811" t="s">
        <v>141</v>
      </c>
      <c r="H1811">
        <v>1.5499999523162842</v>
      </c>
      <c r="I1811" t="s">
        <v>142</v>
      </c>
      <c r="K1811" s="5" t="s">
        <v>143</v>
      </c>
      <c r="L1811">
        <v>0.58333331346511841</v>
      </c>
      <c r="M1811" t="s">
        <v>144</v>
      </c>
      <c r="P1811" s="4" t="str">
        <f t="shared" si="55"/>
        <v>KRAYN-WKO-NDX-20110916</v>
      </c>
      <c r="Q1811">
        <f t="shared" si="56"/>
        <v>1</v>
      </c>
    </row>
    <row r="1812" spans="1:17" x14ac:dyDescent="0.25">
      <c r="A1812" t="s">
        <v>1418</v>
      </c>
      <c r="B1812" t="s">
        <v>1219</v>
      </c>
      <c r="C1812" s="2">
        <v>40806</v>
      </c>
      <c r="E1812" t="s">
        <v>11</v>
      </c>
      <c r="F1812" t="s">
        <v>1216</v>
      </c>
      <c r="G1812" t="s">
        <v>141</v>
      </c>
      <c r="H1812">
        <v>6</v>
      </c>
      <c r="I1812" t="s">
        <v>142</v>
      </c>
      <c r="K1812" s="5" t="s">
        <v>143</v>
      </c>
      <c r="L1812">
        <v>8.6833333969116211</v>
      </c>
      <c r="M1812" t="s">
        <v>144</v>
      </c>
      <c r="P1812" s="4" t="str">
        <f t="shared" si="55"/>
        <v>KRAYN-WKO-NDX-20110920</v>
      </c>
      <c r="Q1812">
        <f t="shared" si="56"/>
        <v>1</v>
      </c>
    </row>
    <row r="1813" spans="1:17" x14ac:dyDescent="0.25">
      <c r="A1813" t="s">
        <v>2080</v>
      </c>
      <c r="B1813" t="s">
        <v>1219</v>
      </c>
      <c r="C1813" s="2">
        <v>40806</v>
      </c>
      <c r="E1813" t="s">
        <v>15</v>
      </c>
      <c r="F1813" t="s">
        <v>161</v>
      </c>
      <c r="G1813" t="s">
        <v>141</v>
      </c>
      <c r="H1813">
        <v>33</v>
      </c>
      <c r="I1813" t="s">
        <v>142</v>
      </c>
      <c r="K1813" s="5" t="s">
        <v>143</v>
      </c>
      <c r="L1813">
        <v>3</v>
      </c>
      <c r="M1813" t="s">
        <v>144</v>
      </c>
      <c r="P1813" s="4" t="str">
        <f t="shared" si="55"/>
        <v>KRAYN-WKO-NDX-20110920</v>
      </c>
      <c r="Q1813">
        <f t="shared" si="56"/>
        <v>1</v>
      </c>
    </row>
    <row r="1814" spans="1:17" x14ac:dyDescent="0.25">
      <c r="A1814" t="s">
        <v>3703</v>
      </c>
      <c r="B1814" t="s">
        <v>1219</v>
      </c>
      <c r="C1814" s="2">
        <v>40806</v>
      </c>
      <c r="D1814" s="2">
        <v>40806</v>
      </c>
      <c r="E1814" t="s">
        <v>25</v>
      </c>
      <c r="F1814" t="s">
        <v>161</v>
      </c>
      <c r="G1814" t="s">
        <v>141</v>
      </c>
      <c r="H1814">
        <v>2</v>
      </c>
      <c r="I1814" t="s">
        <v>142</v>
      </c>
      <c r="K1814" s="5" t="s">
        <v>143</v>
      </c>
      <c r="L1814">
        <v>0.18333333730697632</v>
      </c>
      <c r="M1814" t="s">
        <v>144</v>
      </c>
      <c r="P1814" s="4" t="str">
        <f t="shared" si="55"/>
        <v>KRAYN-WKO-NDX-20110920</v>
      </c>
      <c r="Q1814">
        <f t="shared" si="56"/>
        <v>1</v>
      </c>
    </row>
    <row r="1815" spans="1:17" x14ac:dyDescent="0.25">
      <c r="A1815" t="s">
        <v>5004</v>
      </c>
      <c r="B1815" t="s">
        <v>1265</v>
      </c>
      <c r="C1815" s="2">
        <v>40806</v>
      </c>
      <c r="D1815" s="2">
        <v>40806</v>
      </c>
      <c r="E1815" t="s">
        <v>34</v>
      </c>
      <c r="F1815" t="s">
        <v>1379</v>
      </c>
      <c r="G1815" t="s">
        <v>141</v>
      </c>
      <c r="H1815">
        <v>3</v>
      </c>
      <c r="I1815" t="s">
        <v>142</v>
      </c>
      <c r="K1815" s="5" t="s">
        <v>143</v>
      </c>
      <c r="L1815">
        <v>2.8499999046325684</v>
      </c>
      <c r="M1815" t="s">
        <v>144</v>
      </c>
      <c r="P1815" s="4" t="str">
        <f t="shared" si="55"/>
        <v>KRAYN-WKO-NDX-20110920</v>
      </c>
      <c r="Q1815">
        <f t="shared" si="56"/>
        <v>1</v>
      </c>
    </row>
    <row r="1816" spans="1:17" x14ac:dyDescent="0.25">
      <c r="A1816" t="s">
        <v>1419</v>
      </c>
      <c r="B1816" t="s">
        <v>1265</v>
      </c>
      <c r="C1816" s="2">
        <v>40807</v>
      </c>
      <c r="D1816" s="2">
        <v>40807</v>
      </c>
      <c r="E1816" t="s">
        <v>11</v>
      </c>
      <c r="F1816" t="s">
        <v>1216</v>
      </c>
      <c r="G1816" t="s">
        <v>141</v>
      </c>
      <c r="H1816">
        <v>3.25</v>
      </c>
      <c r="I1816" t="s">
        <v>142</v>
      </c>
      <c r="K1816" s="5" t="s">
        <v>143</v>
      </c>
      <c r="L1816">
        <v>1.7666666507720947</v>
      </c>
      <c r="M1816" t="s">
        <v>144</v>
      </c>
      <c r="P1816" s="4" t="str">
        <f t="shared" si="55"/>
        <v>KRAYN-WKO-NDX-20110921</v>
      </c>
      <c r="Q1816">
        <f t="shared" si="56"/>
        <v>1</v>
      </c>
    </row>
    <row r="1817" spans="1:17" x14ac:dyDescent="0.25">
      <c r="A1817" t="s">
        <v>1420</v>
      </c>
      <c r="B1817" t="s">
        <v>1265</v>
      </c>
      <c r="C1817" s="2">
        <v>40808</v>
      </c>
      <c r="D1817" s="2">
        <v>40808</v>
      </c>
      <c r="E1817" t="s">
        <v>11</v>
      </c>
      <c r="F1817" t="s">
        <v>161</v>
      </c>
      <c r="G1817" t="s">
        <v>141</v>
      </c>
      <c r="H1817">
        <v>2</v>
      </c>
      <c r="I1817" t="s">
        <v>142</v>
      </c>
      <c r="K1817" s="5" t="s">
        <v>143</v>
      </c>
      <c r="L1817">
        <v>0.13333334028720856</v>
      </c>
      <c r="M1817" t="s">
        <v>144</v>
      </c>
      <c r="P1817" s="4" t="str">
        <f t="shared" si="55"/>
        <v>KRAYN-WKO-NDX-20110922</v>
      </c>
      <c r="Q1817">
        <f t="shared" si="56"/>
        <v>1</v>
      </c>
    </row>
    <row r="1818" spans="1:17" x14ac:dyDescent="0.25">
      <c r="A1818" t="s">
        <v>1444</v>
      </c>
      <c r="B1818" t="s">
        <v>1219</v>
      </c>
      <c r="C1818" s="2">
        <v>40808</v>
      </c>
      <c r="E1818" t="s">
        <v>11</v>
      </c>
      <c r="F1818" t="s">
        <v>1200</v>
      </c>
      <c r="G1818" t="s">
        <v>141</v>
      </c>
      <c r="H1818">
        <v>12</v>
      </c>
      <c r="I1818" t="s">
        <v>162</v>
      </c>
      <c r="K1818" s="5" t="s">
        <v>143</v>
      </c>
      <c r="L1818">
        <v>0.25</v>
      </c>
      <c r="M1818" t="s">
        <v>144</v>
      </c>
      <c r="P1818" s="4" t="str">
        <f t="shared" si="55"/>
        <v>KRAYN-WKO-NDX-20110922</v>
      </c>
      <c r="Q1818">
        <f t="shared" si="56"/>
        <v>1</v>
      </c>
    </row>
    <row r="1819" spans="1:17" x14ac:dyDescent="0.25">
      <c r="A1819" t="s">
        <v>5137</v>
      </c>
      <c r="B1819" t="s">
        <v>1735</v>
      </c>
      <c r="C1819" s="2">
        <v>40808</v>
      </c>
      <c r="D1819" s="2">
        <v>40808</v>
      </c>
      <c r="E1819" t="s">
        <v>35</v>
      </c>
      <c r="F1819" t="s">
        <v>161</v>
      </c>
      <c r="G1819" t="s">
        <v>141</v>
      </c>
      <c r="H1819">
        <v>2.25</v>
      </c>
      <c r="I1819" t="s">
        <v>142</v>
      </c>
      <c r="K1819" s="5" t="s">
        <v>143</v>
      </c>
      <c r="L1819">
        <v>8.3999996185302734</v>
      </c>
      <c r="M1819" t="s">
        <v>144</v>
      </c>
      <c r="P1819" s="4" t="str">
        <f t="shared" si="55"/>
        <v>KRAYN-WKO-NDX-20110922</v>
      </c>
      <c r="Q1819">
        <f t="shared" si="56"/>
        <v>1</v>
      </c>
    </row>
    <row r="1820" spans="1:17" x14ac:dyDescent="0.25">
      <c r="A1820" t="s">
        <v>5138</v>
      </c>
      <c r="B1820" t="s">
        <v>1735</v>
      </c>
      <c r="C1820" s="2">
        <v>40808</v>
      </c>
      <c r="D1820" s="2">
        <v>40808</v>
      </c>
      <c r="E1820" t="s">
        <v>35</v>
      </c>
      <c r="F1820" t="s">
        <v>161</v>
      </c>
      <c r="G1820" t="s">
        <v>141</v>
      </c>
      <c r="H1820">
        <v>4.5</v>
      </c>
      <c r="I1820" t="s">
        <v>142</v>
      </c>
      <c r="K1820" s="5" t="s">
        <v>143</v>
      </c>
      <c r="L1820">
        <v>8.3999996185302734</v>
      </c>
      <c r="M1820" t="s">
        <v>144</v>
      </c>
      <c r="P1820" s="4" t="str">
        <f t="shared" si="55"/>
        <v>KRAYN-WKO-NDX-20110922</v>
      </c>
      <c r="Q1820">
        <f t="shared" si="56"/>
        <v>1</v>
      </c>
    </row>
    <row r="1821" spans="1:17" x14ac:dyDescent="0.25">
      <c r="A1821" t="s">
        <v>5139</v>
      </c>
      <c r="B1821" t="s">
        <v>1735</v>
      </c>
      <c r="C1821" s="2">
        <v>40808</v>
      </c>
      <c r="D1821" s="2">
        <v>40808</v>
      </c>
      <c r="E1821" t="s">
        <v>35</v>
      </c>
      <c r="F1821" t="s">
        <v>1379</v>
      </c>
      <c r="G1821" t="s">
        <v>141</v>
      </c>
      <c r="H1821">
        <v>2</v>
      </c>
      <c r="I1821" t="s">
        <v>142</v>
      </c>
      <c r="K1821" s="5" t="s">
        <v>143</v>
      </c>
      <c r="L1821">
        <v>8.3999996185302734</v>
      </c>
      <c r="M1821" t="s">
        <v>144</v>
      </c>
      <c r="P1821" s="4" t="str">
        <f t="shared" si="55"/>
        <v>KRAYN-WKO-NDX-20110922</v>
      </c>
      <c r="Q1821">
        <f t="shared" si="56"/>
        <v>1</v>
      </c>
    </row>
    <row r="1822" spans="1:17" x14ac:dyDescent="0.25">
      <c r="A1822" t="s">
        <v>5140</v>
      </c>
      <c r="B1822" t="s">
        <v>1735</v>
      </c>
      <c r="C1822" s="2">
        <v>40808</v>
      </c>
      <c r="D1822" s="2">
        <v>40808</v>
      </c>
      <c r="E1822" t="s">
        <v>35</v>
      </c>
      <c r="F1822" t="s">
        <v>1379</v>
      </c>
      <c r="G1822" t="s">
        <v>141</v>
      </c>
      <c r="H1822">
        <v>1.5</v>
      </c>
      <c r="I1822" t="s">
        <v>142</v>
      </c>
      <c r="K1822" s="5" t="s">
        <v>143</v>
      </c>
      <c r="L1822">
        <v>8.3999996185302734</v>
      </c>
      <c r="M1822" t="s">
        <v>144</v>
      </c>
      <c r="P1822" s="4" t="str">
        <f t="shared" si="55"/>
        <v>KRAYN-WKO-NDX-20110922</v>
      </c>
      <c r="Q1822">
        <f t="shared" si="56"/>
        <v>1</v>
      </c>
    </row>
    <row r="1823" spans="1:17" x14ac:dyDescent="0.25">
      <c r="A1823" t="s">
        <v>1445</v>
      </c>
      <c r="B1823" t="s">
        <v>1219</v>
      </c>
      <c r="C1823" s="2">
        <v>40809</v>
      </c>
      <c r="E1823" t="s">
        <v>11</v>
      </c>
      <c r="F1823" t="s">
        <v>1200</v>
      </c>
      <c r="G1823" t="s">
        <v>141</v>
      </c>
      <c r="H1823">
        <v>15</v>
      </c>
      <c r="I1823" t="s">
        <v>162</v>
      </c>
      <c r="K1823" s="5" t="s">
        <v>143</v>
      </c>
      <c r="L1823">
        <v>0.25</v>
      </c>
      <c r="M1823" t="s">
        <v>144</v>
      </c>
      <c r="P1823" s="4" t="str">
        <f t="shared" si="55"/>
        <v>KRAYN-WKO-NDX-20110923</v>
      </c>
      <c r="Q1823">
        <f t="shared" si="56"/>
        <v>1</v>
      </c>
    </row>
    <row r="1824" spans="1:17" x14ac:dyDescent="0.25">
      <c r="A1824" t="s">
        <v>4126</v>
      </c>
      <c r="B1824" t="s">
        <v>1265</v>
      </c>
      <c r="C1824" s="2">
        <v>40813</v>
      </c>
      <c r="D1824" s="2">
        <v>40813</v>
      </c>
      <c r="E1824" t="s">
        <v>28</v>
      </c>
      <c r="F1824" t="s">
        <v>1200</v>
      </c>
      <c r="G1824" t="s">
        <v>141</v>
      </c>
      <c r="H1824">
        <v>5.5</v>
      </c>
      <c r="I1824" t="s">
        <v>162</v>
      </c>
      <c r="K1824" s="5" t="s">
        <v>143</v>
      </c>
      <c r="L1824">
        <v>3.5499999523162842</v>
      </c>
      <c r="M1824" t="s">
        <v>144</v>
      </c>
      <c r="P1824" s="4" t="str">
        <f t="shared" si="55"/>
        <v>KRAYN-WKO-NDX-20110927</v>
      </c>
      <c r="Q1824">
        <f t="shared" si="56"/>
        <v>1</v>
      </c>
    </row>
    <row r="1825" spans="1:17" x14ac:dyDescent="0.25">
      <c r="A1825" t="s">
        <v>4127</v>
      </c>
      <c r="B1825" t="s">
        <v>1265</v>
      </c>
      <c r="C1825" s="2">
        <v>40813</v>
      </c>
      <c r="D1825" s="2">
        <v>40813</v>
      </c>
      <c r="E1825" t="s">
        <v>28</v>
      </c>
      <c r="F1825" t="s">
        <v>1216</v>
      </c>
      <c r="G1825" t="s">
        <v>141</v>
      </c>
      <c r="H1825">
        <v>2</v>
      </c>
      <c r="I1825" t="s">
        <v>142</v>
      </c>
      <c r="K1825" s="5" t="s">
        <v>143</v>
      </c>
      <c r="L1825">
        <v>3.5499999523162842</v>
      </c>
      <c r="M1825" t="s">
        <v>144</v>
      </c>
      <c r="P1825" s="4" t="str">
        <f t="shared" si="55"/>
        <v>KRAYN-WKO-NDX-20110927</v>
      </c>
      <c r="Q1825">
        <f t="shared" si="56"/>
        <v>1</v>
      </c>
    </row>
    <row r="1826" spans="1:17" x14ac:dyDescent="0.25">
      <c r="A1826" t="s">
        <v>2199</v>
      </c>
      <c r="B1826" t="s">
        <v>2200</v>
      </c>
      <c r="C1826" s="2">
        <v>40814</v>
      </c>
      <c r="D1826" s="2">
        <v>40814</v>
      </c>
      <c r="E1826" t="s">
        <v>16</v>
      </c>
      <c r="F1826" t="s">
        <v>161</v>
      </c>
      <c r="G1826" t="s">
        <v>141</v>
      </c>
      <c r="H1826">
        <v>3.5</v>
      </c>
      <c r="I1826" t="s">
        <v>142</v>
      </c>
      <c r="K1826" s="5" t="s">
        <v>143</v>
      </c>
      <c r="L1826">
        <v>2.6833333969116211</v>
      </c>
      <c r="M1826" t="s">
        <v>144</v>
      </c>
      <c r="P1826" s="4" t="str">
        <f t="shared" si="55"/>
        <v>KRAYN-WKO-NDX-20110928</v>
      </c>
      <c r="Q1826">
        <f t="shared" si="56"/>
        <v>1</v>
      </c>
    </row>
    <row r="1827" spans="1:17" x14ac:dyDescent="0.25">
      <c r="A1827" t="s">
        <v>2201</v>
      </c>
      <c r="B1827" t="s">
        <v>2200</v>
      </c>
      <c r="C1827" s="2">
        <v>40814</v>
      </c>
      <c r="D1827" s="2">
        <v>40814</v>
      </c>
      <c r="E1827" t="s">
        <v>16</v>
      </c>
      <c r="F1827" t="s">
        <v>161</v>
      </c>
      <c r="G1827" t="s">
        <v>141</v>
      </c>
      <c r="H1827">
        <v>3.5</v>
      </c>
      <c r="I1827" t="s">
        <v>142</v>
      </c>
      <c r="K1827" s="5" t="s">
        <v>143</v>
      </c>
      <c r="L1827">
        <v>2.6833333969116211</v>
      </c>
      <c r="M1827" t="s">
        <v>144</v>
      </c>
      <c r="P1827" s="4" t="str">
        <f t="shared" si="55"/>
        <v>KRAYN-WKO-NDX-20110928</v>
      </c>
      <c r="Q1827">
        <f t="shared" si="56"/>
        <v>1</v>
      </c>
    </row>
    <row r="1828" spans="1:17" x14ac:dyDescent="0.25">
      <c r="A1828" t="s">
        <v>2202</v>
      </c>
      <c r="B1828" t="s">
        <v>2200</v>
      </c>
      <c r="C1828" s="2">
        <v>40814</v>
      </c>
      <c r="D1828" s="2">
        <v>40814</v>
      </c>
      <c r="E1828" t="s">
        <v>16</v>
      </c>
      <c r="F1828" t="s">
        <v>161</v>
      </c>
      <c r="G1828" t="s">
        <v>141</v>
      </c>
      <c r="H1828">
        <v>3</v>
      </c>
      <c r="I1828" t="s">
        <v>142</v>
      </c>
      <c r="K1828" s="5" t="s">
        <v>143</v>
      </c>
      <c r="L1828">
        <v>2.6833333969116211</v>
      </c>
      <c r="M1828" t="s">
        <v>144</v>
      </c>
      <c r="P1828" s="4" t="str">
        <f t="shared" si="55"/>
        <v>KRAYN-WKO-NDX-20110928</v>
      </c>
      <c r="Q1828">
        <f t="shared" si="56"/>
        <v>1</v>
      </c>
    </row>
    <row r="1829" spans="1:17" x14ac:dyDescent="0.25">
      <c r="A1829" t="s">
        <v>2203</v>
      </c>
      <c r="B1829" t="s">
        <v>2200</v>
      </c>
      <c r="C1829" s="2">
        <v>40814</v>
      </c>
      <c r="D1829" s="2">
        <v>40814</v>
      </c>
      <c r="E1829" t="s">
        <v>16</v>
      </c>
      <c r="F1829" t="s">
        <v>161</v>
      </c>
      <c r="G1829" t="s">
        <v>141</v>
      </c>
      <c r="H1829">
        <v>2.5</v>
      </c>
      <c r="I1829" t="s">
        <v>142</v>
      </c>
      <c r="K1829" s="5" t="s">
        <v>143</v>
      </c>
      <c r="L1829">
        <v>2.6833333969116211</v>
      </c>
      <c r="M1829" t="s">
        <v>144</v>
      </c>
      <c r="P1829" s="4" t="str">
        <f t="shared" si="55"/>
        <v>KRAYN-WKO-NDX-20110928</v>
      </c>
      <c r="Q1829">
        <f t="shared" si="56"/>
        <v>1</v>
      </c>
    </row>
    <row r="1830" spans="1:17" x14ac:dyDescent="0.25">
      <c r="A1830" t="s">
        <v>3890</v>
      </c>
      <c r="B1830" t="s">
        <v>3382</v>
      </c>
      <c r="C1830" s="2">
        <v>40815</v>
      </c>
      <c r="D1830" s="2">
        <v>40815</v>
      </c>
      <c r="E1830" t="s">
        <v>26</v>
      </c>
      <c r="F1830" t="s">
        <v>161</v>
      </c>
      <c r="G1830" t="s">
        <v>141</v>
      </c>
      <c r="H1830">
        <v>2</v>
      </c>
      <c r="I1830" t="s">
        <v>142</v>
      </c>
      <c r="K1830" s="5" t="s">
        <v>143</v>
      </c>
      <c r="L1830">
        <v>1.3999999761581421</v>
      </c>
      <c r="M1830" t="s">
        <v>144</v>
      </c>
      <c r="P1830" s="4" t="str">
        <f t="shared" si="55"/>
        <v>KRAYN-WKO-NDX-20110929</v>
      </c>
      <c r="Q1830">
        <f t="shared" si="56"/>
        <v>1</v>
      </c>
    </row>
    <row r="1831" spans="1:17" x14ac:dyDescent="0.25">
      <c r="A1831" t="s">
        <v>5187</v>
      </c>
      <c r="B1831" t="s">
        <v>3382</v>
      </c>
      <c r="C1831" s="2">
        <v>40815</v>
      </c>
      <c r="D1831" s="2">
        <v>40815</v>
      </c>
      <c r="E1831" t="s">
        <v>28</v>
      </c>
      <c r="F1831" t="s">
        <v>161</v>
      </c>
      <c r="G1831" t="s">
        <v>141</v>
      </c>
      <c r="H1831">
        <v>1.0833333730697632</v>
      </c>
      <c r="I1831" t="s">
        <v>142</v>
      </c>
      <c r="K1831" s="5" t="s">
        <v>143</v>
      </c>
      <c r="L1831">
        <v>3.5333333015441895</v>
      </c>
      <c r="M1831" t="s">
        <v>144</v>
      </c>
      <c r="P1831" s="4" t="str">
        <f t="shared" si="55"/>
        <v>KRAYN-WKO-NDX-20110929</v>
      </c>
      <c r="Q1831">
        <f t="shared" si="56"/>
        <v>1</v>
      </c>
    </row>
    <row r="1832" spans="1:17" x14ac:dyDescent="0.25">
      <c r="A1832" t="s">
        <v>3889</v>
      </c>
      <c r="B1832" t="s">
        <v>3382</v>
      </c>
      <c r="C1832" s="2">
        <v>40816</v>
      </c>
      <c r="D1832" s="2">
        <v>40816</v>
      </c>
      <c r="E1832" t="s">
        <v>26</v>
      </c>
      <c r="F1832" t="s">
        <v>161</v>
      </c>
      <c r="G1832" t="s">
        <v>141</v>
      </c>
      <c r="H1832">
        <v>4</v>
      </c>
      <c r="I1832" t="s">
        <v>142</v>
      </c>
      <c r="K1832" s="5" t="s">
        <v>143</v>
      </c>
      <c r="L1832">
        <v>5.1333332061767578</v>
      </c>
      <c r="M1832" t="s">
        <v>144</v>
      </c>
      <c r="P1832" s="4" t="str">
        <f t="shared" si="55"/>
        <v>KRAYN-WKO-NDX-20110930</v>
      </c>
      <c r="Q1832">
        <f t="shared" si="56"/>
        <v>1</v>
      </c>
    </row>
    <row r="1833" spans="1:17" x14ac:dyDescent="0.25">
      <c r="A1833" t="s">
        <v>2069</v>
      </c>
      <c r="B1833" t="s">
        <v>1219</v>
      </c>
      <c r="C1833" s="2">
        <v>40819</v>
      </c>
      <c r="D1833" s="2">
        <v>40819</v>
      </c>
      <c r="E1833" t="s">
        <v>15</v>
      </c>
      <c r="F1833" t="s">
        <v>1216</v>
      </c>
      <c r="G1833" t="s">
        <v>141</v>
      </c>
      <c r="H1833">
        <v>2.5</v>
      </c>
      <c r="I1833" t="s">
        <v>142</v>
      </c>
      <c r="K1833" s="5" t="s">
        <v>143</v>
      </c>
      <c r="L1833">
        <v>10.199999809265137</v>
      </c>
      <c r="M1833" t="s">
        <v>144</v>
      </c>
      <c r="P1833" s="4" t="str">
        <f t="shared" si="55"/>
        <v>KRAYN-WKO-NDX-20111003</v>
      </c>
      <c r="Q1833">
        <f t="shared" si="56"/>
        <v>1</v>
      </c>
    </row>
    <row r="1834" spans="1:17" x14ac:dyDescent="0.25">
      <c r="A1834" t="s">
        <v>2070</v>
      </c>
      <c r="B1834" t="s">
        <v>1219</v>
      </c>
      <c r="C1834" s="2">
        <v>40819</v>
      </c>
      <c r="D1834" s="2">
        <v>40819</v>
      </c>
      <c r="E1834" t="s">
        <v>15</v>
      </c>
      <c r="F1834" t="s">
        <v>1200</v>
      </c>
      <c r="G1834" t="s">
        <v>141</v>
      </c>
      <c r="H1834">
        <v>24.25</v>
      </c>
      <c r="I1834" t="s">
        <v>162</v>
      </c>
      <c r="J1834" t="s">
        <v>78</v>
      </c>
      <c r="K1834" s="5" t="s">
        <v>168</v>
      </c>
      <c r="L1834">
        <v>10.199999809265137</v>
      </c>
      <c r="M1834" t="s">
        <v>144</v>
      </c>
      <c r="P1834" s="4" t="str">
        <f t="shared" si="55"/>
        <v>KRAYN-WKO-NDX-20111003</v>
      </c>
      <c r="Q1834">
        <f t="shared" si="56"/>
        <v>1</v>
      </c>
    </row>
    <row r="1835" spans="1:17" x14ac:dyDescent="0.25">
      <c r="A1835" t="s">
        <v>2105</v>
      </c>
      <c r="B1835" t="s">
        <v>1265</v>
      </c>
      <c r="C1835" s="2">
        <v>40819</v>
      </c>
      <c r="D1835" s="2">
        <v>40819</v>
      </c>
      <c r="E1835" t="s">
        <v>15</v>
      </c>
      <c r="F1835" t="s">
        <v>1216</v>
      </c>
      <c r="G1835" t="s">
        <v>141</v>
      </c>
      <c r="H1835">
        <v>2</v>
      </c>
      <c r="I1835" t="s">
        <v>142</v>
      </c>
      <c r="K1835" s="5" t="s">
        <v>143</v>
      </c>
      <c r="L1835">
        <v>10.199999809265137</v>
      </c>
      <c r="M1835" t="s">
        <v>144</v>
      </c>
      <c r="P1835" s="4" t="str">
        <f t="shared" si="55"/>
        <v>KRAYN-WKO-NDX-20111003</v>
      </c>
      <c r="Q1835">
        <f t="shared" si="56"/>
        <v>1</v>
      </c>
    </row>
    <row r="1836" spans="1:17" x14ac:dyDescent="0.25">
      <c r="A1836" t="s">
        <v>2126</v>
      </c>
      <c r="B1836" t="s">
        <v>1265</v>
      </c>
      <c r="C1836" s="2">
        <v>40819</v>
      </c>
      <c r="D1836" s="2">
        <v>40819</v>
      </c>
      <c r="E1836" t="s">
        <v>15</v>
      </c>
      <c r="F1836" t="s">
        <v>1216</v>
      </c>
      <c r="G1836" t="s">
        <v>141</v>
      </c>
      <c r="H1836">
        <v>0.5</v>
      </c>
      <c r="I1836" t="s">
        <v>142</v>
      </c>
      <c r="K1836" s="5" t="s">
        <v>143</v>
      </c>
      <c r="L1836">
        <v>10.199999809265137</v>
      </c>
      <c r="M1836" t="s">
        <v>144</v>
      </c>
      <c r="P1836" s="4" t="str">
        <f t="shared" si="55"/>
        <v>KRAYN-WKO-NDX-20111003</v>
      </c>
      <c r="Q1836">
        <f t="shared" si="56"/>
        <v>1</v>
      </c>
    </row>
    <row r="1837" spans="1:17" x14ac:dyDescent="0.25">
      <c r="A1837" t="s">
        <v>4815</v>
      </c>
      <c r="B1837" t="s">
        <v>1439</v>
      </c>
      <c r="C1837" s="2">
        <v>40819</v>
      </c>
      <c r="D1837" s="2">
        <v>40819</v>
      </c>
      <c r="E1837" t="s">
        <v>33</v>
      </c>
      <c r="F1837" t="s">
        <v>161</v>
      </c>
      <c r="G1837" t="s">
        <v>141</v>
      </c>
      <c r="H1837">
        <v>1.2166666984558105</v>
      </c>
      <c r="I1837" t="s">
        <v>142</v>
      </c>
      <c r="K1837" s="5" t="s">
        <v>143</v>
      </c>
      <c r="L1837">
        <v>4.8166666030883789</v>
      </c>
      <c r="M1837" t="s">
        <v>144</v>
      </c>
      <c r="P1837" s="4" t="str">
        <f t="shared" si="55"/>
        <v>KRAYN-WKO-NDX-20111003</v>
      </c>
      <c r="Q1837">
        <f t="shared" si="56"/>
        <v>1</v>
      </c>
    </row>
    <row r="1838" spans="1:17" x14ac:dyDescent="0.25">
      <c r="A1838" t="s">
        <v>1874</v>
      </c>
      <c r="B1838" t="s">
        <v>1265</v>
      </c>
      <c r="C1838" s="2">
        <v>40820</v>
      </c>
      <c r="D1838" s="2">
        <v>40820</v>
      </c>
      <c r="E1838" t="s">
        <v>14</v>
      </c>
      <c r="F1838" t="s">
        <v>1200</v>
      </c>
      <c r="G1838" t="s">
        <v>141</v>
      </c>
      <c r="H1838">
        <v>2.5</v>
      </c>
      <c r="I1838" t="s">
        <v>162</v>
      </c>
      <c r="K1838" s="5" t="s">
        <v>143</v>
      </c>
      <c r="L1838">
        <v>7.5333333015441895</v>
      </c>
      <c r="M1838" t="s">
        <v>144</v>
      </c>
      <c r="P1838" s="4" t="str">
        <f t="shared" si="55"/>
        <v>KRAYN-WKO-NDX-20111004</v>
      </c>
      <c r="Q1838">
        <f t="shared" si="56"/>
        <v>1</v>
      </c>
    </row>
    <row r="1839" spans="1:17" x14ac:dyDescent="0.25">
      <c r="A1839" t="s">
        <v>1875</v>
      </c>
      <c r="B1839" t="s">
        <v>1265</v>
      </c>
      <c r="C1839" s="2">
        <v>40820</v>
      </c>
      <c r="D1839" s="2">
        <v>40820</v>
      </c>
      <c r="E1839" t="s">
        <v>14</v>
      </c>
      <c r="F1839" t="s">
        <v>1200</v>
      </c>
      <c r="G1839" t="s">
        <v>141</v>
      </c>
      <c r="H1839">
        <v>6.75</v>
      </c>
      <c r="I1839" t="s">
        <v>162</v>
      </c>
      <c r="J1839" t="s">
        <v>78</v>
      </c>
      <c r="K1839" s="5" t="s">
        <v>168</v>
      </c>
      <c r="L1839">
        <v>7.5333333015441895</v>
      </c>
      <c r="M1839" t="s">
        <v>144</v>
      </c>
      <c r="P1839" s="4" t="str">
        <f t="shared" si="55"/>
        <v>KRAYN-WKO-NDX-20111004</v>
      </c>
      <c r="Q1839">
        <f t="shared" si="56"/>
        <v>1</v>
      </c>
    </row>
    <row r="1840" spans="1:17" x14ac:dyDescent="0.25">
      <c r="A1840" t="s">
        <v>1933</v>
      </c>
      <c r="B1840" t="s">
        <v>1265</v>
      </c>
      <c r="C1840" s="2">
        <v>40820</v>
      </c>
      <c r="D1840" s="2">
        <v>40820</v>
      </c>
      <c r="E1840" t="s">
        <v>14</v>
      </c>
      <c r="F1840" t="s">
        <v>1216</v>
      </c>
      <c r="G1840" t="s">
        <v>141</v>
      </c>
      <c r="H1840">
        <v>0.5</v>
      </c>
      <c r="I1840" t="s">
        <v>142</v>
      </c>
      <c r="K1840" s="5" t="s">
        <v>143</v>
      </c>
      <c r="L1840">
        <v>5.3000001907348633</v>
      </c>
      <c r="M1840" t="s">
        <v>144</v>
      </c>
      <c r="P1840" s="4" t="str">
        <f t="shared" si="55"/>
        <v>KRAYN-WKO-NDX-20111004</v>
      </c>
      <c r="Q1840">
        <f t="shared" si="56"/>
        <v>1</v>
      </c>
    </row>
    <row r="1841" spans="1:17" x14ac:dyDescent="0.25">
      <c r="A1841" t="s">
        <v>2204</v>
      </c>
      <c r="B1841" t="s">
        <v>1265</v>
      </c>
      <c r="C1841" s="2">
        <v>40821</v>
      </c>
      <c r="D1841" s="2">
        <v>40821</v>
      </c>
      <c r="E1841" t="s">
        <v>16</v>
      </c>
      <c r="F1841" t="s">
        <v>1216</v>
      </c>
      <c r="G1841" t="s">
        <v>141</v>
      </c>
      <c r="H1841">
        <v>0.25</v>
      </c>
      <c r="I1841" t="s">
        <v>142</v>
      </c>
      <c r="K1841" s="5" t="s">
        <v>143</v>
      </c>
      <c r="L1841">
        <v>6.6166667938232422</v>
      </c>
      <c r="M1841" t="s">
        <v>144</v>
      </c>
      <c r="P1841" s="4" t="str">
        <f t="shared" si="55"/>
        <v>KRAYN-WKO-NDX-20111005</v>
      </c>
      <c r="Q1841">
        <f t="shared" si="56"/>
        <v>1</v>
      </c>
    </row>
    <row r="1842" spans="1:17" x14ac:dyDescent="0.25">
      <c r="A1842" t="s">
        <v>2205</v>
      </c>
      <c r="B1842" t="s">
        <v>1265</v>
      </c>
      <c r="C1842" s="2">
        <v>40821</v>
      </c>
      <c r="D1842" s="2">
        <v>40821</v>
      </c>
      <c r="E1842" t="s">
        <v>16</v>
      </c>
      <c r="F1842" t="s">
        <v>1200</v>
      </c>
      <c r="G1842" t="s">
        <v>141</v>
      </c>
      <c r="H1842">
        <v>9.5</v>
      </c>
      <c r="I1842" t="s">
        <v>162</v>
      </c>
      <c r="J1842" t="s">
        <v>1424</v>
      </c>
      <c r="K1842" s="5" t="s">
        <v>2206</v>
      </c>
      <c r="L1842">
        <v>6.6166667938232422</v>
      </c>
      <c r="M1842" t="s">
        <v>144</v>
      </c>
      <c r="P1842" s="4" t="str">
        <f t="shared" si="55"/>
        <v>KRAYN-WKO-NDX-20111005</v>
      </c>
      <c r="Q1842">
        <f t="shared" si="56"/>
        <v>1</v>
      </c>
    </row>
    <row r="1843" spans="1:17" x14ac:dyDescent="0.25">
      <c r="A1843" t="s">
        <v>5182</v>
      </c>
      <c r="B1843" t="s">
        <v>1265</v>
      </c>
      <c r="C1843" s="2">
        <v>40821</v>
      </c>
      <c r="D1843" s="2">
        <v>40821</v>
      </c>
      <c r="E1843" t="s">
        <v>16</v>
      </c>
      <c r="F1843" t="s">
        <v>1200</v>
      </c>
      <c r="G1843" t="s">
        <v>141</v>
      </c>
      <c r="H1843">
        <v>0.3333333432674408</v>
      </c>
      <c r="I1843" t="s">
        <v>162</v>
      </c>
      <c r="K1843" s="5" t="s">
        <v>143</v>
      </c>
      <c r="L1843">
        <v>6.6166667938232422</v>
      </c>
      <c r="M1843" t="s">
        <v>144</v>
      </c>
      <c r="P1843" s="4" t="str">
        <f t="shared" si="55"/>
        <v>KRAYN-WKO-NDX-20111005</v>
      </c>
      <c r="Q1843">
        <f t="shared" si="56"/>
        <v>1</v>
      </c>
    </row>
    <row r="1844" spans="1:17" x14ac:dyDescent="0.25">
      <c r="A1844" t="s">
        <v>5183</v>
      </c>
      <c r="B1844" t="s">
        <v>1265</v>
      </c>
      <c r="C1844" s="2">
        <v>40821</v>
      </c>
      <c r="D1844" s="2">
        <v>40821</v>
      </c>
      <c r="E1844" t="s">
        <v>16</v>
      </c>
      <c r="F1844" t="s">
        <v>1200</v>
      </c>
      <c r="G1844" t="s">
        <v>141</v>
      </c>
      <c r="H1844">
        <v>0.4166666567325592</v>
      </c>
      <c r="I1844" t="s">
        <v>162</v>
      </c>
      <c r="K1844" s="5" t="s">
        <v>143</v>
      </c>
      <c r="L1844">
        <v>6.6166667938232422</v>
      </c>
      <c r="M1844" t="s">
        <v>144</v>
      </c>
      <c r="P1844" s="4" t="str">
        <f t="shared" si="55"/>
        <v>KRAYN-WKO-NDX-20111005</v>
      </c>
      <c r="Q1844">
        <f t="shared" si="56"/>
        <v>1</v>
      </c>
    </row>
    <row r="1845" spans="1:17" x14ac:dyDescent="0.25">
      <c r="A1845" t="s">
        <v>5184</v>
      </c>
      <c r="B1845" t="s">
        <v>1265</v>
      </c>
      <c r="C1845" s="2">
        <v>40821</v>
      </c>
      <c r="D1845" s="2">
        <v>40821</v>
      </c>
      <c r="E1845" t="s">
        <v>16</v>
      </c>
      <c r="F1845" t="s">
        <v>1200</v>
      </c>
      <c r="G1845" t="s">
        <v>141</v>
      </c>
      <c r="H1845">
        <v>0.3333333432674408</v>
      </c>
      <c r="I1845" t="s">
        <v>162</v>
      </c>
      <c r="K1845" s="5" t="s">
        <v>143</v>
      </c>
      <c r="L1845">
        <v>6.6166667938232422</v>
      </c>
      <c r="M1845" t="s">
        <v>144</v>
      </c>
      <c r="P1845" s="4" t="str">
        <f t="shared" si="55"/>
        <v>KRAYN-WKO-NDX-20111005</v>
      </c>
      <c r="Q1845">
        <f t="shared" si="56"/>
        <v>1</v>
      </c>
    </row>
    <row r="1846" spans="1:17" x14ac:dyDescent="0.25">
      <c r="A1846" t="s">
        <v>5185</v>
      </c>
      <c r="B1846" t="s">
        <v>1265</v>
      </c>
      <c r="C1846" s="2">
        <v>40821</v>
      </c>
      <c r="D1846" s="2">
        <v>40821</v>
      </c>
      <c r="E1846" t="s">
        <v>16</v>
      </c>
      <c r="F1846" t="s">
        <v>1200</v>
      </c>
      <c r="G1846" t="s">
        <v>141</v>
      </c>
      <c r="H1846">
        <v>0.4166666567325592</v>
      </c>
      <c r="I1846" t="s">
        <v>162</v>
      </c>
      <c r="K1846" s="5" t="s">
        <v>143</v>
      </c>
      <c r="L1846">
        <v>6.6166667938232422</v>
      </c>
      <c r="M1846" t="s">
        <v>144</v>
      </c>
      <c r="P1846" s="4" t="str">
        <f t="shared" si="55"/>
        <v>KRAYN-WKO-NDX-20111005</v>
      </c>
      <c r="Q1846">
        <f t="shared" si="56"/>
        <v>1</v>
      </c>
    </row>
    <row r="1847" spans="1:17" x14ac:dyDescent="0.25">
      <c r="A1847" t="s">
        <v>1421</v>
      </c>
      <c r="B1847" t="s">
        <v>1265</v>
      </c>
      <c r="C1847" s="2">
        <v>40822</v>
      </c>
      <c r="D1847" s="2">
        <v>40822</v>
      </c>
      <c r="E1847" t="s">
        <v>11</v>
      </c>
      <c r="F1847" t="s">
        <v>1216</v>
      </c>
      <c r="G1847" t="s">
        <v>141</v>
      </c>
      <c r="H1847">
        <v>1.25</v>
      </c>
      <c r="I1847" t="s">
        <v>142</v>
      </c>
      <c r="K1847" s="5" t="s">
        <v>143</v>
      </c>
      <c r="L1847">
        <v>7.0666666030883789</v>
      </c>
      <c r="M1847" t="s">
        <v>144</v>
      </c>
      <c r="P1847" s="4" t="str">
        <f t="shared" si="55"/>
        <v>KRAYN-WKO-NDX-20111006</v>
      </c>
      <c r="Q1847">
        <f t="shared" si="56"/>
        <v>1</v>
      </c>
    </row>
    <row r="1848" spans="1:17" x14ac:dyDescent="0.25">
      <c r="A1848" t="s">
        <v>1422</v>
      </c>
      <c r="B1848" t="s">
        <v>1265</v>
      </c>
      <c r="C1848" s="2">
        <v>40822</v>
      </c>
      <c r="D1848" s="2">
        <v>40822</v>
      </c>
      <c r="E1848" t="s">
        <v>11</v>
      </c>
      <c r="F1848" t="s">
        <v>1216</v>
      </c>
      <c r="G1848" t="s">
        <v>141</v>
      </c>
      <c r="H1848">
        <v>1</v>
      </c>
      <c r="I1848" t="s">
        <v>142</v>
      </c>
      <c r="K1848" s="5" t="s">
        <v>143</v>
      </c>
      <c r="L1848">
        <v>5.6666665077209473</v>
      </c>
      <c r="M1848" t="s">
        <v>144</v>
      </c>
      <c r="P1848" s="4" t="str">
        <f t="shared" si="55"/>
        <v>KRAYN-WKO-NDX-20111006</v>
      </c>
      <c r="Q1848">
        <f t="shared" si="56"/>
        <v>1</v>
      </c>
    </row>
    <row r="1849" spans="1:17" x14ac:dyDescent="0.25">
      <c r="A1849" t="s">
        <v>1423</v>
      </c>
      <c r="B1849" t="s">
        <v>1265</v>
      </c>
      <c r="C1849" s="2">
        <v>40822</v>
      </c>
      <c r="D1849" s="2">
        <v>40822</v>
      </c>
      <c r="E1849" t="s">
        <v>11</v>
      </c>
      <c r="F1849" t="s">
        <v>1200</v>
      </c>
      <c r="G1849" t="s">
        <v>141</v>
      </c>
      <c r="H1849">
        <v>6.5</v>
      </c>
      <c r="I1849" t="s">
        <v>162</v>
      </c>
      <c r="J1849" t="s">
        <v>1424</v>
      </c>
      <c r="K1849" s="5" t="s">
        <v>1425</v>
      </c>
      <c r="L1849">
        <v>7.0666666030883789</v>
      </c>
      <c r="M1849" t="s">
        <v>144</v>
      </c>
      <c r="P1849" s="4" t="str">
        <f t="shared" si="55"/>
        <v>KRAYN-WKO-NDX-20111006</v>
      </c>
      <c r="Q1849">
        <f t="shared" si="56"/>
        <v>1</v>
      </c>
    </row>
    <row r="1850" spans="1:17" x14ac:dyDescent="0.25">
      <c r="A1850" t="s">
        <v>2071</v>
      </c>
      <c r="B1850" t="s">
        <v>2072</v>
      </c>
      <c r="C1850" s="2">
        <v>40822</v>
      </c>
      <c r="D1850" s="2">
        <v>40823</v>
      </c>
      <c r="E1850" t="s">
        <v>15</v>
      </c>
      <c r="F1850" t="s">
        <v>161</v>
      </c>
      <c r="G1850" t="s">
        <v>141</v>
      </c>
      <c r="H1850">
        <v>4</v>
      </c>
      <c r="I1850" t="s">
        <v>142</v>
      </c>
      <c r="K1850" s="5" t="s">
        <v>143</v>
      </c>
      <c r="L1850">
        <v>3.4000000953674316</v>
      </c>
      <c r="M1850" t="s">
        <v>144</v>
      </c>
      <c r="P1850" s="4" t="str">
        <f t="shared" si="55"/>
        <v>KRAYN-WKO-NDX-20111006</v>
      </c>
      <c r="Q1850">
        <f t="shared" si="56"/>
        <v>1</v>
      </c>
    </row>
    <row r="1851" spans="1:17" x14ac:dyDescent="0.25">
      <c r="A1851" t="s">
        <v>2073</v>
      </c>
      <c r="B1851" t="s">
        <v>2074</v>
      </c>
      <c r="C1851" s="2">
        <v>40822</v>
      </c>
      <c r="D1851" s="2">
        <v>40822</v>
      </c>
      <c r="E1851" t="s">
        <v>15</v>
      </c>
      <c r="F1851" t="s">
        <v>161</v>
      </c>
      <c r="G1851" t="s">
        <v>141</v>
      </c>
      <c r="H1851">
        <v>5.75</v>
      </c>
      <c r="I1851" t="s">
        <v>142</v>
      </c>
      <c r="K1851" s="5" t="s">
        <v>143</v>
      </c>
      <c r="L1851">
        <v>8.8333330154418945</v>
      </c>
      <c r="M1851" t="s">
        <v>144</v>
      </c>
      <c r="P1851" s="4" t="str">
        <f t="shared" si="55"/>
        <v>KRAYN-WKO-NDX-20111006</v>
      </c>
      <c r="Q1851">
        <f t="shared" si="56"/>
        <v>1</v>
      </c>
    </row>
    <row r="1852" spans="1:17" x14ac:dyDescent="0.25">
      <c r="A1852" t="s">
        <v>5176</v>
      </c>
      <c r="B1852" t="s">
        <v>1265</v>
      </c>
      <c r="C1852" s="2">
        <v>40822</v>
      </c>
      <c r="D1852" s="2">
        <v>40822</v>
      </c>
      <c r="E1852" t="s">
        <v>11</v>
      </c>
      <c r="F1852" t="s">
        <v>1200</v>
      </c>
      <c r="G1852" t="s">
        <v>141</v>
      </c>
      <c r="H1852">
        <v>0.25</v>
      </c>
      <c r="I1852" t="s">
        <v>162</v>
      </c>
      <c r="K1852" s="5" t="s">
        <v>143</v>
      </c>
      <c r="L1852">
        <v>6.5</v>
      </c>
      <c r="M1852" t="s">
        <v>144</v>
      </c>
      <c r="P1852" s="4" t="str">
        <f t="shared" si="55"/>
        <v>KRAYN-WKO-NDX-20111006</v>
      </c>
      <c r="Q1852">
        <f t="shared" si="56"/>
        <v>1</v>
      </c>
    </row>
    <row r="1853" spans="1:17" x14ac:dyDescent="0.25">
      <c r="A1853" t="s">
        <v>5177</v>
      </c>
      <c r="B1853" t="s">
        <v>1265</v>
      </c>
      <c r="C1853" s="2">
        <v>40822</v>
      </c>
      <c r="D1853" s="2">
        <v>40822</v>
      </c>
      <c r="E1853" t="s">
        <v>11</v>
      </c>
      <c r="F1853" t="s">
        <v>1200</v>
      </c>
      <c r="G1853" t="s">
        <v>141</v>
      </c>
      <c r="H1853">
        <v>0.25</v>
      </c>
      <c r="I1853" t="s">
        <v>162</v>
      </c>
      <c r="K1853" s="5" t="s">
        <v>143</v>
      </c>
      <c r="L1853">
        <v>6.5</v>
      </c>
      <c r="M1853" t="s">
        <v>144</v>
      </c>
      <c r="P1853" s="4" t="str">
        <f t="shared" si="55"/>
        <v>KRAYN-WKO-NDX-20111006</v>
      </c>
      <c r="Q1853">
        <f t="shared" si="56"/>
        <v>1</v>
      </c>
    </row>
    <row r="1854" spans="1:17" x14ac:dyDescent="0.25">
      <c r="A1854" t="s">
        <v>1426</v>
      </c>
      <c r="B1854" t="s">
        <v>1427</v>
      </c>
      <c r="C1854" s="2">
        <v>40823</v>
      </c>
      <c r="D1854" s="2">
        <v>40823</v>
      </c>
      <c r="E1854" t="s">
        <v>11</v>
      </c>
      <c r="F1854" t="s">
        <v>161</v>
      </c>
      <c r="G1854" t="s">
        <v>141</v>
      </c>
      <c r="H1854">
        <v>3</v>
      </c>
      <c r="I1854" t="s">
        <v>142</v>
      </c>
      <c r="K1854" s="5" t="s">
        <v>143</v>
      </c>
      <c r="L1854">
        <v>2.75</v>
      </c>
      <c r="M1854" t="s">
        <v>144</v>
      </c>
      <c r="P1854" s="4" t="str">
        <f t="shared" si="55"/>
        <v>KRAYN-WKO-NDX-20111007</v>
      </c>
      <c r="Q1854">
        <f t="shared" si="56"/>
        <v>1</v>
      </c>
    </row>
    <row r="1855" spans="1:17" x14ac:dyDescent="0.25">
      <c r="A1855" t="s">
        <v>1428</v>
      </c>
      <c r="B1855" t="s">
        <v>1429</v>
      </c>
      <c r="C1855" s="2">
        <v>40823</v>
      </c>
      <c r="D1855" s="2">
        <v>40824</v>
      </c>
      <c r="E1855" t="s">
        <v>11</v>
      </c>
      <c r="F1855" t="s">
        <v>161</v>
      </c>
      <c r="G1855" t="s">
        <v>141</v>
      </c>
      <c r="H1855">
        <v>4.25</v>
      </c>
      <c r="I1855" t="s">
        <v>142</v>
      </c>
      <c r="K1855" s="5" t="s">
        <v>143</v>
      </c>
      <c r="L1855">
        <v>4.6833333969116211</v>
      </c>
      <c r="M1855" t="s">
        <v>144</v>
      </c>
      <c r="P1855" s="4" t="str">
        <f t="shared" si="55"/>
        <v>KRAYN-WKO-NDX-20111007</v>
      </c>
      <c r="Q1855">
        <f t="shared" si="56"/>
        <v>1</v>
      </c>
    </row>
    <row r="1856" spans="1:17" x14ac:dyDescent="0.25">
      <c r="A1856" t="s">
        <v>3693</v>
      </c>
      <c r="B1856" t="s">
        <v>2788</v>
      </c>
      <c r="C1856" s="2">
        <v>40824</v>
      </c>
      <c r="D1856" s="2">
        <v>40824</v>
      </c>
      <c r="E1856" t="s">
        <v>25</v>
      </c>
      <c r="F1856" t="s">
        <v>161</v>
      </c>
      <c r="G1856" t="s">
        <v>141</v>
      </c>
      <c r="H1856">
        <v>7</v>
      </c>
      <c r="I1856" t="s">
        <v>142</v>
      </c>
      <c r="K1856" s="5" t="s">
        <v>143</v>
      </c>
      <c r="L1856">
        <v>8.0166664123535156</v>
      </c>
      <c r="M1856" t="s">
        <v>144</v>
      </c>
      <c r="P1856" s="4" t="str">
        <f t="shared" si="55"/>
        <v>KRAYN-WKO-NDX-20111008</v>
      </c>
      <c r="Q1856">
        <f t="shared" si="56"/>
        <v>1</v>
      </c>
    </row>
    <row r="1857" spans="1:17" x14ac:dyDescent="0.25">
      <c r="A1857" t="s">
        <v>1754</v>
      </c>
      <c r="B1857" t="s">
        <v>1265</v>
      </c>
      <c r="C1857" s="2">
        <v>40826</v>
      </c>
      <c r="D1857" s="2">
        <v>40826</v>
      </c>
      <c r="E1857" t="s">
        <v>12</v>
      </c>
      <c r="F1857" t="s">
        <v>1200</v>
      </c>
      <c r="G1857" t="s">
        <v>141</v>
      </c>
      <c r="H1857">
        <v>9.5</v>
      </c>
      <c r="I1857" t="s">
        <v>162</v>
      </c>
      <c r="J1857" t="s">
        <v>78</v>
      </c>
      <c r="K1857" s="5" t="s">
        <v>168</v>
      </c>
      <c r="L1857">
        <v>6.3499999046325684</v>
      </c>
      <c r="M1857" t="s">
        <v>144</v>
      </c>
      <c r="P1857" s="4" t="str">
        <f t="shared" si="55"/>
        <v>KRAYN-WKO-NDX-20111010</v>
      </c>
      <c r="Q1857">
        <f t="shared" si="56"/>
        <v>1</v>
      </c>
    </row>
    <row r="1858" spans="1:17" x14ac:dyDescent="0.25">
      <c r="A1858" t="s">
        <v>5284</v>
      </c>
      <c r="B1858" t="s">
        <v>1265</v>
      </c>
      <c r="C1858" s="2">
        <v>40826</v>
      </c>
      <c r="D1858" s="2">
        <v>40826</v>
      </c>
      <c r="E1858" t="s">
        <v>18</v>
      </c>
      <c r="F1858" t="s">
        <v>1216</v>
      </c>
      <c r="G1858" t="s">
        <v>141</v>
      </c>
      <c r="H1858">
        <v>8.5</v>
      </c>
      <c r="I1858" t="s">
        <v>142</v>
      </c>
      <c r="K1858" s="5" t="s">
        <v>143</v>
      </c>
      <c r="L1858">
        <v>5.4833331108093262</v>
      </c>
      <c r="M1858" t="s">
        <v>144</v>
      </c>
      <c r="P1858" s="4" t="str">
        <f t="shared" si="55"/>
        <v>KRAYN-WKO-NDX-20111010</v>
      </c>
      <c r="Q1858">
        <f t="shared" si="56"/>
        <v>1</v>
      </c>
    </row>
    <row r="1859" spans="1:17" x14ac:dyDescent="0.25">
      <c r="A1859" t="s">
        <v>2548</v>
      </c>
      <c r="B1859" t="s">
        <v>1265</v>
      </c>
      <c r="C1859" s="2">
        <v>40826</v>
      </c>
      <c r="D1859" s="2">
        <v>40826</v>
      </c>
      <c r="E1859" t="s">
        <v>18</v>
      </c>
      <c r="F1859" t="s">
        <v>1216</v>
      </c>
      <c r="G1859" t="s">
        <v>141</v>
      </c>
      <c r="H1859">
        <v>8.5</v>
      </c>
      <c r="I1859" t="s">
        <v>142</v>
      </c>
      <c r="K1859" s="5" t="s">
        <v>143</v>
      </c>
      <c r="L1859">
        <v>5.4833331108093262</v>
      </c>
      <c r="M1859" t="s">
        <v>144</v>
      </c>
      <c r="P1859" s="4" t="str">
        <f t="shared" ref="P1859:P1922" si="57">LEFT($A1859,22)</f>
        <v>KRAYN-WKO-NDX-20111010</v>
      </c>
      <c r="Q1859">
        <f t="shared" ref="Q1859:Q1922" si="58">COUNTIF($A$2:$A$2708,$A1859)</f>
        <v>1</v>
      </c>
    </row>
    <row r="1860" spans="1:17" x14ac:dyDescent="0.25">
      <c r="A1860" t="s">
        <v>5178</v>
      </c>
      <c r="B1860" t="s">
        <v>1265</v>
      </c>
      <c r="C1860" s="2">
        <v>40826</v>
      </c>
      <c r="D1860" s="2">
        <v>40826</v>
      </c>
      <c r="E1860" t="s">
        <v>12</v>
      </c>
      <c r="F1860" t="s">
        <v>1200</v>
      </c>
      <c r="G1860" t="s">
        <v>141</v>
      </c>
      <c r="H1860">
        <v>0.25</v>
      </c>
      <c r="I1860" t="s">
        <v>162</v>
      </c>
      <c r="K1860" s="5" t="s">
        <v>143</v>
      </c>
      <c r="L1860">
        <v>6.3499999046325684</v>
      </c>
      <c r="M1860" t="s">
        <v>144</v>
      </c>
      <c r="P1860" s="4" t="str">
        <f t="shared" si="57"/>
        <v>KRAYN-WKO-NDX-20111010</v>
      </c>
      <c r="Q1860">
        <f t="shared" si="58"/>
        <v>1</v>
      </c>
    </row>
    <row r="1861" spans="1:17" x14ac:dyDescent="0.25">
      <c r="A1861" t="s">
        <v>5179</v>
      </c>
      <c r="B1861" t="s">
        <v>1265</v>
      </c>
      <c r="C1861" s="2">
        <v>40826</v>
      </c>
      <c r="D1861" s="2">
        <v>40826</v>
      </c>
      <c r="E1861" t="s">
        <v>12</v>
      </c>
      <c r="F1861" t="s">
        <v>1200</v>
      </c>
      <c r="G1861" t="s">
        <v>141</v>
      </c>
      <c r="H1861">
        <v>0.75</v>
      </c>
      <c r="I1861" t="s">
        <v>162</v>
      </c>
      <c r="K1861" s="5" t="s">
        <v>143</v>
      </c>
      <c r="L1861">
        <v>6.3499999046325684</v>
      </c>
      <c r="M1861" t="s">
        <v>144</v>
      </c>
      <c r="P1861" s="4" t="str">
        <f t="shared" si="57"/>
        <v>KRAYN-WKO-NDX-20111010</v>
      </c>
      <c r="Q1861">
        <f t="shared" si="58"/>
        <v>1</v>
      </c>
    </row>
    <row r="1862" spans="1:17" x14ac:dyDescent="0.25">
      <c r="A1862" s="37" t="s">
        <v>1730</v>
      </c>
      <c r="B1862" t="s">
        <v>1265</v>
      </c>
      <c r="C1862" s="2">
        <v>40827</v>
      </c>
      <c r="D1862" s="2">
        <v>40827</v>
      </c>
      <c r="E1862" t="s">
        <v>13</v>
      </c>
      <c r="F1862" t="s">
        <v>1216</v>
      </c>
      <c r="G1862" t="s">
        <v>141</v>
      </c>
      <c r="H1862">
        <v>0.75</v>
      </c>
      <c r="I1862" t="s">
        <v>142</v>
      </c>
      <c r="K1862" s="5" t="s">
        <v>143</v>
      </c>
      <c r="L1862">
        <v>7.9833331108093262</v>
      </c>
      <c r="M1862" t="s">
        <v>144</v>
      </c>
      <c r="P1862" s="4" t="str">
        <f t="shared" si="57"/>
        <v>KRAYN-WKO-NDX-20111011</v>
      </c>
      <c r="Q1862">
        <f t="shared" si="58"/>
        <v>1</v>
      </c>
    </row>
    <row r="1863" spans="1:17" x14ac:dyDescent="0.25">
      <c r="A1863" s="37" t="s">
        <v>3209</v>
      </c>
      <c r="B1863" t="s">
        <v>1219</v>
      </c>
      <c r="C1863" s="2">
        <v>40827</v>
      </c>
      <c r="D1863" s="2">
        <v>40827</v>
      </c>
      <c r="E1863" t="s">
        <v>13</v>
      </c>
      <c r="F1863" t="s">
        <v>1200</v>
      </c>
      <c r="G1863" t="s">
        <v>141</v>
      </c>
      <c r="H1863">
        <v>2</v>
      </c>
      <c r="I1863" t="s">
        <v>162</v>
      </c>
      <c r="K1863" s="5" t="s">
        <v>143</v>
      </c>
      <c r="L1863">
        <v>8.0666666030883789</v>
      </c>
      <c r="M1863" t="s">
        <v>144</v>
      </c>
      <c r="P1863" s="4" t="str">
        <f t="shared" si="57"/>
        <v>KRAYN-WKO-NDX-20111011</v>
      </c>
      <c r="Q1863">
        <f t="shared" si="58"/>
        <v>1</v>
      </c>
    </row>
    <row r="1864" spans="1:17" x14ac:dyDescent="0.25">
      <c r="A1864" s="37" t="s">
        <v>5000</v>
      </c>
      <c r="B1864" t="s">
        <v>1265</v>
      </c>
      <c r="C1864" s="2">
        <v>40827</v>
      </c>
      <c r="D1864" s="2">
        <v>40827</v>
      </c>
      <c r="E1864" t="s">
        <v>13</v>
      </c>
      <c r="F1864" t="s">
        <v>1200</v>
      </c>
      <c r="G1864" t="s">
        <v>141</v>
      </c>
      <c r="H1864">
        <v>10.75</v>
      </c>
      <c r="I1864" t="s">
        <v>162</v>
      </c>
      <c r="J1864" t="s">
        <v>1731</v>
      </c>
      <c r="K1864" s="5" t="s">
        <v>1732</v>
      </c>
      <c r="L1864">
        <v>8.0666666030883789</v>
      </c>
      <c r="M1864" t="s">
        <v>144</v>
      </c>
      <c r="P1864" s="4" t="str">
        <f t="shared" si="57"/>
        <v>KRAYN-WKO-NDX-20111011</v>
      </c>
      <c r="Q1864">
        <f t="shared" si="58"/>
        <v>1</v>
      </c>
    </row>
    <row r="1865" spans="1:17" x14ac:dyDescent="0.25">
      <c r="A1865" t="s">
        <v>5180</v>
      </c>
      <c r="B1865" t="s">
        <v>1265</v>
      </c>
      <c r="C1865" s="2">
        <v>40827</v>
      </c>
      <c r="D1865" s="2">
        <v>40827</v>
      </c>
      <c r="E1865" t="s">
        <v>13</v>
      </c>
      <c r="F1865" t="s">
        <v>1200</v>
      </c>
      <c r="G1865" t="s">
        <v>141</v>
      </c>
      <c r="H1865">
        <v>0.25</v>
      </c>
      <c r="I1865" t="s">
        <v>162</v>
      </c>
      <c r="K1865" s="5" t="s">
        <v>143</v>
      </c>
      <c r="L1865">
        <v>8.0666666030883789</v>
      </c>
      <c r="M1865" t="s">
        <v>144</v>
      </c>
      <c r="P1865" s="4" t="str">
        <f t="shared" si="57"/>
        <v>KRAYN-WKO-NDX-20111011</v>
      </c>
      <c r="Q1865">
        <f t="shared" si="58"/>
        <v>1</v>
      </c>
    </row>
    <row r="1866" spans="1:17" x14ac:dyDescent="0.25">
      <c r="A1866" t="s">
        <v>5181</v>
      </c>
      <c r="B1866" t="s">
        <v>1265</v>
      </c>
      <c r="C1866" s="2">
        <v>40827</v>
      </c>
      <c r="D1866" s="2">
        <v>40827</v>
      </c>
      <c r="E1866" t="s">
        <v>13</v>
      </c>
      <c r="F1866" t="s">
        <v>1216</v>
      </c>
      <c r="G1866" t="s">
        <v>141</v>
      </c>
      <c r="H1866">
        <v>0.4166666567325592</v>
      </c>
      <c r="I1866" t="s">
        <v>142</v>
      </c>
      <c r="K1866" s="5" t="s">
        <v>143</v>
      </c>
      <c r="L1866">
        <v>7.9833331108093262</v>
      </c>
      <c r="M1866" t="s">
        <v>144</v>
      </c>
      <c r="P1866" s="4" t="str">
        <f t="shared" si="57"/>
        <v>KRAYN-WKO-NDX-20111011</v>
      </c>
      <c r="Q1866">
        <f t="shared" si="58"/>
        <v>1</v>
      </c>
    </row>
    <row r="1867" spans="1:17" x14ac:dyDescent="0.25">
      <c r="A1867" t="s">
        <v>5314</v>
      </c>
      <c r="B1867" t="s">
        <v>1265</v>
      </c>
      <c r="C1867" s="2">
        <v>40827</v>
      </c>
      <c r="D1867" s="2">
        <v>40827</v>
      </c>
      <c r="E1867" t="s">
        <v>19</v>
      </c>
      <c r="F1867" t="s">
        <v>161</v>
      </c>
      <c r="G1867" t="s">
        <v>141</v>
      </c>
      <c r="H1867">
        <v>5</v>
      </c>
      <c r="I1867" t="s">
        <v>142</v>
      </c>
      <c r="K1867" s="5" t="s">
        <v>143</v>
      </c>
      <c r="L1867">
        <v>1.9833333492279053</v>
      </c>
      <c r="M1867" t="s">
        <v>144</v>
      </c>
      <c r="P1867" s="4" t="str">
        <f t="shared" si="57"/>
        <v>KRAYN-WKO-NDX-20111011</v>
      </c>
      <c r="Q1867">
        <f t="shared" si="58"/>
        <v>1</v>
      </c>
    </row>
    <row r="1868" spans="1:17" x14ac:dyDescent="0.25">
      <c r="A1868" t="s">
        <v>5315</v>
      </c>
      <c r="B1868" t="s">
        <v>1265</v>
      </c>
      <c r="C1868" s="2">
        <v>40827</v>
      </c>
      <c r="D1868" s="2">
        <v>40827</v>
      </c>
      <c r="E1868" t="s">
        <v>22</v>
      </c>
      <c r="F1868" t="s">
        <v>161</v>
      </c>
      <c r="G1868" t="s">
        <v>141</v>
      </c>
      <c r="H1868">
        <v>4.5</v>
      </c>
      <c r="I1868" t="s">
        <v>142</v>
      </c>
      <c r="K1868" s="5" t="s">
        <v>143</v>
      </c>
      <c r="L1868">
        <v>2.1500000953674316</v>
      </c>
      <c r="M1868" t="s">
        <v>144</v>
      </c>
      <c r="P1868" s="4" t="str">
        <f t="shared" si="57"/>
        <v>KRAYN-WKO-NDX-20111011</v>
      </c>
      <c r="Q1868">
        <f t="shared" si="58"/>
        <v>1</v>
      </c>
    </row>
    <row r="1869" spans="1:17" x14ac:dyDescent="0.25">
      <c r="A1869" t="s">
        <v>5316</v>
      </c>
      <c r="B1869" t="s">
        <v>5001</v>
      </c>
      <c r="C1869" s="2">
        <v>40827</v>
      </c>
      <c r="D1869" s="2">
        <v>41193</v>
      </c>
      <c r="E1869" t="s">
        <v>34</v>
      </c>
      <c r="F1869" t="s">
        <v>161</v>
      </c>
      <c r="G1869" t="s">
        <v>141</v>
      </c>
      <c r="H1869">
        <v>3</v>
      </c>
      <c r="I1869" t="s">
        <v>142</v>
      </c>
      <c r="K1869" s="5" t="s">
        <v>143</v>
      </c>
      <c r="L1869">
        <v>1.5</v>
      </c>
      <c r="M1869" t="s">
        <v>144</v>
      </c>
      <c r="P1869" s="4" t="str">
        <f t="shared" si="57"/>
        <v>KRAYN-WKO-NDX-20111011</v>
      </c>
      <c r="Q1869">
        <f t="shared" si="58"/>
        <v>1</v>
      </c>
    </row>
    <row r="1870" spans="1:17" x14ac:dyDescent="0.25">
      <c r="A1870" t="s">
        <v>2373</v>
      </c>
      <c r="B1870" t="s">
        <v>1265</v>
      </c>
      <c r="C1870" s="2">
        <v>40828</v>
      </c>
      <c r="D1870" s="2">
        <v>40828</v>
      </c>
      <c r="E1870" t="s">
        <v>17</v>
      </c>
      <c r="F1870" t="s">
        <v>1200</v>
      </c>
      <c r="G1870" t="s">
        <v>141</v>
      </c>
      <c r="H1870">
        <v>8</v>
      </c>
      <c r="I1870" t="s">
        <v>162</v>
      </c>
      <c r="J1870" t="s">
        <v>1731</v>
      </c>
      <c r="K1870" s="5" t="s">
        <v>1732</v>
      </c>
      <c r="L1870">
        <v>4.6500000953674316</v>
      </c>
      <c r="M1870" t="s">
        <v>144</v>
      </c>
      <c r="P1870" s="4" t="str">
        <f t="shared" si="57"/>
        <v>KRAYN-WKO-NDX-20111012</v>
      </c>
      <c r="Q1870">
        <f t="shared" si="58"/>
        <v>1</v>
      </c>
    </row>
    <row r="1871" spans="1:17" x14ac:dyDescent="0.25">
      <c r="A1871" t="s">
        <v>5186</v>
      </c>
      <c r="B1871" t="s">
        <v>1265</v>
      </c>
      <c r="C1871" s="2">
        <v>40828</v>
      </c>
      <c r="D1871" s="2">
        <v>40828</v>
      </c>
      <c r="E1871" t="s">
        <v>17</v>
      </c>
      <c r="F1871" t="s">
        <v>1200</v>
      </c>
      <c r="G1871" t="s">
        <v>141</v>
      </c>
      <c r="H1871">
        <v>0.4166666567325592</v>
      </c>
      <c r="I1871" t="s">
        <v>162</v>
      </c>
      <c r="K1871" s="5" t="s">
        <v>143</v>
      </c>
      <c r="L1871">
        <v>4.6333332061767578</v>
      </c>
      <c r="M1871" t="s">
        <v>144</v>
      </c>
      <c r="P1871" s="4" t="str">
        <f t="shared" si="57"/>
        <v>KRAYN-WKO-NDX-20111012</v>
      </c>
      <c r="Q1871">
        <f t="shared" si="58"/>
        <v>1</v>
      </c>
    </row>
    <row r="1872" spans="1:17" x14ac:dyDescent="0.25">
      <c r="A1872" t="s">
        <v>2363</v>
      </c>
      <c r="B1872" t="s">
        <v>1265</v>
      </c>
      <c r="C1872" s="2">
        <v>40829</v>
      </c>
      <c r="D1872" s="2">
        <v>40829</v>
      </c>
      <c r="E1872" t="s">
        <v>17</v>
      </c>
      <c r="F1872" t="s">
        <v>1200</v>
      </c>
      <c r="G1872" t="s">
        <v>141</v>
      </c>
      <c r="H1872">
        <v>1</v>
      </c>
      <c r="I1872" t="s">
        <v>162</v>
      </c>
      <c r="K1872" s="5" t="s">
        <v>143</v>
      </c>
      <c r="L1872">
        <v>1.2166666984558105</v>
      </c>
      <c r="M1872" t="s">
        <v>144</v>
      </c>
      <c r="P1872" s="4" t="str">
        <f t="shared" si="57"/>
        <v>KRAYN-WKO-NDX-20111013</v>
      </c>
      <c r="Q1872">
        <f t="shared" si="58"/>
        <v>1</v>
      </c>
    </row>
    <row r="1873" spans="1:17" x14ac:dyDescent="0.25">
      <c r="A1873" t="s">
        <v>2364</v>
      </c>
      <c r="B1873" t="s">
        <v>1265</v>
      </c>
      <c r="C1873" s="2">
        <v>40829</v>
      </c>
      <c r="D1873" s="2">
        <v>40829</v>
      </c>
      <c r="E1873" t="s">
        <v>17</v>
      </c>
      <c r="F1873" t="s">
        <v>1200</v>
      </c>
      <c r="G1873" t="s">
        <v>141</v>
      </c>
      <c r="H1873">
        <v>2.25</v>
      </c>
      <c r="I1873" t="s">
        <v>162</v>
      </c>
      <c r="K1873" s="5" t="s">
        <v>143</v>
      </c>
      <c r="L1873">
        <v>1.2166666984558105</v>
      </c>
      <c r="M1873" t="s">
        <v>144</v>
      </c>
      <c r="P1873" s="4" t="str">
        <f t="shared" si="57"/>
        <v>KRAYN-WKO-NDX-20111013</v>
      </c>
      <c r="Q1873">
        <f t="shared" si="58"/>
        <v>1</v>
      </c>
    </row>
    <row r="1874" spans="1:17" x14ac:dyDescent="0.25">
      <c r="A1874" t="s">
        <v>2549</v>
      </c>
      <c r="B1874" t="s">
        <v>1265</v>
      </c>
      <c r="C1874" s="2">
        <v>40829</v>
      </c>
      <c r="D1874" s="2">
        <v>40829</v>
      </c>
      <c r="E1874" t="s">
        <v>18</v>
      </c>
      <c r="F1874" t="s">
        <v>1200</v>
      </c>
      <c r="G1874" t="s">
        <v>141</v>
      </c>
      <c r="H1874">
        <v>9.5</v>
      </c>
      <c r="I1874" t="s">
        <v>162</v>
      </c>
      <c r="J1874" t="s">
        <v>1731</v>
      </c>
      <c r="K1874" s="5" t="s">
        <v>1732</v>
      </c>
      <c r="L1874">
        <v>6.3833332061767578</v>
      </c>
      <c r="M1874" t="s">
        <v>144</v>
      </c>
      <c r="P1874" s="4" t="str">
        <f t="shared" si="57"/>
        <v>KRAYN-WKO-NDX-20111013</v>
      </c>
      <c r="Q1874">
        <f t="shared" si="58"/>
        <v>1</v>
      </c>
    </row>
    <row r="1875" spans="1:17" x14ac:dyDescent="0.25">
      <c r="A1875" t="s">
        <v>2656</v>
      </c>
      <c r="B1875" t="s">
        <v>1265</v>
      </c>
      <c r="C1875" s="2">
        <v>40829</v>
      </c>
      <c r="D1875" s="2">
        <v>40829</v>
      </c>
      <c r="E1875" t="s">
        <v>18</v>
      </c>
      <c r="F1875" t="s">
        <v>1216</v>
      </c>
      <c r="G1875" t="s">
        <v>141</v>
      </c>
      <c r="H1875">
        <v>0.25</v>
      </c>
      <c r="I1875" t="s">
        <v>142</v>
      </c>
      <c r="K1875" s="5" t="s">
        <v>143</v>
      </c>
      <c r="L1875">
        <v>6.3833332061767578</v>
      </c>
      <c r="M1875" t="s">
        <v>144</v>
      </c>
      <c r="P1875" s="4" t="str">
        <f t="shared" si="57"/>
        <v>KRAYN-WKO-NDX-20111013</v>
      </c>
      <c r="Q1875">
        <f t="shared" si="58"/>
        <v>1</v>
      </c>
    </row>
    <row r="1876" spans="1:17" x14ac:dyDescent="0.25">
      <c r="A1876" t="s">
        <v>2657</v>
      </c>
      <c r="B1876" t="s">
        <v>1265</v>
      </c>
      <c r="C1876" s="2">
        <v>40829</v>
      </c>
      <c r="D1876" s="2">
        <v>40829</v>
      </c>
      <c r="E1876" t="s">
        <v>18</v>
      </c>
      <c r="F1876" t="s">
        <v>1216</v>
      </c>
      <c r="G1876" t="s">
        <v>141</v>
      </c>
      <c r="H1876">
        <v>0.25</v>
      </c>
      <c r="I1876" t="s">
        <v>142</v>
      </c>
      <c r="K1876" s="5" t="s">
        <v>143</v>
      </c>
      <c r="L1876">
        <v>6.3833332061767578</v>
      </c>
      <c r="M1876" t="s">
        <v>144</v>
      </c>
      <c r="P1876" s="4" t="str">
        <f t="shared" si="57"/>
        <v>KRAYN-WKO-NDX-20111013</v>
      </c>
      <c r="Q1876">
        <f t="shared" si="58"/>
        <v>1</v>
      </c>
    </row>
    <row r="1877" spans="1:17" x14ac:dyDescent="0.25">
      <c r="A1877" t="s">
        <v>2658</v>
      </c>
      <c r="B1877" t="s">
        <v>1265</v>
      </c>
      <c r="C1877" s="2">
        <v>40829</v>
      </c>
      <c r="D1877" s="2">
        <v>40829</v>
      </c>
      <c r="E1877" t="s">
        <v>18</v>
      </c>
      <c r="F1877" t="s">
        <v>1216</v>
      </c>
      <c r="G1877" t="s">
        <v>141</v>
      </c>
      <c r="H1877">
        <v>0.5</v>
      </c>
      <c r="I1877" t="s">
        <v>142</v>
      </c>
      <c r="K1877" s="5" t="s">
        <v>143</v>
      </c>
      <c r="L1877">
        <v>6.3833332061767578</v>
      </c>
      <c r="M1877" t="s">
        <v>144</v>
      </c>
      <c r="P1877" s="4" t="str">
        <f t="shared" si="57"/>
        <v>KRAYN-WKO-NDX-20111013</v>
      </c>
      <c r="Q1877">
        <f t="shared" si="58"/>
        <v>1</v>
      </c>
    </row>
    <row r="1878" spans="1:17" x14ac:dyDescent="0.25">
      <c r="A1878" t="s">
        <v>2659</v>
      </c>
      <c r="B1878" t="s">
        <v>1265</v>
      </c>
      <c r="C1878" s="2">
        <v>40829</v>
      </c>
      <c r="D1878" s="2">
        <v>40829</v>
      </c>
      <c r="E1878" t="s">
        <v>18</v>
      </c>
      <c r="F1878" t="s">
        <v>1200</v>
      </c>
      <c r="G1878" t="s">
        <v>141</v>
      </c>
      <c r="H1878">
        <v>0.25</v>
      </c>
      <c r="I1878" t="s">
        <v>162</v>
      </c>
      <c r="K1878" s="5" t="s">
        <v>143</v>
      </c>
      <c r="L1878">
        <v>6.3833332061767578</v>
      </c>
      <c r="M1878" t="s">
        <v>144</v>
      </c>
      <c r="P1878" s="4" t="str">
        <f t="shared" si="57"/>
        <v>KRAYN-WKO-NDX-20111013</v>
      </c>
      <c r="Q1878">
        <f t="shared" si="58"/>
        <v>1</v>
      </c>
    </row>
    <row r="1879" spans="1:17" x14ac:dyDescent="0.25">
      <c r="A1879" t="s">
        <v>2703</v>
      </c>
      <c r="B1879" t="s">
        <v>1265</v>
      </c>
      <c r="C1879" s="2">
        <v>40829</v>
      </c>
      <c r="D1879" s="2">
        <v>40829</v>
      </c>
      <c r="E1879" t="s">
        <v>18</v>
      </c>
      <c r="F1879" t="s">
        <v>1200</v>
      </c>
      <c r="G1879" t="s">
        <v>141</v>
      </c>
      <c r="H1879">
        <v>9.5</v>
      </c>
      <c r="I1879" t="s">
        <v>162</v>
      </c>
      <c r="J1879" t="s">
        <v>1731</v>
      </c>
      <c r="K1879" s="5" t="s">
        <v>1732</v>
      </c>
      <c r="L1879">
        <v>6.3833332061767578</v>
      </c>
      <c r="M1879" t="s">
        <v>144</v>
      </c>
      <c r="P1879" s="4" t="str">
        <f t="shared" si="57"/>
        <v>KRAYN-WKO-NDX-20111013</v>
      </c>
      <c r="Q1879">
        <f t="shared" si="58"/>
        <v>1</v>
      </c>
    </row>
    <row r="1880" spans="1:17" x14ac:dyDescent="0.25">
      <c r="A1880" t="s">
        <v>2764</v>
      </c>
      <c r="B1880" t="s">
        <v>1265</v>
      </c>
      <c r="C1880" s="2">
        <v>40829</v>
      </c>
      <c r="D1880" s="2">
        <v>40829</v>
      </c>
      <c r="E1880" t="s">
        <v>18</v>
      </c>
      <c r="F1880" t="s">
        <v>1216</v>
      </c>
      <c r="G1880" t="s">
        <v>141</v>
      </c>
      <c r="H1880">
        <v>0.25</v>
      </c>
      <c r="I1880" t="s">
        <v>142</v>
      </c>
      <c r="K1880" s="5" t="s">
        <v>143</v>
      </c>
      <c r="L1880">
        <v>6.3833332061767578</v>
      </c>
      <c r="M1880" t="s">
        <v>144</v>
      </c>
      <c r="P1880" s="4" t="str">
        <f t="shared" si="57"/>
        <v>KRAYN-WKO-NDX-20111013</v>
      </c>
      <c r="Q1880">
        <f t="shared" si="58"/>
        <v>1</v>
      </c>
    </row>
    <row r="1881" spans="1:17" x14ac:dyDescent="0.25">
      <c r="A1881" t="s">
        <v>2765</v>
      </c>
      <c r="B1881" t="s">
        <v>1265</v>
      </c>
      <c r="C1881" s="2">
        <v>40829</v>
      </c>
      <c r="D1881" s="2">
        <v>40829</v>
      </c>
      <c r="E1881" t="s">
        <v>18</v>
      </c>
      <c r="F1881" t="s">
        <v>1216</v>
      </c>
      <c r="G1881" t="s">
        <v>141</v>
      </c>
      <c r="H1881">
        <v>0.25</v>
      </c>
      <c r="I1881" t="s">
        <v>142</v>
      </c>
      <c r="K1881" s="5" t="s">
        <v>143</v>
      </c>
      <c r="L1881">
        <v>6.3833332061767578</v>
      </c>
      <c r="M1881" t="s">
        <v>144</v>
      </c>
      <c r="P1881" s="4" t="str">
        <f t="shared" si="57"/>
        <v>KRAYN-WKO-NDX-20111013</v>
      </c>
      <c r="Q1881">
        <f t="shared" si="58"/>
        <v>1</v>
      </c>
    </row>
    <row r="1882" spans="1:17" x14ac:dyDescent="0.25">
      <c r="A1882" t="s">
        <v>2766</v>
      </c>
      <c r="B1882" t="s">
        <v>1265</v>
      </c>
      <c r="C1882" s="2">
        <v>40829</v>
      </c>
      <c r="D1882" s="2">
        <v>40829</v>
      </c>
      <c r="E1882" t="s">
        <v>18</v>
      </c>
      <c r="F1882" t="s">
        <v>1216</v>
      </c>
      <c r="G1882" t="s">
        <v>141</v>
      </c>
      <c r="H1882">
        <v>0.5</v>
      </c>
      <c r="I1882" t="s">
        <v>142</v>
      </c>
      <c r="K1882" s="5" t="s">
        <v>143</v>
      </c>
      <c r="L1882">
        <v>6.3833332061767578</v>
      </c>
      <c r="M1882" t="s">
        <v>144</v>
      </c>
      <c r="P1882" s="4" t="str">
        <f t="shared" si="57"/>
        <v>KRAYN-WKO-NDX-20111013</v>
      </c>
      <c r="Q1882">
        <f t="shared" si="58"/>
        <v>1</v>
      </c>
    </row>
    <row r="1883" spans="1:17" x14ac:dyDescent="0.25">
      <c r="A1883" t="s">
        <v>2767</v>
      </c>
      <c r="B1883" t="s">
        <v>1265</v>
      </c>
      <c r="C1883" s="2">
        <v>40829</v>
      </c>
      <c r="D1883" s="2">
        <v>40829</v>
      </c>
      <c r="E1883" t="s">
        <v>18</v>
      </c>
      <c r="F1883" t="s">
        <v>1200</v>
      </c>
      <c r="G1883" t="s">
        <v>141</v>
      </c>
      <c r="H1883">
        <v>0.25</v>
      </c>
      <c r="I1883" t="s">
        <v>162</v>
      </c>
      <c r="K1883" s="5" t="s">
        <v>143</v>
      </c>
      <c r="L1883">
        <v>6.3833332061767578</v>
      </c>
      <c r="M1883" t="s">
        <v>144</v>
      </c>
      <c r="P1883" s="4" t="str">
        <f t="shared" si="57"/>
        <v>KRAYN-WKO-NDX-20111013</v>
      </c>
      <c r="Q1883">
        <f t="shared" si="58"/>
        <v>1</v>
      </c>
    </row>
    <row r="1884" spans="1:17" x14ac:dyDescent="0.25">
      <c r="A1884" t="s">
        <v>3210</v>
      </c>
      <c r="B1884" t="s">
        <v>1398</v>
      </c>
      <c r="C1884" s="2">
        <v>40829</v>
      </c>
      <c r="D1884" s="2">
        <v>40829</v>
      </c>
      <c r="E1884" t="s">
        <v>22</v>
      </c>
      <c r="F1884" t="s">
        <v>1200</v>
      </c>
      <c r="G1884" t="s">
        <v>141</v>
      </c>
      <c r="H1884">
        <v>1.5</v>
      </c>
      <c r="I1884" t="s">
        <v>162</v>
      </c>
      <c r="K1884" s="5" t="s">
        <v>143</v>
      </c>
      <c r="L1884">
        <v>1.1499999761581421</v>
      </c>
      <c r="M1884" t="s">
        <v>144</v>
      </c>
      <c r="P1884" s="4" t="str">
        <f t="shared" si="57"/>
        <v>KRAYN-WKO-NDX-20111013</v>
      </c>
      <c r="Q1884">
        <f t="shared" si="58"/>
        <v>1</v>
      </c>
    </row>
    <row r="1885" spans="1:17" x14ac:dyDescent="0.25">
      <c r="A1885" t="s">
        <v>3384</v>
      </c>
      <c r="B1885" t="s">
        <v>1398</v>
      </c>
      <c r="C1885" s="2">
        <v>40829</v>
      </c>
      <c r="D1885" s="2">
        <v>40829</v>
      </c>
      <c r="E1885" t="s">
        <v>23</v>
      </c>
      <c r="F1885" t="s">
        <v>1200</v>
      </c>
      <c r="G1885" t="s">
        <v>141</v>
      </c>
      <c r="H1885">
        <v>0.75</v>
      </c>
      <c r="I1885" t="s">
        <v>162</v>
      </c>
      <c r="K1885" s="5" t="s">
        <v>143</v>
      </c>
      <c r="L1885">
        <v>1.2166666984558105</v>
      </c>
      <c r="M1885" t="s">
        <v>144</v>
      </c>
      <c r="P1885" s="4" t="str">
        <f t="shared" si="57"/>
        <v>KRAYN-WKO-NDX-20111013</v>
      </c>
      <c r="Q1885">
        <f t="shared" si="58"/>
        <v>1</v>
      </c>
    </row>
    <row r="1886" spans="1:17" x14ac:dyDescent="0.25">
      <c r="A1886" t="s">
        <v>3524</v>
      </c>
      <c r="B1886" t="s">
        <v>1398</v>
      </c>
      <c r="C1886" s="2">
        <v>40829</v>
      </c>
      <c r="D1886" s="2">
        <v>40829</v>
      </c>
      <c r="E1886" t="s">
        <v>24</v>
      </c>
      <c r="F1886" t="s">
        <v>1200</v>
      </c>
      <c r="G1886" t="s">
        <v>141</v>
      </c>
      <c r="H1886">
        <v>2</v>
      </c>
      <c r="I1886" t="s">
        <v>162</v>
      </c>
      <c r="K1886" s="5" t="s">
        <v>143</v>
      </c>
      <c r="L1886">
        <v>1.3333333730697632</v>
      </c>
      <c r="M1886" t="s">
        <v>144</v>
      </c>
      <c r="P1886" s="4" t="str">
        <f t="shared" si="57"/>
        <v>KRAYN-WKO-NDX-20111013</v>
      </c>
      <c r="Q1886">
        <f t="shared" si="58"/>
        <v>1</v>
      </c>
    </row>
    <row r="1887" spans="1:17" x14ac:dyDescent="0.25">
      <c r="A1887" t="s">
        <v>3822</v>
      </c>
      <c r="B1887" t="s">
        <v>1265</v>
      </c>
      <c r="C1887" s="2">
        <v>40829</v>
      </c>
      <c r="D1887" s="2">
        <v>40829</v>
      </c>
      <c r="E1887" t="s">
        <v>26</v>
      </c>
      <c r="F1887" t="s">
        <v>1200</v>
      </c>
      <c r="G1887" t="s">
        <v>141</v>
      </c>
      <c r="H1887">
        <v>2.5</v>
      </c>
      <c r="I1887" t="s">
        <v>162</v>
      </c>
      <c r="K1887" s="5" t="s">
        <v>143</v>
      </c>
      <c r="L1887">
        <v>0.43333333730697632</v>
      </c>
      <c r="M1887" t="s">
        <v>144</v>
      </c>
      <c r="P1887" s="4" t="str">
        <f t="shared" si="57"/>
        <v>KRAYN-WKO-NDX-20111013</v>
      </c>
      <c r="Q1887">
        <f t="shared" si="58"/>
        <v>1</v>
      </c>
    </row>
    <row r="1888" spans="1:17" x14ac:dyDescent="0.25">
      <c r="A1888" t="s">
        <v>3844</v>
      </c>
      <c r="B1888" t="s">
        <v>1265</v>
      </c>
      <c r="C1888" s="2">
        <v>40830</v>
      </c>
      <c r="D1888" s="2">
        <v>40830</v>
      </c>
      <c r="E1888" t="s">
        <v>26</v>
      </c>
      <c r="F1888" t="s">
        <v>1200</v>
      </c>
      <c r="G1888" t="s">
        <v>141</v>
      </c>
      <c r="H1888">
        <v>1.25</v>
      </c>
      <c r="I1888" t="s">
        <v>162</v>
      </c>
      <c r="K1888" s="5" t="s">
        <v>143</v>
      </c>
      <c r="L1888">
        <v>1.25</v>
      </c>
      <c r="M1888" t="s">
        <v>144</v>
      </c>
      <c r="P1888" s="4" t="str">
        <f t="shared" si="57"/>
        <v>KRAYN-WKO-NDX-20111014</v>
      </c>
      <c r="Q1888">
        <f t="shared" si="58"/>
        <v>1</v>
      </c>
    </row>
    <row r="1889" spans="1:17" x14ac:dyDescent="0.25">
      <c r="A1889" t="s">
        <v>4671</v>
      </c>
      <c r="B1889" t="s">
        <v>1265</v>
      </c>
      <c r="C1889" s="2">
        <v>40830</v>
      </c>
      <c r="D1889" s="2">
        <v>40830</v>
      </c>
      <c r="E1889" t="s">
        <v>32</v>
      </c>
      <c r="F1889" t="s">
        <v>1200</v>
      </c>
      <c r="G1889" t="s">
        <v>141</v>
      </c>
      <c r="H1889">
        <v>0.25</v>
      </c>
      <c r="I1889" t="s">
        <v>162</v>
      </c>
      <c r="K1889" s="5" t="s">
        <v>143</v>
      </c>
      <c r="L1889">
        <v>1.6000000238418579</v>
      </c>
      <c r="M1889" t="s">
        <v>144</v>
      </c>
      <c r="P1889" s="4" t="str">
        <f t="shared" si="57"/>
        <v>KRAYN-WKO-NDX-20111014</v>
      </c>
      <c r="Q1889">
        <f t="shared" si="58"/>
        <v>1</v>
      </c>
    </row>
    <row r="1890" spans="1:17" x14ac:dyDescent="0.25">
      <c r="A1890" t="s">
        <v>4678</v>
      </c>
      <c r="B1890" t="s">
        <v>1265</v>
      </c>
      <c r="C1890" s="2">
        <v>40830</v>
      </c>
      <c r="D1890" s="2">
        <v>40830</v>
      </c>
      <c r="E1890" t="s">
        <v>32</v>
      </c>
      <c r="F1890" t="s">
        <v>1200</v>
      </c>
      <c r="G1890" t="s">
        <v>141</v>
      </c>
      <c r="H1890">
        <v>4.75</v>
      </c>
      <c r="I1890" t="s">
        <v>162</v>
      </c>
      <c r="K1890" s="5" t="s">
        <v>143</v>
      </c>
      <c r="L1890">
        <v>1.6000000238418579</v>
      </c>
      <c r="M1890" t="s">
        <v>144</v>
      </c>
      <c r="P1890" s="4" t="str">
        <f t="shared" si="57"/>
        <v>KRAYN-WKO-NDX-20111014</v>
      </c>
      <c r="Q1890">
        <f t="shared" si="58"/>
        <v>1</v>
      </c>
    </row>
    <row r="1891" spans="1:17" x14ac:dyDescent="0.25">
      <c r="A1891" s="37" t="s">
        <v>1733</v>
      </c>
      <c r="B1891" t="s">
        <v>1400</v>
      </c>
      <c r="C1891" s="2">
        <v>40831</v>
      </c>
      <c r="D1891" s="2">
        <v>40832</v>
      </c>
      <c r="E1891" t="s">
        <v>13</v>
      </c>
      <c r="F1891" t="s">
        <v>161</v>
      </c>
      <c r="G1891" t="s">
        <v>141</v>
      </c>
      <c r="H1891">
        <v>8.8333330154418945</v>
      </c>
      <c r="I1891" t="s">
        <v>142</v>
      </c>
      <c r="K1891" s="5" t="s">
        <v>143</v>
      </c>
      <c r="L1891">
        <v>12.516666412353516</v>
      </c>
      <c r="M1891" t="s">
        <v>144</v>
      </c>
      <c r="P1891" s="4" t="str">
        <f t="shared" si="57"/>
        <v>KRAYN-WKO-NDX-20111015</v>
      </c>
      <c r="Q1891">
        <f t="shared" si="58"/>
        <v>1</v>
      </c>
    </row>
    <row r="1892" spans="1:17" x14ac:dyDescent="0.25">
      <c r="A1892" t="s">
        <v>2915</v>
      </c>
      <c r="B1892" t="s">
        <v>1400</v>
      </c>
      <c r="C1892" s="2">
        <v>40831</v>
      </c>
      <c r="D1892" s="2">
        <v>40831</v>
      </c>
      <c r="E1892" t="s">
        <v>20</v>
      </c>
      <c r="F1892" t="s">
        <v>161</v>
      </c>
      <c r="G1892" t="s">
        <v>141</v>
      </c>
      <c r="H1892">
        <v>1</v>
      </c>
      <c r="I1892" t="s">
        <v>142</v>
      </c>
      <c r="K1892" s="5" t="s">
        <v>143</v>
      </c>
      <c r="L1892">
        <v>5.4333333969116211</v>
      </c>
      <c r="M1892" t="s">
        <v>144</v>
      </c>
      <c r="P1892" s="4" t="str">
        <f t="shared" si="57"/>
        <v>KRAYN-WKO-NDX-20111015</v>
      </c>
      <c r="Q1892">
        <f t="shared" si="58"/>
        <v>1</v>
      </c>
    </row>
    <row r="1893" spans="1:17" x14ac:dyDescent="0.25">
      <c r="A1893" t="s">
        <v>2916</v>
      </c>
      <c r="B1893" t="s">
        <v>1400</v>
      </c>
      <c r="C1893" s="2">
        <v>40831</v>
      </c>
      <c r="D1893" s="2">
        <v>40831</v>
      </c>
      <c r="E1893" t="s">
        <v>20</v>
      </c>
      <c r="F1893" t="s">
        <v>161</v>
      </c>
      <c r="G1893" t="s">
        <v>141</v>
      </c>
      <c r="H1893">
        <v>1.25</v>
      </c>
      <c r="I1893" t="s">
        <v>142</v>
      </c>
      <c r="K1893" s="5" t="s">
        <v>143</v>
      </c>
      <c r="L1893">
        <v>2.4833333492279053</v>
      </c>
      <c r="M1893" t="s">
        <v>144</v>
      </c>
      <c r="P1893" s="4" t="str">
        <f t="shared" si="57"/>
        <v>KRAYN-WKO-NDX-20111015</v>
      </c>
      <c r="Q1893">
        <f t="shared" si="58"/>
        <v>1</v>
      </c>
    </row>
    <row r="1894" spans="1:17" x14ac:dyDescent="0.25">
      <c r="A1894" t="s">
        <v>3845</v>
      </c>
      <c r="B1894" t="s">
        <v>1400</v>
      </c>
      <c r="C1894" s="2">
        <v>40831</v>
      </c>
      <c r="D1894" s="2">
        <v>40831</v>
      </c>
      <c r="E1894" t="s">
        <v>26</v>
      </c>
      <c r="F1894" t="s">
        <v>161</v>
      </c>
      <c r="G1894" t="s">
        <v>141</v>
      </c>
      <c r="H1894">
        <v>1.25</v>
      </c>
      <c r="I1894" t="s">
        <v>142</v>
      </c>
      <c r="K1894" s="5" t="s">
        <v>143</v>
      </c>
      <c r="L1894">
        <v>2.9500000476837158</v>
      </c>
      <c r="M1894" t="s">
        <v>144</v>
      </c>
      <c r="P1894" s="4" t="str">
        <f t="shared" si="57"/>
        <v>KRAYN-WKO-NDX-20111015</v>
      </c>
      <c r="Q1894">
        <f t="shared" si="58"/>
        <v>1</v>
      </c>
    </row>
    <row r="1895" spans="1:17" x14ac:dyDescent="0.25">
      <c r="A1895" t="s">
        <v>5342</v>
      </c>
      <c r="B1895" t="s">
        <v>2374</v>
      </c>
      <c r="C1895" s="2">
        <v>40831</v>
      </c>
      <c r="D1895" s="2">
        <v>40831</v>
      </c>
      <c r="E1895" t="s">
        <v>17</v>
      </c>
      <c r="F1895" t="s">
        <v>161</v>
      </c>
      <c r="G1895" t="s">
        <v>141</v>
      </c>
      <c r="H1895">
        <v>1.5</v>
      </c>
      <c r="I1895" t="s">
        <v>142</v>
      </c>
      <c r="K1895" s="5" t="s">
        <v>143</v>
      </c>
      <c r="L1895">
        <v>2</v>
      </c>
      <c r="M1895" t="s">
        <v>144</v>
      </c>
      <c r="P1895" s="4" t="str">
        <f t="shared" si="57"/>
        <v>KRAYN-WKO-NDX-20111015</v>
      </c>
      <c r="Q1895">
        <f t="shared" si="58"/>
        <v>1</v>
      </c>
    </row>
    <row r="1896" spans="1:17" x14ac:dyDescent="0.25">
      <c r="A1896" t="s">
        <v>4814</v>
      </c>
      <c r="B1896" t="s">
        <v>1439</v>
      </c>
      <c r="C1896" s="2">
        <v>40832</v>
      </c>
      <c r="D1896" s="2">
        <v>40832</v>
      </c>
      <c r="E1896" t="s">
        <v>33</v>
      </c>
      <c r="F1896" t="s">
        <v>161</v>
      </c>
      <c r="G1896" t="s">
        <v>141</v>
      </c>
      <c r="H1896">
        <v>4</v>
      </c>
      <c r="I1896" t="s">
        <v>142</v>
      </c>
      <c r="K1896" s="5" t="s">
        <v>143</v>
      </c>
      <c r="L1896">
        <v>1.7666666507720947</v>
      </c>
      <c r="M1896" t="s">
        <v>144</v>
      </c>
      <c r="P1896" s="4" t="str">
        <f t="shared" si="57"/>
        <v>KRAYN-WKO-NDX-20111016</v>
      </c>
      <c r="Q1896">
        <f t="shared" si="58"/>
        <v>1</v>
      </c>
    </row>
    <row r="1897" spans="1:17" x14ac:dyDescent="0.25">
      <c r="A1897" t="s">
        <v>1598</v>
      </c>
      <c r="B1897" t="s">
        <v>1400</v>
      </c>
      <c r="C1897" s="2">
        <v>40833</v>
      </c>
      <c r="D1897" s="2">
        <v>40833</v>
      </c>
      <c r="E1897" t="s">
        <v>11</v>
      </c>
      <c r="F1897" t="s">
        <v>161</v>
      </c>
      <c r="G1897" t="s">
        <v>141</v>
      </c>
      <c r="H1897">
        <v>2</v>
      </c>
      <c r="I1897" t="s">
        <v>142</v>
      </c>
      <c r="K1897" s="5" t="s">
        <v>143</v>
      </c>
      <c r="L1897">
        <v>0.44999998807907104</v>
      </c>
      <c r="M1897" t="s">
        <v>144</v>
      </c>
      <c r="P1897" s="4" t="str">
        <f t="shared" si="57"/>
        <v>KRAYN-WKO-NDX-20111017</v>
      </c>
      <c r="Q1897">
        <f t="shared" si="58"/>
        <v>1</v>
      </c>
    </row>
    <row r="1898" spans="1:17" x14ac:dyDescent="0.25">
      <c r="A1898" t="s">
        <v>2917</v>
      </c>
      <c r="B1898" t="s">
        <v>1400</v>
      </c>
      <c r="C1898" s="2">
        <v>40833</v>
      </c>
      <c r="D1898" s="2">
        <v>40833</v>
      </c>
      <c r="E1898" t="s">
        <v>20</v>
      </c>
      <c r="F1898" t="s">
        <v>161</v>
      </c>
      <c r="G1898" t="s">
        <v>141</v>
      </c>
      <c r="H1898">
        <v>2</v>
      </c>
      <c r="I1898" t="s">
        <v>142</v>
      </c>
      <c r="K1898" s="5" t="s">
        <v>143</v>
      </c>
      <c r="L1898">
        <v>2.0666666030883789</v>
      </c>
      <c r="M1898" t="s">
        <v>144</v>
      </c>
      <c r="P1898" s="4" t="str">
        <f t="shared" si="57"/>
        <v>KRAYN-WKO-NDX-20111017</v>
      </c>
      <c r="Q1898">
        <f t="shared" si="58"/>
        <v>1</v>
      </c>
    </row>
    <row r="1899" spans="1:17" x14ac:dyDescent="0.25">
      <c r="A1899" t="s">
        <v>1430</v>
      </c>
      <c r="B1899" t="s">
        <v>1265</v>
      </c>
      <c r="C1899" s="2">
        <v>40834</v>
      </c>
      <c r="D1899" s="2">
        <v>40834</v>
      </c>
      <c r="E1899" t="s">
        <v>11</v>
      </c>
      <c r="F1899" t="s">
        <v>161</v>
      </c>
      <c r="G1899" t="s">
        <v>141</v>
      </c>
      <c r="H1899">
        <v>3</v>
      </c>
      <c r="I1899" t="s">
        <v>142</v>
      </c>
      <c r="K1899" s="5" t="s">
        <v>143</v>
      </c>
      <c r="L1899">
        <v>1.2999999523162842</v>
      </c>
      <c r="M1899" t="s">
        <v>144</v>
      </c>
      <c r="P1899" s="4" t="str">
        <f t="shared" si="57"/>
        <v>KRAYN-WKO-NDX-20111018</v>
      </c>
      <c r="Q1899">
        <f t="shared" si="58"/>
        <v>1</v>
      </c>
    </row>
    <row r="1900" spans="1:17" x14ac:dyDescent="0.25">
      <c r="A1900" t="s">
        <v>4672</v>
      </c>
      <c r="B1900" t="s">
        <v>1265</v>
      </c>
      <c r="C1900" s="2">
        <v>40834</v>
      </c>
      <c r="D1900" s="2">
        <v>40834</v>
      </c>
      <c r="E1900" t="s">
        <v>32</v>
      </c>
      <c r="F1900" t="s">
        <v>1200</v>
      </c>
      <c r="G1900" t="s">
        <v>141</v>
      </c>
      <c r="H1900">
        <v>0.5</v>
      </c>
      <c r="I1900" t="s">
        <v>162</v>
      </c>
      <c r="K1900" s="5" t="s">
        <v>143</v>
      </c>
      <c r="L1900">
        <v>5.5333333015441895</v>
      </c>
      <c r="M1900" t="s">
        <v>144</v>
      </c>
      <c r="P1900" s="4" t="str">
        <f t="shared" si="57"/>
        <v>KRAYN-WKO-NDX-20111018</v>
      </c>
      <c r="Q1900">
        <f t="shared" si="58"/>
        <v>1</v>
      </c>
    </row>
    <row r="1901" spans="1:17" x14ac:dyDescent="0.25">
      <c r="A1901" t="s">
        <v>4673</v>
      </c>
      <c r="B1901" t="s">
        <v>1265</v>
      </c>
      <c r="C1901" s="2">
        <v>40834</v>
      </c>
      <c r="D1901" s="2">
        <v>40834</v>
      </c>
      <c r="E1901" t="s">
        <v>32</v>
      </c>
      <c r="F1901" t="s">
        <v>1200</v>
      </c>
      <c r="G1901" t="s">
        <v>141</v>
      </c>
      <c r="H1901">
        <v>10.833333015441895</v>
      </c>
      <c r="I1901" t="s">
        <v>162</v>
      </c>
      <c r="K1901" s="5" t="s">
        <v>143</v>
      </c>
      <c r="L1901">
        <v>5.5333333015441895</v>
      </c>
      <c r="M1901" t="s">
        <v>144</v>
      </c>
      <c r="P1901" s="4" t="str">
        <f t="shared" si="57"/>
        <v>KRAYN-WKO-NDX-20111018</v>
      </c>
      <c r="Q1901">
        <f t="shared" si="58"/>
        <v>1</v>
      </c>
    </row>
    <row r="1902" spans="1:17" x14ac:dyDescent="0.25">
      <c r="A1902" t="s">
        <v>4997</v>
      </c>
      <c r="B1902" t="s">
        <v>1265</v>
      </c>
      <c r="C1902" s="2">
        <v>40834</v>
      </c>
      <c r="D1902" s="2">
        <v>40834</v>
      </c>
      <c r="E1902" t="s">
        <v>34</v>
      </c>
      <c r="F1902" t="s">
        <v>161</v>
      </c>
      <c r="G1902" t="s">
        <v>141</v>
      </c>
      <c r="H1902">
        <v>1.5</v>
      </c>
      <c r="I1902" t="s">
        <v>142</v>
      </c>
      <c r="K1902" s="5" t="s">
        <v>143</v>
      </c>
      <c r="L1902">
        <v>10.149999618530273</v>
      </c>
      <c r="M1902" t="s">
        <v>144</v>
      </c>
      <c r="P1902" s="4" t="str">
        <f t="shared" si="57"/>
        <v>KRAYN-WKO-NDX-20111018</v>
      </c>
      <c r="Q1902">
        <f t="shared" si="58"/>
        <v>1</v>
      </c>
    </row>
    <row r="1903" spans="1:17" x14ac:dyDescent="0.25">
      <c r="A1903" t="s">
        <v>2075</v>
      </c>
      <c r="B1903" t="s">
        <v>1400</v>
      </c>
      <c r="C1903" s="2">
        <v>40835</v>
      </c>
      <c r="D1903" s="2">
        <v>40836</v>
      </c>
      <c r="E1903" t="s">
        <v>15</v>
      </c>
      <c r="F1903" t="s">
        <v>140</v>
      </c>
      <c r="G1903" t="s">
        <v>141</v>
      </c>
      <c r="H1903">
        <v>15.25</v>
      </c>
      <c r="I1903" t="s">
        <v>142</v>
      </c>
      <c r="K1903" s="5" t="s">
        <v>143</v>
      </c>
      <c r="L1903">
        <v>13.399999618530273</v>
      </c>
      <c r="M1903" t="s">
        <v>144</v>
      </c>
      <c r="P1903" s="4" t="str">
        <f t="shared" si="57"/>
        <v>KRAYN-WKO-NDX-20111019</v>
      </c>
      <c r="Q1903">
        <f t="shared" si="58"/>
        <v>1</v>
      </c>
    </row>
    <row r="1904" spans="1:17" x14ac:dyDescent="0.25">
      <c r="A1904" t="s">
        <v>3846</v>
      </c>
      <c r="B1904" t="s">
        <v>1400</v>
      </c>
      <c r="C1904" s="2">
        <v>40835</v>
      </c>
      <c r="D1904" s="2">
        <v>40835</v>
      </c>
      <c r="E1904" t="s">
        <v>26</v>
      </c>
      <c r="F1904" t="s">
        <v>161</v>
      </c>
      <c r="G1904" t="s">
        <v>141</v>
      </c>
      <c r="H1904">
        <v>10.75</v>
      </c>
      <c r="I1904" t="s">
        <v>142</v>
      </c>
      <c r="K1904" s="5" t="s">
        <v>143</v>
      </c>
      <c r="L1904">
        <v>9.6666669845581055</v>
      </c>
      <c r="M1904" t="s">
        <v>144</v>
      </c>
      <c r="P1904" s="4" t="str">
        <f t="shared" si="57"/>
        <v>KRAYN-WKO-NDX-20111019</v>
      </c>
      <c r="Q1904">
        <f t="shared" si="58"/>
        <v>1</v>
      </c>
    </row>
    <row r="1905" spans="1:17" x14ac:dyDescent="0.25">
      <c r="A1905" t="s">
        <v>2076</v>
      </c>
      <c r="B1905" t="s">
        <v>1400</v>
      </c>
      <c r="C1905" s="2">
        <v>40836</v>
      </c>
      <c r="E1905" t="s">
        <v>15</v>
      </c>
      <c r="F1905" t="s">
        <v>161</v>
      </c>
      <c r="G1905" t="s">
        <v>141</v>
      </c>
      <c r="H1905">
        <v>12.5</v>
      </c>
      <c r="I1905" t="s">
        <v>142</v>
      </c>
      <c r="K1905" s="5" t="s">
        <v>143</v>
      </c>
      <c r="L1905">
        <v>13.399999618530273</v>
      </c>
      <c r="M1905" t="s">
        <v>144</v>
      </c>
      <c r="P1905" s="4" t="str">
        <f t="shared" si="57"/>
        <v>KRAYN-WKO-NDX-20111020</v>
      </c>
      <c r="Q1905">
        <f t="shared" si="58"/>
        <v>1</v>
      </c>
    </row>
    <row r="1906" spans="1:17" x14ac:dyDescent="0.25">
      <c r="A1906" t="s">
        <v>3228</v>
      </c>
      <c r="B1906" t="s">
        <v>3229</v>
      </c>
      <c r="C1906" s="2">
        <v>40836</v>
      </c>
      <c r="D1906" s="2">
        <v>40836</v>
      </c>
      <c r="E1906" t="s">
        <v>22</v>
      </c>
      <c r="F1906" t="s">
        <v>161</v>
      </c>
      <c r="G1906" t="s">
        <v>141</v>
      </c>
      <c r="H1906">
        <v>1.75</v>
      </c>
      <c r="I1906" t="s">
        <v>142</v>
      </c>
      <c r="K1906" s="5" t="s">
        <v>143</v>
      </c>
      <c r="L1906">
        <v>0.81666666269302368</v>
      </c>
      <c r="M1906" t="s">
        <v>144</v>
      </c>
      <c r="P1906" s="4" t="str">
        <f t="shared" si="57"/>
        <v>KRAYN-WKO-NDX-20111020</v>
      </c>
      <c r="Q1906">
        <f t="shared" si="58"/>
        <v>1</v>
      </c>
    </row>
    <row r="1907" spans="1:17" x14ac:dyDescent="0.25">
      <c r="A1907" t="s">
        <v>4813</v>
      </c>
      <c r="B1907" t="s">
        <v>1439</v>
      </c>
      <c r="C1907" s="2">
        <v>40836</v>
      </c>
      <c r="D1907" s="2">
        <v>40837</v>
      </c>
      <c r="E1907" t="s">
        <v>33</v>
      </c>
      <c r="F1907" t="s">
        <v>161</v>
      </c>
      <c r="G1907" t="s">
        <v>141</v>
      </c>
      <c r="H1907">
        <v>4</v>
      </c>
      <c r="I1907" t="s">
        <v>142</v>
      </c>
      <c r="K1907" s="5" t="s">
        <v>143</v>
      </c>
      <c r="L1907">
        <v>2.2833333015441895</v>
      </c>
      <c r="M1907" t="s">
        <v>144</v>
      </c>
      <c r="P1907" s="4" t="str">
        <f t="shared" si="57"/>
        <v>KRAYN-WKO-NDX-20111020</v>
      </c>
      <c r="Q1907">
        <f t="shared" si="58"/>
        <v>1</v>
      </c>
    </row>
    <row r="1908" spans="1:17" x14ac:dyDescent="0.25">
      <c r="A1908" t="s">
        <v>3847</v>
      </c>
      <c r="B1908" t="s">
        <v>1439</v>
      </c>
      <c r="C1908" s="2">
        <v>40840</v>
      </c>
      <c r="D1908" s="2">
        <v>40840</v>
      </c>
      <c r="E1908" t="s">
        <v>26</v>
      </c>
      <c r="F1908" t="s">
        <v>161</v>
      </c>
      <c r="G1908" t="s">
        <v>141</v>
      </c>
      <c r="H1908">
        <v>1.25</v>
      </c>
      <c r="I1908" t="s">
        <v>142</v>
      </c>
      <c r="K1908" s="5" t="s">
        <v>143</v>
      </c>
      <c r="L1908">
        <v>14.449999809265137</v>
      </c>
      <c r="M1908" t="s">
        <v>144</v>
      </c>
      <c r="P1908" s="4" t="str">
        <f t="shared" si="57"/>
        <v>KRAYN-WKO-NDX-20111024</v>
      </c>
      <c r="Q1908">
        <f t="shared" si="58"/>
        <v>1</v>
      </c>
    </row>
    <row r="1909" spans="1:17" x14ac:dyDescent="0.25">
      <c r="A1909" t="s">
        <v>4674</v>
      </c>
      <c r="B1909" t="s">
        <v>1265</v>
      </c>
      <c r="C1909" s="2">
        <v>40840</v>
      </c>
      <c r="D1909" s="2">
        <v>40840</v>
      </c>
      <c r="E1909" t="s">
        <v>32</v>
      </c>
      <c r="F1909" t="s">
        <v>1200</v>
      </c>
      <c r="G1909" t="s">
        <v>141</v>
      </c>
      <c r="H1909">
        <v>8.75</v>
      </c>
      <c r="I1909" t="s">
        <v>162</v>
      </c>
      <c r="K1909" s="5" t="s">
        <v>143</v>
      </c>
      <c r="L1909">
        <v>5.75</v>
      </c>
      <c r="M1909" t="s">
        <v>144</v>
      </c>
      <c r="P1909" s="4" t="str">
        <f t="shared" si="57"/>
        <v>KRAYN-WKO-NDX-20111024</v>
      </c>
      <c r="Q1909">
        <f t="shared" si="58"/>
        <v>1</v>
      </c>
    </row>
    <row r="1910" spans="1:17" x14ac:dyDescent="0.25">
      <c r="A1910" t="s">
        <v>4675</v>
      </c>
      <c r="B1910" t="s">
        <v>1265</v>
      </c>
      <c r="C1910" s="2">
        <v>40840</v>
      </c>
      <c r="D1910" s="2">
        <v>40840</v>
      </c>
      <c r="E1910" t="s">
        <v>32</v>
      </c>
      <c r="F1910" t="s">
        <v>1200</v>
      </c>
      <c r="G1910" t="s">
        <v>141</v>
      </c>
      <c r="H1910">
        <v>0.75</v>
      </c>
      <c r="I1910" t="s">
        <v>162</v>
      </c>
      <c r="K1910" s="5" t="s">
        <v>143</v>
      </c>
      <c r="L1910">
        <v>5.75</v>
      </c>
      <c r="M1910" t="s">
        <v>144</v>
      </c>
      <c r="P1910" s="4" t="str">
        <f t="shared" si="57"/>
        <v>KRAYN-WKO-NDX-20111024</v>
      </c>
      <c r="Q1910">
        <f t="shared" si="58"/>
        <v>1</v>
      </c>
    </row>
    <row r="1911" spans="1:17" x14ac:dyDescent="0.25">
      <c r="A1911" t="s">
        <v>2077</v>
      </c>
      <c r="B1911" t="s">
        <v>1400</v>
      </c>
      <c r="C1911" s="2">
        <v>40841</v>
      </c>
      <c r="E1911" t="s">
        <v>15</v>
      </c>
      <c r="F1911" t="s">
        <v>1216</v>
      </c>
      <c r="G1911" t="s">
        <v>141</v>
      </c>
      <c r="H1911">
        <v>0.5</v>
      </c>
      <c r="I1911" t="s">
        <v>142</v>
      </c>
      <c r="K1911" s="5" t="s">
        <v>143</v>
      </c>
      <c r="L1911">
        <v>13.399999618530273</v>
      </c>
      <c r="M1911" t="s">
        <v>144</v>
      </c>
      <c r="P1911" s="4" t="str">
        <f t="shared" si="57"/>
        <v>KRAYN-WKO-NDX-20111025</v>
      </c>
      <c r="Q1911">
        <f t="shared" si="58"/>
        <v>1</v>
      </c>
    </row>
    <row r="1912" spans="1:17" x14ac:dyDescent="0.25">
      <c r="A1912" t="s">
        <v>4676</v>
      </c>
      <c r="B1912" t="s">
        <v>1265</v>
      </c>
      <c r="C1912" s="2">
        <v>40841</v>
      </c>
      <c r="D1912" s="2">
        <v>40841</v>
      </c>
      <c r="E1912" t="s">
        <v>32</v>
      </c>
      <c r="F1912" t="s">
        <v>1216</v>
      </c>
      <c r="G1912" t="s">
        <v>141</v>
      </c>
      <c r="H1912">
        <v>0.4166666567325592</v>
      </c>
      <c r="I1912" t="s">
        <v>142</v>
      </c>
      <c r="K1912" s="5" t="s">
        <v>143</v>
      </c>
      <c r="L1912">
        <v>1.6166666746139526</v>
      </c>
      <c r="M1912" t="s">
        <v>144</v>
      </c>
      <c r="P1912" s="4" t="str">
        <f t="shared" si="57"/>
        <v>KRAYN-WKO-NDX-20111025</v>
      </c>
      <c r="Q1912">
        <f t="shared" si="58"/>
        <v>1</v>
      </c>
    </row>
    <row r="1913" spans="1:17" x14ac:dyDescent="0.25">
      <c r="A1913" t="s">
        <v>4677</v>
      </c>
      <c r="B1913" t="s">
        <v>1265</v>
      </c>
      <c r="C1913" s="2">
        <v>40841</v>
      </c>
      <c r="D1913" s="2">
        <v>40841</v>
      </c>
      <c r="E1913" t="s">
        <v>32</v>
      </c>
      <c r="F1913" t="s">
        <v>1216</v>
      </c>
      <c r="G1913" t="s">
        <v>141</v>
      </c>
      <c r="H1913">
        <v>1.6666666269302368</v>
      </c>
      <c r="I1913" t="s">
        <v>142</v>
      </c>
      <c r="K1913" s="5" t="s">
        <v>143</v>
      </c>
      <c r="L1913">
        <v>1.6166666746139526</v>
      </c>
      <c r="M1913" t="s">
        <v>144</v>
      </c>
      <c r="P1913" s="4" t="str">
        <f t="shared" si="57"/>
        <v>KRAYN-WKO-NDX-20111025</v>
      </c>
      <c r="Q1913">
        <f t="shared" si="58"/>
        <v>1</v>
      </c>
    </row>
    <row r="1914" spans="1:17" x14ac:dyDescent="0.25">
      <c r="A1914" t="s">
        <v>4998</v>
      </c>
      <c r="B1914" t="s">
        <v>1265</v>
      </c>
      <c r="C1914" s="2">
        <v>40841</v>
      </c>
      <c r="D1914" s="2">
        <v>40841</v>
      </c>
      <c r="E1914" t="s">
        <v>34</v>
      </c>
      <c r="F1914" t="s">
        <v>1216</v>
      </c>
      <c r="G1914" t="s">
        <v>141</v>
      </c>
      <c r="H1914">
        <v>0.25</v>
      </c>
      <c r="I1914" t="s">
        <v>142</v>
      </c>
      <c r="K1914" s="5" t="s">
        <v>143</v>
      </c>
      <c r="L1914">
        <v>1.3500000238418579</v>
      </c>
      <c r="M1914" t="s">
        <v>144</v>
      </c>
      <c r="P1914" s="4" t="str">
        <f t="shared" si="57"/>
        <v>KRAYN-WKO-NDX-20111025</v>
      </c>
      <c r="Q1914">
        <f t="shared" si="58"/>
        <v>1</v>
      </c>
    </row>
    <row r="1915" spans="1:17" x14ac:dyDescent="0.25">
      <c r="A1915" t="s">
        <v>4999</v>
      </c>
      <c r="B1915" t="s">
        <v>1265</v>
      </c>
      <c r="C1915" s="2">
        <v>40841</v>
      </c>
      <c r="D1915" s="2">
        <v>40841</v>
      </c>
      <c r="E1915" t="s">
        <v>34</v>
      </c>
      <c r="F1915" t="s">
        <v>1216</v>
      </c>
      <c r="G1915" t="s">
        <v>141</v>
      </c>
      <c r="H1915">
        <v>1.25</v>
      </c>
      <c r="I1915" t="s">
        <v>142</v>
      </c>
      <c r="K1915" s="5" t="s">
        <v>143</v>
      </c>
      <c r="L1915">
        <v>1.3500000238418579</v>
      </c>
      <c r="M1915" t="s">
        <v>144</v>
      </c>
      <c r="P1915" s="4" t="str">
        <f t="shared" si="57"/>
        <v>KRAYN-WKO-NDX-20111025</v>
      </c>
      <c r="Q1915">
        <f t="shared" si="58"/>
        <v>1</v>
      </c>
    </row>
    <row r="1916" spans="1:17" x14ac:dyDescent="0.25">
      <c r="A1916" t="s">
        <v>1431</v>
      </c>
      <c r="B1916" t="s">
        <v>1265</v>
      </c>
      <c r="C1916" s="2">
        <v>40844</v>
      </c>
      <c r="D1916" s="2">
        <v>40844</v>
      </c>
      <c r="E1916" t="s">
        <v>11</v>
      </c>
      <c r="F1916" t="s">
        <v>161</v>
      </c>
      <c r="G1916" t="s">
        <v>141</v>
      </c>
      <c r="H1916">
        <v>1.6666666269302368</v>
      </c>
      <c r="I1916" t="s">
        <v>142</v>
      </c>
      <c r="K1916" s="5" t="s">
        <v>143</v>
      </c>
      <c r="L1916">
        <v>0.76666665077209473</v>
      </c>
      <c r="M1916" t="s">
        <v>144</v>
      </c>
      <c r="P1916" s="4" t="str">
        <f t="shared" si="57"/>
        <v>KRAYN-WKO-NDX-20111028</v>
      </c>
      <c r="Q1916">
        <f t="shared" si="58"/>
        <v>1</v>
      </c>
    </row>
    <row r="1917" spans="1:17" x14ac:dyDescent="0.25">
      <c r="A1917" s="37" t="s">
        <v>1616</v>
      </c>
      <c r="B1917" t="s">
        <v>1265</v>
      </c>
      <c r="C1917" s="2">
        <v>40844</v>
      </c>
      <c r="D1917" s="2">
        <v>40844</v>
      </c>
      <c r="E1917" t="s">
        <v>12</v>
      </c>
      <c r="F1917" t="s">
        <v>140</v>
      </c>
      <c r="G1917" t="s">
        <v>141</v>
      </c>
      <c r="H1917">
        <v>2</v>
      </c>
      <c r="I1917" t="s">
        <v>142</v>
      </c>
      <c r="K1917" s="5" t="s">
        <v>143</v>
      </c>
      <c r="L1917">
        <v>0.43333333730697632</v>
      </c>
      <c r="M1917" t="s">
        <v>144</v>
      </c>
      <c r="P1917" s="4" t="str">
        <f t="shared" si="57"/>
        <v>KRAYN-WKO-NDX-20111028</v>
      </c>
      <c r="Q1917">
        <f t="shared" si="58"/>
        <v>1</v>
      </c>
    </row>
    <row r="1918" spans="1:17" x14ac:dyDescent="0.25">
      <c r="A1918" t="s">
        <v>2918</v>
      </c>
      <c r="B1918" t="s">
        <v>2919</v>
      </c>
      <c r="C1918" s="2">
        <v>40844</v>
      </c>
      <c r="D1918" s="2">
        <v>40844</v>
      </c>
      <c r="E1918" t="s">
        <v>20</v>
      </c>
      <c r="F1918" t="s">
        <v>161</v>
      </c>
      <c r="G1918" t="s">
        <v>141</v>
      </c>
      <c r="H1918">
        <v>0.25</v>
      </c>
      <c r="I1918" t="s">
        <v>142</v>
      </c>
      <c r="K1918" s="5" t="s">
        <v>143</v>
      </c>
      <c r="L1918">
        <v>0.28333333134651184</v>
      </c>
      <c r="M1918" t="s">
        <v>144</v>
      </c>
      <c r="P1918" s="4" t="str">
        <f t="shared" si="57"/>
        <v>KRAYN-WKO-NDX-20111028</v>
      </c>
      <c r="Q1918">
        <f t="shared" si="58"/>
        <v>1</v>
      </c>
    </row>
    <row r="1919" spans="1:17" x14ac:dyDescent="0.25">
      <c r="A1919" t="s">
        <v>3230</v>
      </c>
      <c r="B1919" t="s">
        <v>1265</v>
      </c>
      <c r="C1919" s="2">
        <v>40844</v>
      </c>
      <c r="D1919" s="2">
        <v>40844</v>
      </c>
      <c r="E1919" t="s">
        <v>22</v>
      </c>
      <c r="F1919" t="s">
        <v>161</v>
      </c>
      <c r="G1919" t="s">
        <v>141</v>
      </c>
      <c r="H1919">
        <v>3</v>
      </c>
      <c r="I1919" t="s">
        <v>142</v>
      </c>
      <c r="K1919" s="5" t="s">
        <v>143</v>
      </c>
      <c r="L1919">
        <v>0.78333336114883423</v>
      </c>
      <c r="M1919" t="s">
        <v>144</v>
      </c>
      <c r="P1919" s="4" t="str">
        <f t="shared" si="57"/>
        <v>KRAYN-WKO-NDX-20111028</v>
      </c>
      <c r="Q1919">
        <f t="shared" si="58"/>
        <v>1</v>
      </c>
    </row>
    <row r="1920" spans="1:17" x14ac:dyDescent="0.25">
      <c r="A1920" t="s">
        <v>4377</v>
      </c>
      <c r="B1920" t="s">
        <v>2919</v>
      </c>
      <c r="C1920" s="2">
        <v>40844</v>
      </c>
      <c r="D1920" s="2">
        <v>40844</v>
      </c>
      <c r="E1920" t="s">
        <v>30</v>
      </c>
      <c r="F1920" t="s">
        <v>161</v>
      </c>
      <c r="G1920" t="s">
        <v>141</v>
      </c>
      <c r="H1920">
        <v>1.25</v>
      </c>
      <c r="I1920" t="s">
        <v>142</v>
      </c>
      <c r="K1920" s="5" t="s">
        <v>143</v>
      </c>
      <c r="L1920">
        <v>2.9166667461395264</v>
      </c>
      <c r="M1920" t="s">
        <v>144</v>
      </c>
      <c r="P1920" s="4" t="str">
        <f t="shared" si="57"/>
        <v>KRAYN-WKO-NDX-20111028</v>
      </c>
      <c r="Q1920">
        <f t="shared" si="58"/>
        <v>1</v>
      </c>
    </row>
    <row r="1921" spans="1:17" x14ac:dyDescent="0.25">
      <c r="A1921" t="s">
        <v>5281</v>
      </c>
      <c r="B1921" t="s">
        <v>1439</v>
      </c>
      <c r="C1921" s="2">
        <v>40844</v>
      </c>
      <c r="D1921" s="2">
        <v>40844</v>
      </c>
      <c r="E1921" t="s">
        <v>15</v>
      </c>
      <c r="F1921" t="s">
        <v>161</v>
      </c>
      <c r="G1921" t="s">
        <v>141</v>
      </c>
      <c r="H1921">
        <v>16.25</v>
      </c>
      <c r="I1921" t="s">
        <v>142</v>
      </c>
      <c r="K1921" s="5" t="s">
        <v>143</v>
      </c>
      <c r="L1921">
        <v>187.84750366210937</v>
      </c>
      <c r="M1921" t="s">
        <v>144</v>
      </c>
      <c r="P1921" s="4" t="str">
        <f t="shared" si="57"/>
        <v>KRAYN-WKO-NDX-20111028</v>
      </c>
      <c r="Q1921">
        <f t="shared" si="58"/>
        <v>1</v>
      </c>
    </row>
    <row r="1922" spans="1:17" x14ac:dyDescent="0.25">
      <c r="A1922" t="s">
        <v>1237</v>
      </c>
      <c r="B1922" t="s">
        <v>1238</v>
      </c>
      <c r="C1922" s="2">
        <v>40845</v>
      </c>
      <c r="D1922" s="2">
        <v>40846</v>
      </c>
      <c r="E1922" t="s">
        <v>22</v>
      </c>
      <c r="F1922" t="s">
        <v>161</v>
      </c>
      <c r="G1922" t="s">
        <v>141</v>
      </c>
      <c r="H1922">
        <v>4.25</v>
      </c>
      <c r="I1922" t="s">
        <v>142</v>
      </c>
      <c r="K1922" s="5" t="s">
        <v>143</v>
      </c>
      <c r="L1922">
        <v>1.0666667222976685</v>
      </c>
      <c r="M1922" t="s">
        <v>144</v>
      </c>
      <c r="P1922" s="4" t="str">
        <f t="shared" si="57"/>
        <v>KRAYN-WKO-NDX-20111029</v>
      </c>
      <c r="Q1922">
        <f t="shared" si="58"/>
        <v>1</v>
      </c>
    </row>
    <row r="1923" spans="1:17" x14ac:dyDescent="0.25">
      <c r="A1923" t="s">
        <v>1239</v>
      </c>
      <c r="B1923" t="s">
        <v>1238</v>
      </c>
      <c r="C1923" s="2">
        <v>40845</v>
      </c>
      <c r="D1923" s="2">
        <v>40846</v>
      </c>
      <c r="E1923" t="s">
        <v>22</v>
      </c>
      <c r="F1923" t="s">
        <v>161</v>
      </c>
      <c r="G1923" t="s">
        <v>141</v>
      </c>
      <c r="H1923">
        <v>4.25</v>
      </c>
      <c r="I1923" t="s">
        <v>142</v>
      </c>
      <c r="K1923" s="5" t="s">
        <v>143</v>
      </c>
      <c r="L1923">
        <v>1.0666667222976685</v>
      </c>
      <c r="M1923" t="s">
        <v>144</v>
      </c>
      <c r="P1923" s="4" t="str">
        <f t="shared" ref="P1923:P1986" si="59">LEFT($A1923,22)</f>
        <v>KRAYN-WKO-NDX-20111029</v>
      </c>
      <c r="Q1923">
        <f t="shared" ref="Q1923:Q1986" si="60">COUNTIF($A$2:$A$2708,$A1923)</f>
        <v>1</v>
      </c>
    </row>
    <row r="1924" spans="1:17" x14ac:dyDescent="0.25">
      <c r="A1924" t="s">
        <v>1432</v>
      </c>
      <c r="B1924" t="s">
        <v>1265</v>
      </c>
      <c r="C1924" s="2">
        <v>40847</v>
      </c>
      <c r="D1924" s="2">
        <v>40847</v>
      </c>
      <c r="E1924" t="s">
        <v>11</v>
      </c>
      <c r="F1924" t="s">
        <v>1216</v>
      </c>
      <c r="G1924" t="s">
        <v>141</v>
      </c>
      <c r="H1924">
        <v>10</v>
      </c>
      <c r="I1924" t="s">
        <v>142</v>
      </c>
      <c r="K1924" s="5" t="s">
        <v>143</v>
      </c>
      <c r="L1924">
        <v>4.5</v>
      </c>
      <c r="M1924" t="s">
        <v>144</v>
      </c>
      <c r="P1924" s="4" t="str">
        <f t="shared" si="59"/>
        <v>KRAYN-WKO-NDX-20111031</v>
      </c>
      <c r="Q1924">
        <f t="shared" si="60"/>
        <v>1</v>
      </c>
    </row>
    <row r="1925" spans="1:17" x14ac:dyDescent="0.25">
      <c r="A1925" s="37" t="s">
        <v>1716</v>
      </c>
      <c r="B1925" t="s">
        <v>1439</v>
      </c>
      <c r="C1925" s="2">
        <v>40847</v>
      </c>
      <c r="D1925" s="2">
        <v>40847</v>
      </c>
      <c r="E1925" t="s">
        <v>13</v>
      </c>
      <c r="F1925" t="s">
        <v>161</v>
      </c>
      <c r="G1925" t="s">
        <v>141</v>
      </c>
      <c r="H1925">
        <v>1.5</v>
      </c>
      <c r="I1925" t="s">
        <v>142</v>
      </c>
      <c r="K1925" s="5" t="s">
        <v>143</v>
      </c>
      <c r="L1925">
        <v>1.2833333015441895</v>
      </c>
      <c r="M1925" t="s">
        <v>144</v>
      </c>
      <c r="P1925" s="4" t="str">
        <f t="shared" si="59"/>
        <v>KRAYN-WKO-NDX-20111031</v>
      </c>
      <c r="Q1925">
        <f t="shared" si="60"/>
        <v>1</v>
      </c>
    </row>
    <row r="1926" spans="1:17" x14ac:dyDescent="0.25">
      <c r="A1926" s="37" t="s">
        <v>1617</v>
      </c>
      <c r="B1926" t="s">
        <v>1265</v>
      </c>
      <c r="C1926" s="2">
        <v>40848</v>
      </c>
      <c r="D1926" s="2">
        <v>40848</v>
      </c>
      <c r="E1926" t="s">
        <v>12</v>
      </c>
      <c r="F1926" t="s">
        <v>1200</v>
      </c>
      <c r="G1926" t="s">
        <v>141</v>
      </c>
      <c r="H1926">
        <v>3.5</v>
      </c>
      <c r="I1926" t="s">
        <v>162</v>
      </c>
      <c r="K1926" s="5" t="s">
        <v>143</v>
      </c>
      <c r="L1926">
        <v>2.2166666984558105</v>
      </c>
      <c r="M1926" t="s">
        <v>144</v>
      </c>
      <c r="P1926" s="4" t="str">
        <f t="shared" si="59"/>
        <v>KRAYN-WKO-NDX-20111101</v>
      </c>
      <c r="Q1926">
        <f t="shared" si="60"/>
        <v>1</v>
      </c>
    </row>
    <row r="1927" spans="1:17" x14ac:dyDescent="0.25">
      <c r="A1927" s="37" t="s">
        <v>2576</v>
      </c>
      <c r="B1927" t="s">
        <v>1265</v>
      </c>
      <c r="C1927" s="2">
        <v>40848</v>
      </c>
      <c r="D1927" s="2">
        <v>40848</v>
      </c>
      <c r="E1927" t="s">
        <v>13</v>
      </c>
      <c r="F1927" t="s">
        <v>1200</v>
      </c>
      <c r="G1927" t="s">
        <v>141</v>
      </c>
      <c r="H1927">
        <v>3.75</v>
      </c>
      <c r="I1927" t="s">
        <v>162</v>
      </c>
      <c r="K1927" s="5" t="s">
        <v>143</v>
      </c>
      <c r="L1927">
        <v>2.6333334445953369</v>
      </c>
      <c r="M1927" t="s">
        <v>144</v>
      </c>
      <c r="P1927" s="4" t="str">
        <f t="shared" si="59"/>
        <v>KRAYN-WKO-NDX-20111101</v>
      </c>
      <c r="Q1927">
        <f t="shared" si="60"/>
        <v>1</v>
      </c>
    </row>
    <row r="1928" spans="1:17" x14ac:dyDescent="0.25">
      <c r="A1928" t="s">
        <v>2577</v>
      </c>
      <c r="B1928" t="s">
        <v>1265</v>
      </c>
      <c r="C1928" s="2">
        <v>40848</v>
      </c>
      <c r="D1928" s="2">
        <v>40848</v>
      </c>
      <c r="E1928" t="s">
        <v>19</v>
      </c>
      <c r="F1928" t="s">
        <v>1200</v>
      </c>
      <c r="G1928" t="s">
        <v>141</v>
      </c>
      <c r="H1928">
        <v>0.58333331346511841</v>
      </c>
      <c r="I1928" t="s">
        <v>162</v>
      </c>
      <c r="K1928" s="5" t="s">
        <v>143</v>
      </c>
      <c r="L1928">
        <v>5.0386109352111816</v>
      </c>
      <c r="M1928" t="s">
        <v>144</v>
      </c>
      <c r="P1928" s="4" t="str">
        <f t="shared" si="59"/>
        <v>KRAYN-WKO-NDX-20111101</v>
      </c>
      <c r="Q1928">
        <f t="shared" si="60"/>
        <v>1</v>
      </c>
    </row>
    <row r="1929" spans="1:17" x14ac:dyDescent="0.25">
      <c r="A1929" t="s">
        <v>2578</v>
      </c>
      <c r="B1929" t="s">
        <v>1265</v>
      </c>
      <c r="C1929" s="2">
        <v>40848</v>
      </c>
      <c r="D1929" s="2">
        <v>40848</v>
      </c>
      <c r="E1929" t="s">
        <v>19</v>
      </c>
      <c r="F1929" t="s">
        <v>1200</v>
      </c>
      <c r="G1929" t="s">
        <v>141</v>
      </c>
      <c r="H1929">
        <v>0.1666666716337204</v>
      </c>
      <c r="I1929" t="s">
        <v>162</v>
      </c>
      <c r="K1929" s="5" t="s">
        <v>143</v>
      </c>
      <c r="L1929">
        <v>5.0386109352111816</v>
      </c>
      <c r="M1929" t="s">
        <v>144</v>
      </c>
      <c r="P1929" s="4" t="str">
        <f t="shared" si="59"/>
        <v>KRAYN-WKO-NDX-20111101</v>
      </c>
      <c r="Q1929">
        <f t="shared" si="60"/>
        <v>1</v>
      </c>
    </row>
    <row r="1930" spans="1:17" x14ac:dyDescent="0.25">
      <c r="A1930" t="s">
        <v>2579</v>
      </c>
      <c r="B1930" t="s">
        <v>1265</v>
      </c>
      <c r="C1930" s="2">
        <v>40848</v>
      </c>
      <c r="D1930" s="2">
        <v>40848</v>
      </c>
      <c r="E1930" t="s">
        <v>19</v>
      </c>
      <c r="F1930" t="s">
        <v>1200</v>
      </c>
      <c r="G1930" t="s">
        <v>141</v>
      </c>
      <c r="H1930">
        <v>0.3333333432674408</v>
      </c>
      <c r="I1930" t="s">
        <v>162</v>
      </c>
      <c r="K1930" s="5" t="s">
        <v>143</v>
      </c>
      <c r="L1930">
        <v>5.0386109352111816</v>
      </c>
      <c r="M1930" t="s">
        <v>144</v>
      </c>
      <c r="P1930" s="4" t="str">
        <f t="shared" si="59"/>
        <v>KRAYN-WKO-NDX-20111101</v>
      </c>
      <c r="Q1930">
        <f t="shared" si="60"/>
        <v>1</v>
      </c>
    </row>
    <row r="1931" spans="1:17" x14ac:dyDescent="0.25">
      <c r="A1931" t="s">
        <v>2580</v>
      </c>
      <c r="B1931" t="s">
        <v>1265</v>
      </c>
      <c r="C1931" s="2">
        <v>40848</v>
      </c>
      <c r="D1931" s="2">
        <v>40848</v>
      </c>
      <c r="E1931" t="s">
        <v>19</v>
      </c>
      <c r="F1931" t="s">
        <v>1200</v>
      </c>
      <c r="G1931" t="s">
        <v>141</v>
      </c>
      <c r="H1931">
        <v>0.83333331346511841</v>
      </c>
      <c r="I1931" t="s">
        <v>162</v>
      </c>
      <c r="K1931" s="5" t="s">
        <v>143</v>
      </c>
      <c r="L1931">
        <v>5.0386109352111816</v>
      </c>
      <c r="M1931" t="s">
        <v>144</v>
      </c>
      <c r="P1931" s="4" t="str">
        <f t="shared" si="59"/>
        <v>KRAYN-WKO-NDX-20111101</v>
      </c>
      <c r="Q1931">
        <f t="shared" si="60"/>
        <v>1</v>
      </c>
    </row>
    <row r="1932" spans="1:17" x14ac:dyDescent="0.25">
      <c r="A1932" t="s">
        <v>2721</v>
      </c>
      <c r="B1932" t="s">
        <v>1265</v>
      </c>
      <c r="C1932" s="2">
        <v>40848</v>
      </c>
      <c r="D1932" s="2">
        <v>40848</v>
      </c>
      <c r="E1932" t="s">
        <v>19</v>
      </c>
      <c r="F1932" t="s">
        <v>1200</v>
      </c>
      <c r="G1932" t="s">
        <v>141</v>
      </c>
      <c r="H1932">
        <v>1</v>
      </c>
      <c r="I1932" t="s">
        <v>162</v>
      </c>
      <c r="K1932" s="5" t="s">
        <v>143</v>
      </c>
      <c r="L1932">
        <v>5.0386109352111816</v>
      </c>
      <c r="M1932" t="s">
        <v>144</v>
      </c>
      <c r="P1932" s="4" t="str">
        <f t="shared" si="59"/>
        <v>KRAYN-WKO-NDX-20111101</v>
      </c>
      <c r="Q1932">
        <f t="shared" si="60"/>
        <v>1</v>
      </c>
    </row>
    <row r="1933" spans="1:17" x14ac:dyDescent="0.25">
      <c r="A1933" t="s">
        <v>2722</v>
      </c>
      <c r="B1933" t="s">
        <v>1265</v>
      </c>
      <c r="C1933" s="2">
        <v>40848</v>
      </c>
      <c r="D1933" s="2">
        <v>40848</v>
      </c>
      <c r="E1933" t="s">
        <v>19</v>
      </c>
      <c r="F1933" t="s">
        <v>1200</v>
      </c>
      <c r="G1933" t="s">
        <v>141</v>
      </c>
      <c r="H1933">
        <v>0.58333331346511841</v>
      </c>
      <c r="I1933" t="s">
        <v>162</v>
      </c>
      <c r="K1933" s="5" t="s">
        <v>143</v>
      </c>
      <c r="L1933">
        <v>5.0386109352111816</v>
      </c>
      <c r="M1933" t="s">
        <v>144</v>
      </c>
      <c r="P1933" s="4" t="str">
        <f t="shared" si="59"/>
        <v>KRAYN-WKO-NDX-20111101</v>
      </c>
      <c r="Q1933">
        <f t="shared" si="60"/>
        <v>1</v>
      </c>
    </row>
    <row r="1934" spans="1:17" x14ac:dyDescent="0.25">
      <c r="A1934" t="s">
        <v>2723</v>
      </c>
      <c r="B1934" t="s">
        <v>1265</v>
      </c>
      <c r="C1934" s="2">
        <v>40848</v>
      </c>
      <c r="D1934" s="2">
        <v>40848</v>
      </c>
      <c r="E1934" t="s">
        <v>19</v>
      </c>
      <c r="F1934" t="s">
        <v>1200</v>
      </c>
      <c r="G1934" t="s">
        <v>141</v>
      </c>
      <c r="H1934">
        <v>0.1666666716337204</v>
      </c>
      <c r="I1934" t="s">
        <v>162</v>
      </c>
      <c r="K1934" s="5" t="s">
        <v>143</v>
      </c>
      <c r="L1934">
        <v>5.0386109352111816</v>
      </c>
      <c r="M1934" t="s">
        <v>144</v>
      </c>
      <c r="P1934" s="4" t="str">
        <f t="shared" si="59"/>
        <v>KRAYN-WKO-NDX-20111101</v>
      </c>
      <c r="Q1934">
        <f t="shared" si="60"/>
        <v>1</v>
      </c>
    </row>
    <row r="1935" spans="1:17" x14ac:dyDescent="0.25">
      <c r="A1935" t="s">
        <v>2724</v>
      </c>
      <c r="B1935" t="s">
        <v>1265</v>
      </c>
      <c r="C1935" s="2">
        <v>40848</v>
      </c>
      <c r="D1935" s="2">
        <v>40848</v>
      </c>
      <c r="E1935" t="s">
        <v>19</v>
      </c>
      <c r="F1935" t="s">
        <v>1200</v>
      </c>
      <c r="G1935" t="s">
        <v>141</v>
      </c>
      <c r="H1935">
        <v>0.3333333432674408</v>
      </c>
      <c r="I1935" t="s">
        <v>162</v>
      </c>
      <c r="K1935" s="5" t="s">
        <v>143</v>
      </c>
      <c r="L1935">
        <v>5.0386109352111816</v>
      </c>
      <c r="M1935" t="s">
        <v>144</v>
      </c>
      <c r="P1935" s="4" t="str">
        <f t="shared" si="59"/>
        <v>KRAYN-WKO-NDX-20111101</v>
      </c>
      <c r="Q1935">
        <f t="shared" si="60"/>
        <v>1</v>
      </c>
    </row>
    <row r="1936" spans="1:17" x14ac:dyDescent="0.25">
      <c r="A1936" t="s">
        <v>2725</v>
      </c>
      <c r="B1936" t="s">
        <v>1265</v>
      </c>
      <c r="C1936" s="2">
        <v>40848</v>
      </c>
      <c r="D1936" s="2">
        <v>40848</v>
      </c>
      <c r="E1936" t="s">
        <v>19</v>
      </c>
      <c r="F1936" t="s">
        <v>1200</v>
      </c>
      <c r="G1936" t="s">
        <v>141</v>
      </c>
      <c r="H1936">
        <v>0.83333331346511841</v>
      </c>
      <c r="I1936" t="s">
        <v>162</v>
      </c>
      <c r="K1936" s="5" t="s">
        <v>143</v>
      </c>
      <c r="L1936">
        <v>5.0386109352111816</v>
      </c>
      <c r="M1936" t="s">
        <v>144</v>
      </c>
      <c r="P1936" s="4" t="str">
        <f t="shared" si="59"/>
        <v>KRAYN-WKO-NDX-20111101</v>
      </c>
      <c r="Q1936">
        <f t="shared" si="60"/>
        <v>1</v>
      </c>
    </row>
    <row r="1937" spans="1:17" x14ac:dyDescent="0.25">
      <c r="A1937" t="s">
        <v>3136</v>
      </c>
      <c r="B1937" t="s">
        <v>1265</v>
      </c>
      <c r="C1937" s="2">
        <v>40848</v>
      </c>
      <c r="D1937" s="2">
        <v>40848</v>
      </c>
      <c r="E1937" t="s">
        <v>22</v>
      </c>
      <c r="F1937" t="s">
        <v>1216</v>
      </c>
      <c r="G1937" t="s">
        <v>141</v>
      </c>
      <c r="H1937">
        <v>0.5</v>
      </c>
      <c r="I1937" t="s">
        <v>142</v>
      </c>
      <c r="K1937" s="5" t="s">
        <v>143</v>
      </c>
      <c r="L1937">
        <v>7.6166667938232422</v>
      </c>
      <c r="M1937" t="s">
        <v>144</v>
      </c>
      <c r="P1937" s="4" t="str">
        <f t="shared" si="59"/>
        <v>KRAYN-WKO-NDX-20111101</v>
      </c>
      <c r="Q1937">
        <f t="shared" si="60"/>
        <v>1</v>
      </c>
    </row>
    <row r="1938" spans="1:17" x14ac:dyDescent="0.25">
      <c r="A1938" t="s">
        <v>3137</v>
      </c>
      <c r="B1938" t="s">
        <v>1265</v>
      </c>
      <c r="C1938" s="2">
        <v>40848</v>
      </c>
      <c r="D1938" s="2">
        <v>40848</v>
      </c>
      <c r="E1938" t="s">
        <v>22</v>
      </c>
      <c r="F1938" t="s">
        <v>1216</v>
      </c>
      <c r="G1938" t="s">
        <v>141</v>
      </c>
      <c r="H1938">
        <v>1</v>
      </c>
      <c r="I1938" t="s">
        <v>142</v>
      </c>
      <c r="K1938" s="5" t="s">
        <v>143</v>
      </c>
      <c r="L1938">
        <v>7.6166667938232422</v>
      </c>
      <c r="M1938" t="s">
        <v>144</v>
      </c>
      <c r="P1938" s="4" t="str">
        <f t="shared" si="59"/>
        <v>KRAYN-WKO-NDX-20111101</v>
      </c>
      <c r="Q1938">
        <f t="shared" si="60"/>
        <v>1</v>
      </c>
    </row>
    <row r="1939" spans="1:17" x14ac:dyDescent="0.25">
      <c r="A1939" t="s">
        <v>3138</v>
      </c>
      <c r="B1939" t="s">
        <v>1265</v>
      </c>
      <c r="C1939" s="2">
        <v>40848</v>
      </c>
      <c r="D1939" s="2">
        <v>40848</v>
      </c>
      <c r="E1939" t="s">
        <v>22</v>
      </c>
      <c r="F1939" t="s">
        <v>1216</v>
      </c>
      <c r="G1939" t="s">
        <v>141</v>
      </c>
      <c r="H1939">
        <v>0.5</v>
      </c>
      <c r="I1939" t="s">
        <v>142</v>
      </c>
      <c r="K1939" s="5" t="s">
        <v>143</v>
      </c>
      <c r="L1939">
        <v>7.6166667938232422</v>
      </c>
      <c r="M1939" t="s">
        <v>144</v>
      </c>
      <c r="P1939" s="4" t="str">
        <f t="shared" si="59"/>
        <v>KRAYN-WKO-NDX-20111101</v>
      </c>
      <c r="Q1939">
        <f t="shared" si="60"/>
        <v>1</v>
      </c>
    </row>
    <row r="1940" spans="1:17" x14ac:dyDescent="0.25">
      <c r="A1940" t="s">
        <v>3244</v>
      </c>
      <c r="B1940" t="s">
        <v>1265</v>
      </c>
      <c r="C1940" s="2">
        <v>40848</v>
      </c>
      <c r="D1940" s="2">
        <v>40848</v>
      </c>
      <c r="E1940" t="s">
        <v>22</v>
      </c>
      <c r="F1940" t="s">
        <v>1200</v>
      </c>
      <c r="G1940" t="s">
        <v>141</v>
      </c>
      <c r="H1940">
        <v>11.5</v>
      </c>
      <c r="I1940" t="s">
        <v>162</v>
      </c>
      <c r="J1940" t="s">
        <v>78</v>
      </c>
      <c r="K1940" s="5" t="s">
        <v>168</v>
      </c>
      <c r="L1940">
        <v>7.6166667938232422</v>
      </c>
      <c r="M1940" t="s">
        <v>144</v>
      </c>
      <c r="P1940" s="4" t="str">
        <f t="shared" si="59"/>
        <v>KRAYN-WKO-NDX-20111101</v>
      </c>
      <c r="Q1940">
        <f t="shared" si="60"/>
        <v>1</v>
      </c>
    </row>
    <row r="1941" spans="1:17" x14ac:dyDescent="0.25">
      <c r="A1941" t="s">
        <v>5282</v>
      </c>
      <c r="B1941" t="s">
        <v>1265</v>
      </c>
      <c r="C1941" s="2">
        <v>40848</v>
      </c>
      <c r="D1941" s="2">
        <v>40848</v>
      </c>
      <c r="E1941" t="s">
        <v>14</v>
      </c>
      <c r="F1941" t="s">
        <v>1200</v>
      </c>
      <c r="G1941" t="s">
        <v>141</v>
      </c>
      <c r="H1941">
        <v>3.25</v>
      </c>
      <c r="I1941" t="s">
        <v>162</v>
      </c>
      <c r="K1941" s="5" t="s">
        <v>143</v>
      </c>
      <c r="L1941">
        <v>1.8500000238418579</v>
      </c>
      <c r="M1941" t="s">
        <v>144</v>
      </c>
      <c r="P1941" s="4" t="str">
        <f t="shared" si="59"/>
        <v>KRAYN-WKO-NDX-20111101</v>
      </c>
      <c r="Q1941">
        <f t="shared" si="60"/>
        <v>1</v>
      </c>
    </row>
    <row r="1942" spans="1:17" x14ac:dyDescent="0.25">
      <c r="A1942" t="s">
        <v>5283</v>
      </c>
      <c r="B1942" t="s">
        <v>1265</v>
      </c>
      <c r="C1942" s="2">
        <v>40848</v>
      </c>
      <c r="D1942" s="2">
        <v>40848</v>
      </c>
      <c r="E1942" t="s">
        <v>19</v>
      </c>
      <c r="F1942" t="s">
        <v>1200</v>
      </c>
      <c r="G1942" t="s">
        <v>141</v>
      </c>
      <c r="H1942">
        <v>1</v>
      </c>
      <c r="I1942" t="s">
        <v>162</v>
      </c>
      <c r="K1942" s="5" t="s">
        <v>143</v>
      </c>
      <c r="L1942">
        <v>5.0386109352111816</v>
      </c>
      <c r="M1942" t="s">
        <v>144</v>
      </c>
      <c r="P1942" s="4" t="str">
        <f t="shared" si="59"/>
        <v>KRAYN-WKO-NDX-20111101</v>
      </c>
      <c r="Q1942">
        <f t="shared" si="60"/>
        <v>1</v>
      </c>
    </row>
    <row r="1943" spans="1:17" x14ac:dyDescent="0.25">
      <c r="A1943" s="37" t="s">
        <v>1734</v>
      </c>
      <c r="B1943" t="s">
        <v>1735</v>
      </c>
      <c r="C1943" s="2">
        <v>40849</v>
      </c>
      <c r="D1943" s="2">
        <v>40849</v>
      </c>
      <c r="E1943" t="s">
        <v>13</v>
      </c>
      <c r="F1943" t="s">
        <v>1200</v>
      </c>
      <c r="G1943" t="s">
        <v>141</v>
      </c>
      <c r="H1943">
        <v>2</v>
      </c>
      <c r="I1943" t="s">
        <v>162</v>
      </c>
      <c r="K1943" s="5" t="s">
        <v>143</v>
      </c>
      <c r="L1943">
        <v>5.5999999046325684</v>
      </c>
      <c r="M1943" t="s">
        <v>144</v>
      </c>
      <c r="P1943" s="4" t="str">
        <f t="shared" si="59"/>
        <v>KRAYN-WKO-NDX-20111102</v>
      </c>
      <c r="Q1943">
        <f t="shared" si="60"/>
        <v>1</v>
      </c>
    </row>
    <row r="1944" spans="1:17" x14ac:dyDescent="0.25">
      <c r="A1944" t="s">
        <v>2208</v>
      </c>
      <c r="B1944" t="s">
        <v>1265</v>
      </c>
      <c r="C1944" s="2">
        <v>40849</v>
      </c>
      <c r="D1944" s="2">
        <v>40849</v>
      </c>
      <c r="E1944" t="s">
        <v>16</v>
      </c>
      <c r="F1944" t="s">
        <v>1200</v>
      </c>
      <c r="G1944" t="s">
        <v>141</v>
      </c>
      <c r="H1944">
        <v>3.9166667461395264</v>
      </c>
      <c r="I1944" t="s">
        <v>162</v>
      </c>
      <c r="K1944" s="5" t="s">
        <v>143</v>
      </c>
      <c r="L1944">
        <v>2.4500000476837158</v>
      </c>
      <c r="M1944" t="s">
        <v>144</v>
      </c>
      <c r="P1944" s="4" t="str">
        <f t="shared" si="59"/>
        <v>KRAYN-WKO-NDX-20111102</v>
      </c>
      <c r="Q1944">
        <f t="shared" si="60"/>
        <v>1</v>
      </c>
    </row>
    <row r="1945" spans="1:17" x14ac:dyDescent="0.25">
      <c r="A1945" t="s">
        <v>2376</v>
      </c>
      <c r="B1945" t="s">
        <v>1265</v>
      </c>
      <c r="C1945" s="2">
        <v>40849</v>
      </c>
      <c r="D1945" s="2">
        <v>40849</v>
      </c>
      <c r="E1945" t="s">
        <v>17</v>
      </c>
      <c r="F1945" t="s">
        <v>1200</v>
      </c>
      <c r="G1945" t="s">
        <v>141</v>
      </c>
      <c r="H1945">
        <v>5.5833334922790527</v>
      </c>
      <c r="I1945" t="s">
        <v>162</v>
      </c>
      <c r="K1945" s="5" t="s">
        <v>143</v>
      </c>
      <c r="L1945">
        <v>2.5166666507720947</v>
      </c>
      <c r="M1945" t="s">
        <v>144</v>
      </c>
      <c r="P1945" s="4" t="str">
        <f t="shared" si="59"/>
        <v>KRAYN-WKO-NDX-20111102</v>
      </c>
      <c r="Q1945">
        <f t="shared" si="60"/>
        <v>1</v>
      </c>
    </row>
    <row r="1946" spans="1:17" x14ac:dyDescent="0.25">
      <c r="A1946" t="s">
        <v>2787</v>
      </c>
      <c r="B1946" t="s">
        <v>2788</v>
      </c>
      <c r="C1946" s="2">
        <v>40849</v>
      </c>
      <c r="D1946" s="2">
        <v>40849</v>
      </c>
      <c r="E1946" t="s">
        <v>19</v>
      </c>
      <c r="F1946" t="s">
        <v>161</v>
      </c>
      <c r="G1946" t="s">
        <v>141</v>
      </c>
      <c r="H1946">
        <v>1.25</v>
      </c>
      <c r="I1946" t="s">
        <v>142</v>
      </c>
      <c r="K1946" s="5" t="s">
        <v>143</v>
      </c>
      <c r="L1946">
        <v>12.649999618530273</v>
      </c>
      <c r="M1946" t="s">
        <v>144</v>
      </c>
      <c r="P1946" s="4" t="str">
        <f t="shared" si="59"/>
        <v>KRAYN-WKO-NDX-20111102</v>
      </c>
      <c r="Q1946">
        <f t="shared" si="60"/>
        <v>1</v>
      </c>
    </row>
    <row r="1947" spans="1:17" x14ac:dyDescent="0.25">
      <c r="A1947" t="s">
        <v>2922</v>
      </c>
      <c r="B1947" t="s">
        <v>2661</v>
      </c>
      <c r="C1947" s="2">
        <v>40849</v>
      </c>
      <c r="D1947" s="2">
        <v>40849</v>
      </c>
      <c r="E1947" t="s">
        <v>20</v>
      </c>
      <c r="F1947" t="s">
        <v>161</v>
      </c>
      <c r="G1947" t="s">
        <v>141</v>
      </c>
      <c r="H1947">
        <v>0.3333333432674408</v>
      </c>
      <c r="I1947" t="s">
        <v>142</v>
      </c>
      <c r="K1947" s="5" t="s">
        <v>143</v>
      </c>
      <c r="L1947">
        <v>0.28333333134651184</v>
      </c>
      <c r="M1947" t="s">
        <v>144</v>
      </c>
      <c r="P1947" s="4" t="str">
        <f t="shared" si="59"/>
        <v>KRAYN-WKO-NDX-20111102</v>
      </c>
      <c r="Q1947">
        <f t="shared" si="60"/>
        <v>1</v>
      </c>
    </row>
    <row r="1948" spans="1:17" x14ac:dyDescent="0.25">
      <c r="A1948" t="s">
        <v>4705</v>
      </c>
      <c r="B1948" t="s">
        <v>1265</v>
      </c>
      <c r="C1948" s="2">
        <v>40849</v>
      </c>
      <c r="D1948" s="2">
        <v>40850</v>
      </c>
      <c r="E1948" t="s">
        <v>33</v>
      </c>
      <c r="F1948" t="s">
        <v>1200</v>
      </c>
      <c r="G1948" t="s">
        <v>141</v>
      </c>
      <c r="H1948">
        <v>8.3333335816860199E-2</v>
      </c>
      <c r="I1948" t="s">
        <v>162</v>
      </c>
      <c r="K1948" s="5" t="s">
        <v>143</v>
      </c>
      <c r="L1948">
        <v>12.350000381469727</v>
      </c>
      <c r="M1948" t="s">
        <v>144</v>
      </c>
      <c r="P1948" s="4" t="str">
        <f t="shared" si="59"/>
        <v>KRAYN-WKO-NDX-20111102</v>
      </c>
      <c r="Q1948">
        <f t="shared" si="60"/>
        <v>1</v>
      </c>
    </row>
    <row r="1949" spans="1:17" x14ac:dyDescent="0.25">
      <c r="A1949" t="s">
        <v>4706</v>
      </c>
      <c r="B1949" t="s">
        <v>1265</v>
      </c>
      <c r="C1949" s="2">
        <v>40849</v>
      </c>
      <c r="D1949" s="2">
        <v>40850</v>
      </c>
      <c r="E1949" t="s">
        <v>33</v>
      </c>
      <c r="F1949" t="s">
        <v>1200</v>
      </c>
      <c r="G1949" t="s">
        <v>141</v>
      </c>
      <c r="H1949">
        <v>0.1666666716337204</v>
      </c>
      <c r="I1949" t="s">
        <v>162</v>
      </c>
      <c r="K1949" s="5" t="s">
        <v>143</v>
      </c>
      <c r="L1949">
        <v>12.350000381469727</v>
      </c>
      <c r="M1949" t="s">
        <v>144</v>
      </c>
      <c r="P1949" s="4" t="str">
        <f t="shared" si="59"/>
        <v>KRAYN-WKO-NDX-20111102</v>
      </c>
      <c r="Q1949">
        <f t="shared" si="60"/>
        <v>1</v>
      </c>
    </row>
    <row r="1950" spans="1:17" x14ac:dyDescent="0.25">
      <c r="A1950" t="s">
        <v>4707</v>
      </c>
      <c r="B1950" t="s">
        <v>1265</v>
      </c>
      <c r="C1950" s="2">
        <v>40849</v>
      </c>
      <c r="D1950" s="2">
        <v>40850</v>
      </c>
      <c r="E1950" t="s">
        <v>33</v>
      </c>
      <c r="F1950" t="s">
        <v>1200</v>
      </c>
      <c r="G1950" t="s">
        <v>141</v>
      </c>
      <c r="H1950">
        <v>0.91666668653488159</v>
      </c>
      <c r="I1950" t="s">
        <v>162</v>
      </c>
      <c r="K1950" s="5" t="s">
        <v>143</v>
      </c>
      <c r="L1950">
        <v>12.350000381469727</v>
      </c>
      <c r="M1950" t="s">
        <v>144</v>
      </c>
      <c r="P1950" s="4" t="str">
        <f t="shared" si="59"/>
        <v>KRAYN-WKO-NDX-20111102</v>
      </c>
      <c r="Q1950">
        <f t="shared" si="60"/>
        <v>1</v>
      </c>
    </row>
    <row r="1951" spans="1:17" x14ac:dyDescent="0.25">
      <c r="A1951" t="s">
        <v>4817</v>
      </c>
      <c r="B1951" t="s">
        <v>1265</v>
      </c>
      <c r="C1951" s="2">
        <v>40849</v>
      </c>
      <c r="D1951" s="2">
        <v>40850</v>
      </c>
      <c r="E1951" t="s">
        <v>33</v>
      </c>
      <c r="F1951" t="s">
        <v>1216</v>
      </c>
      <c r="G1951" t="s">
        <v>141</v>
      </c>
      <c r="H1951">
        <v>1</v>
      </c>
      <c r="I1951" t="s">
        <v>142</v>
      </c>
      <c r="K1951" s="5" t="s">
        <v>143</v>
      </c>
      <c r="L1951">
        <v>12.350000381469727</v>
      </c>
      <c r="M1951" t="s">
        <v>144</v>
      </c>
      <c r="P1951" s="4" t="str">
        <f t="shared" si="59"/>
        <v>KRAYN-WKO-NDX-20111102</v>
      </c>
      <c r="Q1951">
        <f t="shared" si="60"/>
        <v>1</v>
      </c>
    </row>
    <row r="1952" spans="1:17" x14ac:dyDescent="0.25">
      <c r="A1952" t="s">
        <v>4819</v>
      </c>
      <c r="B1952" t="s">
        <v>1265</v>
      </c>
      <c r="C1952" s="2">
        <v>40849</v>
      </c>
      <c r="D1952" s="2">
        <v>40850</v>
      </c>
      <c r="E1952" t="s">
        <v>33</v>
      </c>
      <c r="F1952" t="s">
        <v>1216</v>
      </c>
      <c r="G1952" t="s">
        <v>141</v>
      </c>
      <c r="H1952">
        <v>1</v>
      </c>
      <c r="I1952" t="s">
        <v>142</v>
      </c>
      <c r="K1952" s="5" t="s">
        <v>143</v>
      </c>
      <c r="L1952">
        <v>12.350000381469727</v>
      </c>
      <c r="M1952" t="s">
        <v>144</v>
      </c>
      <c r="P1952" s="4" t="str">
        <f t="shared" si="59"/>
        <v>KRAYN-WKO-NDX-20111102</v>
      </c>
      <c r="Q1952">
        <f t="shared" si="60"/>
        <v>1</v>
      </c>
    </row>
    <row r="1953" spans="1:17" x14ac:dyDescent="0.25">
      <c r="A1953" t="s">
        <v>4820</v>
      </c>
      <c r="B1953" t="s">
        <v>1265</v>
      </c>
      <c r="C1953" s="2">
        <v>40849</v>
      </c>
      <c r="D1953" s="2">
        <v>40850</v>
      </c>
      <c r="E1953" t="s">
        <v>33</v>
      </c>
      <c r="F1953" t="s">
        <v>1216</v>
      </c>
      <c r="G1953" t="s">
        <v>141</v>
      </c>
      <c r="H1953">
        <v>4</v>
      </c>
      <c r="I1953" t="s">
        <v>142</v>
      </c>
      <c r="K1953" s="5" t="s">
        <v>143</v>
      </c>
      <c r="L1953">
        <v>12.350000381469727</v>
      </c>
      <c r="M1953" t="s">
        <v>144</v>
      </c>
      <c r="P1953" s="4" t="str">
        <f t="shared" si="59"/>
        <v>KRAYN-WKO-NDX-20111102</v>
      </c>
      <c r="Q1953">
        <f t="shared" si="60"/>
        <v>1</v>
      </c>
    </row>
    <row r="1954" spans="1:17" x14ac:dyDescent="0.25">
      <c r="A1954" t="s">
        <v>4821</v>
      </c>
      <c r="B1954" t="s">
        <v>4822</v>
      </c>
      <c r="C1954" s="2">
        <v>40849</v>
      </c>
      <c r="D1954" s="2">
        <v>40850</v>
      </c>
      <c r="E1954" t="s">
        <v>33</v>
      </c>
      <c r="F1954" t="s">
        <v>161</v>
      </c>
      <c r="G1954" t="s">
        <v>141</v>
      </c>
      <c r="H1954">
        <v>4.5</v>
      </c>
      <c r="I1954" t="s">
        <v>142</v>
      </c>
      <c r="K1954" s="5" t="s">
        <v>143</v>
      </c>
      <c r="L1954">
        <v>12.350000381469727</v>
      </c>
      <c r="M1954" t="s">
        <v>144</v>
      </c>
      <c r="P1954" s="4" t="str">
        <f t="shared" si="59"/>
        <v>KRAYN-WKO-NDX-20111102</v>
      </c>
      <c r="Q1954">
        <f t="shared" si="60"/>
        <v>1</v>
      </c>
    </row>
    <row r="1955" spans="1:17" x14ac:dyDescent="0.25">
      <c r="A1955" t="s">
        <v>4823</v>
      </c>
      <c r="B1955" t="s">
        <v>1265</v>
      </c>
      <c r="C1955" s="2">
        <v>40849</v>
      </c>
      <c r="D1955" s="2">
        <v>40850</v>
      </c>
      <c r="E1955" t="s">
        <v>33</v>
      </c>
      <c r="F1955" t="s">
        <v>1200</v>
      </c>
      <c r="G1955" t="s">
        <v>141</v>
      </c>
      <c r="H1955">
        <v>9.25</v>
      </c>
      <c r="I1955" t="s">
        <v>162</v>
      </c>
      <c r="J1955" t="s">
        <v>1731</v>
      </c>
      <c r="K1955" s="5" t="s">
        <v>4824</v>
      </c>
      <c r="L1955">
        <v>12.350000381469727</v>
      </c>
      <c r="M1955" t="s">
        <v>144</v>
      </c>
      <c r="P1955" s="4" t="str">
        <f t="shared" si="59"/>
        <v>KRAYN-WKO-NDX-20111102</v>
      </c>
      <c r="Q1955">
        <f t="shared" si="60"/>
        <v>1</v>
      </c>
    </row>
    <row r="1956" spans="1:17" x14ac:dyDescent="0.25">
      <c r="A1956" t="s">
        <v>5346</v>
      </c>
      <c r="B1956" t="s">
        <v>1265</v>
      </c>
      <c r="C1956" s="2">
        <v>40849</v>
      </c>
      <c r="D1956" s="2">
        <v>40849</v>
      </c>
      <c r="E1956" t="s">
        <v>15</v>
      </c>
      <c r="F1956" t="s">
        <v>1200</v>
      </c>
      <c r="G1956" t="s">
        <v>141</v>
      </c>
      <c r="H1956">
        <v>5.25</v>
      </c>
      <c r="I1956" t="s">
        <v>162</v>
      </c>
      <c r="K1956" s="5" t="s">
        <v>143</v>
      </c>
      <c r="L1956">
        <v>2.4500000476837158</v>
      </c>
      <c r="M1956" t="s">
        <v>144</v>
      </c>
      <c r="P1956" s="4" t="str">
        <f t="shared" si="59"/>
        <v>KRAYN-WKO-NDX-20111102</v>
      </c>
      <c r="Q1956">
        <f t="shared" si="60"/>
        <v>1</v>
      </c>
    </row>
    <row r="1957" spans="1:17" x14ac:dyDescent="0.25">
      <c r="A1957" t="s">
        <v>2190</v>
      </c>
      <c r="B1957" t="s">
        <v>1357</v>
      </c>
      <c r="C1957" s="2">
        <v>40850</v>
      </c>
      <c r="D1957" s="2">
        <v>40850</v>
      </c>
      <c r="E1957" t="s">
        <v>16</v>
      </c>
      <c r="F1957" t="s">
        <v>161</v>
      </c>
      <c r="G1957" t="s">
        <v>141</v>
      </c>
      <c r="H1957">
        <v>1.5</v>
      </c>
      <c r="I1957" t="s">
        <v>142</v>
      </c>
      <c r="K1957" s="5" t="s">
        <v>143</v>
      </c>
      <c r="L1957">
        <v>0</v>
      </c>
      <c r="M1957" t="s">
        <v>144</v>
      </c>
      <c r="P1957" s="4" t="str">
        <f t="shared" si="59"/>
        <v>KRAYN-WKO-NDX-20111103</v>
      </c>
      <c r="Q1957">
        <f t="shared" si="60"/>
        <v>1</v>
      </c>
    </row>
    <row r="1958" spans="1:17" x14ac:dyDescent="0.25">
      <c r="A1958" t="s">
        <v>2395</v>
      </c>
      <c r="B1958" t="s">
        <v>1265</v>
      </c>
      <c r="C1958" s="2">
        <v>40850</v>
      </c>
      <c r="D1958" s="2">
        <v>40850</v>
      </c>
      <c r="E1958" t="s">
        <v>18</v>
      </c>
      <c r="F1958" t="s">
        <v>1200</v>
      </c>
      <c r="G1958" t="s">
        <v>141</v>
      </c>
      <c r="H1958">
        <v>2.25</v>
      </c>
      <c r="I1958" t="s">
        <v>162</v>
      </c>
      <c r="K1958" s="5" t="s">
        <v>143</v>
      </c>
      <c r="L1958">
        <v>2.4333333969116211</v>
      </c>
      <c r="M1958" t="s">
        <v>144</v>
      </c>
      <c r="P1958" s="4" t="str">
        <f t="shared" si="59"/>
        <v>KRAYN-WKO-NDX-20111103</v>
      </c>
      <c r="Q1958">
        <f t="shared" si="60"/>
        <v>1</v>
      </c>
    </row>
    <row r="1959" spans="1:17" x14ac:dyDescent="0.25">
      <c r="A1959" t="s">
        <v>5329</v>
      </c>
      <c r="B1959" t="s">
        <v>1265</v>
      </c>
      <c r="C1959" s="2">
        <v>40850</v>
      </c>
      <c r="D1959" s="2">
        <v>40850</v>
      </c>
      <c r="E1959" t="s">
        <v>19</v>
      </c>
      <c r="F1959" t="s">
        <v>1200</v>
      </c>
      <c r="G1959" t="s">
        <v>141</v>
      </c>
      <c r="H1959">
        <v>2.25</v>
      </c>
      <c r="I1959" t="s">
        <v>162</v>
      </c>
      <c r="K1959" s="5" t="s">
        <v>143</v>
      </c>
      <c r="L1959">
        <v>2</v>
      </c>
      <c r="M1959" t="s">
        <v>144</v>
      </c>
      <c r="P1959" s="4" t="str">
        <f t="shared" si="59"/>
        <v>KRAYN-WKO-NDX-20111103</v>
      </c>
      <c r="Q1959">
        <f t="shared" si="60"/>
        <v>1</v>
      </c>
    </row>
    <row r="1960" spans="1:17" x14ac:dyDescent="0.25">
      <c r="A1960" t="s">
        <v>2719</v>
      </c>
      <c r="B1960" t="s">
        <v>1265</v>
      </c>
      <c r="C1960" s="2">
        <v>40850</v>
      </c>
      <c r="D1960" s="2">
        <v>40850</v>
      </c>
      <c r="E1960" t="s">
        <v>19</v>
      </c>
      <c r="F1960" t="s">
        <v>1200</v>
      </c>
      <c r="G1960" t="s">
        <v>141</v>
      </c>
      <c r="H1960">
        <v>2.25</v>
      </c>
      <c r="I1960" t="s">
        <v>162</v>
      </c>
      <c r="K1960" s="5" t="s">
        <v>143</v>
      </c>
      <c r="L1960">
        <v>2</v>
      </c>
      <c r="M1960" t="s">
        <v>144</v>
      </c>
      <c r="P1960" s="4" t="str">
        <f t="shared" si="59"/>
        <v>KRAYN-WKO-NDX-20111103</v>
      </c>
      <c r="Q1960">
        <f t="shared" si="60"/>
        <v>1</v>
      </c>
    </row>
    <row r="1961" spans="1:17" x14ac:dyDescent="0.25">
      <c r="A1961" t="s">
        <v>2923</v>
      </c>
      <c r="B1961" t="s">
        <v>1219</v>
      </c>
      <c r="C1961" s="2">
        <v>40850</v>
      </c>
      <c r="D1961" s="2">
        <v>40850</v>
      </c>
      <c r="E1961" t="s">
        <v>20</v>
      </c>
      <c r="F1961" t="s">
        <v>1200</v>
      </c>
      <c r="G1961" t="s">
        <v>141</v>
      </c>
      <c r="H1961">
        <v>1.75</v>
      </c>
      <c r="I1961" t="s">
        <v>162</v>
      </c>
      <c r="K1961" s="5" t="s">
        <v>143</v>
      </c>
      <c r="L1961">
        <v>1.9833333492279053</v>
      </c>
      <c r="M1961" t="s">
        <v>144</v>
      </c>
      <c r="P1961" s="4" t="str">
        <f t="shared" si="59"/>
        <v>KRAYN-WKO-NDX-20111103</v>
      </c>
      <c r="Q1961">
        <f t="shared" si="60"/>
        <v>1</v>
      </c>
    </row>
    <row r="1962" spans="1:17" x14ac:dyDescent="0.25">
      <c r="A1962" t="s">
        <v>3064</v>
      </c>
      <c r="B1962" t="s">
        <v>1265</v>
      </c>
      <c r="C1962" s="2">
        <v>40850</v>
      </c>
      <c r="D1962" s="2">
        <v>40850</v>
      </c>
      <c r="E1962" t="s">
        <v>21</v>
      </c>
      <c r="F1962" t="s">
        <v>1200</v>
      </c>
      <c r="G1962" t="s">
        <v>141</v>
      </c>
      <c r="H1962">
        <v>2.25</v>
      </c>
      <c r="I1962" t="s">
        <v>162</v>
      </c>
      <c r="K1962" s="5" t="s">
        <v>143</v>
      </c>
      <c r="L1962">
        <v>1.9166666269302368</v>
      </c>
      <c r="M1962" t="s">
        <v>144</v>
      </c>
      <c r="P1962" s="4" t="str">
        <f t="shared" si="59"/>
        <v>KRAYN-WKO-NDX-20111103</v>
      </c>
      <c r="Q1962">
        <f t="shared" si="60"/>
        <v>1</v>
      </c>
    </row>
    <row r="1963" spans="1:17" x14ac:dyDescent="0.25">
      <c r="A1963" t="s">
        <v>5038</v>
      </c>
      <c r="B1963" t="s">
        <v>1265</v>
      </c>
      <c r="C1963" s="2">
        <v>40850</v>
      </c>
      <c r="D1963" s="2">
        <v>40850</v>
      </c>
      <c r="E1963" t="s">
        <v>35</v>
      </c>
      <c r="F1963" t="s">
        <v>1200</v>
      </c>
      <c r="G1963" t="s">
        <v>141</v>
      </c>
      <c r="H1963">
        <v>0.66666668653488159</v>
      </c>
      <c r="I1963" t="s">
        <v>162</v>
      </c>
      <c r="K1963" s="5" t="s">
        <v>143</v>
      </c>
      <c r="L1963">
        <v>5.046389102935791</v>
      </c>
      <c r="M1963" t="s">
        <v>144</v>
      </c>
      <c r="P1963" s="4" t="str">
        <f t="shared" si="59"/>
        <v>KRAYN-WKO-NDX-20111103</v>
      </c>
      <c r="Q1963">
        <f t="shared" si="60"/>
        <v>1</v>
      </c>
    </row>
    <row r="1964" spans="1:17" x14ac:dyDescent="0.25">
      <c r="A1964" t="s">
        <v>5141</v>
      </c>
      <c r="B1964" t="s">
        <v>1265</v>
      </c>
      <c r="C1964" s="2">
        <v>40850</v>
      </c>
      <c r="D1964" s="2">
        <v>40850</v>
      </c>
      <c r="E1964" t="s">
        <v>35</v>
      </c>
      <c r="F1964" t="s">
        <v>1216</v>
      </c>
      <c r="G1964" t="s">
        <v>141</v>
      </c>
      <c r="H1964">
        <v>0.5</v>
      </c>
      <c r="I1964" t="s">
        <v>142</v>
      </c>
      <c r="K1964" s="5" t="s">
        <v>143</v>
      </c>
      <c r="L1964">
        <v>4.7333331108093262</v>
      </c>
      <c r="M1964" t="s">
        <v>144</v>
      </c>
      <c r="P1964" s="4" t="str">
        <f t="shared" si="59"/>
        <v>KRAYN-WKO-NDX-20111103</v>
      </c>
      <c r="Q1964">
        <f t="shared" si="60"/>
        <v>1</v>
      </c>
    </row>
    <row r="1965" spans="1:17" x14ac:dyDescent="0.25">
      <c r="A1965" t="s">
        <v>5142</v>
      </c>
      <c r="B1965" t="s">
        <v>1265</v>
      </c>
      <c r="C1965" s="2">
        <v>40850</v>
      </c>
      <c r="D1965" s="2">
        <v>40850</v>
      </c>
      <c r="E1965" t="s">
        <v>35</v>
      </c>
      <c r="F1965" t="s">
        <v>1200</v>
      </c>
      <c r="G1965" t="s">
        <v>141</v>
      </c>
      <c r="H1965">
        <v>7.75</v>
      </c>
      <c r="I1965" t="s">
        <v>162</v>
      </c>
      <c r="J1965" t="s">
        <v>4507</v>
      </c>
      <c r="K1965" s="5" t="s">
        <v>4508</v>
      </c>
      <c r="L1965">
        <v>5.0500001907348633</v>
      </c>
      <c r="M1965" t="s">
        <v>144</v>
      </c>
      <c r="P1965" s="4" t="str">
        <f t="shared" si="59"/>
        <v>KRAYN-WKO-NDX-20111103</v>
      </c>
      <c r="Q1965">
        <f t="shared" si="60"/>
        <v>1</v>
      </c>
    </row>
    <row r="1966" spans="1:17" x14ac:dyDescent="0.25">
      <c r="A1966" t="s">
        <v>3242</v>
      </c>
      <c r="B1966" t="s">
        <v>1265</v>
      </c>
      <c r="C1966" s="2">
        <v>40851</v>
      </c>
      <c r="D1966" s="2">
        <v>40851</v>
      </c>
      <c r="E1966" t="s">
        <v>22</v>
      </c>
      <c r="F1966" t="s">
        <v>1200</v>
      </c>
      <c r="G1966" t="s">
        <v>141</v>
      </c>
      <c r="H1966">
        <v>2.25</v>
      </c>
      <c r="I1966" t="s">
        <v>162</v>
      </c>
      <c r="K1966" s="5" t="s">
        <v>143</v>
      </c>
      <c r="L1966">
        <v>2.2333333492279053</v>
      </c>
      <c r="M1966" t="s">
        <v>144</v>
      </c>
      <c r="P1966" s="4" t="str">
        <f t="shared" si="59"/>
        <v>KRAYN-WKO-NDX-20111104</v>
      </c>
      <c r="Q1966">
        <f t="shared" si="60"/>
        <v>1</v>
      </c>
    </row>
    <row r="1967" spans="1:17" x14ac:dyDescent="0.25">
      <c r="A1967" t="s">
        <v>3397</v>
      </c>
      <c r="B1967" t="s">
        <v>1265</v>
      </c>
      <c r="C1967" s="2">
        <v>40851</v>
      </c>
      <c r="D1967" s="2">
        <v>40851</v>
      </c>
      <c r="E1967" t="s">
        <v>23</v>
      </c>
      <c r="F1967" t="s">
        <v>1200</v>
      </c>
      <c r="G1967" t="s">
        <v>141</v>
      </c>
      <c r="H1967">
        <v>1.5</v>
      </c>
      <c r="I1967" t="s">
        <v>162</v>
      </c>
      <c r="K1967" s="5" t="s">
        <v>143</v>
      </c>
      <c r="L1967">
        <v>2.0499999523162842</v>
      </c>
      <c r="M1967" t="s">
        <v>144</v>
      </c>
      <c r="P1967" s="4" t="str">
        <f t="shared" si="59"/>
        <v>KRAYN-WKO-NDX-20111104</v>
      </c>
      <c r="Q1967">
        <f t="shared" si="60"/>
        <v>1</v>
      </c>
    </row>
    <row r="1968" spans="1:17" x14ac:dyDescent="0.25">
      <c r="A1968" t="s">
        <v>3543</v>
      </c>
      <c r="B1968" t="s">
        <v>1265</v>
      </c>
      <c r="C1968" s="2">
        <v>40851</v>
      </c>
      <c r="D1968" s="2">
        <v>40851</v>
      </c>
      <c r="E1968" t="s">
        <v>24</v>
      </c>
      <c r="F1968" t="s">
        <v>1200</v>
      </c>
      <c r="G1968" t="s">
        <v>141</v>
      </c>
      <c r="H1968">
        <v>3.25</v>
      </c>
      <c r="I1968" t="s">
        <v>162</v>
      </c>
      <c r="K1968" s="5" t="s">
        <v>143</v>
      </c>
      <c r="L1968">
        <v>4.3000001907348633</v>
      </c>
      <c r="M1968" t="s">
        <v>144</v>
      </c>
      <c r="P1968" s="4" t="str">
        <f t="shared" si="59"/>
        <v>KRAYN-WKO-NDX-20111104</v>
      </c>
      <c r="Q1968">
        <f t="shared" si="60"/>
        <v>1</v>
      </c>
    </row>
    <row r="1969" spans="1:17" x14ac:dyDescent="0.25">
      <c r="A1969" t="s">
        <v>4503</v>
      </c>
      <c r="B1969" t="s">
        <v>1265</v>
      </c>
      <c r="C1969" s="2">
        <v>40851</v>
      </c>
      <c r="D1969" s="2">
        <v>40851</v>
      </c>
      <c r="E1969" t="s">
        <v>31</v>
      </c>
      <c r="F1969" t="s">
        <v>1200</v>
      </c>
      <c r="G1969" t="s">
        <v>141</v>
      </c>
      <c r="H1969">
        <v>1.5</v>
      </c>
      <c r="I1969" t="s">
        <v>162</v>
      </c>
      <c r="K1969" s="5" t="s">
        <v>143</v>
      </c>
      <c r="L1969">
        <v>6</v>
      </c>
      <c r="M1969" t="s">
        <v>144</v>
      </c>
      <c r="P1969" s="4" t="str">
        <f t="shared" si="59"/>
        <v>KRAYN-WKO-NDX-20111104</v>
      </c>
      <c r="Q1969">
        <f t="shared" si="60"/>
        <v>1</v>
      </c>
    </row>
    <row r="1970" spans="1:17" x14ac:dyDescent="0.25">
      <c r="A1970" t="s">
        <v>4504</v>
      </c>
      <c r="B1970" t="s">
        <v>1265</v>
      </c>
      <c r="C1970" s="2">
        <v>40851</v>
      </c>
      <c r="D1970" s="2">
        <v>40851</v>
      </c>
      <c r="E1970" t="s">
        <v>31</v>
      </c>
      <c r="F1970" t="s">
        <v>1200</v>
      </c>
      <c r="G1970" t="s">
        <v>141</v>
      </c>
      <c r="H1970">
        <v>0.5</v>
      </c>
      <c r="I1970" t="s">
        <v>162</v>
      </c>
      <c r="K1970" s="5" t="s">
        <v>143</v>
      </c>
      <c r="L1970">
        <v>6</v>
      </c>
      <c r="M1970" t="s">
        <v>144</v>
      </c>
      <c r="P1970" s="4" t="str">
        <f t="shared" si="59"/>
        <v>KRAYN-WKO-NDX-20111104</v>
      </c>
      <c r="Q1970">
        <f t="shared" si="60"/>
        <v>1</v>
      </c>
    </row>
    <row r="1971" spans="1:17" x14ac:dyDescent="0.25">
      <c r="A1971" t="s">
        <v>4505</v>
      </c>
      <c r="B1971" t="s">
        <v>1265</v>
      </c>
      <c r="C1971" s="2">
        <v>40851</v>
      </c>
      <c r="D1971" s="2">
        <v>40851</v>
      </c>
      <c r="E1971" t="s">
        <v>31</v>
      </c>
      <c r="F1971" t="s">
        <v>1200</v>
      </c>
      <c r="G1971" t="s">
        <v>141</v>
      </c>
      <c r="H1971">
        <v>0.66666668653488159</v>
      </c>
      <c r="I1971" t="s">
        <v>162</v>
      </c>
      <c r="K1971" s="5" t="s">
        <v>143</v>
      </c>
      <c r="L1971">
        <v>6</v>
      </c>
      <c r="M1971" t="s">
        <v>144</v>
      </c>
      <c r="P1971" s="4" t="str">
        <f t="shared" si="59"/>
        <v>KRAYN-WKO-NDX-20111104</v>
      </c>
      <c r="Q1971">
        <f t="shared" si="60"/>
        <v>1</v>
      </c>
    </row>
    <row r="1972" spans="1:17" x14ac:dyDescent="0.25">
      <c r="A1972" t="s">
        <v>4506</v>
      </c>
      <c r="B1972" t="s">
        <v>1265</v>
      </c>
      <c r="C1972" s="2">
        <v>40851</v>
      </c>
      <c r="D1972" s="2">
        <v>40851</v>
      </c>
      <c r="E1972" t="s">
        <v>31</v>
      </c>
      <c r="F1972" t="s">
        <v>1200</v>
      </c>
      <c r="G1972" t="s">
        <v>141</v>
      </c>
      <c r="H1972">
        <v>8.75</v>
      </c>
      <c r="I1972" t="s">
        <v>162</v>
      </c>
      <c r="J1972" t="s">
        <v>4507</v>
      </c>
      <c r="K1972" s="5" t="s">
        <v>4508</v>
      </c>
      <c r="L1972">
        <v>6</v>
      </c>
      <c r="M1972" t="s">
        <v>144</v>
      </c>
      <c r="P1972" s="4" t="str">
        <f t="shared" si="59"/>
        <v>KRAYN-WKO-NDX-20111104</v>
      </c>
      <c r="Q1972">
        <f t="shared" si="60"/>
        <v>1</v>
      </c>
    </row>
    <row r="1973" spans="1:17" x14ac:dyDescent="0.25">
      <c r="A1973" t="s">
        <v>4509</v>
      </c>
      <c r="B1973" t="s">
        <v>1265</v>
      </c>
      <c r="C1973" s="2">
        <v>40851</v>
      </c>
      <c r="D1973" s="2">
        <v>40851</v>
      </c>
      <c r="E1973" t="s">
        <v>31</v>
      </c>
      <c r="F1973" t="s">
        <v>1200</v>
      </c>
      <c r="G1973" t="s">
        <v>141</v>
      </c>
      <c r="H1973">
        <v>0.3333333432674408</v>
      </c>
      <c r="I1973" t="s">
        <v>162</v>
      </c>
      <c r="K1973" s="5" t="s">
        <v>143</v>
      </c>
      <c r="L1973">
        <v>6</v>
      </c>
      <c r="M1973" t="s">
        <v>144</v>
      </c>
      <c r="P1973" s="4" t="str">
        <f t="shared" si="59"/>
        <v>KRAYN-WKO-NDX-20111104</v>
      </c>
      <c r="Q1973">
        <f t="shared" si="60"/>
        <v>1</v>
      </c>
    </row>
    <row r="1974" spans="1:17" x14ac:dyDescent="0.25">
      <c r="A1974" t="s">
        <v>4510</v>
      </c>
      <c r="B1974" t="s">
        <v>1265</v>
      </c>
      <c r="C1974" s="2">
        <v>40851</v>
      </c>
      <c r="D1974" s="2">
        <v>40851</v>
      </c>
      <c r="E1974" t="s">
        <v>31</v>
      </c>
      <c r="F1974" t="s">
        <v>1200</v>
      </c>
      <c r="G1974" t="s">
        <v>141</v>
      </c>
      <c r="H1974">
        <v>1.5</v>
      </c>
      <c r="I1974" t="s">
        <v>162</v>
      </c>
      <c r="K1974" s="5" t="s">
        <v>143</v>
      </c>
      <c r="L1974">
        <v>6</v>
      </c>
      <c r="M1974" t="s">
        <v>144</v>
      </c>
      <c r="P1974" s="4" t="str">
        <f t="shared" si="59"/>
        <v>KRAYN-WKO-NDX-20111104</v>
      </c>
      <c r="Q1974">
        <f t="shared" si="60"/>
        <v>1</v>
      </c>
    </row>
    <row r="1975" spans="1:17" x14ac:dyDescent="0.25">
      <c r="A1975" t="s">
        <v>4512</v>
      </c>
      <c r="B1975" t="s">
        <v>1265</v>
      </c>
      <c r="C1975" s="2">
        <v>40851</v>
      </c>
      <c r="D1975" s="2">
        <v>40851</v>
      </c>
      <c r="E1975" t="s">
        <v>31</v>
      </c>
      <c r="F1975" t="s">
        <v>1216</v>
      </c>
      <c r="G1975" t="s">
        <v>141</v>
      </c>
      <c r="H1975">
        <v>0.5</v>
      </c>
      <c r="I1975" t="s">
        <v>142</v>
      </c>
      <c r="K1975" s="5" t="s">
        <v>143</v>
      </c>
      <c r="L1975">
        <v>6</v>
      </c>
      <c r="M1975" t="s">
        <v>144</v>
      </c>
      <c r="P1975" s="4" t="str">
        <f t="shared" si="59"/>
        <v>KRAYN-WKO-NDX-20111104</v>
      </c>
      <c r="Q1975">
        <f t="shared" si="60"/>
        <v>1</v>
      </c>
    </row>
    <row r="1976" spans="1:17" x14ac:dyDescent="0.25">
      <c r="A1976" t="s">
        <v>3699</v>
      </c>
      <c r="B1976" t="s">
        <v>1265</v>
      </c>
      <c r="C1976" s="2">
        <v>40854</v>
      </c>
      <c r="D1976" s="2">
        <v>40854</v>
      </c>
      <c r="E1976" t="s">
        <v>25</v>
      </c>
      <c r="F1976" t="s">
        <v>1200</v>
      </c>
      <c r="G1976" t="s">
        <v>141</v>
      </c>
      <c r="H1976">
        <v>2.75</v>
      </c>
      <c r="I1976" t="s">
        <v>162</v>
      </c>
      <c r="K1976" s="5" t="s">
        <v>143</v>
      </c>
      <c r="L1976">
        <v>2.4166667461395264</v>
      </c>
      <c r="M1976" t="s">
        <v>144</v>
      </c>
      <c r="P1976" s="4" t="str">
        <f t="shared" si="59"/>
        <v>KRAYN-WKO-NDX-20111107</v>
      </c>
      <c r="Q1976">
        <f t="shared" si="60"/>
        <v>1</v>
      </c>
    </row>
    <row r="1977" spans="1:17" x14ac:dyDescent="0.25">
      <c r="A1977" t="s">
        <v>3852</v>
      </c>
      <c r="B1977" t="s">
        <v>1219</v>
      </c>
      <c r="C1977" s="2">
        <v>40854</v>
      </c>
      <c r="D1977" s="2">
        <v>40854</v>
      </c>
      <c r="E1977" t="s">
        <v>26</v>
      </c>
      <c r="F1977" t="s">
        <v>1200</v>
      </c>
      <c r="G1977" t="s">
        <v>141</v>
      </c>
      <c r="H1977">
        <v>2</v>
      </c>
      <c r="I1977" t="s">
        <v>162</v>
      </c>
      <c r="K1977" s="5" t="s">
        <v>143</v>
      </c>
      <c r="L1977">
        <v>2.1333334445953369</v>
      </c>
      <c r="M1977" t="s">
        <v>144</v>
      </c>
      <c r="P1977" s="4" t="str">
        <f t="shared" si="59"/>
        <v>KRAYN-WKO-NDX-20111107</v>
      </c>
      <c r="Q1977">
        <f t="shared" si="60"/>
        <v>1</v>
      </c>
    </row>
    <row r="1978" spans="1:17" x14ac:dyDescent="0.25">
      <c r="A1978" t="s">
        <v>3974</v>
      </c>
      <c r="B1978" t="s">
        <v>1265</v>
      </c>
      <c r="C1978" s="2">
        <v>40854</v>
      </c>
      <c r="D1978" s="2">
        <v>40854</v>
      </c>
      <c r="E1978" t="s">
        <v>27</v>
      </c>
      <c r="F1978" t="s">
        <v>1200</v>
      </c>
      <c r="G1978" t="s">
        <v>141</v>
      </c>
      <c r="H1978">
        <v>1.75</v>
      </c>
      <c r="I1978" t="s">
        <v>162</v>
      </c>
      <c r="K1978" s="5" t="s">
        <v>143</v>
      </c>
      <c r="L1978">
        <v>2.3166666030883789</v>
      </c>
      <c r="M1978" t="s">
        <v>144</v>
      </c>
      <c r="P1978" s="4" t="str">
        <f t="shared" si="59"/>
        <v>KRAYN-WKO-NDX-20111107</v>
      </c>
      <c r="Q1978">
        <f t="shared" si="60"/>
        <v>1</v>
      </c>
    </row>
    <row r="1979" spans="1:17" x14ac:dyDescent="0.25">
      <c r="A1979" t="s">
        <v>4378</v>
      </c>
      <c r="B1979" t="s">
        <v>1265</v>
      </c>
      <c r="C1979" s="2">
        <v>40854</v>
      </c>
      <c r="D1979" s="2">
        <v>40854</v>
      </c>
      <c r="E1979" t="s">
        <v>30</v>
      </c>
      <c r="F1979" t="s">
        <v>1216</v>
      </c>
      <c r="G1979" t="s">
        <v>141</v>
      </c>
      <c r="H1979">
        <v>1</v>
      </c>
      <c r="I1979" t="s">
        <v>142</v>
      </c>
      <c r="K1979" s="5" t="s">
        <v>143</v>
      </c>
      <c r="L1979">
        <v>7.2333331108093262</v>
      </c>
      <c r="M1979" t="s">
        <v>144</v>
      </c>
      <c r="P1979" s="4" t="str">
        <f t="shared" si="59"/>
        <v>KRAYN-WKO-NDX-20111107</v>
      </c>
      <c r="Q1979">
        <f t="shared" si="60"/>
        <v>1</v>
      </c>
    </row>
    <row r="1980" spans="1:17" x14ac:dyDescent="0.25">
      <c r="A1980" t="s">
        <v>4379</v>
      </c>
      <c r="B1980" t="s">
        <v>1265</v>
      </c>
      <c r="C1980" s="2">
        <v>40854</v>
      </c>
      <c r="D1980" s="2">
        <v>40854</v>
      </c>
      <c r="E1980" t="s">
        <v>30</v>
      </c>
      <c r="F1980" t="s">
        <v>1216</v>
      </c>
      <c r="G1980" t="s">
        <v>141</v>
      </c>
      <c r="H1980">
        <v>1</v>
      </c>
      <c r="I1980" t="s">
        <v>142</v>
      </c>
      <c r="K1980" s="5" t="s">
        <v>143</v>
      </c>
      <c r="L1980">
        <v>7.2333331108093262</v>
      </c>
      <c r="M1980" t="s">
        <v>144</v>
      </c>
      <c r="P1980" s="4" t="str">
        <f t="shared" si="59"/>
        <v>KRAYN-WKO-NDX-20111107</v>
      </c>
      <c r="Q1980">
        <f t="shared" si="60"/>
        <v>1</v>
      </c>
    </row>
    <row r="1981" spans="1:17" x14ac:dyDescent="0.25">
      <c r="A1981" t="s">
        <v>4380</v>
      </c>
      <c r="B1981" t="s">
        <v>1265</v>
      </c>
      <c r="C1981" s="2">
        <v>40854</v>
      </c>
      <c r="D1981" s="2">
        <v>40854</v>
      </c>
      <c r="E1981" t="s">
        <v>30</v>
      </c>
      <c r="F1981" t="s">
        <v>1216</v>
      </c>
      <c r="G1981" t="s">
        <v>141</v>
      </c>
      <c r="H1981">
        <v>2.5</v>
      </c>
      <c r="I1981" t="s">
        <v>142</v>
      </c>
      <c r="K1981" s="5" t="s">
        <v>143</v>
      </c>
      <c r="L1981">
        <v>7.2333331108093262</v>
      </c>
      <c r="M1981" t="s">
        <v>144</v>
      </c>
      <c r="P1981" s="4" t="str">
        <f t="shared" si="59"/>
        <v>KRAYN-WKO-NDX-20111107</v>
      </c>
      <c r="Q1981">
        <f t="shared" si="60"/>
        <v>1</v>
      </c>
    </row>
    <row r="1982" spans="1:17" x14ac:dyDescent="0.25">
      <c r="A1982" t="s">
        <v>4381</v>
      </c>
      <c r="B1982" t="s">
        <v>1265</v>
      </c>
      <c r="C1982" s="2">
        <v>40854</v>
      </c>
      <c r="D1982" s="2">
        <v>40854</v>
      </c>
      <c r="E1982" t="s">
        <v>30</v>
      </c>
      <c r="F1982" t="s">
        <v>1216</v>
      </c>
      <c r="G1982" t="s">
        <v>141</v>
      </c>
      <c r="H1982">
        <v>2</v>
      </c>
      <c r="I1982" t="s">
        <v>142</v>
      </c>
      <c r="K1982" s="5" t="s">
        <v>143</v>
      </c>
      <c r="L1982">
        <v>7.2333331108093262</v>
      </c>
      <c r="M1982" t="s">
        <v>144</v>
      </c>
      <c r="P1982" s="4" t="str">
        <f t="shared" si="59"/>
        <v>KRAYN-WKO-NDX-20111107</v>
      </c>
      <c r="Q1982">
        <f t="shared" si="60"/>
        <v>1</v>
      </c>
    </row>
    <row r="1983" spans="1:17" x14ac:dyDescent="0.25">
      <c r="A1983" t="s">
        <v>4382</v>
      </c>
      <c r="B1983" t="s">
        <v>1265</v>
      </c>
      <c r="C1983" s="2">
        <v>40854</v>
      </c>
      <c r="D1983" s="2">
        <v>40854</v>
      </c>
      <c r="E1983" t="s">
        <v>30</v>
      </c>
      <c r="F1983" t="s">
        <v>1216</v>
      </c>
      <c r="G1983" t="s">
        <v>141</v>
      </c>
      <c r="H1983">
        <v>1</v>
      </c>
      <c r="I1983" t="s">
        <v>142</v>
      </c>
      <c r="K1983" s="5" t="s">
        <v>143</v>
      </c>
      <c r="L1983">
        <v>7.2333331108093262</v>
      </c>
      <c r="M1983" t="s">
        <v>144</v>
      </c>
      <c r="P1983" s="4" t="str">
        <f t="shared" si="59"/>
        <v>KRAYN-WKO-NDX-20111107</v>
      </c>
      <c r="Q1983">
        <f t="shared" si="60"/>
        <v>1</v>
      </c>
    </row>
    <row r="1984" spans="1:17" x14ac:dyDescent="0.25">
      <c r="A1984" t="s">
        <v>4383</v>
      </c>
      <c r="B1984" t="s">
        <v>1265</v>
      </c>
      <c r="C1984" s="2">
        <v>40854</v>
      </c>
      <c r="D1984" s="2">
        <v>40854</v>
      </c>
      <c r="E1984" t="s">
        <v>30</v>
      </c>
      <c r="F1984" t="s">
        <v>1216</v>
      </c>
      <c r="G1984" t="s">
        <v>141</v>
      </c>
      <c r="H1984">
        <v>3</v>
      </c>
      <c r="I1984" t="s">
        <v>142</v>
      </c>
      <c r="K1984" s="5" t="s">
        <v>143</v>
      </c>
      <c r="L1984">
        <v>7.2333331108093262</v>
      </c>
      <c r="M1984" t="s">
        <v>144</v>
      </c>
      <c r="P1984" s="4" t="str">
        <f t="shared" si="59"/>
        <v>KRAYN-WKO-NDX-20111107</v>
      </c>
      <c r="Q1984">
        <f t="shared" si="60"/>
        <v>1</v>
      </c>
    </row>
    <row r="1985" spans="1:17" x14ac:dyDescent="0.25">
      <c r="A1985" t="s">
        <v>4387</v>
      </c>
      <c r="B1985" t="s">
        <v>1265</v>
      </c>
      <c r="C1985" s="2">
        <v>40854</v>
      </c>
      <c r="D1985" s="2">
        <v>40854</v>
      </c>
      <c r="E1985" t="s">
        <v>30</v>
      </c>
      <c r="F1985" t="s">
        <v>1200</v>
      </c>
      <c r="G1985" t="s">
        <v>141</v>
      </c>
      <c r="H1985">
        <v>10.75</v>
      </c>
      <c r="I1985" t="s">
        <v>162</v>
      </c>
      <c r="J1985" t="s">
        <v>1731</v>
      </c>
      <c r="K1985" s="5" t="s">
        <v>4388</v>
      </c>
      <c r="L1985">
        <v>7.2333331108093262</v>
      </c>
      <c r="M1985" t="s">
        <v>144</v>
      </c>
      <c r="P1985" s="4" t="str">
        <f t="shared" si="59"/>
        <v>KRAYN-WKO-NDX-20111107</v>
      </c>
      <c r="Q1985">
        <f t="shared" si="60"/>
        <v>1</v>
      </c>
    </row>
    <row r="1986" spans="1:17" x14ac:dyDescent="0.25">
      <c r="A1986" t="s">
        <v>3065</v>
      </c>
      <c r="B1986" t="s">
        <v>1265</v>
      </c>
      <c r="C1986" s="2">
        <v>40855</v>
      </c>
      <c r="D1986" s="2">
        <v>40855</v>
      </c>
      <c r="E1986" t="s">
        <v>21</v>
      </c>
      <c r="F1986" t="s">
        <v>1200</v>
      </c>
      <c r="G1986" t="s">
        <v>141</v>
      </c>
      <c r="H1986">
        <v>2</v>
      </c>
      <c r="I1986" t="s">
        <v>162</v>
      </c>
      <c r="K1986" s="5" t="s">
        <v>143</v>
      </c>
      <c r="L1986">
        <v>7.4000000953674316</v>
      </c>
      <c r="M1986" t="s">
        <v>144</v>
      </c>
      <c r="P1986" s="4" t="str">
        <f t="shared" si="59"/>
        <v>KRAYN-WKO-NDX-20111108</v>
      </c>
      <c r="Q1986">
        <f t="shared" si="60"/>
        <v>1</v>
      </c>
    </row>
    <row r="1987" spans="1:17" x14ac:dyDescent="0.25">
      <c r="A1987" t="s">
        <v>3066</v>
      </c>
      <c r="B1987" t="s">
        <v>1265</v>
      </c>
      <c r="C1987" s="2">
        <v>40855</v>
      </c>
      <c r="D1987" s="2">
        <v>40855</v>
      </c>
      <c r="E1987" t="s">
        <v>21</v>
      </c>
      <c r="F1987" t="s">
        <v>1200</v>
      </c>
      <c r="G1987" t="s">
        <v>141</v>
      </c>
      <c r="H1987">
        <v>1</v>
      </c>
      <c r="I1987" t="s">
        <v>162</v>
      </c>
      <c r="K1987" s="5" t="s">
        <v>143</v>
      </c>
      <c r="L1987">
        <v>7.4000000953674316</v>
      </c>
      <c r="M1987" t="s">
        <v>144</v>
      </c>
      <c r="P1987" s="4" t="str">
        <f t="shared" ref="P1987:P2050" si="61">LEFT($A1987,22)</f>
        <v>KRAYN-WKO-NDX-20111108</v>
      </c>
      <c r="Q1987">
        <f t="shared" ref="Q1987:Q2050" si="62">COUNTIF($A$2:$A$2708,$A1987)</f>
        <v>1</v>
      </c>
    </row>
    <row r="1988" spans="1:17" x14ac:dyDescent="0.25">
      <c r="A1988" t="s">
        <v>3067</v>
      </c>
      <c r="B1988" t="s">
        <v>1265</v>
      </c>
      <c r="C1988" s="2">
        <v>40855</v>
      </c>
      <c r="D1988" s="2">
        <v>40855</v>
      </c>
      <c r="E1988" t="s">
        <v>21</v>
      </c>
      <c r="F1988" t="s">
        <v>1200</v>
      </c>
      <c r="G1988" t="s">
        <v>141</v>
      </c>
      <c r="H1988">
        <v>2</v>
      </c>
      <c r="I1988" t="s">
        <v>162</v>
      </c>
      <c r="K1988" s="5" t="s">
        <v>143</v>
      </c>
      <c r="L1988">
        <v>7.4000000953674316</v>
      </c>
      <c r="M1988" t="s">
        <v>144</v>
      </c>
      <c r="P1988" s="4" t="str">
        <f t="shared" si="61"/>
        <v>KRAYN-WKO-NDX-20111108</v>
      </c>
      <c r="Q1988">
        <f t="shared" si="62"/>
        <v>1</v>
      </c>
    </row>
    <row r="1989" spans="1:17" x14ac:dyDescent="0.25">
      <c r="A1989" t="s">
        <v>3068</v>
      </c>
      <c r="B1989" t="s">
        <v>1265</v>
      </c>
      <c r="C1989" s="2">
        <v>40855</v>
      </c>
      <c r="D1989" s="2">
        <v>40855</v>
      </c>
      <c r="E1989" t="s">
        <v>21</v>
      </c>
      <c r="F1989" t="s">
        <v>1200</v>
      </c>
      <c r="G1989" t="s">
        <v>141</v>
      </c>
      <c r="H1989">
        <v>0.5</v>
      </c>
      <c r="I1989" t="s">
        <v>162</v>
      </c>
      <c r="K1989" s="5" t="s">
        <v>143</v>
      </c>
      <c r="L1989">
        <v>7.4000000953674316</v>
      </c>
      <c r="M1989" t="s">
        <v>144</v>
      </c>
      <c r="P1989" s="4" t="str">
        <f t="shared" si="61"/>
        <v>KRAYN-WKO-NDX-20111108</v>
      </c>
      <c r="Q1989">
        <f t="shared" si="62"/>
        <v>1</v>
      </c>
    </row>
    <row r="1990" spans="1:17" x14ac:dyDescent="0.25">
      <c r="A1990" t="s">
        <v>3070</v>
      </c>
      <c r="B1990" t="s">
        <v>1265</v>
      </c>
      <c r="C1990" s="2">
        <v>40855</v>
      </c>
      <c r="D1990" s="2">
        <v>40855</v>
      </c>
      <c r="E1990" t="s">
        <v>21</v>
      </c>
      <c r="F1990" t="s">
        <v>1200</v>
      </c>
      <c r="G1990" t="s">
        <v>141</v>
      </c>
      <c r="H1990">
        <v>11</v>
      </c>
      <c r="I1990" t="s">
        <v>162</v>
      </c>
      <c r="J1990" t="s">
        <v>3071</v>
      </c>
      <c r="K1990" s="5" t="s">
        <v>201</v>
      </c>
      <c r="L1990">
        <v>7.4000000953674316</v>
      </c>
      <c r="M1990" t="s">
        <v>144</v>
      </c>
      <c r="P1990" s="4" t="str">
        <f t="shared" si="61"/>
        <v>KRAYN-WKO-NDX-20111108</v>
      </c>
      <c r="Q1990">
        <f t="shared" si="62"/>
        <v>1</v>
      </c>
    </row>
    <row r="1991" spans="1:17" x14ac:dyDescent="0.25">
      <c r="A1991" t="s">
        <v>3113</v>
      </c>
      <c r="B1991" t="s">
        <v>1265</v>
      </c>
      <c r="C1991" s="2">
        <v>40855</v>
      </c>
      <c r="D1991" s="2">
        <v>40855</v>
      </c>
      <c r="E1991" t="s">
        <v>21</v>
      </c>
      <c r="F1991" t="s">
        <v>1200</v>
      </c>
      <c r="G1991" t="s">
        <v>141</v>
      </c>
      <c r="H1991">
        <v>2</v>
      </c>
      <c r="I1991" t="s">
        <v>162</v>
      </c>
      <c r="K1991" s="5" t="s">
        <v>143</v>
      </c>
      <c r="L1991">
        <v>7.4000000953674316</v>
      </c>
      <c r="M1991" t="s">
        <v>144</v>
      </c>
      <c r="P1991" s="4" t="str">
        <f t="shared" si="61"/>
        <v>KRAYN-WKO-NDX-20111108</v>
      </c>
      <c r="Q1991">
        <f t="shared" si="62"/>
        <v>1</v>
      </c>
    </row>
    <row r="1992" spans="1:17" x14ac:dyDescent="0.25">
      <c r="A1992" t="s">
        <v>3114</v>
      </c>
      <c r="B1992" t="s">
        <v>1265</v>
      </c>
      <c r="C1992" s="2">
        <v>40855</v>
      </c>
      <c r="D1992" s="2">
        <v>40855</v>
      </c>
      <c r="E1992" t="s">
        <v>21</v>
      </c>
      <c r="F1992" t="s">
        <v>1200</v>
      </c>
      <c r="G1992" t="s">
        <v>141</v>
      </c>
      <c r="H1992">
        <v>1.5</v>
      </c>
      <c r="I1992" t="s">
        <v>162</v>
      </c>
      <c r="K1992" s="5" t="s">
        <v>143</v>
      </c>
      <c r="L1992">
        <v>7.4000000953674316</v>
      </c>
      <c r="M1992" t="s">
        <v>144</v>
      </c>
      <c r="P1992" s="4" t="str">
        <f t="shared" si="61"/>
        <v>KRAYN-WKO-NDX-20111108</v>
      </c>
      <c r="Q1992">
        <f t="shared" si="62"/>
        <v>1</v>
      </c>
    </row>
    <row r="1993" spans="1:17" x14ac:dyDescent="0.25">
      <c r="A1993" t="s">
        <v>4136</v>
      </c>
      <c r="B1993" t="s">
        <v>1265</v>
      </c>
      <c r="C1993" s="2">
        <v>40855</v>
      </c>
      <c r="D1993" s="2">
        <v>40856</v>
      </c>
      <c r="E1993" t="s">
        <v>28</v>
      </c>
      <c r="F1993" t="s">
        <v>1200</v>
      </c>
      <c r="G1993" t="s">
        <v>141</v>
      </c>
      <c r="H1993">
        <v>12.5</v>
      </c>
      <c r="I1993" t="s">
        <v>162</v>
      </c>
      <c r="K1993" s="5" t="s">
        <v>143</v>
      </c>
      <c r="L1993">
        <v>12.550000190734863</v>
      </c>
      <c r="M1993" t="s">
        <v>144</v>
      </c>
      <c r="P1993" s="4" t="str">
        <f t="shared" si="61"/>
        <v>KRAYN-WKO-NDX-20111108</v>
      </c>
      <c r="Q1993">
        <f t="shared" si="62"/>
        <v>1</v>
      </c>
    </row>
    <row r="1994" spans="1:17" x14ac:dyDescent="0.25">
      <c r="A1994" t="s">
        <v>4137</v>
      </c>
      <c r="B1994" t="s">
        <v>1265</v>
      </c>
      <c r="C1994" s="2">
        <v>40855</v>
      </c>
      <c r="E1994" t="s">
        <v>28</v>
      </c>
      <c r="F1994" t="s">
        <v>1200</v>
      </c>
      <c r="G1994" t="s">
        <v>141</v>
      </c>
      <c r="H1994">
        <v>2.25</v>
      </c>
      <c r="I1994" t="s">
        <v>162</v>
      </c>
      <c r="K1994" s="5" t="s">
        <v>143</v>
      </c>
      <c r="L1994">
        <v>12.550000190734863</v>
      </c>
      <c r="M1994" t="s">
        <v>144</v>
      </c>
      <c r="P1994" s="4" t="str">
        <f t="shared" si="61"/>
        <v>KRAYN-WKO-NDX-20111108</v>
      </c>
      <c r="Q1994">
        <f t="shared" si="62"/>
        <v>1</v>
      </c>
    </row>
    <row r="1995" spans="1:17" x14ac:dyDescent="0.25">
      <c r="A1995" t="s">
        <v>4240</v>
      </c>
      <c r="B1995" t="s">
        <v>1265</v>
      </c>
      <c r="C1995" s="2">
        <v>40855</v>
      </c>
      <c r="D1995" s="2">
        <v>40855</v>
      </c>
      <c r="E1995" t="s">
        <v>29</v>
      </c>
      <c r="F1995" t="s">
        <v>1200</v>
      </c>
      <c r="G1995" t="s">
        <v>141</v>
      </c>
      <c r="H1995">
        <v>1.75</v>
      </c>
      <c r="I1995" t="s">
        <v>162</v>
      </c>
      <c r="K1995" s="5" t="s">
        <v>143</v>
      </c>
      <c r="L1995">
        <v>2.3666665554046631</v>
      </c>
      <c r="M1995" t="s">
        <v>144</v>
      </c>
      <c r="P1995" s="4" t="str">
        <f t="shared" si="61"/>
        <v>KRAYN-WKO-NDX-20111108</v>
      </c>
      <c r="Q1995">
        <f t="shared" si="62"/>
        <v>1</v>
      </c>
    </row>
    <row r="1996" spans="1:17" x14ac:dyDescent="0.25">
      <c r="A1996" t="s">
        <v>4386</v>
      </c>
      <c r="B1996" t="s">
        <v>1265</v>
      </c>
      <c r="C1996" s="2">
        <v>40855</v>
      </c>
      <c r="D1996" s="2">
        <v>40855</v>
      </c>
      <c r="E1996" t="s">
        <v>30</v>
      </c>
      <c r="F1996" t="s">
        <v>1200</v>
      </c>
      <c r="G1996" t="s">
        <v>141</v>
      </c>
      <c r="H1996">
        <v>1.5</v>
      </c>
      <c r="I1996" t="s">
        <v>162</v>
      </c>
      <c r="K1996" s="5" t="s">
        <v>143</v>
      </c>
      <c r="L1996">
        <v>2.2999999523162842</v>
      </c>
      <c r="M1996" t="s">
        <v>144</v>
      </c>
      <c r="P1996" s="4" t="str">
        <f t="shared" si="61"/>
        <v>KRAYN-WKO-NDX-20111108</v>
      </c>
      <c r="Q1996">
        <f t="shared" si="62"/>
        <v>1</v>
      </c>
    </row>
    <row r="1997" spans="1:17" x14ac:dyDescent="0.25">
      <c r="A1997" t="s">
        <v>4511</v>
      </c>
      <c r="B1997" t="s">
        <v>1265</v>
      </c>
      <c r="C1997" s="2">
        <v>40855</v>
      </c>
      <c r="D1997" s="2">
        <v>40855</v>
      </c>
      <c r="E1997" t="s">
        <v>31</v>
      </c>
      <c r="F1997" t="s">
        <v>1200</v>
      </c>
      <c r="G1997" t="s">
        <v>141</v>
      </c>
      <c r="H1997">
        <v>2</v>
      </c>
      <c r="I1997" t="s">
        <v>162</v>
      </c>
      <c r="K1997" s="5" t="s">
        <v>143</v>
      </c>
      <c r="L1997">
        <v>1.9333332777023315</v>
      </c>
      <c r="M1997" t="s">
        <v>144</v>
      </c>
      <c r="P1997" s="4" t="str">
        <f t="shared" si="61"/>
        <v>KRAYN-WKO-NDX-20111108</v>
      </c>
      <c r="Q1997">
        <f t="shared" si="62"/>
        <v>1</v>
      </c>
    </row>
    <row r="1998" spans="1:17" x14ac:dyDescent="0.25">
      <c r="A1998" t="s">
        <v>1434</v>
      </c>
      <c r="B1998" t="s">
        <v>1417</v>
      </c>
      <c r="C1998" s="2">
        <v>40856</v>
      </c>
      <c r="D1998" s="2">
        <v>40856</v>
      </c>
      <c r="E1998" t="s">
        <v>11</v>
      </c>
      <c r="F1998" t="s">
        <v>161</v>
      </c>
      <c r="G1998" t="s">
        <v>141</v>
      </c>
      <c r="H1998">
        <v>3.25</v>
      </c>
      <c r="I1998" t="s">
        <v>142</v>
      </c>
      <c r="K1998" s="5" t="s">
        <v>143</v>
      </c>
      <c r="L1998">
        <v>2.6500000953674316</v>
      </c>
      <c r="M1998" t="s">
        <v>144</v>
      </c>
      <c r="P1998" s="4" t="str">
        <f t="shared" si="61"/>
        <v>KRAYN-WKO-NDX-20111109</v>
      </c>
      <c r="Q1998">
        <f t="shared" si="62"/>
        <v>1</v>
      </c>
    </row>
    <row r="1999" spans="1:17" x14ac:dyDescent="0.25">
      <c r="A1999" t="s">
        <v>3243</v>
      </c>
      <c r="B1999" t="s">
        <v>1265</v>
      </c>
      <c r="C1999" s="2">
        <v>40856</v>
      </c>
      <c r="D1999" s="2">
        <v>40856</v>
      </c>
      <c r="E1999" t="s">
        <v>22</v>
      </c>
      <c r="F1999" t="s">
        <v>1200</v>
      </c>
      <c r="G1999" t="s">
        <v>141</v>
      </c>
      <c r="H1999">
        <v>9</v>
      </c>
      <c r="I1999" t="s">
        <v>162</v>
      </c>
      <c r="K1999" s="5" t="s">
        <v>143</v>
      </c>
      <c r="L1999">
        <v>5.6333332061767578</v>
      </c>
      <c r="M1999" t="s">
        <v>144</v>
      </c>
      <c r="P1999" s="4" t="str">
        <f t="shared" si="61"/>
        <v>KRAYN-WKO-NDX-20111109</v>
      </c>
      <c r="Q1999">
        <f t="shared" si="62"/>
        <v>1</v>
      </c>
    </row>
    <row r="2000" spans="1:17" x14ac:dyDescent="0.25">
      <c r="A2000" t="s">
        <v>3385</v>
      </c>
      <c r="B2000" t="s">
        <v>1265</v>
      </c>
      <c r="C2000" s="2">
        <v>40856</v>
      </c>
      <c r="D2000" s="2">
        <v>40856</v>
      </c>
      <c r="E2000" t="s">
        <v>23</v>
      </c>
      <c r="F2000" t="s">
        <v>1200</v>
      </c>
      <c r="G2000" t="s">
        <v>141</v>
      </c>
      <c r="H2000">
        <v>7</v>
      </c>
      <c r="I2000" t="s">
        <v>162</v>
      </c>
      <c r="J2000" t="s">
        <v>46</v>
      </c>
      <c r="K2000" s="5" t="s">
        <v>3386</v>
      </c>
      <c r="L2000">
        <v>7.8000001907348633</v>
      </c>
      <c r="M2000" t="s">
        <v>144</v>
      </c>
      <c r="P2000" s="4" t="str">
        <f t="shared" si="61"/>
        <v>KRAYN-WKO-NDX-20111109</v>
      </c>
      <c r="Q2000">
        <f t="shared" si="62"/>
        <v>1</v>
      </c>
    </row>
    <row r="2001" spans="1:17" x14ac:dyDescent="0.25">
      <c r="A2001" t="s">
        <v>3398</v>
      </c>
      <c r="B2001" t="s">
        <v>1265</v>
      </c>
      <c r="C2001" s="2">
        <v>40856</v>
      </c>
      <c r="D2001" s="2">
        <v>40856</v>
      </c>
      <c r="E2001" t="s">
        <v>23</v>
      </c>
      <c r="F2001" t="s">
        <v>1200</v>
      </c>
      <c r="G2001" t="s">
        <v>141</v>
      </c>
      <c r="H2001">
        <v>2</v>
      </c>
      <c r="I2001" t="s">
        <v>162</v>
      </c>
      <c r="K2001" s="5" t="s">
        <v>143</v>
      </c>
      <c r="L2001">
        <v>7.8000001907348633</v>
      </c>
      <c r="M2001" t="s">
        <v>144</v>
      </c>
      <c r="P2001" s="4" t="str">
        <f t="shared" si="61"/>
        <v>KRAYN-WKO-NDX-20111109</v>
      </c>
      <c r="Q2001">
        <f t="shared" si="62"/>
        <v>1</v>
      </c>
    </row>
    <row r="2002" spans="1:17" x14ac:dyDescent="0.25">
      <c r="A2002" t="s">
        <v>3399</v>
      </c>
      <c r="B2002" t="s">
        <v>1265</v>
      </c>
      <c r="C2002" s="2">
        <v>40856</v>
      </c>
      <c r="D2002" s="2">
        <v>40856</v>
      </c>
      <c r="E2002" t="s">
        <v>23</v>
      </c>
      <c r="F2002" t="s">
        <v>1200</v>
      </c>
      <c r="G2002" t="s">
        <v>141</v>
      </c>
      <c r="H2002">
        <v>1.5</v>
      </c>
      <c r="I2002" t="s">
        <v>162</v>
      </c>
      <c r="K2002" s="5" t="s">
        <v>143</v>
      </c>
      <c r="L2002">
        <v>7.8000001907348633</v>
      </c>
      <c r="M2002" t="s">
        <v>144</v>
      </c>
      <c r="P2002" s="4" t="str">
        <f t="shared" si="61"/>
        <v>KRAYN-WKO-NDX-20111109</v>
      </c>
      <c r="Q2002">
        <f t="shared" si="62"/>
        <v>1</v>
      </c>
    </row>
    <row r="2003" spans="1:17" x14ac:dyDescent="0.25">
      <c r="A2003" t="s">
        <v>3400</v>
      </c>
      <c r="B2003" t="s">
        <v>1265</v>
      </c>
      <c r="C2003" s="2">
        <v>40856</v>
      </c>
      <c r="D2003" s="2">
        <v>40856</v>
      </c>
      <c r="E2003" t="s">
        <v>23</v>
      </c>
      <c r="F2003" t="s">
        <v>1200</v>
      </c>
      <c r="G2003" t="s">
        <v>141</v>
      </c>
      <c r="H2003">
        <v>1</v>
      </c>
      <c r="I2003" t="s">
        <v>162</v>
      </c>
      <c r="K2003" s="5" t="s">
        <v>143</v>
      </c>
      <c r="L2003">
        <v>7.8000001907348633</v>
      </c>
      <c r="M2003" t="s">
        <v>144</v>
      </c>
      <c r="P2003" s="4" t="str">
        <f t="shared" si="61"/>
        <v>KRAYN-WKO-NDX-20111109</v>
      </c>
      <c r="Q2003">
        <f t="shared" si="62"/>
        <v>1</v>
      </c>
    </row>
    <row r="2004" spans="1:17" x14ac:dyDescent="0.25">
      <c r="A2004" t="s">
        <v>3401</v>
      </c>
      <c r="B2004" t="s">
        <v>1265</v>
      </c>
      <c r="C2004" s="2">
        <v>40856</v>
      </c>
      <c r="D2004" s="2">
        <v>40856</v>
      </c>
      <c r="E2004" t="s">
        <v>23</v>
      </c>
      <c r="F2004" t="s">
        <v>1200</v>
      </c>
      <c r="G2004" t="s">
        <v>141</v>
      </c>
      <c r="H2004">
        <v>1</v>
      </c>
      <c r="I2004" t="s">
        <v>162</v>
      </c>
      <c r="K2004" s="5" t="s">
        <v>143</v>
      </c>
      <c r="L2004">
        <v>7.8000001907348633</v>
      </c>
      <c r="M2004" t="s">
        <v>144</v>
      </c>
      <c r="P2004" s="4" t="str">
        <f t="shared" si="61"/>
        <v>KRAYN-WKO-NDX-20111109</v>
      </c>
      <c r="Q2004">
        <f t="shared" si="62"/>
        <v>1</v>
      </c>
    </row>
    <row r="2005" spans="1:17" s="6" customFormat="1" x14ac:dyDescent="0.25">
      <c r="A2005" t="s">
        <v>3402</v>
      </c>
      <c r="B2005" t="s">
        <v>1265</v>
      </c>
      <c r="C2005" s="2">
        <v>40856</v>
      </c>
      <c r="D2005" s="2">
        <v>40856</v>
      </c>
      <c r="E2005" t="s">
        <v>23</v>
      </c>
      <c r="F2005" t="s">
        <v>1200</v>
      </c>
      <c r="G2005" t="s">
        <v>141</v>
      </c>
      <c r="H2005">
        <v>2.5</v>
      </c>
      <c r="I2005" t="s">
        <v>162</v>
      </c>
      <c r="J2005"/>
      <c r="K2005" s="5" t="s">
        <v>143</v>
      </c>
      <c r="L2005">
        <v>7.8000001907348633</v>
      </c>
      <c r="M2005" t="s">
        <v>144</v>
      </c>
      <c r="N2005"/>
      <c r="P2005" s="9" t="str">
        <f t="shared" si="61"/>
        <v>KRAYN-WKO-NDX-20111109</v>
      </c>
      <c r="Q2005">
        <f t="shared" si="62"/>
        <v>1</v>
      </c>
    </row>
    <row r="2006" spans="1:17" s="6" customFormat="1" x14ac:dyDescent="0.25">
      <c r="A2006" t="s">
        <v>3403</v>
      </c>
      <c r="B2006" t="s">
        <v>1265</v>
      </c>
      <c r="C2006" s="2">
        <v>40856</v>
      </c>
      <c r="D2006" s="2">
        <v>40856</v>
      </c>
      <c r="E2006" t="s">
        <v>23</v>
      </c>
      <c r="F2006" t="s">
        <v>1200</v>
      </c>
      <c r="G2006" t="s">
        <v>141</v>
      </c>
      <c r="H2006">
        <v>0.5</v>
      </c>
      <c r="I2006" t="s">
        <v>162</v>
      </c>
      <c r="J2006"/>
      <c r="K2006" s="5" t="s">
        <v>143</v>
      </c>
      <c r="L2006">
        <v>7.8000001907348633</v>
      </c>
      <c r="M2006" t="s">
        <v>144</v>
      </c>
      <c r="N2006"/>
      <c r="P2006" s="9" t="str">
        <f t="shared" si="61"/>
        <v>KRAYN-WKO-NDX-20111109</v>
      </c>
      <c r="Q2006">
        <f t="shared" si="62"/>
        <v>1</v>
      </c>
    </row>
    <row r="2007" spans="1:17" x14ac:dyDescent="0.25">
      <c r="A2007" t="s">
        <v>3404</v>
      </c>
      <c r="B2007" t="s">
        <v>1265</v>
      </c>
      <c r="C2007" s="2">
        <v>40856</v>
      </c>
      <c r="D2007" s="2">
        <v>40856</v>
      </c>
      <c r="E2007" t="s">
        <v>23</v>
      </c>
      <c r="F2007" t="s">
        <v>161</v>
      </c>
      <c r="G2007" t="s">
        <v>141</v>
      </c>
      <c r="H2007">
        <v>2</v>
      </c>
      <c r="I2007" t="s">
        <v>142</v>
      </c>
      <c r="K2007" s="5" t="s">
        <v>143</v>
      </c>
      <c r="L2007">
        <v>7.8000001907348633</v>
      </c>
      <c r="M2007" t="s">
        <v>144</v>
      </c>
      <c r="P2007" s="4" t="str">
        <f t="shared" si="61"/>
        <v>KRAYN-WKO-NDX-20111109</v>
      </c>
      <c r="Q2007">
        <f t="shared" si="62"/>
        <v>1</v>
      </c>
    </row>
    <row r="2008" spans="1:17" x14ac:dyDescent="0.25">
      <c r="A2008" t="s">
        <v>4679</v>
      </c>
      <c r="B2008" t="s">
        <v>1265</v>
      </c>
      <c r="C2008" s="2">
        <v>40856</v>
      </c>
      <c r="D2008" s="2">
        <v>40856</v>
      </c>
      <c r="E2008" t="s">
        <v>32</v>
      </c>
      <c r="F2008" t="s">
        <v>1200</v>
      </c>
      <c r="G2008" t="s">
        <v>141</v>
      </c>
      <c r="H2008">
        <v>1.25</v>
      </c>
      <c r="I2008" t="s">
        <v>162</v>
      </c>
      <c r="K2008" s="5" t="s">
        <v>143</v>
      </c>
      <c r="L2008">
        <v>1.7666666507720947</v>
      </c>
      <c r="M2008" t="s">
        <v>144</v>
      </c>
      <c r="P2008" s="4" t="str">
        <f t="shared" si="61"/>
        <v>KRAYN-WKO-NDX-20111109</v>
      </c>
      <c r="Q2008">
        <f t="shared" si="62"/>
        <v>1</v>
      </c>
    </row>
    <row r="2009" spans="1:17" x14ac:dyDescent="0.25">
      <c r="A2009" t="s">
        <v>4818</v>
      </c>
      <c r="B2009" t="s">
        <v>1265</v>
      </c>
      <c r="C2009" s="2">
        <v>40856</v>
      </c>
      <c r="D2009" s="2">
        <v>40856</v>
      </c>
      <c r="E2009" t="s">
        <v>33</v>
      </c>
      <c r="F2009" t="s">
        <v>1200</v>
      </c>
      <c r="G2009" t="s">
        <v>141</v>
      </c>
      <c r="H2009">
        <v>1.25</v>
      </c>
      <c r="I2009" t="s">
        <v>162</v>
      </c>
      <c r="K2009" s="5" t="s">
        <v>143</v>
      </c>
      <c r="L2009">
        <v>2</v>
      </c>
      <c r="M2009" t="s">
        <v>144</v>
      </c>
      <c r="P2009" s="4" t="str">
        <f t="shared" si="61"/>
        <v>KRAYN-WKO-NDX-20111109</v>
      </c>
      <c r="Q2009">
        <f t="shared" si="62"/>
        <v>1</v>
      </c>
    </row>
    <row r="2010" spans="1:17" x14ac:dyDescent="0.25">
      <c r="A2010" t="s">
        <v>5002</v>
      </c>
      <c r="B2010" t="s">
        <v>1219</v>
      </c>
      <c r="C2010" s="2">
        <v>40856</v>
      </c>
      <c r="D2010" s="2">
        <v>40856</v>
      </c>
      <c r="E2010" t="s">
        <v>34</v>
      </c>
      <c r="F2010" t="s">
        <v>1200</v>
      </c>
      <c r="G2010" t="s">
        <v>141</v>
      </c>
      <c r="H2010">
        <v>1.25</v>
      </c>
      <c r="I2010" t="s">
        <v>162</v>
      </c>
      <c r="K2010" s="5" t="s">
        <v>143</v>
      </c>
      <c r="L2010">
        <v>1.9333332777023315</v>
      </c>
      <c r="M2010" t="s">
        <v>144</v>
      </c>
      <c r="P2010" s="4" t="str">
        <f t="shared" si="61"/>
        <v>KRAYN-WKO-NDX-20111109</v>
      </c>
      <c r="Q2010">
        <f t="shared" si="62"/>
        <v>1</v>
      </c>
    </row>
    <row r="2011" spans="1:17" x14ac:dyDescent="0.25">
      <c r="A2011" t="s">
        <v>5143</v>
      </c>
      <c r="B2011" t="s">
        <v>1265</v>
      </c>
      <c r="C2011" s="2">
        <v>40856</v>
      </c>
      <c r="D2011" s="2">
        <v>40856</v>
      </c>
      <c r="E2011" t="s">
        <v>35</v>
      </c>
      <c r="F2011" t="s">
        <v>1200</v>
      </c>
      <c r="G2011" t="s">
        <v>141</v>
      </c>
      <c r="H2011">
        <v>1.5</v>
      </c>
      <c r="I2011" t="s">
        <v>162</v>
      </c>
      <c r="K2011" s="5" t="s">
        <v>143</v>
      </c>
      <c r="L2011">
        <v>2.1500000953674316</v>
      </c>
      <c r="M2011" t="s">
        <v>144</v>
      </c>
      <c r="P2011" s="4" t="str">
        <f t="shared" si="61"/>
        <v>KRAYN-WKO-NDX-20111109</v>
      </c>
      <c r="Q2011">
        <f t="shared" si="62"/>
        <v>1</v>
      </c>
    </row>
    <row r="2012" spans="1:17" x14ac:dyDescent="0.25">
      <c r="A2012" t="s">
        <v>2377</v>
      </c>
      <c r="B2012" t="s">
        <v>2378</v>
      </c>
      <c r="C2012" s="2">
        <v>40857</v>
      </c>
      <c r="D2012" s="2">
        <v>40857</v>
      </c>
      <c r="E2012" t="s">
        <v>17</v>
      </c>
      <c r="F2012" t="s">
        <v>161</v>
      </c>
      <c r="G2012" t="s">
        <v>141</v>
      </c>
      <c r="H2012">
        <v>2.5</v>
      </c>
      <c r="I2012" t="s">
        <v>142</v>
      </c>
      <c r="K2012" s="5" t="s">
        <v>143</v>
      </c>
      <c r="L2012">
        <v>2.3333332538604736</v>
      </c>
      <c r="M2012" t="s">
        <v>144</v>
      </c>
      <c r="P2012" s="4" t="str">
        <f t="shared" si="61"/>
        <v>KRAYN-WKO-NDX-20111110</v>
      </c>
      <c r="Q2012">
        <f t="shared" si="62"/>
        <v>1</v>
      </c>
    </row>
    <row r="2013" spans="1:17" x14ac:dyDescent="0.25">
      <c r="A2013" t="s">
        <v>5289</v>
      </c>
      <c r="B2013" t="s">
        <v>1265</v>
      </c>
      <c r="C2013" s="2">
        <v>40857</v>
      </c>
      <c r="D2013" s="2">
        <v>40857</v>
      </c>
      <c r="E2013" t="s">
        <v>18</v>
      </c>
      <c r="F2013" t="s">
        <v>161</v>
      </c>
      <c r="G2013" t="s">
        <v>141</v>
      </c>
      <c r="H2013">
        <v>5.25</v>
      </c>
      <c r="I2013" t="s">
        <v>142</v>
      </c>
      <c r="K2013" s="5" t="s">
        <v>143</v>
      </c>
      <c r="L2013">
        <v>2.4166667461395264</v>
      </c>
      <c r="M2013" t="s">
        <v>144</v>
      </c>
      <c r="P2013" s="4" t="str">
        <f t="shared" si="61"/>
        <v>KRAYN-WKO-NDX-20111110</v>
      </c>
      <c r="Q2013">
        <f t="shared" si="62"/>
        <v>1</v>
      </c>
    </row>
    <row r="2014" spans="1:17" x14ac:dyDescent="0.25">
      <c r="A2014" t="s">
        <v>2704</v>
      </c>
      <c r="B2014" t="s">
        <v>1265</v>
      </c>
      <c r="C2014" s="2">
        <v>40857</v>
      </c>
      <c r="D2014" s="2">
        <v>40857</v>
      </c>
      <c r="E2014" t="s">
        <v>18</v>
      </c>
      <c r="F2014" t="s">
        <v>161</v>
      </c>
      <c r="G2014" t="s">
        <v>141</v>
      </c>
      <c r="H2014">
        <v>5.25</v>
      </c>
      <c r="I2014" t="s">
        <v>142</v>
      </c>
      <c r="K2014" s="5" t="s">
        <v>143</v>
      </c>
      <c r="L2014">
        <v>2.4166667461395264</v>
      </c>
      <c r="M2014" t="s">
        <v>144</v>
      </c>
      <c r="P2014" s="4" t="str">
        <f t="shared" si="61"/>
        <v>KRAYN-WKO-NDX-20111110</v>
      </c>
      <c r="Q2014">
        <f t="shared" si="62"/>
        <v>1</v>
      </c>
    </row>
    <row r="2015" spans="1:17" x14ac:dyDescent="0.25">
      <c r="A2015" t="s">
        <v>2550</v>
      </c>
      <c r="B2015" t="s">
        <v>2781</v>
      </c>
      <c r="C2015" s="2">
        <v>40857</v>
      </c>
      <c r="D2015" s="2">
        <v>40857</v>
      </c>
      <c r="E2015" t="s">
        <v>24</v>
      </c>
      <c r="F2015" t="s">
        <v>161</v>
      </c>
      <c r="G2015" t="s">
        <v>141</v>
      </c>
      <c r="H2015">
        <v>1.75</v>
      </c>
      <c r="I2015" t="s">
        <v>142</v>
      </c>
      <c r="K2015" s="5" t="s">
        <v>143</v>
      </c>
      <c r="L2015">
        <v>2.1166665554046631</v>
      </c>
      <c r="M2015" t="s">
        <v>144</v>
      </c>
      <c r="P2015" s="4" t="str">
        <f t="shared" si="61"/>
        <v>KRAYN-WKO-NDX-20111110</v>
      </c>
      <c r="Q2015">
        <f t="shared" si="62"/>
        <v>1</v>
      </c>
    </row>
    <row r="2016" spans="1:17" x14ac:dyDescent="0.25">
      <c r="A2016" t="s">
        <v>3525</v>
      </c>
      <c r="B2016" t="s">
        <v>1265</v>
      </c>
      <c r="C2016" s="2">
        <v>40857</v>
      </c>
      <c r="D2016" s="2">
        <v>40857</v>
      </c>
      <c r="E2016" t="s">
        <v>24</v>
      </c>
      <c r="F2016" t="s">
        <v>1200</v>
      </c>
      <c r="G2016" t="s">
        <v>141</v>
      </c>
      <c r="H2016">
        <v>8</v>
      </c>
      <c r="I2016" t="s">
        <v>162</v>
      </c>
      <c r="J2016" t="s">
        <v>46</v>
      </c>
      <c r="K2016" s="5" t="s">
        <v>3386</v>
      </c>
      <c r="L2016">
        <v>6.3166666030883789</v>
      </c>
      <c r="M2016" t="s">
        <v>144</v>
      </c>
      <c r="P2016" s="4" t="str">
        <f t="shared" si="61"/>
        <v>KRAYN-WKO-NDX-20111110</v>
      </c>
      <c r="Q2016">
        <f t="shared" si="62"/>
        <v>1</v>
      </c>
    </row>
    <row r="2017" spans="1:17" x14ac:dyDescent="0.25">
      <c r="A2017" t="s">
        <v>3536</v>
      </c>
      <c r="B2017" t="s">
        <v>1265</v>
      </c>
      <c r="C2017" s="2">
        <v>40857</v>
      </c>
      <c r="D2017" s="2">
        <v>40857</v>
      </c>
      <c r="E2017" t="s">
        <v>24</v>
      </c>
      <c r="F2017" t="s">
        <v>1200</v>
      </c>
      <c r="G2017" t="s">
        <v>141</v>
      </c>
      <c r="H2017">
        <v>1.5</v>
      </c>
      <c r="I2017" t="s">
        <v>162</v>
      </c>
      <c r="K2017" s="5" t="s">
        <v>143</v>
      </c>
      <c r="L2017">
        <v>6.1666665077209473</v>
      </c>
      <c r="M2017" t="s">
        <v>144</v>
      </c>
      <c r="P2017" s="4" t="str">
        <f t="shared" si="61"/>
        <v>KRAYN-WKO-NDX-20111110</v>
      </c>
      <c r="Q2017">
        <f t="shared" si="62"/>
        <v>1</v>
      </c>
    </row>
    <row r="2018" spans="1:17" x14ac:dyDescent="0.25">
      <c r="A2018" t="s">
        <v>3537</v>
      </c>
      <c r="B2018" t="s">
        <v>1265</v>
      </c>
      <c r="C2018" s="2">
        <v>40857</v>
      </c>
      <c r="D2018" s="2">
        <v>40857</v>
      </c>
      <c r="E2018" t="s">
        <v>24</v>
      </c>
      <c r="F2018" t="s">
        <v>1200</v>
      </c>
      <c r="G2018" t="s">
        <v>141</v>
      </c>
      <c r="H2018">
        <v>1.5</v>
      </c>
      <c r="I2018" t="s">
        <v>162</v>
      </c>
      <c r="K2018" s="5" t="s">
        <v>143</v>
      </c>
      <c r="L2018">
        <v>6.1666665077209473</v>
      </c>
      <c r="M2018" t="s">
        <v>144</v>
      </c>
      <c r="P2018" s="4" t="str">
        <f t="shared" si="61"/>
        <v>KRAYN-WKO-NDX-20111110</v>
      </c>
      <c r="Q2018">
        <f t="shared" si="62"/>
        <v>1</v>
      </c>
    </row>
    <row r="2019" spans="1:17" x14ac:dyDescent="0.25">
      <c r="A2019" t="s">
        <v>3538</v>
      </c>
      <c r="B2019" t="s">
        <v>1265</v>
      </c>
      <c r="C2019" s="2">
        <v>40857</v>
      </c>
      <c r="D2019" s="2">
        <v>40857</v>
      </c>
      <c r="E2019" t="s">
        <v>24</v>
      </c>
      <c r="F2019" t="s">
        <v>1200</v>
      </c>
      <c r="G2019" t="s">
        <v>141</v>
      </c>
      <c r="H2019">
        <v>1.5</v>
      </c>
      <c r="I2019" t="s">
        <v>162</v>
      </c>
      <c r="K2019" s="5" t="s">
        <v>143</v>
      </c>
      <c r="L2019">
        <v>6.1666665077209473</v>
      </c>
      <c r="M2019" t="s">
        <v>144</v>
      </c>
      <c r="P2019" s="4" t="str">
        <f t="shared" si="61"/>
        <v>KRAYN-WKO-NDX-20111110</v>
      </c>
      <c r="Q2019">
        <f t="shared" si="62"/>
        <v>1</v>
      </c>
    </row>
    <row r="2020" spans="1:17" x14ac:dyDescent="0.25">
      <c r="A2020" t="s">
        <v>3539</v>
      </c>
      <c r="B2020" t="s">
        <v>1265</v>
      </c>
      <c r="C2020" s="2">
        <v>40857</v>
      </c>
      <c r="D2020" s="2">
        <v>40857</v>
      </c>
      <c r="E2020" t="s">
        <v>24</v>
      </c>
      <c r="F2020" t="s">
        <v>1200</v>
      </c>
      <c r="G2020" t="s">
        <v>141</v>
      </c>
      <c r="H2020">
        <v>1.5</v>
      </c>
      <c r="I2020" t="s">
        <v>162</v>
      </c>
      <c r="K2020" s="5" t="s">
        <v>143</v>
      </c>
      <c r="L2020">
        <v>6.1666665077209473</v>
      </c>
      <c r="M2020" t="s">
        <v>144</v>
      </c>
      <c r="P2020" s="4" t="str">
        <f t="shared" si="61"/>
        <v>KRAYN-WKO-NDX-20111110</v>
      </c>
      <c r="Q2020">
        <f t="shared" si="62"/>
        <v>1</v>
      </c>
    </row>
    <row r="2021" spans="1:17" x14ac:dyDescent="0.25">
      <c r="A2021" t="s">
        <v>3540</v>
      </c>
      <c r="B2021" t="s">
        <v>1265</v>
      </c>
      <c r="C2021" s="2">
        <v>40857</v>
      </c>
      <c r="D2021" s="2">
        <v>40857</v>
      </c>
      <c r="E2021" t="s">
        <v>24</v>
      </c>
      <c r="F2021" t="s">
        <v>1200</v>
      </c>
      <c r="G2021" t="s">
        <v>141</v>
      </c>
      <c r="H2021">
        <v>1.5</v>
      </c>
      <c r="I2021" t="s">
        <v>162</v>
      </c>
      <c r="K2021" s="5" t="s">
        <v>143</v>
      </c>
      <c r="L2021">
        <v>6.1666665077209473</v>
      </c>
      <c r="M2021" t="s">
        <v>144</v>
      </c>
      <c r="P2021" s="4" t="str">
        <f t="shared" si="61"/>
        <v>KRAYN-WKO-NDX-20111110</v>
      </c>
      <c r="Q2021">
        <f t="shared" si="62"/>
        <v>1</v>
      </c>
    </row>
    <row r="2022" spans="1:17" x14ac:dyDescent="0.25">
      <c r="A2022" t="s">
        <v>3541</v>
      </c>
      <c r="B2022" t="s">
        <v>1265</v>
      </c>
      <c r="C2022" s="2">
        <v>40857</v>
      </c>
      <c r="D2022" s="2">
        <v>40857</v>
      </c>
      <c r="E2022" t="s">
        <v>24</v>
      </c>
      <c r="F2022" t="s">
        <v>1200</v>
      </c>
      <c r="G2022" t="s">
        <v>141</v>
      </c>
      <c r="H2022">
        <v>1.5</v>
      </c>
      <c r="I2022" t="s">
        <v>162</v>
      </c>
      <c r="K2022" s="5" t="s">
        <v>143</v>
      </c>
      <c r="L2022">
        <v>6.1666665077209473</v>
      </c>
      <c r="M2022" t="s">
        <v>144</v>
      </c>
      <c r="P2022" s="4" t="str">
        <f t="shared" si="61"/>
        <v>KRAYN-WKO-NDX-20111110</v>
      </c>
      <c r="Q2022">
        <f t="shared" si="62"/>
        <v>1</v>
      </c>
    </row>
    <row r="2023" spans="1:17" x14ac:dyDescent="0.25">
      <c r="A2023" t="s">
        <v>3658</v>
      </c>
      <c r="B2023" t="s">
        <v>3659</v>
      </c>
      <c r="C2023" s="2">
        <v>40858</v>
      </c>
      <c r="D2023" s="2">
        <v>40858</v>
      </c>
      <c r="E2023" t="s">
        <v>25</v>
      </c>
      <c r="F2023" t="s">
        <v>161</v>
      </c>
      <c r="G2023" t="s">
        <v>141</v>
      </c>
      <c r="H2023">
        <v>0.75</v>
      </c>
      <c r="I2023" t="s">
        <v>142</v>
      </c>
      <c r="K2023" s="5" t="s">
        <v>143</v>
      </c>
      <c r="L2023">
        <v>2.3333332538604736</v>
      </c>
      <c r="M2023" t="s">
        <v>144</v>
      </c>
      <c r="P2023" s="4" t="str">
        <f t="shared" si="61"/>
        <v>KRAYN-WKO-NDX-20111111</v>
      </c>
      <c r="Q2023">
        <f t="shared" si="62"/>
        <v>1</v>
      </c>
    </row>
    <row r="2024" spans="1:17" x14ac:dyDescent="0.25">
      <c r="A2024" t="s">
        <v>4138</v>
      </c>
      <c r="B2024" t="s">
        <v>1427</v>
      </c>
      <c r="C2024" s="2">
        <v>40858</v>
      </c>
      <c r="D2024" s="2">
        <v>40859</v>
      </c>
      <c r="E2024" t="s">
        <v>28</v>
      </c>
      <c r="F2024" t="s">
        <v>161</v>
      </c>
      <c r="G2024" t="s">
        <v>141</v>
      </c>
      <c r="H2024">
        <v>15.25</v>
      </c>
      <c r="I2024" t="s">
        <v>142</v>
      </c>
      <c r="K2024" s="5" t="s">
        <v>143</v>
      </c>
      <c r="L2024">
        <v>15.366666793823242</v>
      </c>
      <c r="M2024" t="s">
        <v>144</v>
      </c>
      <c r="P2024" s="4" t="str">
        <f t="shared" si="61"/>
        <v>KRAYN-WKO-NDX-20111111</v>
      </c>
      <c r="Q2024">
        <f t="shared" si="62"/>
        <v>1</v>
      </c>
    </row>
    <row r="2025" spans="1:17" x14ac:dyDescent="0.25">
      <c r="A2025" t="s">
        <v>5104</v>
      </c>
      <c r="B2025" t="s">
        <v>5105</v>
      </c>
      <c r="C2025" s="2">
        <v>40858</v>
      </c>
      <c r="D2025" s="2">
        <v>40858</v>
      </c>
      <c r="E2025" t="s">
        <v>35</v>
      </c>
      <c r="F2025" t="s">
        <v>161</v>
      </c>
      <c r="G2025" t="s">
        <v>141</v>
      </c>
      <c r="H2025">
        <v>0.5</v>
      </c>
      <c r="I2025" t="s">
        <v>142</v>
      </c>
      <c r="K2025" s="5" t="s">
        <v>143</v>
      </c>
      <c r="L2025">
        <v>0.98333334922790527</v>
      </c>
      <c r="M2025" t="s">
        <v>144</v>
      </c>
      <c r="P2025" s="4" t="str">
        <f t="shared" si="61"/>
        <v>KRAYN-WKO-NDX-20111111</v>
      </c>
      <c r="Q2025">
        <f t="shared" si="62"/>
        <v>1</v>
      </c>
    </row>
    <row r="2026" spans="1:17" x14ac:dyDescent="0.25">
      <c r="A2026" t="s">
        <v>3701</v>
      </c>
      <c r="B2026" t="s">
        <v>1400</v>
      </c>
      <c r="C2026" s="2">
        <v>40860</v>
      </c>
      <c r="D2026" s="2">
        <v>40860</v>
      </c>
      <c r="E2026" t="s">
        <v>25</v>
      </c>
      <c r="F2026" t="s">
        <v>161</v>
      </c>
      <c r="G2026" t="s">
        <v>141</v>
      </c>
      <c r="H2026">
        <v>3.5</v>
      </c>
      <c r="I2026" t="s">
        <v>142</v>
      </c>
      <c r="K2026" s="5" t="s">
        <v>143</v>
      </c>
      <c r="L2026">
        <v>3.5833332538604736</v>
      </c>
      <c r="M2026" t="s">
        <v>144</v>
      </c>
      <c r="P2026" s="4" t="str">
        <f t="shared" si="61"/>
        <v>KRAYN-WKO-NDX-20111113</v>
      </c>
      <c r="Q2026">
        <f t="shared" si="62"/>
        <v>1</v>
      </c>
    </row>
    <row r="2027" spans="1:17" x14ac:dyDescent="0.25">
      <c r="A2027" t="s">
        <v>2207</v>
      </c>
      <c r="B2027" t="s">
        <v>1265</v>
      </c>
      <c r="C2027" s="2">
        <v>40861</v>
      </c>
      <c r="D2027" s="2">
        <v>40861</v>
      </c>
      <c r="E2027" t="s">
        <v>16</v>
      </c>
      <c r="F2027" t="s">
        <v>161</v>
      </c>
      <c r="G2027" t="s">
        <v>141</v>
      </c>
      <c r="H2027">
        <v>4.75</v>
      </c>
      <c r="I2027" t="s">
        <v>142</v>
      </c>
      <c r="K2027" s="5" t="s">
        <v>143</v>
      </c>
      <c r="L2027">
        <v>2.0333333015441895</v>
      </c>
      <c r="M2027" t="s">
        <v>144</v>
      </c>
      <c r="P2027" s="4" t="str">
        <f t="shared" si="61"/>
        <v>KRAYN-WKO-NDX-20111114</v>
      </c>
      <c r="Q2027">
        <f t="shared" si="62"/>
        <v>1</v>
      </c>
    </row>
    <row r="2028" spans="1:17" x14ac:dyDescent="0.25">
      <c r="A2028" t="s">
        <v>5290</v>
      </c>
      <c r="B2028" t="s">
        <v>1265</v>
      </c>
      <c r="C2028" s="2">
        <v>40861</v>
      </c>
      <c r="D2028" s="2">
        <v>40861</v>
      </c>
      <c r="E2028" t="s">
        <v>18</v>
      </c>
      <c r="F2028" t="s">
        <v>161</v>
      </c>
      <c r="G2028" t="s">
        <v>141</v>
      </c>
      <c r="H2028">
        <v>2.75</v>
      </c>
      <c r="I2028" t="s">
        <v>142</v>
      </c>
      <c r="K2028" s="5" t="s">
        <v>143</v>
      </c>
      <c r="L2028">
        <v>1.0499999523162842</v>
      </c>
      <c r="M2028" t="s">
        <v>144</v>
      </c>
      <c r="P2028" s="4" t="str">
        <f t="shared" si="61"/>
        <v>KRAYN-WKO-NDX-20111114</v>
      </c>
      <c r="Q2028">
        <f t="shared" si="62"/>
        <v>1</v>
      </c>
    </row>
    <row r="2029" spans="1:17" x14ac:dyDescent="0.25">
      <c r="A2029" t="s">
        <v>2551</v>
      </c>
      <c r="B2029" t="s">
        <v>1265</v>
      </c>
      <c r="C2029" s="2">
        <v>40861</v>
      </c>
      <c r="D2029" s="2">
        <v>40861</v>
      </c>
      <c r="E2029" t="s">
        <v>18</v>
      </c>
      <c r="F2029" t="s">
        <v>161</v>
      </c>
      <c r="G2029" t="s">
        <v>141</v>
      </c>
      <c r="H2029">
        <v>2.75</v>
      </c>
      <c r="I2029" t="s">
        <v>142</v>
      </c>
      <c r="K2029" s="5" t="s">
        <v>143</v>
      </c>
      <c r="L2029">
        <v>1.0499999523162842</v>
      </c>
      <c r="M2029" t="s">
        <v>144</v>
      </c>
      <c r="P2029" s="4" t="str">
        <f t="shared" si="61"/>
        <v>KRAYN-WKO-NDX-20111114</v>
      </c>
      <c r="Q2029">
        <f t="shared" si="62"/>
        <v>1</v>
      </c>
    </row>
    <row r="2030" spans="1:17" x14ac:dyDescent="0.25">
      <c r="A2030" t="s">
        <v>3231</v>
      </c>
      <c r="B2030" t="s">
        <v>3232</v>
      </c>
      <c r="C2030" s="2">
        <v>40861</v>
      </c>
      <c r="E2030" t="s">
        <v>22</v>
      </c>
      <c r="F2030" t="s">
        <v>161</v>
      </c>
      <c r="G2030" t="s">
        <v>141</v>
      </c>
      <c r="H2030">
        <v>4.5</v>
      </c>
      <c r="I2030" t="s">
        <v>142</v>
      </c>
      <c r="K2030" s="5" t="s">
        <v>143</v>
      </c>
      <c r="L2030">
        <v>0.78333336114883423</v>
      </c>
      <c r="M2030" t="s">
        <v>144</v>
      </c>
      <c r="P2030" s="4" t="str">
        <f t="shared" si="61"/>
        <v>KRAYN-WKO-NDX-20111114</v>
      </c>
      <c r="Q2030">
        <f t="shared" si="62"/>
        <v>1</v>
      </c>
    </row>
    <row r="2031" spans="1:17" x14ac:dyDescent="0.25">
      <c r="A2031" t="s">
        <v>3694</v>
      </c>
      <c r="B2031" t="s">
        <v>1265</v>
      </c>
      <c r="C2031" s="2">
        <v>40861</v>
      </c>
      <c r="D2031" s="2">
        <v>40861</v>
      </c>
      <c r="E2031" t="s">
        <v>25</v>
      </c>
      <c r="F2031" t="s">
        <v>1200</v>
      </c>
      <c r="G2031" t="s">
        <v>141</v>
      </c>
      <c r="H2031">
        <v>2</v>
      </c>
      <c r="I2031" t="s">
        <v>162</v>
      </c>
      <c r="K2031" s="5" t="s">
        <v>143</v>
      </c>
      <c r="L2031">
        <v>6.9333333969116211</v>
      </c>
      <c r="M2031" t="s">
        <v>144</v>
      </c>
      <c r="P2031" s="4" t="str">
        <f t="shared" si="61"/>
        <v>KRAYN-WKO-NDX-20111114</v>
      </c>
      <c r="Q2031">
        <f t="shared" si="62"/>
        <v>1</v>
      </c>
    </row>
    <row r="2032" spans="1:17" x14ac:dyDescent="0.25">
      <c r="A2032" t="s">
        <v>3695</v>
      </c>
      <c r="B2032" t="s">
        <v>1265</v>
      </c>
      <c r="C2032" s="2">
        <v>40861</v>
      </c>
      <c r="D2032" s="2">
        <v>40861</v>
      </c>
      <c r="E2032" t="s">
        <v>25</v>
      </c>
      <c r="F2032" t="s">
        <v>1200</v>
      </c>
      <c r="G2032" t="s">
        <v>141</v>
      </c>
      <c r="H2032">
        <v>1.5</v>
      </c>
      <c r="I2032" t="s">
        <v>162</v>
      </c>
      <c r="K2032" s="5" t="s">
        <v>143</v>
      </c>
      <c r="L2032">
        <v>6.9333333969116211</v>
      </c>
      <c r="M2032" t="s">
        <v>144</v>
      </c>
      <c r="P2032" s="4" t="str">
        <f t="shared" si="61"/>
        <v>KRAYN-WKO-NDX-20111114</v>
      </c>
      <c r="Q2032">
        <f t="shared" si="62"/>
        <v>1</v>
      </c>
    </row>
    <row r="2033" spans="1:17" x14ac:dyDescent="0.25">
      <c r="A2033" t="s">
        <v>3696</v>
      </c>
      <c r="B2033" t="s">
        <v>1265</v>
      </c>
      <c r="C2033" s="2">
        <v>40861</v>
      </c>
      <c r="D2033" s="2">
        <v>40861</v>
      </c>
      <c r="E2033" t="s">
        <v>25</v>
      </c>
      <c r="F2033" t="s">
        <v>1200</v>
      </c>
      <c r="G2033" t="s">
        <v>141</v>
      </c>
      <c r="H2033">
        <v>27.25</v>
      </c>
      <c r="I2033" t="s">
        <v>162</v>
      </c>
      <c r="J2033" t="s">
        <v>2956</v>
      </c>
      <c r="K2033" s="5" t="s">
        <v>2957</v>
      </c>
      <c r="L2033">
        <v>6.9333333969116211</v>
      </c>
      <c r="M2033" t="s">
        <v>144</v>
      </c>
      <c r="P2033" s="4" t="str">
        <f t="shared" si="61"/>
        <v>KRAYN-WKO-NDX-20111114</v>
      </c>
      <c r="Q2033">
        <f t="shared" si="62"/>
        <v>1</v>
      </c>
    </row>
    <row r="2034" spans="1:17" x14ac:dyDescent="0.25">
      <c r="A2034" t="s">
        <v>3697</v>
      </c>
      <c r="B2034" t="s">
        <v>1265</v>
      </c>
      <c r="C2034" s="2">
        <v>40861</v>
      </c>
      <c r="D2034" s="2">
        <v>40861</v>
      </c>
      <c r="E2034" t="s">
        <v>25</v>
      </c>
      <c r="F2034" t="s">
        <v>1200</v>
      </c>
      <c r="G2034" t="s">
        <v>141</v>
      </c>
      <c r="H2034">
        <v>2</v>
      </c>
      <c r="I2034" t="s">
        <v>162</v>
      </c>
      <c r="K2034" s="5" t="s">
        <v>143</v>
      </c>
      <c r="L2034">
        <v>6.9333333969116211</v>
      </c>
      <c r="M2034" t="s">
        <v>144</v>
      </c>
      <c r="P2034" s="4" t="str">
        <f t="shared" si="61"/>
        <v>KRAYN-WKO-NDX-20111114</v>
      </c>
      <c r="Q2034">
        <f t="shared" si="62"/>
        <v>1</v>
      </c>
    </row>
    <row r="2035" spans="1:17" x14ac:dyDescent="0.25">
      <c r="A2035" t="s">
        <v>3700</v>
      </c>
      <c r="B2035" t="s">
        <v>1265</v>
      </c>
      <c r="C2035" s="2">
        <v>40861</v>
      </c>
      <c r="D2035" s="2">
        <v>40861</v>
      </c>
      <c r="E2035" t="s">
        <v>25</v>
      </c>
      <c r="F2035" t="s">
        <v>1200</v>
      </c>
      <c r="G2035" t="s">
        <v>141</v>
      </c>
      <c r="H2035">
        <v>1.4166666269302368</v>
      </c>
      <c r="I2035" t="s">
        <v>162</v>
      </c>
      <c r="K2035" s="5" t="s">
        <v>143</v>
      </c>
      <c r="L2035">
        <v>6.9333333969116211</v>
      </c>
      <c r="M2035" t="s">
        <v>144</v>
      </c>
      <c r="P2035" s="4" t="str">
        <f t="shared" si="61"/>
        <v>KRAYN-WKO-NDX-20111114</v>
      </c>
      <c r="Q2035">
        <f t="shared" si="62"/>
        <v>1</v>
      </c>
    </row>
    <row r="2036" spans="1:17" x14ac:dyDescent="0.25">
      <c r="A2036" t="s">
        <v>4384</v>
      </c>
      <c r="B2036" t="s">
        <v>4385</v>
      </c>
      <c r="C2036" s="2">
        <v>40861</v>
      </c>
      <c r="D2036" s="2">
        <v>40861</v>
      </c>
      <c r="E2036" t="s">
        <v>30</v>
      </c>
      <c r="F2036" t="s">
        <v>161</v>
      </c>
      <c r="G2036" t="s">
        <v>141</v>
      </c>
      <c r="H2036">
        <v>2.5</v>
      </c>
      <c r="I2036" t="s">
        <v>142</v>
      </c>
      <c r="K2036" s="5" t="s">
        <v>143</v>
      </c>
      <c r="L2036">
        <v>1.9333332777023315</v>
      </c>
      <c r="M2036" t="s">
        <v>144</v>
      </c>
      <c r="P2036" s="4" t="str">
        <f t="shared" si="61"/>
        <v>KRAYN-WKO-NDX-20111114</v>
      </c>
      <c r="Q2036">
        <f t="shared" si="62"/>
        <v>1</v>
      </c>
    </row>
    <row r="2037" spans="1:17" x14ac:dyDescent="0.25">
      <c r="A2037" t="s">
        <v>3848</v>
      </c>
      <c r="B2037" t="s">
        <v>1265</v>
      </c>
      <c r="C2037" s="2">
        <v>40862</v>
      </c>
      <c r="D2037" s="2">
        <v>40862</v>
      </c>
      <c r="E2037" t="s">
        <v>26</v>
      </c>
      <c r="F2037" t="s">
        <v>1200</v>
      </c>
      <c r="G2037" t="s">
        <v>141</v>
      </c>
      <c r="H2037">
        <v>2.5</v>
      </c>
      <c r="I2037" t="s">
        <v>162</v>
      </c>
      <c r="K2037" s="5" t="s">
        <v>143</v>
      </c>
      <c r="L2037">
        <v>6.4666666984558105</v>
      </c>
      <c r="M2037" t="s">
        <v>144</v>
      </c>
      <c r="P2037" s="4" t="str">
        <f t="shared" si="61"/>
        <v>KRAYN-WKO-NDX-20111115</v>
      </c>
      <c r="Q2037">
        <f t="shared" si="62"/>
        <v>1</v>
      </c>
    </row>
    <row r="2038" spans="1:17" x14ac:dyDescent="0.25">
      <c r="A2038" t="s">
        <v>3849</v>
      </c>
      <c r="B2038" t="s">
        <v>1265</v>
      </c>
      <c r="C2038" s="2">
        <v>40862</v>
      </c>
      <c r="D2038" s="2">
        <v>40862</v>
      </c>
      <c r="E2038" t="s">
        <v>26</v>
      </c>
      <c r="F2038" t="s">
        <v>1200</v>
      </c>
      <c r="G2038" t="s">
        <v>141</v>
      </c>
      <c r="H2038">
        <v>2</v>
      </c>
      <c r="I2038" t="s">
        <v>162</v>
      </c>
      <c r="K2038" s="5" t="s">
        <v>143</v>
      </c>
      <c r="L2038">
        <v>6.4666666984558105</v>
      </c>
      <c r="M2038" t="s">
        <v>144</v>
      </c>
      <c r="P2038" s="4" t="str">
        <f t="shared" si="61"/>
        <v>KRAYN-WKO-NDX-20111115</v>
      </c>
      <c r="Q2038">
        <f t="shared" si="62"/>
        <v>1</v>
      </c>
    </row>
    <row r="2039" spans="1:17" x14ac:dyDescent="0.25">
      <c r="A2039" t="s">
        <v>3850</v>
      </c>
      <c r="B2039" t="s">
        <v>1265</v>
      </c>
      <c r="C2039" s="2">
        <v>40862</v>
      </c>
      <c r="D2039" s="2">
        <v>40862</v>
      </c>
      <c r="E2039" t="s">
        <v>26</v>
      </c>
      <c r="F2039" t="s">
        <v>1200</v>
      </c>
      <c r="G2039" t="s">
        <v>141</v>
      </c>
      <c r="H2039">
        <v>10</v>
      </c>
      <c r="I2039" t="s">
        <v>162</v>
      </c>
      <c r="J2039" t="s">
        <v>46</v>
      </c>
      <c r="K2039" s="5" t="s">
        <v>3851</v>
      </c>
      <c r="L2039">
        <v>6.4666666984558105</v>
      </c>
      <c r="M2039" t="s">
        <v>144</v>
      </c>
      <c r="P2039" s="4" t="str">
        <f t="shared" si="61"/>
        <v>KRAYN-WKO-NDX-20111115</v>
      </c>
      <c r="Q2039">
        <f t="shared" si="62"/>
        <v>1</v>
      </c>
    </row>
    <row r="2040" spans="1:17" x14ac:dyDescent="0.25">
      <c r="A2040" t="s">
        <v>3972</v>
      </c>
      <c r="B2040" t="s">
        <v>1265</v>
      </c>
      <c r="C2040" s="2">
        <v>40862</v>
      </c>
      <c r="D2040" s="2">
        <v>40862</v>
      </c>
      <c r="E2040" t="s">
        <v>27</v>
      </c>
      <c r="F2040" t="s">
        <v>1200</v>
      </c>
      <c r="G2040" t="s">
        <v>141</v>
      </c>
      <c r="H2040">
        <v>980716.5</v>
      </c>
      <c r="I2040" t="s">
        <v>162</v>
      </c>
      <c r="J2040" t="s">
        <v>2956</v>
      </c>
      <c r="K2040" s="5" t="s">
        <v>2957</v>
      </c>
      <c r="L2040">
        <v>9.6499996185302734</v>
      </c>
      <c r="M2040" t="s">
        <v>144</v>
      </c>
      <c r="P2040" s="4" t="str">
        <f t="shared" si="61"/>
        <v>KRAYN-WKO-NDX-20111115</v>
      </c>
      <c r="Q2040">
        <f t="shared" si="62"/>
        <v>1</v>
      </c>
    </row>
    <row r="2041" spans="1:17" x14ac:dyDescent="0.25">
      <c r="A2041" t="s">
        <v>2920</v>
      </c>
      <c r="B2041" t="s">
        <v>1265</v>
      </c>
      <c r="C2041" s="2">
        <v>40863</v>
      </c>
      <c r="D2041" s="2">
        <v>40863</v>
      </c>
      <c r="E2041" t="s">
        <v>20</v>
      </c>
      <c r="F2041" t="s">
        <v>1200</v>
      </c>
      <c r="G2041" t="s">
        <v>141</v>
      </c>
      <c r="H2041">
        <v>2.5</v>
      </c>
      <c r="I2041" t="s">
        <v>162</v>
      </c>
      <c r="K2041" s="5" t="s">
        <v>143</v>
      </c>
      <c r="L2041">
        <v>7.2666668891906738</v>
      </c>
      <c r="M2041" t="s">
        <v>144</v>
      </c>
      <c r="P2041" s="4" t="str">
        <f t="shared" si="61"/>
        <v>KRAYN-WKO-NDX-20111116</v>
      </c>
      <c r="Q2041">
        <f t="shared" si="62"/>
        <v>1</v>
      </c>
    </row>
    <row r="2042" spans="1:17" x14ac:dyDescent="0.25">
      <c r="A2042" t="s">
        <v>2921</v>
      </c>
      <c r="B2042" t="s">
        <v>2781</v>
      </c>
      <c r="C2042" s="2">
        <v>40863</v>
      </c>
      <c r="D2042" s="2">
        <v>40863</v>
      </c>
      <c r="E2042" t="s">
        <v>20</v>
      </c>
      <c r="F2042" t="s">
        <v>1200</v>
      </c>
      <c r="G2042" t="s">
        <v>141</v>
      </c>
      <c r="H2042">
        <v>1.5</v>
      </c>
      <c r="I2042" t="s">
        <v>162</v>
      </c>
      <c r="K2042" s="5" t="s">
        <v>143</v>
      </c>
      <c r="L2042">
        <v>2</v>
      </c>
      <c r="M2042" t="s">
        <v>144</v>
      </c>
      <c r="P2042" s="4" t="str">
        <f t="shared" si="61"/>
        <v>KRAYN-WKO-NDX-20111116</v>
      </c>
      <c r="Q2042">
        <f t="shared" si="62"/>
        <v>1</v>
      </c>
    </row>
    <row r="2043" spans="1:17" x14ac:dyDescent="0.25">
      <c r="A2043" t="s">
        <v>2953</v>
      </c>
      <c r="B2043" t="s">
        <v>1265</v>
      </c>
      <c r="C2043" s="2">
        <v>40863</v>
      </c>
      <c r="D2043" s="2">
        <v>40863</v>
      </c>
      <c r="E2043" t="s">
        <v>20</v>
      </c>
      <c r="F2043" t="s">
        <v>1200</v>
      </c>
      <c r="G2043" t="s">
        <v>141</v>
      </c>
      <c r="H2043">
        <v>1.5</v>
      </c>
      <c r="I2043" t="s">
        <v>162</v>
      </c>
      <c r="K2043" s="5" t="s">
        <v>143</v>
      </c>
      <c r="L2043">
        <v>7.2666668891906738</v>
      </c>
      <c r="M2043" t="s">
        <v>144</v>
      </c>
      <c r="P2043" s="4" t="str">
        <f t="shared" si="61"/>
        <v>KRAYN-WKO-NDX-20111116</v>
      </c>
      <c r="Q2043">
        <f t="shared" si="62"/>
        <v>1</v>
      </c>
    </row>
    <row r="2044" spans="1:17" x14ac:dyDescent="0.25">
      <c r="A2044" t="s">
        <v>2954</v>
      </c>
      <c r="B2044" t="s">
        <v>1265</v>
      </c>
      <c r="C2044" s="2">
        <v>40863</v>
      </c>
      <c r="D2044" s="2">
        <v>40863</v>
      </c>
      <c r="E2044" t="s">
        <v>20</v>
      </c>
      <c r="F2044" t="s">
        <v>1200</v>
      </c>
      <c r="G2044" t="s">
        <v>141</v>
      </c>
      <c r="H2044">
        <v>0.5</v>
      </c>
      <c r="I2044" t="s">
        <v>162</v>
      </c>
      <c r="K2044" s="5" t="s">
        <v>143</v>
      </c>
      <c r="L2044">
        <v>7.2666668891906738</v>
      </c>
      <c r="M2044" t="s">
        <v>144</v>
      </c>
      <c r="P2044" s="4" t="str">
        <f t="shared" si="61"/>
        <v>KRAYN-WKO-NDX-20111116</v>
      </c>
      <c r="Q2044">
        <f t="shared" si="62"/>
        <v>1</v>
      </c>
    </row>
    <row r="2045" spans="1:17" x14ac:dyDescent="0.25">
      <c r="A2045" t="s">
        <v>2955</v>
      </c>
      <c r="B2045" t="s">
        <v>1265</v>
      </c>
      <c r="C2045" s="2">
        <v>40863</v>
      </c>
      <c r="D2045" s="2">
        <v>40863</v>
      </c>
      <c r="E2045" t="s">
        <v>20</v>
      </c>
      <c r="F2045" t="s">
        <v>1200</v>
      </c>
      <c r="G2045" t="s">
        <v>141</v>
      </c>
      <c r="H2045">
        <v>18.5</v>
      </c>
      <c r="I2045" t="s">
        <v>162</v>
      </c>
      <c r="J2045" t="s">
        <v>2956</v>
      </c>
      <c r="K2045" s="5" t="s">
        <v>2957</v>
      </c>
      <c r="L2045">
        <v>7.2666668891906738</v>
      </c>
      <c r="M2045" t="s">
        <v>144</v>
      </c>
      <c r="P2045" s="4" t="str">
        <f t="shared" si="61"/>
        <v>KRAYN-WKO-NDX-20111116</v>
      </c>
      <c r="Q2045">
        <f t="shared" si="62"/>
        <v>1</v>
      </c>
    </row>
    <row r="2046" spans="1:17" x14ac:dyDescent="0.25">
      <c r="A2046" t="s">
        <v>2958</v>
      </c>
      <c r="B2046" t="s">
        <v>1265</v>
      </c>
      <c r="C2046" s="2">
        <v>40863</v>
      </c>
      <c r="D2046" s="2">
        <v>40863</v>
      </c>
      <c r="E2046" t="s">
        <v>20</v>
      </c>
      <c r="F2046" t="s">
        <v>1200</v>
      </c>
      <c r="G2046" t="s">
        <v>141</v>
      </c>
      <c r="H2046">
        <v>1.25</v>
      </c>
      <c r="I2046" t="s">
        <v>162</v>
      </c>
      <c r="K2046" s="5" t="s">
        <v>143</v>
      </c>
      <c r="L2046">
        <v>7.2666668891906738</v>
      </c>
      <c r="M2046" t="s">
        <v>144</v>
      </c>
      <c r="P2046" s="4" t="str">
        <f t="shared" si="61"/>
        <v>KRAYN-WKO-NDX-20111116</v>
      </c>
      <c r="Q2046">
        <f t="shared" si="62"/>
        <v>1</v>
      </c>
    </row>
    <row r="2047" spans="1:17" x14ac:dyDescent="0.25">
      <c r="A2047" t="s">
        <v>2959</v>
      </c>
      <c r="B2047" t="s">
        <v>1265</v>
      </c>
      <c r="C2047" s="2">
        <v>40863</v>
      </c>
      <c r="D2047" s="2">
        <v>40863</v>
      </c>
      <c r="E2047" t="s">
        <v>20</v>
      </c>
      <c r="F2047" t="s">
        <v>1200</v>
      </c>
      <c r="G2047" t="s">
        <v>141</v>
      </c>
      <c r="H2047">
        <v>2</v>
      </c>
      <c r="I2047" t="s">
        <v>162</v>
      </c>
      <c r="K2047" s="5" t="s">
        <v>143</v>
      </c>
      <c r="L2047">
        <v>7.2666668891906738</v>
      </c>
      <c r="M2047" t="s">
        <v>144</v>
      </c>
      <c r="P2047" s="4" t="str">
        <f t="shared" si="61"/>
        <v>KRAYN-WKO-NDX-20111116</v>
      </c>
      <c r="Q2047">
        <f t="shared" si="62"/>
        <v>1</v>
      </c>
    </row>
    <row r="2048" spans="1:17" x14ac:dyDescent="0.25">
      <c r="A2048" t="s">
        <v>2960</v>
      </c>
      <c r="B2048" t="s">
        <v>1265</v>
      </c>
      <c r="C2048" s="2">
        <v>40863</v>
      </c>
      <c r="D2048" s="2">
        <v>40863</v>
      </c>
      <c r="E2048" t="s">
        <v>20</v>
      </c>
      <c r="F2048" t="s">
        <v>1200</v>
      </c>
      <c r="G2048" t="s">
        <v>141</v>
      </c>
      <c r="H2048">
        <v>2</v>
      </c>
      <c r="I2048" t="s">
        <v>162</v>
      </c>
      <c r="K2048" s="5" t="s">
        <v>143</v>
      </c>
      <c r="L2048">
        <v>7.2666668891906738</v>
      </c>
      <c r="M2048" t="s">
        <v>144</v>
      </c>
      <c r="P2048" s="4" t="str">
        <f t="shared" si="61"/>
        <v>KRAYN-WKO-NDX-20111116</v>
      </c>
      <c r="Q2048">
        <f t="shared" si="62"/>
        <v>1</v>
      </c>
    </row>
    <row r="2049" spans="1:17" x14ac:dyDescent="0.25">
      <c r="A2049" t="s">
        <v>3233</v>
      </c>
      <c r="B2049" t="s">
        <v>3232</v>
      </c>
      <c r="C2049" s="2">
        <v>40863</v>
      </c>
      <c r="E2049" t="s">
        <v>22</v>
      </c>
      <c r="F2049" t="s">
        <v>161</v>
      </c>
      <c r="G2049" t="s">
        <v>141</v>
      </c>
      <c r="H2049">
        <v>6</v>
      </c>
      <c r="I2049" t="s">
        <v>142</v>
      </c>
      <c r="K2049" s="5" t="s">
        <v>143</v>
      </c>
      <c r="L2049">
        <v>0.78333336114883423</v>
      </c>
      <c r="M2049" t="s">
        <v>144</v>
      </c>
      <c r="P2049" s="4" t="str">
        <f t="shared" si="61"/>
        <v>KRAYN-WKO-NDX-20111116</v>
      </c>
      <c r="Q2049">
        <f t="shared" si="62"/>
        <v>1</v>
      </c>
    </row>
    <row r="2050" spans="1:17" x14ac:dyDescent="0.25">
      <c r="A2050" t="s">
        <v>3234</v>
      </c>
      <c r="B2050" t="s">
        <v>3232</v>
      </c>
      <c r="C2050" s="2">
        <v>40863</v>
      </c>
      <c r="E2050" t="s">
        <v>22</v>
      </c>
      <c r="F2050" t="s">
        <v>161</v>
      </c>
      <c r="G2050" t="s">
        <v>141</v>
      </c>
      <c r="H2050">
        <v>13</v>
      </c>
      <c r="I2050" t="s">
        <v>142</v>
      </c>
      <c r="K2050" s="5" t="s">
        <v>143</v>
      </c>
      <c r="L2050">
        <v>0.78333336114883423</v>
      </c>
      <c r="M2050" t="s">
        <v>144</v>
      </c>
      <c r="P2050" s="4" t="str">
        <f t="shared" si="61"/>
        <v>KRAYN-WKO-NDX-20111116</v>
      </c>
      <c r="Q2050">
        <f t="shared" si="62"/>
        <v>1</v>
      </c>
    </row>
    <row r="2051" spans="1:17" x14ac:dyDescent="0.25">
      <c r="A2051" t="s">
        <v>3235</v>
      </c>
      <c r="B2051" t="s">
        <v>3232</v>
      </c>
      <c r="C2051" s="2">
        <v>40864</v>
      </c>
      <c r="D2051" s="2">
        <v>40864</v>
      </c>
      <c r="E2051" t="s">
        <v>22</v>
      </c>
      <c r="F2051" t="s">
        <v>161</v>
      </c>
      <c r="G2051" t="s">
        <v>141</v>
      </c>
      <c r="H2051">
        <v>16</v>
      </c>
      <c r="I2051" t="s">
        <v>142</v>
      </c>
      <c r="K2051" s="5" t="s">
        <v>143</v>
      </c>
      <c r="L2051">
        <v>91.916664123535156</v>
      </c>
      <c r="M2051" t="s">
        <v>144</v>
      </c>
      <c r="P2051" s="4" t="str">
        <f t="shared" ref="P2051:P2114" si="63">LEFT($A2051,22)</f>
        <v>KRAYN-WKO-NDX-20111117</v>
      </c>
      <c r="Q2051">
        <f t="shared" ref="Q2051:Q2114" si="64">COUNTIF($A$2:$A$2708,$A2051)</f>
        <v>1</v>
      </c>
    </row>
    <row r="2052" spans="1:17" x14ac:dyDescent="0.25">
      <c r="A2052" t="s">
        <v>3236</v>
      </c>
      <c r="B2052" t="s">
        <v>3232</v>
      </c>
      <c r="C2052" s="2">
        <v>40864</v>
      </c>
      <c r="D2052" s="2">
        <v>40864</v>
      </c>
      <c r="E2052" t="s">
        <v>22</v>
      </c>
      <c r="F2052" t="s">
        <v>161</v>
      </c>
      <c r="G2052" t="s">
        <v>141</v>
      </c>
      <c r="H2052">
        <v>16</v>
      </c>
      <c r="I2052" t="s">
        <v>142</v>
      </c>
      <c r="K2052" s="5" t="s">
        <v>143</v>
      </c>
      <c r="L2052">
        <v>91.916664123535156</v>
      </c>
      <c r="M2052" t="s">
        <v>144</v>
      </c>
      <c r="P2052" s="4" t="str">
        <f t="shared" si="63"/>
        <v>KRAYN-WKO-NDX-20111117</v>
      </c>
      <c r="Q2052">
        <f t="shared" si="64"/>
        <v>1</v>
      </c>
    </row>
    <row r="2053" spans="1:17" x14ac:dyDescent="0.25">
      <c r="A2053" t="s">
        <v>3237</v>
      </c>
      <c r="B2053" t="s">
        <v>3232</v>
      </c>
      <c r="C2053" s="2">
        <v>40864</v>
      </c>
      <c r="D2053" s="2">
        <v>40864</v>
      </c>
      <c r="E2053" t="s">
        <v>22</v>
      </c>
      <c r="F2053" t="s">
        <v>161</v>
      </c>
      <c r="G2053" t="s">
        <v>141</v>
      </c>
      <c r="H2053">
        <v>10.5</v>
      </c>
      <c r="I2053" t="s">
        <v>142</v>
      </c>
      <c r="K2053" s="5" t="s">
        <v>143</v>
      </c>
      <c r="L2053">
        <v>91.916664123535156</v>
      </c>
      <c r="M2053" t="s">
        <v>144</v>
      </c>
      <c r="P2053" s="4" t="str">
        <f t="shared" si="63"/>
        <v>KRAYN-WKO-NDX-20111117</v>
      </c>
      <c r="Q2053">
        <f t="shared" si="64"/>
        <v>1</v>
      </c>
    </row>
    <row r="2054" spans="1:17" x14ac:dyDescent="0.25">
      <c r="A2054" t="s">
        <v>3238</v>
      </c>
      <c r="B2054" t="s">
        <v>1219</v>
      </c>
      <c r="C2054" s="2">
        <v>40864</v>
      </c>
      <c r="D2054" s="2">
        <v>40864</v>
      </c>
      <c r="E2054" t="s">
        <v>22</v>
      </c>
      <c r="F2054" t="s">
        <v>1216</v>
      </c>
      <c r="G2054" t="s">
        <v>141</v>
      </c>
      <c r="H2054">
        <v>0.5</v>
      </c>
      <c r="I2054" t="s">
        <v>142</v>
      </c>
      <c r="K2054" s="5" t="s">
        <v>143</v>
      </c>
      <c r="L2054">
        <v>91.916664123535156</v>
      </c>
      <c r="M2054" t="s">
        <v>144</v>
      </c>
      <c r="P2054" s="4" t="str">
        <f t="shared" si="63"/>
        <v>KRAYN-WKO-NDX-20111117</v>
      </c>
      <c r="Q2054">
        <f t="shared" si="64"/>
        <v>1</v>
      </c>
    </row>
    <row r="2055" spans="1:17" x14ac:dyDescent="0.25">
      <c r="A2055" t="s">
        <v>3239</v>
      </c>
      <c r="B2055" t="s">
        <v>1219</v>
      </c>
      <c r="C2055" s="2">
        <v>40864</v>
      </c>
      <c r="D2055" s="2">
        <v>40864</v>
      </c>
      <c r="E2055" t="s">
        <v>22</v>
      </c>
      <c r="F2055" t="s">
        <v>1216</v>
      </c>
      <c r="G2055" t="s">
        <v>141</v>
      </c>
      <c r="H2055">
        <v>0.5</v>
      </c>
      <c r="I2055" t="s">
        <v>142</v>
      </c>
      <c r="K2055" s="5" t="s">
        <v>143</v>
      </c>
      <c r="L2055">
        <v>91.916664123535156</v>
      </c>
      <c r="M2055" t="s">
        <v>144</v>
      </c>
      <c r="P2055" s="4" t="str">
        <f t="shared" si="63"/>
        <v>KRAYN-WKO-NDX-20111117</v>
      </c>
      <c r="Q2055">
        <f t="shared" si="64"/>
        <v>1</v>
      </c>
    </row>
    <row r="2056" spans="1:17" x14ac:dyDescent="0.25">
      <c r="A2056" t="s">
        <v>2660</v>
      </c>
      <c r="B2056" t="s">
        <v>2661</v>
      </c>
      <c r="C2056" s="2">
        <v>40865</v>
      </c>
      <c r="D2056" s="2">
        <v>40865</v>
      </c>
      <c r="E2056" t="s">
        <v>18</v>
      </c>
      <c r="F2056" t="s">
        <v>161</v>
      </c>
      <c r="G2056" t="s">
        <v>141</v>
      </c>
      <c r="H2056">
        <v>3</v>
      </c>
      <c r="I2056" t="s">
        <v>142</v>
      </c>
      <c r="K2056" s="5" t="s">
        <v>143</v>
      </c>
      <c r="L2056">
        <v>1</v>
      </c>
      <c r="M2056" t="s">
        <v>144</v>
      </c>
      <c r="P2056" s="4" t="str">
        <f t="shared" si="63"/>
        <v>KRAYN-WKO-NDX-20111118</v>
      </c>
      <c r="Q2056">
        <f t="shared" si="64"/>
        <v>1</v>
      </c>
    </row>
    <row r="2057" spans="1:17" x14ac:dyDescent="0.25">
      <c r="A2057" t="s">
        <v>2768</v>
      </c>
      <c r="B2057" t="s">
        <v>2661</v>
      </c>
      <c r="C2057" s="2">
        <v>40865</v>
      </c>
      <c r="D2057" s="2">
        <v>40865</v>
      </c>
      <c r="E2057" t="s">
        <v>18</v>
      </c>
      <c r="F2057" t="s">
        <v>161</v>
      </c>
      <c r="G2057" t="s">
        <v>141</v>
      </c>
      <c r="H2057">
        <v>3</v>
      </c>
      <c r="I2057" t="s">
        <v>142</v>
      </c>
      <c r="K2057" s="5" t="s">
        <v>143</v>
      </c>
      <c r="L2057">
        <v>1</v>
      </c>
      <c r="M2057" t="s">
        <v>144</v>
      </c>
      <c r="P2057" s="4" t="str">
        <f t="shared" si="63"/>
        <v>KRAYN-WKO-NDX-20111118</v>
      </c>
      <c r="Q2057">
        <f t="shared" si="64"/>
        <v>1</v>
      </c>
    </row>
    <row r="2058" spans="1:17" x14ac:dyDescent="0.25">
      <c r="A2058" t="s">
        <v>2942</v>
      </c>
      <c r="B2058" t="s">
        <v>2661</v>
      </c>
      <c r="C2058" s="2">
        <v>40865</v>
      </c>
      <c r="D2058" s="2">
        <v>40865</v>
      </c>
      <c r="E2058" t="s">
        <v>19</v>
      </c>
      <c r="F2058" t="s">
        <v>161</v>
      </c>
      <c r="G2058" t="s">
        <v>141</v>
      </c>
      <c r="H2058">
        <v>3</v>
      </c>
      <c r="I2058" t="s">
        <v>142</v>
      </c>
      <c r="K2058" s="5" t="s">
        <v>143</v>
      </c>
      <c r="L2058">
        <v>1</v>
      </c>
      <c r="M2058" t="s">
        <v>144</v>
      </c>
      <c r="P2058" s="4" t="str">
        <f t="shared" si="63"/>
        <v>KRAYN-WKO-NDX-20111118</v>
      </c>
      <c r="Q2058">
        <f t="shared" si="64"/>
        <v>1</v>
      </c>
    </row>
    <row r="2059" spans="1:17" x14ac:dyDescent="0.25">
      <c r="A2059" t="s">
        <v>3240</v>
      </c>
      <c r="B2059" t="s">
        <v>2661</v>
      </c>
      <c r="C2059" s="2">
        <v>40865</v>
      </c>
      <c r="D2059" s="2">
        <v>40865</v>
      </c>
      <c r="E2059" t="s">
        <v>22</v>
      </c>
      <c r="F2059" t="s">
        <v>161</v>
      </c>
      <c r="G2059" t="s">
        <v>141</v>
      </c>
      <c r="H2059">
        <v>4</v>
      </c>
      <c r="I2059" t="s">
        <v>142</v>
      </c>
      <c r="K2059" s="5" t="s">
        <v>143</v>
      </c>
      <c r="L2059">
        <v>1.5</v>
      </c>
      <c r="M2059" t="s">
        <v>144</v>
      </c>
      <c r="P2059" s="4" t="str">
        <f t="shared" si="63"/>
        <v>KRAYN-WKO-NDX-20111118</v>
      </c>
      <c r="Q2059">
        <f t="shared" si="64"/>
        <v>1</v>
      </c>
    </row>
    <row r="2060" spans="1:17" x14ac:dyDescent="0.25">
      <c r="A2060" t="s">
        <v>4128</v>
      </c>
      <c r="B2060" t="s">
        <v>1265</v>
      </c>
      <c r="C2060" s="2">
        <v>40868</v>
      </c>
      <c r="D2060" s="2">
        <v>40868</v>
      </c>
      <c r="E2060" t="s">
        <v>28</v>
      </c>
      <c r="F2060" t="s">
        <v>1200</v>
      </c>
      <c r="G2060" t="s">
        <v>141</v>
      </c>
      <c r="H2060">
        <v>2</v>
      </c>
      <c r="I2060" t="s">
        <v>162</v>
      </c>
      <c r="K2060" s="5" t="s">
        <v>143</v>
      </c>
      <c r="L2060">
        <v>8.3000001907348633</v>
      </c>
      <c r="M2060" t="s">
        <v>144</v>
      </c>
      <c r="P2060" s="4" t="str">
        <f t="shared" si="63"/>
        <v>KRAYN-WKO-NDX-20111121</v>
      </c>
      <c r="Q2060">
        <f t="shared" si="64"/>
        <v>1</v>
      </c>
    </row>
    <row r="2061" spans="1:17" x14ac:dyDescent="0.25">
      <c r="A2061" t="s">
        <v>4129</v>
      </c>
      <c r="B2061" t="s">
        <v>1265</v>
      </c>
      <c r="C2061" s="2">
        <v>40868</v>
      </c>
      <c r="D2061" s="2">
        <v>40868</v>
      </c>
      <c r="E2061" t="s">
        <v>28</v>
      </c>
      <c r="F2061" t="s">
        <v>1200</v>
      </c>
      <c r="G2061" t="s">
        <v>141</v>
      </c>
      <c r="H2061">
        <v>2</v>
      </c>
      <c r="I2061" t="s">
        <v>162</v>
      </c>
      <c r="K2061" s="5" t="s">
        <v>143</v>
      </c>
      <c r="L2061">
        <v>8.3000001907348633</v>
      </c>
      <c r="M2061" t="s">
        <v>144</v>
      </c>
      <c r="P2061" s="4" t="str">
        <f t="shared" si="63"/>
        <v>KRAYN-WKO-NDX-20111121</v>
      </c>
      <c r="Q2061">
        <f t="shared" si="64"/>
        <v>1</v>
      </c>
    </row>
    <row r="2062" spans="1:17" x14ac:dyDescent="0.25">
      <c r="A2062" t="s">
        <v>4130</v>
      </c>
      <c r="B2062" t="s">
        <v>1265</v>
      </c>
      <c r="C2062" s="2">
        <v>40868</v>
      </c>
      <c r="D2062" s="2">
        <v>40868</v>
      </c>
      <c r="E2062" t="s">
        <v>28</v>
      </c>
      <c r="F2062" t="s">
        <v>1200</v>
      </c>
      <c r="G2062" t="s">
        <v>141</v>
      </c>
      <c r="H2062">
        <v>25.5</v>
      </c>
      <c r="I2062" t="s">
        <v>162</v>
      </c>
      <c r="J2062" t="s">
        <v>4131</v>
      </c>
      <c r="K2062" s="5" t="s">
        <v>201</v>
      </c>
      <c r="L2062">
        <v>8.3000001907348633</v>
      </c>
      <c r="M2062" t="s">
        <v>144</v>
      </c>
      <c r="P2062" s="4" t="str">
        <f t="shared" si="63"/>
        <v>KRAYN-WKO-NDX-20111121</v>
      </c>
      <c r="Q2062">
        <f t="shared" si="64"/>
        <v>1</v>
      </c>
    </row>
    <row r="2063" spans="1:17" x14ac:dyDescent="0.25">
      <c r="A2063" t="s">
        <v>4132</v>
      </c>
      <c r="B2063" t="s">
        <v>1265</v>
      </c>
      <c r="C2063" s="2">
        <v>40868</v>
      </c>
      <c r="D2063" s="2">
        <v>40868</v>
      </c>
      <c r="E2063" t="s">
        <v>28</v>
      </c>
      <c r="F2063" t="s">
        <v>1200</v>
      </c>
      <c r="G2063" t="s">
        <v>141</v>
      </c>
      <c r="H2063">
        <v>2</v>
      </c>
      <c r="I2063" t="s">
        <v>162</v>
      </c>
      <c r="K2063" s="5" t="s">
        <v>143</v>
      </c>
      <c r="L2063">
        <v>8.3000001907348633</v>
      </c>
      <c r="M2063" t="s">
        <v>144</v>
      </c>
      <c r="P2063" s="4" t="str">
        <f t="shared" si="63"/>
        <v>KRAYN-WKO-NDX-20111121</v>
      </c>
      <c r="Q2063">
        <f t="shared" si="64"/>
        <v>1</v>
      </c>
    </row>
    <row r="2064" spans="1:17" x14ac:dyDescent="0.25">
      <c r="A2064" t="s">
        <v>4133</v>
      </c>
      <c r="B2064" t="s">
        <v>1265</v>
      </c>
      <c r="C2064" s="2">
        <v>40868</v>
      </c>
      <c r="D2064" s="2">
        <v>40868</v>
      </c>
      <c r="E2064" t="s">
        <v>28</v>
      </c>
      <c r="F2064" t="s">
        <v>1200</v>
      </c>
      <c r="G2064" t="s">
        <v>141</v>
      </c>
      <c r="H2064">
        <v>0.64999997615814209</v>
      </c>
      <c r="I2064" t="s">
        <v>162</v>
      </c>
      <c r="K2064" s="5" t="s">
        <v>143</v>
      </c>
      <c r="L2064">
        <v>8.3000001907348633</v>
      </c>
      <c r="M2064" t="s">
        <v>144</v>
      </c>
      <c r="P2064" s="4" t="str">
        <f t="shared" si="63"/>
        <v>KRAYN-WKO-NDX-20111121</v>
      </c>
      <c r="Q2064">
        <f t="shared" si="64"/>
        <v>1</v>
      </c>
    </row>
    <row r="2065" spans="1:17" x14ac:dyDescent="0.25">
      <c r="A2065" t="s">
        <v>4134</v>
      </c>
      <c r="B2065" t="s">
        <v>1265</v>
      </c>
      <c r="C2065" s="2">
        <v>40868</v>
      </c>
      <c r="D2065" s="2">
        <v>40868</v>
      </c>
      <c r="E2065" t="s">
        <v>28</v>
      </c>
      <c r="F2065" t="s">
        <v>1200</v>
      </c>
      <c r="G2065" t="s">
        <v>141</v>
      </c>
      <c r="H2065">
        <v>2</v>
      </c>
      <c r="I2065" t="s">
        <v>162</v>
      </c>
      <c r="K2065" s="5" t="s">
        <v>143</v>
      </c>
      <c r="L2065">
        <v>8.3000001907348633</v>
      </c>
      <c r="M2065" t="s">
        <v>144</v>
      </c>
      <c r="P2065" s="4" t="str">
        <f t="shared" si="63"/>
        <v>KRAYN-WKO-NDX-20111121</v>
      </c>
      <c r="Q2065">
        <f t="shared" si="64"/>
        <v>1</v>
      </c>
    </row>
    <row r="2066" spans="1:17" x14ac:dyDescent="0.25">
      <c r="A2066" t="s">
        <v>4233</v>
      </c>
      <c r="B2066" t="s">
        <v>1265</v>
      </c>
      <c r="C2066" s="2">
        <v>40868</v>
      </c>
      <c r="D2066" s="2">
        <v>40868</v>
      </c>
      <c r="E2066" t="s">
        <v>29</v>
      </c>
      <c r="F2066" t="s">
        <v>1200</v>
      </c>
      <c r="G2066" t="s">
        <v>141</v>
      </c>
      <c r="H2066">
        <v>1</v>
      </c>
      <c r="I2066" t="s">
        <v>162</v>
      </c>
      <c r="K2066" s="5" t="s">
        <v>143</v>
      </c>
      <c r="L2066">
        <v>8.5666666030883789</v>
      </c>
      <c r="M2066" t="s">
        <v>144</v>
      </c>
      <c r="P2066" s="4" t="str">
        <f t="shared" si="63"/>
        <v>KRAYN-WKO-NDX-20111121</v>
      </c>
      <c r="Q2066">
        <f t="shared" si="64"/>
        <v>1</v>
      </c>
    </row>
    <row r="2067" spans="1:17" x14ac:dyDescent="0.25">
      <c r="A2067" t="s">
        <v>4234</v>
      </c>
      <c r="B2067" t="s">
        <v>1265</v>
      </c>
      <c r="C2067" s="2">
        <v>40868</v>
      </c>
      <c r="D2067" s="2">
        <v>40868</v>
      </c>
      <c r="E2067" t="s">
        <v>29</v>
      </c>
      <c r="F2067" t="s">
        <v>1200</v>
      </c>
      <c r="G2067" t="s">
        <v>141</v>
      </c>
      <c r="H2067">
        <v>0.5</v>
      </c>
      <c r="I2067" t="s">
        <v>162</v>
      </c>
      <c r="K2067" s="5" t="s">
        <v>143</v>
      </c>
      <c r="L2067">
        <v>8.5666666030883789</v>
      </c>
      <c r="M2067" t="s">
        <v>144</v>
      </c>
      <c r="P2067" s="4" t="str">
        <f t="shared" si="63"/>
        <v>KRAYN-WKO-NDX-20111121</v>
      </c>
      <c r="Q2067">
        <f t="shared" si="64"/>
        <v>1</v>
      </c>
    </row>
    <row r="2068" spans="1:17" x14ac:dyDescent="0.25">
      <c r="A2068" t="s">
        <v>4235</v>
      </c>
      <c r="B2068" t="s">
        <v>1265</v>
      </c>
      <c r="C2068" s="2">
        <v>40868</v>
      </c>
      <c r="D2068" s="2">
        <v>40868</v>
      </c>
      <c r="E2068" t="s">
        <v>29</v>
      </c>
      <c r="F2068" t="s">
        <v>1200</v>
      </c>
      <c r="G2068" t="s">
        <v>141</v>
      </c>
      <c r="H2068">
        <v>0.5</v>
      </c>
      <c r="I2068" t="s">
        <v>162</v>
      </c>
      <c r="K2068" s="5" t="s">
        <v>143</v>
      </c>
      <c r="L2068">
        <v>8.5666666030883789</v>
      </c>
      <c r="M2068" t="s">
        <v>144</v>
      </c>
      <c r="P2068" s="4" t="str">
        <f t="shared" si="63"/>
        <v>KRAYN-WKO-NDX-20111121</v>
      </c>
      <c r="Q2068">
        <f t="shared" si="64"/>
        <v>1</v>
      </c>
    </row>
    <row r="2069" spans="1:17" x14ac:dyDescent="0.25">
      <c r="A2069" t="s">
        <v>4236</v>
      </c>
      <c r="B2069" t="s">
        <v>1265</v>
      </c>
      <c r="C2069" s="2">
        <v>40868</v>
      </c>
      <c r="D2069" s="2">
        <v>40868</v>
      </c>
      <c r="E2069" t="s">
        <v>29</v>
      </c>
      <c r="F2069" t="s">
        <v>1200</v>
      </c>
      <c r="G2069" t="s">
        <v>141</v>
      </c>
      <c r="H2069">
        <v>1</v>
      </c>
      <c r="I2069" t="s">
        <v>162</v>
      </c>
      <c r="K2069" s="5" t="s">
        <v>143</v>
      </c>
      <c r="L2069">
        <v>8.5666666030883789</v>
      </c>
      <c r="M2069" t="s">
        <v>144</v>
      </c>
      <c r="P2069" s="4" t="str">
        <f t="shared" si="63"/>
        <v>KRAYN-WKO-NDX-20111121</v>
      </c>
      <c r="Q2069">
        <f t="shared" si="64"/>
        <v>1</v>
      </c>
    </row>
    <row r="2070" spans="1:17" x14ac:dyDescent="0.25">
      <c r="A2070" t="s">
        <v>4237</v>
      </c>
      <c r="B2070" t="s">
        <v>1265</v>
      </c>
      <c r="C2070" s="2">
        <v>40868</v>
      </c>
      <c r="D2070" s="2">
        <v>40868</v>
      </c>
      <c r="E2070" t="s">
        <v>29</v>
      </c>
      <c r="F2070" t="s">
        <v>1200</v>
      </c>
      <c r="G2070" t="s">
        <v>141</v>
      </c>
      <c r="H2070">
        <v>2.5</v>
      </c>
      <c r="I2070" t="s">
        <v>162</v>
      </c>
      <c r="K2070" s="5" t="s">
        <v>143</v>
      </c>
      <c r="L2070">
        <v>8.5666666030883789</v>
      </c>
      <c r="M2070" t="s">
        <v>144</v>
      </c>
      <c r="P2070" s="4" t="str">
        <f t="shared" si="63"/>
        <v>KRAYN-WKO-NDX-20111121</v>
      </c>
      <c r="Q2070">
        <f t="shared" si="64"/>
        <v>1</v>
      </c>
    </row>
    <row r="2071" spans="1:17" x14ac:dyDescent="0.25">
      <c r="A2071" t="s">
        <v>4238</v>
      </c>
      <c r="B2071" t="s">
        <v>1265</v>
      </c>
      <c r="C2071" s="2">
        <v>40868</v>
      </c>
      <c r="D2071" s="2">
        <v>40868</v>
      </c>
      <c r="E2071" t="s">
        <v>29</v>
      </c>
      <c r="F2071" t="s">
        <v>1200</v>
      </c>
      <c r="G2071" t="s">
        <v>141</v>
      </c>
      <c r="H2071">
        <v>6.5</v>
      </c>
      <c r="I2071" t="s">
        <v>162</v>
      </c>
      <c r="K2071" s="5" t="s">
        <v>143</v>
      </c>
      <c r="L2071">
        <v>8.5666666030883789</v>
      </c>
      <c r="M2071" t="s">
        <v>144</v>
      </c>
      <c r="P2071" s="4" t="str">
        <f t="shared" si="63"/>
        <v>KRAYN-WKO-NDX-20111121</v>
      </c>
      <c r="Q2071">
        <f t="shared" si="64"/>
        <v>1</v>
      </c>
    </row>
    <row r="2072" spans="1:17" x14ac:dyDescent="0.25">
      <c r="A2072" t="s">
        <v>4241</v>
      </c>
      <c r="B2072" t="s">
        <v>1265</v>
      </c>
      <c r="C2072" s="2">
        <v>40868</v>
      </c>
      <c r="D2072" s="2">
        <v>40868</v>
      </c>
      <c r="E2072" t="s">
        <v>29</v>
      </c>
      <c r="F2072" t="s">
        <v>1200</v>
      </c>
      <c r="G2072" t="s">
        <v>141</v>
      </c>
      <c r="H2072">
        <v>12</v>
      </c>
      <c r="I2072" t="s">
        <v>162</v>
      </c>
      <c r="J2072" t="s">
        <v>78</v>
      </c>
      <c r="K2072" s="5" t="s">
        <v>168</v>
      </c>
      <c r="L2072">
        <v>8.5666666030883789</v>
      </c>
      <c r="M2072" t="s">
        <v>144</v>
      </c>
      <c r="P2072" s="4" t="str">
        <f t="shared" si="63"/>
        <v>KRAYN-WKO-NDX-20111121</v>
      </c>
      <c r="Q2072">
        <f t="shared" si="64"/>
        <v>1</v>
      </c>
    </row>
    <row r="2073" spans="1:17" x14ac:dyDescent="0.25">
      <c r="A2073" t="s">
        <v>3245</v>
      </c>
      <c r="B2073" t="s">
        <v>3246</v>
      </c>
      <c r="C2073" s="2">
        <v>40869</v>
      </c>
      <c r="D2073" s="2">
        <v>40870</v>
      </c>
      <c r="E2073" t="s">
        <v>22</v>
      </c>
      <c r="F2073" t="s">
        <v>161</v>
      </c>
      <c r="G2073" t="s">
        <v>141</v>
      </c>
      <c r="H2073">
        <v>8</v>
      </c>
      <c r="I2073" t="s">
        <v>142</v>
      </c>
      <c r="K2073" s="5" t="s">
        <v>143</v>
      </c>
      <c r="L2073">
        <v>6.9666666984558105</v>
      </c>
      <c r="M2073" t="s">
        <v>144</v>
      </c>
      <c r="P2073" s="4" t="str">
        <f t="shared" si="63"/>
        <v>KRAYN-WKO-NDX-20111122</v>
      </c>
      <c r="Q2073">
        <f t="shared" si="64"/>
        <v>1</v>
      </c>
    </row>
    <row r="2074" spans="1:17" x14ac:dyDescent="0.25">
      <c r="A2074" t="s">
        <v>4389</v>
      </c>
      <c r="B2074" t="s">
        <v>1400</v>
      </c>
      <c r="C2074" s="2">
        <v>40869</v>
      </c>
      <c r="D2074" s="2">
        <v>40869</v>
      </c>
      <c r="E2074" t="s">
        <v>30</v>
      </c>
      <c r="F2074" t="s">
        <v>161</v>
      </c>
      <c r="G2074" t="s">
        <v>141</v>
      </c>
      <c r="H2074">
        <v>4</v>
      </c>
      <c r="I2074" t="s">
        <v>142</v>
      </c>
      <c r="K2074" s="5" t="s">
        <v>143</v>
      </c>
      <c r="L2074">
        <v>2.7833333015441895</v>
      </c>
      <c r="M2074" t="s">
        <v>144</v>
      </c>
      <c r="P2074" s="4" t="str">
        <f t="shared" si="63"/>
        <v>KRAYN-WKO-NDX-20111122</v>
      </c>
      <c r="Q2074">
        <f t="shared" si="64"/>
        <v>1</v>
      </c>
    </row>
    <row r="2075" spans="1:17" x14ac:dyDescent="0.25">
      <c r="A2075" t="s">
        <v>2662</v>
      </c>
      <c r="B2075" t="s">
        <v>1231</v>
      </c>
      <c r="C2075" s="2">
        <v>40871</v>
      </c>
      <c r="D2075" s="2">
        <v>40871</v>
      </c>
      <c r="E2075" t="s">
        <v>18</v>
      </c>
      <c r="F2075" t="s">
        <v>161</v>
      </c>
      <c r="G2075" t="s">
        <v>141</v>
      </c>
      <c r="H2075">
        <v>2.5</v>
      </c>
      <c r="I2075" t="s">
        <v>142</v>
      </c>
      <c r="K2075" s="5" t="s">
        <v>143</v>
      </c>
      <c r="L2075">
        <v>6.3333334922790527</v>
      </c>
      <c r="M2075" t="s">
        <v>144</v>
      </c>
      <c r="P2075" s="4" t="str">
        <f t="shared" si="63"/>
        <v>KRAYN-WKO-NDX-20111124</v>
      </c>
      <c r="Q2075">
        <f t="shared" si="64"/>
        <v>1</v>
      </c>
    </row>
    <row r="2076" spans="1:17" x14ac:dyDescent="0.25">
      <c r="A2076" t="s">
        <v>2769</v>
      </c>
      <c r="B2076" t="s">
        <v>1231</v>
      </c>
      <c r="C2076" s="2">
        <v>40871</v>
      </c>
      <c r="D2076" s="2">
        <v>40871</v>
      </c>
      <c r="E2076" t="s">
        <v>18</v>
      </c>
      <c r="F2076" t="s">
        <v>161</v>
      </c>
      <c r="G2076" t="s">
        <v>141</v>
      </c>
      <c r="H2076">
        <v>2.5</v>
      </c>
      <c r="I2076" t="s">
        <v>142</v>
      </c>
      <c r="K2076" s="5" t="s">
        <v>143</v>
      </c>
      <c r="L2076">
        <v>6.3333334922790527</v>
      </c>
      <c r="M2076" t="s">
        <v>144</v>
      </c>
      <c r="P2076" s="4" t="str">
        <f t="shared" si="63"/>
        <v>KRAYN-WKO-NDX-20111124</v>
      </c>
      <c r="Q2076">
        <f t="shared" si="64"/>
        <v>1</v>
      </c>
    </row>
    <row r="2077" spans="1:17" x14ac:dyDescent="0.25">
      <c r="A2077" t="s">
        <v>4390</v>
      </c>
      <c r="B2077" t="s">
        <v>1400</v>
      </c>
      <c r="C2077" s="2">
        <v>40872</v>
      </c>
      <c r="D2077" s="2">
        <v>40872</v>
      </c>
      <c r="E2077" t="s">
        <v>30</v>
      </c>
      <c r="F2077" t="s">
        <v>161</v>
      </c>
      <c r="G2077" t="s">
        <v>141</v>
      </c>
      <c r="H2077">
        <v>3.5</v>
      </c>
      <c r="I2077" t="s">
        <v>142</v>
      </c>
      <c r="K2077" s="5" t="s">
        <v>143</v>
      </c>
      <c r="L2077">
        <v>2.2833333015441895</v>
      </c>
      <c r="M2077" t="s">
        <v>144</v>
      </c>
      <c r="P2077" s="4" t="str">
        <f t="shared" si="63"/>
        <v>KRAYN-WKO-NDX-20111125</v>
      </c>
      <c r="Q2077">
        <f t="shared" si="64"/>
        <v>1</v>
      </c>
    </row>
    <row r="2078" spans="1:17" x14ac:dyDescent="0.25">
      <c r="A2078" t="s">
        <v>5106</v>
      </c>
      <c r="B2078" t="s">
        <v>1219</v>
      </c>
      <c r="C2078" s="2">
        <v>40874</v>
      </c>
      <c r="E2078" t="s">
        <v>35</v>
      </c>
      <c r="F2078" t="s">
        <v>161</v>
      </c>
      <c r="G2078" t="s">
        <v>141</v>
      </c>
      <c r="H2078">
        <v>2.5</v>
      </c>
      <c r="I2078" t="s">
        <v>142</v>
      </c>
      <c r="K2078" s="5" t="s">
        <v>143</v>
      </c>
      <c r="L2078">
        <v>0.98333334922790527</v>
      </c>
      <c r="M2078" t="s">
        <v>144</v>
      </c>
      <c r="P2078" s="4" t="str">
        <f t="shared" si="63"/>
        <v>KRAYN-WKO-NDX-20111127</v>
      </c>
      <c r="Q2078">
        <f t="shared" si="64"/>
        <v>1</v>
      </c>
    </row>
    <row r="2079" spans="1:17" x14ac:dyDescent="0.25">
      <c r="A2079" t="s">
        <v>1778</v>
      </c>
      <c r="B2079" t="s">
        <v>1439</v>
      </c>
      <c r="C2079" s="2">
        <v>40875</v>
      </c>
      <c r="D2079" s="2">
        <v>40875</v>
      </c>
      <c r="E2079" t="s">
        <v>13</v>
      </c>
      <c r="F2079" t="s">
        <v>161</v>
      </c>
      <c r="G2079" t="s">
        <v>141</v>
      </c>
      <c r="H2079">
        <v>8</v>
      </c>
      <c r="I2079" t="s">
        <v>142</v>
      </c>
      <c r="K2079" s="5" t="s">
        <v>143</v>
      </c>
      <c r="L2079">
        <v>0.80000001192092896</v>
      </c>
      <c r="M2079" t="s">
        <v>144</v>
      </c>
      <c r="P2079" s="4" t="str">
        <f t="shared" si="63"/>
        <v>KRAYN-WKO-NDX-20111128</v>
      </c>
      <c r="Q2079">
        <f t="shared" si="64"/>
        <v>1</v>
      </c>
    </row>
    <row r="2080" spans="1:17" x14ac:dyDescent="0.25">
      <c r="A2080" t="s">
        <v>1433</v>
      </c>
      <c r="B2080" t="s">
        <v>1219</v>
      </c>
      <c r="C2080" s="2">
        <v>40876</v>
      </c>
      <c r="E2080" t="s">
        <v>11</v>
      </c>
      <c r="F2080" t="s">
        <v>1216</v>
      </c>
      <c r="G2080" t="s">
        <v>141</v>
      </c>
      <c r="H2080">
        <v>0.25</v>
      </c>
      <c r="I2080" t="s">
        <v>142</v>
      </c>
      <c r="K2080" s="5" t="s">
        <v>143</v>
      </c>
      <c r="L2080">
        <v>4.5</v>
      </c>
      <c r="M2080" t="s">
        <v>144</v>
      </c>
      <c r="P2080" s="4" t="str">
        <f t="shared" si="63"/>
        <v>KRAYN-WKO-NDX-20111129</v>
      </c>
      <c r="Q2080">
        <f t="shared" si="64"/>
        <v>1</v>
      </c>
    </row>
    <row r="2081" spans="1:17" x14ac:dyDescent="0.25">
      <c r="A2081" s="37" t="s">
        <v>1618</v>
      </c>
      <c r="B2081" t="s">
        <v>1219</v>
      </c>
      <c r="C2081" s="2">
        <v>40876</v>
      </c>
      <c r="E2081" t="s">
        <v>12</v>
      </c>
      <c r="F2081" t="s">
        <v>1216</v>
      </c>
      <c r="G2081" t="s">
        <v>141</v>
      </c>
      <c r="H2081">
        <v>0.25</v>
      </c>
      <c r="I2081" t="s">
        <v>142</v>
      </c>
      <c r="K2081" s="5" t="s">
        <v>143</v>
      </c>
      <c r="L2081">
        <v>2.2166666984558105</v>
      </c>
      <c r="M2081" t="s">
        <v>144</v>
      </c>
      <c r="P2081" s="4" t="str">
        <f t="shared" si="63"/>
        <v>KRAYN-WKO-NDX-20111129</v>
      </c>
      <c r="Q2081">
        <f t="shared" si="64"/>
        <v>1</v>
      </c>
    </row>
    <row r="2082" spans="1:17" x14ac:dyDescent="0.25">
      <c r="A2082" t="s">
        <v>2375</v>
      </c>
      <c r="B2082" t="s">
        <v>1219</v>
      </c>
      <c r="C2082" s="2">
        <v>40876</v>
      </c>
      <c r="E2082" t="s">
        <v>17</v>
      </c>
      <c r="F2082" t="s">
        <v>1216</v>
      </c>
      <c r="G2082" t="s">
        <v>141</v>
      </c>
      <c r="H2082">
        <v>0.25</v>
      </c>
      <c r="I2082" t="s">
        <v>142</v>
      </c>
      <c r="K2082" s="5" t="s">
        <v>143</v>
      </c>
      <c r="L2082">
        <v>2</v>
      </c>
      <c r="M2082" t="s">
        <v>144</v>
      </c>
      <c r="P2082" s="4" t="str">
        <f t="shared" si="63"/>
        <v>KRAYN-WKO-NDX-20111129</v>
      </c>
      <c r="Q2082">
        <f t="shared" si="64"/>
        <v>1</v>
      </c>
    </row>
    <row r="2083" spans="1:17" x14ac:dyDescent="0.25">
      <c r="A2083" t="s">
        <v>2705</v>
      </c>
      <c r="B2083" t="s">
        <v>1219</v>
      </c>
      <c r="C2083" s="2">
        <v>40876</v>
      </c>
      <c r="E2083" t="s">
        <v>18</v>
      </c>
      <c r="F2083" t="s">
        <v>1216</v>
      </c>
      <c r="G2083" t="s">
        <v>141</v>
      </c>
      <c r="H2083">
        <v>0.25</v>
      </c>
      <c r="I2083" t="s">
        <v>142</v>
      </c>
      <c r="K2083" s="5" t="s">
        <v>143</v>
      </c>
      <c r="L2083">
        <v>1.0499999523162842</v>
      </c>
      <c r="M2083" t="s">
        <v>144</v>
      </c>
      <c r="P2083" s="4" t="str">
        <f t="shared" si="63"/>
        <v>KRAYN-WKO-NDX-20111129</v>
      </c>
      <c r="Q2083">
        <f t="shared" si="64"/>
        <v>1</v>
      </c>
    </row>
    <row r="2084" spans="1:17" x14ac:dyDescent="0.25">
      <c r="A2084" t="s">
        <v>2786</v>
      </c>
      <c r="B2084" t="s">
        <v>1219</v>
      </c>
      <c r="C2084" s="2">
        <v>40876</v>
      </c>
      <c r="E2084" t="s">
        <v>19</v>
      </c>
      <c r="F2084" t="s">
        <v>1216</v>
      </c>
      <c r="G2084" t="s">
        <v>141</v>
      </c>
      <c r="H2084">
        <v>0.25</v>
      </c>
      <c r="I2084" t="s">
        <v>142</v>
      </c>
      <c r="K2084" s="5" t="s">
        <v>143</v>
      </c>
      <c r="L2084">
        <v>7.2833333015441895</v>
      </c>
      <c r="M2084" t="s">
        <v>144</v>
      </c>
      <c r="P2084" s="4" t="str">
        <f t="shared" si="63"/>
        <v>KRAYN-WKO-NDX-20111129</v>
      </c>
      <c r="Q2084">
        <f t="shared" si="64"/>
        <v>1</v>
      </c>
    </row>
    <row r="2085" spans="1:17" x14ac:dyDescent="0.25">
      <c r="A2085" t="s">
        <v>2961</v>
      </c>
      <c r="B2085" t="s">
        <v>1219</v>
      </c>
      <c r="C2085" s="2">
        <v>40876</v>
      </c>
      <c r="E2085" t="s">
        <v>20</v>
      </c>
      <c r="F2085" t="s">
        <v>1216</v>
      </c>
      <c r="G2085" t="s">
        <v>141</v>
      </c>
      <c r="H2085">
        <v>0.25</v>
      </c>
      <c r="I2085" t="s">
        <v>142</v>
      </c>
      <c r="K2085" s="5" t="s">
        <v>143</v>
      </c>
      <c r="L2085">
        <v>7.2666668891906738</v>
      </c>
      <c r="M2085" t="s">
        <v>144</v>
      </c>
      <c r="P2085" s="4" t="str">
        <f t="shared" si="63"/>
        <v>KRAYN-WKO-NDX-20111129</v>
      </c>
      <c r="Q2085">
        <f t="shared" si="64"/>
        <v>1</v>
      </c>
    </row>
    <row r="2086" spans="1:17" x14ac:dyDescent="0.25">
      <c r="A2086" t="s">
        <v>2962</v>
      </c>
      <c r="B2086" t="s">
        <v>1400</v>
      </c>
      <c r="C2086" s="2">
        <v>40876</v>
      </c>
      <c r="D2086" s="2">
        <v>40876</v>
      </c>
      <c r="E2086" t="s">
        <v>20</v>
      </c>
      <c r="F2086" t="s">
        <v>161</v>
      </c>
      <c r="G2086" t="s">
        <v>141</v>
      </c>
      <c r="H2086">
        <v>5</v>
      </c>
      <c r="I2086" t="s">
        <v>142</v>
      </c>
      <c r="K2086" s="5" t="s">
        <v>143</v>
      </c>
      <c r="L2086">
        <v>4.6333332061767578</v>
      </c>
      <c r="M2086" t="s">
        <v>144</v>
      </c>
      <c r="P2086" s="4" t="str">
        <f t="shared" si="63"/>
        <v>KRAYN-WKO-NDX-20111129</v>
      </c>
      <c r="Q2086">
        <f t="shared" si="64"/>
        <v>1</v>
      </c>
    </row>
    <row r="2087" spans="1:17" x14ac:dyDescent="0.25">
      <c r="A2087" t="s">
        <v>3063</v>
      </c>
      <c r="B2087" t="s">
        <v>1219</v>
      </c>
      <c r="C2087" s="2">
        <v>40876</v>
      </c>
      <c r="E2087" t="s">
        <v>21</v>
      </c>
      <c r="F2087" t="s">
        <v>1216</v>
      </c>
      <c r="G2087" t="s">
        <v>141</v>
      </c>
      <c r="H2087">
        <v>0.25</v>
      </c>
      <c r="I2087" t="s">
        <v>142</v>
      </c>
      <c r="K2087" s="5" t="s">
        <v>143</v>
      </c>
      <c r="L2087">
        <v>0.83333331346511841</v>
      </c>
      <c r="M2087" t="s">
        <v>144</v>
      </c>
      <c r="P2087" s="4" t="str">
        <f t="shared" si="63"/>
        <v>KRAYN-WKO-NDX-20111129</v>
      </c>
      <c r="Q2087">
        <f t="shared" si="64"/>
        <v>1</v>
      </c>
    </row>
    <row r="2088" spans="1:17" x14ac:dyDescent="0.25">
      <c r="A2088" t="s">
        <v>3241</v>
      </c>
      <c r="B2088" t="s">
        <v>1219</v>
      </c>
      <c r="C2088" s="2">
        <v>40876</v>
      </c>
      <c r="E2088" t="s">
        <v>22</v>
      </c>
      <c r="F2088" t="s">
        <v>1216</v>
      </c>
      <c r="G2088" t="s">
        <v>141</v>
      </c>
      <c r="H2088">
        <v>0.25</v>
      </c>
      <c r="I2088" t="s">
        <v>142</v>
      </c>
      <c r="K2088" s="5" t="s">
        <v>143</v>
      </c>
      <c r="L2088">
        <v>1.5</v>
      </c>
      <c r="M2088" t="s">
        <v>144</v>
      </c>
      <c r="P2088" s="4" t="str">
        <f t="shared" si="63"/>
        <v>KRAYN-WKO-NDX-20111129</v>
      </c>
      <c r="Q2088">
        <f t="shared" si="64"/>
        <v>1</v>
      </c>
    </row>
    <row r="2089" spans="1:17" x14ac:dyDescent="0.25">
      <c r="A2089" t="s">
        <v>3396</v>
      </c>
      <c r="B2089" t="s">
        <v>1219</v>
      </c>
      <c r="C2089" s="2">
        <v>40876</v>
      </c>
      <c r="E2089" t="s">
        <v>23</v>
      </c>
      <c r="F2089" t="s">
        <v>1216</v>
      </c>
      <c r="G2089" t="s">
        <v>141</v>
      </c>
      <c r="H2089">
        <v>0.5</v>
      </c>
      <c r="I2089" t="s">
        <v>142</v>
      </c>
      <c r="K2089" s="5" t="s">
        <v>143</v>
      </c>
      <c r="L2089">
        <v>7.4166665077209473</v>
      </c>
      <c r="M2089" t="s">
        <v>144</v>
      </c>
      <c r="P2089" s="4" t="str">
        <f t="shared" si="63"/>
        <v>KRAYN-WKO-NDX-20111129</v>
      </c>
      <c r="Q2089">
        <f t="shared" si="64"/>
        <v>1</v>
      </c>
    </row>
    <row r="2090" spans="1:17" x14ac:dyDescent="0.25">
      <c r="A2090" t="s">
        <v>3542</v>
      </c>
      <c r="B2090" t="s">
        <v>1219</v>
      </c>
      <c r="C2090" s="2">
        <v>40876</v>
      </c>
      <c r="E2090" t="s">
        <v>24</v>
      </c>
      <c r="F2090" t="s">
        <v>1216</v>
      </c>
      <c r="G2090" t="s">
        <v>141</v>
      </c>
      <c r="H2090">
        <v>0.5</v>
      </c>
      <c r="I2090" t="s">
        <v>142</v>
      </c>
      <c r="K2090" s="5" t="s">
        <v>143</v>
      </c>
      <c r="L2090">
        <v>6.1666665077209473</v>
      </c>
      <c r="M2090" t="s">
        <v>144</v>
      </c>
      <c r="P2090" s="4" t="str">
        <f t="shared" si="63"/>
        <v>KRAYN-WKO-NDX-20111129</v>
      </c>
      <c r="Q2090">
        <f t="shared" si="64"/>
        <v>1</v>
      </c>
    </row>
    <row r="2091" spans="1:17" x14ac:dyDescent="0.25">
      <c r="A2091" t="s">
        <v>3698</v>
      </c>
      <c r="B2091" t="s">
        <v>1219</v>
      </c>
      <c r="C2091" s="2">
        <v>40876</v>
      </c>
      <c r="E2091" t="s">
        <v>25</v>
      </c>
      <c r="F2091" t="s">
        <v>1216</v>
      </c>
      <c r="G2091" t="s">
        <v>141</v>
      </c>
      <c r="H2091">
        <v>0.5</v>
      </c>
      <c r="I2091" t="s">
        <v>142</v>
      </c>
      <c r="K2091" s="5" t="s">
        <v>143</v>
      </c>
      <c r="L2091">
        <v>6.9333333969116211</v>
      </c>
      <c r="M2091" t="s">
        <v>144</v>
      </c>
      <c r="P2091" s="4" t="str">
        <f t="shared" si="63"/>
        <v>KRAYN-WKO-NDX-20111129</v>
      </c>
      <c r="Q2091">
        <f t="shared" si="64"/>
        <v>1</v>
      </c>
    </row>
    <row r="2092" spans="1:17" x14ac:dyDescent="0.25">
      <c r="A2092" t="s">
        <v>3973</v>
      </c>
      <c r="B2092" t="s">
        <v>1219</v>
      </c>
      <c r="C2092" s="2">
        <v>40876</v>
      </c>
      <c r="E2092" t="s">
        <v>27</v>
      </c>
      <c r="F2092" t="s">
        <v>1216</v>
      </c>
      <c r="G2092" t="s">
        <v>141</v>
      </c>
      <c r="H2092">
        <v>0.5</v>
      </c>
      <c r="I2092" t="s">
        <v>142</v>
      </c>
      <c r="K2092" s="5" t="s">
        <v>143</v>
      </c>
      <c r="L2092">
        <v>9.6499996185302734</v>
      </c>
      <c r="M2092" t="s">
        <v>144</v>
      </c>
      <c r="P2092" s="4" t="str">
        <f t="shared" si="63"/>
        <v>KRAYN-WKO-NDX-20111129</v>
      </c>
      <c r="Q2092">
        <f t="shared" si="64"/>
        <v>1</v>
      </c>
    </row>
    <row r="2093" spans="1:17" x14ac:dyDescent="0.25">
      <c r="A2093" t="s">
        <v>4135</v>
      </c>
      <c r="B2093" t="s">
        <v>1219</v>
      </c>
      <c r="C2093" s="2">
        <v>40876</v>
      </c>
      <c r="E2093" t="s">
        <v>28</v>
      </c>
      <c r="F2093" t="s">
        <v>1216</v>
      </c>
      <c r="G2093" t="s">
        <v>141</v>
      </c>
      <c r="H2093">
        <v>0.5</v>
      </c>
      <c r="I2093" t="s">
        <v>142</v>
      </c>
      <c r="K2093" s="5" t="s">
        <v>143</v>
      </c>
      <c r="L2093">
        <v>8.3000001907348633</v>
      </c>
      <c r="M2093" t="s">
        <v>144</v>
      </c>
      <c r="P2093" s="4" t="str">
        <f t="shared" si="63"/>
        <v>KRAYN-WKO-NDX-20111129</v>
      </c>
      <c r="Q2093">
        <f t="shared" si="64"/>
        <v>1</v>
      </c>
    </row>
    <row r="2094" spans="1:17" x14ac:dyDescent="0.25">
      <c r="A2094" t="s">
        <v>4239</v>
      </c>
      <c r="B2094" t="s">
        <v>1219</v>
      </c>
      <c r="C2094" s="2">
        <v>40876</v>
      </c>
      <c r="E2094" t="s">
        <v>29</v>
      </c>
      <c r="F2094" t="s">
        <v>1216</v>
      </c>
      <c r="G2094" t="s">
        <v>141</v>
      </c>
      <c r="H2094">
        <v>0.5</v>
      </c>
      <c r="I2094" t="s">
        <v>142</v>
      </c>
      <c r="K2094" s="5" t="s">
        <v>143</v>
      </c>
      <c r="L2094">
        <v>8.5666666030883789</v>
      </c>
      <c r="M2094" t="s">
        <v>144</v>
      </c>
      <c r="P2094" s="4" t="str">
        <f t="shared" si="63"/>
        <v>KRAYN-WKO-NDX-20111129</v>
      </c>
      <c r="Q2094">
        <f t="shared" si="64"/>
        <v>1</v>
      </c>
    </row>
    <row r="2095" spans="1:17" x14ac:dyDescent="0.25">
      <c r="A2095" t="s">
        <v>4816</v>
      </c>
      <c r="B2095" t="s">
        <v>1219</v>
      </c>
      <c r="C2095" s="2">
        <v>40876</v>
      </c>
      <c r="E2095" t="s">
        <v>33</v>
      </c>
      <c r="F2095" t="s">
        <v>1216</v>
      </c>
      <c r="G2095" t="s">
        <v>141</v>
      </c>
      <c r="H2095">
        <v>0.5</v>
      </c>
      <c r="I2095" t="s">
        <v>142</v>
      </c>
      <c r="K2095" s="5" t="s">
        <v>143</v>
      </c>
      <c r="L2095">
        <v>4.8166666030883789</v>
      </c>
      <c r="M2095" t="s">
        <v>144</v>
      </c>
      <c r="P2095" s="4" t="str">
        <f t="shared" si="63"/>
        <v>KRAYN-WKO-NDX-20111129</v>
      </c>
      <c r="Q2095">
        <f t="shared" si="64"/>
        <v>1</v>
      </c>
    </row>
    <row r="2096" spans="1:17" x14ac:dyDescent="0.25">
      <c r="A2096" s="37" t="s">
        <v>5292</v>
      </c>
      <c r="B2096" t="s">
        <v>1219</v>
      </c>
      <c r="C2096" s="2">
        <v>40876</v>
      </c>
      <c r="E2096" t="s">
        <v>13</v>
      </c>
      <c r="F2096" t="s">
        <v>1216</v>
      </c>
      <c r="G2096" t="s">
        <v>141</v>
      </c>
      <c r="H2096">
        <v>0.25</v>
      </c>
      <c r="I2096" t="s">
        <v>142</v>
      </c>
      <c r="K2096" s="5" t="s">
        <v>143</v>
      </c>
      <c r="L2096">
        <v>2.6333334445953369</v>
      </c>
      <c r="M2096" t="s">
        <v>144</v>
      </c>
      <c r="P2096" s="4" t="str">
        <f t="shared" si="63"/>
        <v>KRAYN-WKO-NDX-20111129</v>
      </c>
      <c r="Q2096">
        <f t="shared" si="64"/>
        <v>1</v>
      </c>
    </row>
    <row r="2097" spans="1:17" x14ac:dyDescent="0.25">
      <c r="A2097" t="s">
        <v>5293</v>
      </c>
      <c r="B2097" t="s">
        <v>1219</v>
      </c>
      <c r="C2097" s="2">
        <v>40876</v>
      </c>
      <c r="E2097" t="s">
        <v>16</v>
      </c>
      <c r="F2097" t="s">
        <v>1216</v>
      </c>
      <c r="G2097" t="s">
        <v>141</v>
      </c>
      <c r="H2097">
        <v>0.25</v>
      </c>
      <c r="I2097" t="s">
        <v>142</v>
      </c>
      <c r="K2097" s="5" t="s">
        <v>143</v>
      </c>
      <c r="L2097">
        <v>2.0333333015441895</v>
      </c>
      <c r="M2097" t="s">
        <v>144</v>
      </c>
      <c r="P2097" s="4" t="str">
        <f t="shared" si="63"/>
        <v>KRAYN-WKO-NDX-20111129</v>
      </c>
      <c r="Q2097">
        <f t="shared" si="64"/>
        <v>1</v>
      </c>
    </row>
    <row r="2098" spans="1:17" x14ac:dyDescent="0.25">
      <c r="A2098" t="s">
        <v>5294</v>
      </c>
      <c r="B2098" t="s">
        <v>1219</v>
      </c>
      <c r="C2098" s="2">
        <v>40876</v>
      </c>
      <c r="E2098" t="s">
        <v>18</v>
      </c>
      <c r="F2098" t="s">
        <v>1216</v>
      </c>
      <c r="G2098" t="s">
        <v>141</v>
      </c>
      <c r="H2098">
        <v>0.25</v>
      </c>
      <c r="I2098" t="s">
        <v>142</v>
      </c>
      <c r="K2098" s="5" t="s">
        <v>143</v>
      </c>
      <c r="L2098">
        <v>1.0499999523162842</v>
      </c>
      <c r="M2098" t="s">
        <v>144</v>
      </c>
      <c r="P2098" s="4" t="str">
        <f t="shared" si="63"/>
        <v>KRAYN-WKO-NDX-20111129</v>
      </c>
      <c r="Q2098">
        <f t="shared" si="64"/>
        <v>1</v>
      </c>
    </row>
    <row r="2099" spans="1:17" x14ac:dyDescent="0.25">
      <c r="A2099" t="s">
        <v>2706</v>
      </c>
      <c r="B2099" t="s">
        <v>2553</v>
      </c>
      <c r="C2099" s="2">
        <v>40877</v>
      </c>
      <c r="D2099" s="2">
        <v>40877</v>
      </c>
      <c r="E2099" t="s">
        <v>18</v>
      </c>
      <c r="F2099" t="s">
        <v>161</v>
      </c>
      <c r="G2099" t="s">
        <v>141</v>
      </c>
      <c r="H2099">
        <v>2</v>
      </c>
      <c r="I2099" t="s">
        <v>142</v>
      </c>
      <c r="K2099" s="5" t="s">
        <v>143</v>
      </c>
      <c r="L2099">
        <v>1.6666666269302368</v>
      </c>
      <c r="M2099" t="s">
        <v>144</v>
      </c>
      <c r="P2099" s="4" t="str">
        <f t="shared" si="63"/>
        <v>KRAYN-WKO-NDX-20111130</v>
      </c>
      <c r="Q2099">
        <f t="shared" si="64"/>
        <v>1</v>
      </c>
    </row>
    <row r="2100" spans="1:17" x14ac:dyDescent="0.25">
      <c r="A2100" t="s">
        <v>2552</v>
      </c>
      <c r="B2100" t="s">
        <v>2553</v>
      </c>
      <c r="C2100" s="2">
        <v>40877</v>
      </c>
      <c r="D2100" s="2">
        <v>40877</v>
      </c>
      <c r="E2100" t="s">
        <v>18</v>
      </c>
      <c r="F2100" t="s">
        <v>161</v>
      </c>
      <c r="G2100" t="s">
        <v>141</v>
      </c>
      <c r="H2100">
        <v>2</v>
      </c>
      <c r="I2100" t="s">
        <v>142</v>
      </c>
      <c r="K2100" s="5" t="s">
        <v>143</v>
      </c>
      <c r="L2100">
        <v>1.6666666269302368</v>
      </c>
      <c r="M2100" t="s">
        <v>144</v>
      </c>
      <c r="P2100" s="4" t="str">
        <f t="shared" si="63"/>
        <v>KRAYN-WKO-NDX-20111130</v>
      </c>
      <c r="Q2100">
        <f t="shared" si="64"/>
        <v>1</v>
      </c>
    </row>
    <row r="2101" spans="1:17" x14ac:dyDescent="0.25">
      <c r="A2101" t="s">
        <v>1876</v>
      </c>
      <c r="B2101" t="s">
        <v>1265</v>
      </c>
      <c r="C2101" s="2">
        <v>40878</v>
      </c>
      <c r="D2101" s="2">
        <v>40878</v>
      </c>
      <c r="E2101" t="s">
        <v>14</v>
      </c>
      <c r="F2101" t="s">
        <v>1200</v>
      </c>
      <c r="G2101" t="s">
        <v>141</v>
      </c>
      <c r="H2101">
        <v>2.5</v>
      </c>
      <c r="I2101" t="s">
        <v>162</v>
      </c>
      <c r="K2101" s="5" t="s">
        <v>143</v>
      </c>
      <c r="L2101">
        <v>7.5166668891906738</v>
      </c>
      <c r="M2101" t="s">
        <v>144</v>
      </c>
      <c r="P2101" s="4" t="str">
        <f t="shared" si="63"/>
        <v>KRAYN-WKO-NDX-20111201</v>
      </c>
      <c r="Q2101">
        <f t="shared" si="64"/>
        <v>1</v>
      </c>
    </row>
    <row r="2102" spans="1:17" x14ac:dyDescent="0.25">
      <c r="A2102" t="s">
        <v>1921</v>
      </c>
      <c r="B2102" t="s">
        <v>1265</v>
      </c>
      <c r="C2102" s="2">
        <v>40878</v>
      </c>
      <c r="D2102" s="2">
        <v>40878</v>
      </c>
      <c r="E2102" t="s">
        <v>13</v>
      </c>
      <c r="F2102" t="s">
        <v>161</v>
      </c>
      <c r="G2102" t="s">
        <v>141</v>
      </c>
      <c r="H2102">
        <v>4</v>
      </c>
      <c r="I2102" t="s">
        <v>142</v>
      </c>
      <c r="K2102" s="5" t="s">
        <v>143</v>
      </c>
      <c r="L2102">
        <v>7.6500000953674316</v>
      </c>
      <c r="M2102" t="s">
        <v>144</v>
      </c>
      <c r="P2102" s="4" t="str">
        <f t="shared" si="63"/>
        <v>KRAYN-WKO-NDX-20111201</v>
      </c>
      <c r="Q2102">
        <f t="shared" si="64"/>
        <v>1</v>
      </c>
    </row>
    <row r="2103" spans="1:17" x14ac:dyDescent="0.25">
      <c r="A2103" t="s">
        <v>2500</v>
      </c>
      <c r="B2103" t="s">
        <v>2501</v>
      </c>
      <c r="C2103" s="2">
        <v>40878</v>
      </c>
      <c r="D2103" s="2">
        <v>40878</v>
      </c>
      <c r="E2103" t="s">
        <v>17</v>
      </c>
      <c r="F2103" t="s">
        <v>161</v>
      </c>
      <c r="G2103" t="s">
        <v>141</v>
      </c>
      <c r="H2103">
        <v>1</v>
      </c>
      <c r="I2103" t="s">
        <v>142</v>
      </c>
      <c r="K2103" s="5" t="s">
        <v>143</v>
      </c>
      <c r="L2103">
        <v>7.5</v>
      </c>
      <c r="M2103" t="s">
        <v>144</v>
      </c>
      <c r="P2103" s="4" t="str">
        <f t="shared" si="63"/>
        <v>KRAYN-WKO-NDX-20111201</v>
      </c>
      <c r="Q2103">
        <f t="shared" si="64"/>
        <v>1</v>
      </c>
    </row>
    <row r="2104" spans="1:17" x14ac:dyDescent="0.25">
      <c r="A2104" t="s">
        <v>5286</v>
      </c>
      <c r="B2104" t="s">
        <v>1439</v>
      </c>
      <c r="C2104" s="2">
        <v>40878</v>
      </c>
      <c r="D2104" s="2">
        <v>40878</v>
      </c>
      <c r="E2104" t="s">
        <v>18</v>
      </c>
      <c r="F2104" t="s">
        <v>161</v>
      </c>
      <c r="G2104" t="s">
        <v>141</v>
      </c>
      <c r="H2104">
        <v>0.25</v>
      </c>
      <c r="I2104" t="s">
        <v>142</v>
      </c>
      <c r="K2104" s="5" t="s">
        <v>143</v>
      </c>
      <c r="L2104">
        <v>7.6500000953674316</v>
      </c>
      <c r="M2104" t="s">
        <v>144</v>
      </c>
      <c r="P2104" s="4" t="str">
        <f t="shared" si="63"/>
        <v>KRAYN-WKO-NDX-20111201</v>
      </c>
      <c r="Q2104">
        <f t="shared" si="64"/>
        <v>1</v>
      </c>
    </row>
    <row r="2105" spans="1:17" x14ac:dyDescent="0.25">
      <c r="A2105" t="s">
        <v>2688</v>
      </c>
      <c r="B2105" t="s">
        <v>1439</v>
      </c>
      <c r="C2105" s="2">
        <v>40878</v>
      </c>
      <c r="D2105" s="2">
        <v>40878</v>
      </c>
      <c r="E2105" t="s">
        <v>18</v>
      </c>
      <c r="F2105" t="s">
        <v>161</v>
      </c>
      <c r="G2105" t="s">
        <v>141</v>
      </c>
      <c r="H2105">
        <v>0.25</v>
      </c>
      <c r="I2105" t="s">
        <v>142</v>
      </c>
      <c r="K2105" s="5" t="s">
        <v>143</v>
      </c>
      <c r="L2105">
        <v>7.6500000953674316</v>
      </c>
      <c r="M2105" t="s">
        <v>144</v>
      </c>
      <c r="P2105" s="4" t="str">
        <f t="shared" si="63"/>
        <v>KRAYN-WKO-NDX-20111201</v>
      </c>
      <c r="Q2105">
        <f t="shared" si="64"/>
        <v>1</v>
      </c>
    </row>
    <row r="2106" spans="1:17" x14ac:dyDescent="0.25">
      <c r="A2106" t="s">
        <v>3854</v>
      </c>
      <c r="B2106" t="s">
        <v>1265</v>
      </c>
      <c r="C2106" s="2">
        <v>40878</v>
      </c>
      <c r="D2106" s="2">
        <v>40878</v>
      </c>
      <c r="E2106" t="s">
        <v>26</v>
      </c>
      <c r="F2106" t="s">
        <v>140</v>
      </c>
      <c r="G2106" t="s">
        <v>141</v>
      </c>
      <c r="H2106">
        <v>2.75</v>
      </c>
      <c r="I2106" t="s">
        <v>142</v>
      </c>
      <c r="K2106" s="5" t="s">
        <v>143</v>
      </c>
      <c r="L2106">
        <v>1.6166666746139526</v>
      </c>
      <c r="M2106" t="s">
        <v>144</v>
      </c>
      <c r="P2106" s="4" t="str">
        <f t="shared" si="63"/>
        <v>KRAYN-WKO-NDX-20111201</v>
      </c>
      <c r="Q2106">
        <f t="shared" si="64"/>
        <v>1</v>
      </c>
    </row>
    <row r="2107" spans="1:17" x14ac:dyDescent="0.25">
      <c r="A2107" t="s">
        <v>3544</v>
      </c>
      <c r="B2107" t="s">
        <v>3545</v>
      </c>
      <c r="C2107" s="2">
        <v>40879</v>
      </c>
      <c r="D2107" s="2">
        <v>40879</v>
      </c>
      <c r="E2107" t="s">
        <v>24</v>
      </c>
      <c r="F2107" t="s">
        <v>161</v>
      </c>
      <c r="G2107" t="s">
        <v>141</v>
      </c>
      <c r="H2107">
        <v>4.5</v>
      </c>
      <c r="I2107" t="s">
        <v>142</v>
      </c>
      <c r="K2107" s="5" t="s">
        <v>143</v>
      </c>
      <c r="L2107">
        <v>3.5333333015441895</v>
      </c>
      <c r="M2107" t="s">
        <v>144</v>
      </c>
      <c r="P2107" s="4" t="str">
        <f t="shared" si="63"/>
        <v>KRAYN-WKO-NDX-20111202</v>
      </c>
      <c r="Q2107">
        <f t="shared" si="64"/>
        <v>1</v>
      </c>
    </row>
    <row r="2108" spans="1:17" x14ac:dyDescent="0.25">
      <c r="A2108" t="s">
        <v>2887</v>
      </c>
      <c r="B2108" t="s">
        <v>2888</v>
      </c>
      <c r="C2108" s="2">
        <v>40880</v>
      </c>
      <c r="D2108" s="2">
        <v>40880</v>
      </c>
      <c r="E2108" t="s">
        <v>20</v>
      </c>
      <c r="F2108" t="s">
        <v>161</v>
      </c>
      <c r="G2108" t="s">
        <v>141</v>
      </c>
      <c r="H2108">
        <v>12</v>
      </c>
      <c r="I2108" t="s">
        <v>142</v>
      </c>
      <c r="K2108" s="5" t="s">
        <v>143</v>
      </c>
      <c r="L2108">
        <v>15.350000381469727</v>
      </c>
      <c r="M2108" t="s">
        <v>144</v>
      </c>
      <c r="P2108" s="4" t="str">
        <f t="shared" si="63"/>
        <v>KRAYN-WKO-NDX-20111203</v>
      </c>
      <c r="Q2108">
        <f t="shared" si="64"/>
        <v>1</v>
      </c>
    </row>
    <row r="2109" spans="1:17" x14ac:dyDescent="0.25">
      <c r="A2109" t="s">
        <v>1877</v>
      </c>
      <c r="B2109" t="s">
        <v>1265</v>
      </c>
      <c r="C2109" s="2">
        <v>40882</v>
      </c>
      <c r="D2109" s="2">
        <v>40882</v>
      </c>
      <c r="E2109" t="s">
        <v>16</v>
      </c>
      <c r="F2109" t="s">
        <v>1216</v>
      </c>
      <c r="G2109" t="s">
        <v>141</v>
      </c>
      <c r="H2109">
        <v>1</v>
      </c>
      <c r="I2109" t="s">
        <v>142</v>
      </c>
      <c r="K2109" s="5" t="s">
        <v>143</v>
      </c>
      <c r="L2109">
        <v>3.7833333015441895</v>
      </c>
      <c r="M2109" t="s">
        <v>144</v>
      </c>
      <c r="P2109" s="4" t="str">
        <f t="shared" si="63"/>
        <v>KRAYN-WKO-NDX-20111205</v>
      </c>
      <c r="Q2109">
        <f t="shared" si="64"/>
        <v>1</v>
      </c>
    </row>
    <row r="2110" spans="1:17" x14ac:dyDescent="0.25">
      <c r="A2110" t="s">
        <v>2216</v>
      </c>
      <c r="B2110" t="s">
        <v>1265</v>
      </c>
      <c r="C2110" s="2">
        <v>40882</v>
      </c>
      <c r="D2110" s="2">
        <v>40882</v>
      </c>
      <c r="E2110" t="s">
        <v>16</v>
      </c>
      <c r="F2110" t="s">
        <v>1216</v>
      </c>
      <c r="G2110" t="s">
        <v>141</v>
      </c>
      <c r="H2110">
        <v>5.5</v>
      </c>
      <c r="I2110" t="s">
        <v>142</v>
      </c>
      <c r="K2110" s="5" t="s">
        <v>143</v>
      </c>
      <c r="L2110">
        <v>3.7833333015441895</v>
      </c>
      <c r="M2110" t="s">
        <v>144</v>
      </c>
      <c r="P2110" s="4" t="str">
        <f t="shared" si="63"/>
        <v>KRAYN-WKO-NDX-20111205</v>
      </c>
      <c r="Q2110">
        <f t="shared" si="64"/>
        <v>1</v>
      </c>
    </row>
    <row r="2111" spans="1:17" x14ac:dyDescent="0.25">
      <c r="A2111" t="s">
        <v>2288</v>
      </c>
      <c r="B2111" t="s">
        <v>1265</v>
      </c>
      <c r="C2111" s="2">
        <v>40882</v>
      </c>
      <c r="D2111" s="2">
        <v>40882</v>
      </c>
      <c r="E2111" t="s">
        <v>16</v>
      </c>
      <c r="F2111" t="s">
        <v>1216</v>
      </c>
      <c r="G2111" t="s">
        <v>141</v>
      </c>
      <c r="H2111">
        <v>0.5</v>
      </c>
      <c r="I2111" t="s">
        <v>142</v>
      </c>
      <c r="K2111" s="5" t="s">
        <v>143</v>
      </c>
      <c r="L2111">
        <v>3.7833333015441895</v>
      </c>
      <c r="M2111" t="s">
        <v>144</v>
      </c>
      <c r="P2111" s="4" t="str">
        <f t="shared" si="63"/>
        <v>KRAYN-WKO-NDX-20111205</v>
      </c>
      <c r="Q2111">
        <f t="shared" si="64"/>
        <v>1</v>
      </c>
    </row>
    <row r="2112" spans="1:17" x14ac:dyDescent="0.25">
      <c r="A2112" t="s">
        <v>2289</v>
      </c>
      <c r="B2112" t="s">
        <v>1265</v>
      </c>
      <c r="C2112" s="2">
        <v>40882</v>
      </c>
      <c r="D2112" s="2">
        <v>40882</v>
      </c>
      <c r="E2112" t="s">
        <v>16</v>
      </c>
      <c r="F2112" t="s">
        <v>1200</v>
      </c>
      <c r="G2112" t="s">
        <v>141</v>
      </c>
      <c r="H2112">
        <v>0.44999998807907104</v>
      </c>
      <c r="I2112" t="s">
        <v>162</v>
      </c>
      <c r="K2112" s="5" t="s">
        <v>143</v>
      </c>
      <c r="L2112">
        <v>3.7833333015441895</v>
      </c>
      <c r="M2112" t="s">
        <v>144</v>
      </c>
      <c r="P2112" s="4" t="str">
        <f t="shared" si="63"/>
        <v>KRAYN-WKO-NDX-20111205</v>
      </c>
      <c r="Q2112">
        <f t="shared" si="64"/>
        <v>1</v>
      </c>
    </row>
    <row r="2113" spans="1:17" x14ac:dyDescent="0.25">
      <c r="A2113" t="s">
        <v>2290</v>
      </c>
      <c r="B2113" t="s">
        <v>1265</v>
      </c>
      <c r="C2113" s="2">
        <v>40882</v>
      </c>
      <c r="D2113" s="2">
        <v>40882</v>
      </c>
      <c r="E2113" t="s">
        <v>16</v>
      </c>
      <c r="F2113" t="s">
        <v>1216</v>
      </c>
      <c r="G2113" t="s">
        <v>141</v>
      </c>
      <c r="H2113">
        <v>1.5</v>
      </c>
      <c r="I2113" t="s">
        <v>142</v>
      </c>
      <c r="K2113" s="5" t="s">
        <v>143</v>
      </c>
      <c r="L2113">
        <v>3.7833333015441895</v>
      </c>
      <c r="M2113" t="s">
        <v>144</v>
      </c>
      <c r="P2113" s="4" t="str">
        <f t="shared" si="63"/>
        <v>KRAYN-WKO-NDX-20111205</v>
      </c>
      <c r="Q2113">
        <f t="shared" si="64"/>
        <v>1</v>
      </c>
    </row>
    <row r="2114" spans="1:17" x14ac:dyDescent="0.25">
      <c r="A2114" t="s">
        <v>2291</v>
      </c>
      <c r="B2114" t="s">
        <v>1265</v>
      </c>
      <c r="C2114" s="2">
        <v>40882</v>
      </c>
      <c r="D2114" s="2">
        <v>40882</v>
      </c>
      <c r="E2114" t="s">
        <v>16</v>
      </c>
      <c r="F2114" t="s">
        <v>1200</v>
      </c>
      <c r="G2114" t="s">
        <v>141</v>
      </c>
      <c r="H2114">
        <v>0.5</v>
      </c>
      <c r="I2114" t="s">
        <v>162</v>
      </c>
      <c r="K2114" s="5" t="s">
        <v>143</v>
      </c>
      <c r="L2114">
        <v>3.7833333015441895</v>
      </c>
      <c r="M2114" t="s">
        <v>144</v>
      </c>
      <c r="P2114" s="4" t="str">
        <f t="shared" si="63"/>
        <v>KRAYN-WKO-NDX-20111205</v>
      </c>
      <c r="Q2114">
        <f t="shared" si="64"/>
        <v>1</v>
      </c>
    </row>
    <row r="2115" spans="1:17" x14ac:dyDescent="0.25">
      <c r="A2115" s="37" t="s">
        <v>1736</v>
      </c>
      <c r="B2115" t="s">
        <v>1265</v>
      </c>
      <c r="C2115" s="2">
        <v>40883</v>
      </c>
      <c r="D2115" s="2">
        <v>40883</v>
      </c>
      <c r="E2115" t="s">
        <v>13</v>
      </c>
      <c r="F2115" t="s">
        <v>1216</v>
      </c>
      <c r="G2115" t="s">
        <v>141</v>
      </c>
      <c r="H2115">
        <v>6.5</v>
      </c>
      <c r="I2115" t="s">
        <v>142</v>
      </c>
      <c r="K2115" s="5" t="s">
        <v>143</v>
      </c>
      <c r="L2115">
        <v>2.9833333492279053</v>
      </c>
      <c r="M2115" t="s">
        <v>144</v>
      </c>
      <c r="P2115" s="4" t="str">
        <f t="shared" ref="P2115:P2178" si="65">LEFT($A2115,22)</f>
        <v>KRAYN-WKO-NDX-20111206</v>
      </c>
      <c r="Q2115">
        <f t="shared" ref="Q2115:Q2178" si="66">COUNTIF($A$2:$A$2708,$A2115)</f>
        <v>1</v>
      </c>
    </row>
    <row r="2116" spans="1:17" x14ac:dyDescent="0.25">
      <c r="A2116" s="37" t="s">
        <v>1922</v>
      </c>
      <c r="B2116" t="s">
        <v>1265</v>
      </c>
      <c r="C2116" s="2">
        <v>40883</v>
      </c>
      <c r="D2116" s="2">
        <v>40883</v>
      </c>
      <c r="E2116" t="s">
        <v>13</v>
      </c>
      <c r="F2116" t="s">
        <v>1216</v>
      </c>
      <c r="G2116" t="s">
        <v>141</v>
      </c>
      <c r="H2116">
        <v>2.5</v>
      </c>
      <c r="I2116" t="s">
        <v>142</v>
      </c>
      <c r="K2116" s="5" t="s">
        <v>143</v>
      </c>
      <c r="L2116">
        <v>2.9833333492279053</v>
      </c>
      <c r="M2116" t="s">
        <v>144</v>
      </c>
      <c r="P2116" s="4" t="str">
        <f t="shared" si="65"/>
        <v>KRAYN-WKO-NDX-20111206</v>
      </c>
      <c r="Q2116">
        <f t="shared" si="66"/>
        <v>1</v>
      </c>
    </row>
    <row r="2117" spans="1:17" x14ac:dyDescent="0.25">
      <c r="A2117" t="s">
        <v>1923</v>
      </c>
      <c r="B2117" t="s">
        <v>1265</v>
      </c>
      <c r="C2117" s="2">
        <v>40883</v>
      </c>
      <c r="D2117" s="2">
        <v>40883</v>
      </c>
      <c r="E2117" t="s">
        <v>13</v>
      </c>
      <c r="F2117" t="s">
        <v>1200</v>
      </c>
      <c r="G2117" t="s">
        <v>141</v>
      </c>
      <c r="H2117">
        <v>0.5</v>
      </c>
      <c r="I2117" t="s">
        <v>162</v>
      </c>
      <c r="K2117" s="5" t="s">
        <v>143</v>
      </c>
      <c r="L2117">
        <v>2.9833333492279053</v>
      </c>
      <c r="M2117" t="s">
        <v>144</v>
      </c>
      <c r="P2117" s="4" t="str">
        <f t="shared" si="65"/>
        <v>KRAYN-WKO-NDX-20111206</v>
      </c>
      <c r="Q2117">
        <f t="shared" si="66"/>
        <v>1</v>
      </c>
    </row>
    <row r="2118" spans="1:17" x14ac:dyDescent="0.25">
      <c r="A2118" t="s">
        <v>3211</v>
      </c>
      <c r="B2118" t="s">
        <v>1265</v>
      </c>
      <c r="C2118" s="2">
        <v>40883</v>
      </c>
      <c r="D2118" s="2">
        <v>40883</v>
      </c>
      <c r="E2118" t="s">
        <v>22</v>
      </c>
      <c r="F2118" t="s">
        <v>161</v>
      </c>
      <c r="G2118" t="s">
        <v>141</v>
      </c>
      <c r="H2118">
        <v>0.5</v>
      </c>
      <c r="I2118" t="s">
        <v>142</v>
      </c>
      <c r="K2118" s="5" t="s">
        <v>143</v>
      </c>
      <c r="L2118">
        <v>3.0833332538604736</v>
      </c>
      <c r="M2118" t="s">
        <v>144</v>
      </c>
      <c r="P2118" s="4" t="str">
        <f t="shared" si="65"/>
        <v>KRAYN-WKO-NDX-20111206</v>
      </c>
      <c r="Q2118">
        <f t="shared" si="66"/>
        <v>1</v>
      </c>
    </row>
    <row r="2119" spans="1:17" x14ac:dyDescent="0.25">
      <c r="A2119" t="s">
        <v>3212</v>
      </c>
      <c r="B2119" t="s">
        <v>1219</v>
      </c>
      <c r="C2119" s="2">
        <v>40883</v>
      </c>
      <c r="D2119" s="2">
        <v>40883</v>
      </c>
      <c r="E2119" t="s">
        <v>22</v>
      </c>
      <c r="F2119" t="s">
        <v>161</v>
      </c>
      <c r="G2119" t="s">
        <v>141</v>
      </c>
      <c r="H2119">
        <v>7.5</v>
      </c>
      <c r="I2119" t="s">
        <v>142</v>
      </c>
      <c r="K2119" s="5" t="s">
        <v>143</v>
      </c>
      <c r="L2119">
        <v>3.0833332538604736</v>
      </c>
      <c r="M2119" t="s">
        <v>144</v>
      </c>
      <c r="P2119" s="4" t="str">
        <f t="shared" si="65"/>
        <v>KRAYN-WKO-NDX-20111206</v>
      </c>
      <c r="Q2119">
        <f t="shared" si="66"/>
        <v>1</v>
      </c>
    </row>
    <row r="2120" spans="1:17" x14ac:dyDescent="0.25">
      <c r="A2120" t="s">
        <v>3213</v>
      </c>
      <c r="B2120" t="s">
        <v>1265</v>
      </c>
      <c r="C2120" s="2">
        <v>40883</v>
      </c>
      <c r="D2120" s="2">
        <v>40883</v>
      </c>
      <c r="E2120" t="s">
        <v>22</v>
      </c>
      <c r="F2120" t="s">
        <v>161</v>
      </c>
      <c r="G2120" t="s">
        <v>141</v>
      </c>
      <c r="H2120">
        <v>7</v>
      </c>
      <c r="I2120" t="s">
        <v>142</v>
      </c>
      <c r="K2120" s="5" t="s">
        <v>143</v>
      </c>
      <c r="L2120">
        <v>3.0833332538604736</v>
      </c>
      <c r="M2120" t="s">
        <v>144</v>
      </c>
      <c r="P2120" s="4" t="str">
        <f t="shared" si="65"/>
        <v>KRAYN-WKO-NDX-20111206</v>
      </c>
      <c r="Q2120">
        <f t="shared" si="66"/>
        <v>1</v>
      </c>
    </row>
    <row r="2121" spans="1:17" x14ac:dyDescent="0.25">
      <c r="A2121" s="37" t="s">
        <v>5338</v>
      </c>
      <c r="B2121" t="s">
        <v>1265</v>
      </c>
      <c r="C2121" s="2">
        <v>40883</v>
      </c>
      <c r="D2121" s="2">
        <v>40883</v>
      </c>
      <c r="E2121" t="s">
        <v>13</v>
      </c>
      <c r="F2121" t="s">
        <v>1216</v>
      </c>
      <c r="G2121" t="s">
        <v>141</v>
      </c>
      <c r="H2121">
        <v>3.5</v>
      </c>
      <c r="I2121" t="s">
        <v>142</v>
      </c>
      <c r="K2121" s="5" t="s">
        <v>143</v>
      </c>
      <c r="L2121">
        <v>2.9833333492279053</v>
      </c>
      <c r="M2121" t="s">
        <v>144</v>
      </c>
      <c r="P2121" s="4" t="str">
        <f t="shared" si="65"/>
        <v>KRAYN-WKO-NDX-20111206</v>
      </c>
      <c r="Q2121">
        <f t="shared" si="66"/>
        <v>1</v>
      </c>
    </row>
    <row r="2122" spans="1:17" x14ac:dyDescent="0.25">
      <c r="A2122" t="s">
        <v>5339</v>
      </c>
      <c r="B2122" t="s">
        <v>1265</v>
      </c>
      <c r="C2122" s="2">
        <v>40883</v>
      </c>
      <c r="D2122" s="2">
        <v>40883</v>
      </c>
      <c r="E2122" t="s">
        <v>13</v>
      </c>
      <c r="F2122" t="s">
        <v>1200</v>
      </c>
      <c r="G2122" t="s">
        <v>141</v>
      </c>
      <c r="H2122">
        <v>2.5</v>
      </c>
      <c r="I2122" t="s">
        <v>162</v>
      </c>
      <c r="K2122" s="5" t="s">
        <v>143</v>
      </c>
      <c r="L2122">
        <v>2.9833333492279053</v>
      </c>
      <c r="M2122" t="s">
        <v>144</v>
      </c>
      <c r="P2122" s="4" t="str">
        <f t="shared" si="65"/>
        <v>KRAYN-WKO-NDX-20111206</v>
      </c>
      <c r="Q2122">
        <f t="shared" si="66"/>
        <v>1</v>
      </c>
    </row>
    <row r="2123" spans="1:17" x14ac:dyDescent="0.25">
      <c r="A2123" t="s">
        <v>5340</v>
      </c>
      <c r="B2123" t="s">
        <v>1265</v>
      </c>
      <c r="C2123" s="2">
        <v>40883</v>
      </c>
      <c r="D2123" s="2">
        <v>40883</v>
      </c>
      <c r="E2123" t="s">
        <v>13</v>
      </c>
      <c r="F2123" t="s">
        <v>1216</v>
      </c>
      <c r="G2123" t="s">
        <v>141</v>
      </c>
      <c r="H2123">
        <v>2.5</v>
      </c>
      <c r="I2123" t="s">
        <v>142</v>
      </c>
      <c r="K2123" s="5" t="s">
        <v>143</v>
      </c>
      <c r="L2123">
        <v>2.9833333492279053</v>
      </c>
      <c r="M2123" t="s">
        <v>144</v>
      </c>
      <c r="P2123" s="4" t="str">
        <f t="shared" si="65"/>
        <v>KRAYN-WKO-NDX-20111206</v>
      </c>
      <c r="Q2123">
        <f t="shared" si="66"/>
        <v>1</v>
      </c>
    </row>
    <row r="2124" spans="1:17" x14ac:dyDescent="0.25">
      <c r="A2124" s="37" t="s">
        <v>1629</v>
      </c>
      <c r="B2124" t="s">
        <v>1265</v>
      </c>
      <c r="C2124" s="2">
        <v>40884</v>
      </c>
      <c r="D2124" s="2">
        <v>40884</v>
      </c>
      <c r="E2124" t="s">
        <v>12</v>
      </c>
      <c r="F2124" t="s">
        <v>1216</v>
      </c>
      <c r="G2124" t="s">
        <v>141</v>
      </c>
      <c r="H2124">
        <v>2.5</v>
      </c>
      <c r="I2124" t="s">
        <v>142</v>
      </c>
      <c r="K2124" s="5" t="s">
        <v>143</v>
      </c>
      <c r="L2124">
        <v>4.6166667938232422</v>
      </c>
      <c r="M2124" t="s">
        <v>144</v>
      </c>
      <c r="P2124" s="4" t="str">
        <f t="shared" si="65"/>
        <v>KRAYN-WKO-NDX-20111207</v>
      </c>
      <c r="Q2124">
        <f t="shared" si="66"/>
        <v>1</v>
      </c>
    </row>
    <row r="2125" spans="1:17" x14ac:dyDescent="0.25">
      <c r="A2125" s="37" t="s">
        <v>4247</v>
      </c>
      <c r="B2125" t="s">
        <v>1265</v>
      </c>
      <c r="C2125" s="2">
        <v>40884</v>
      </c>
      <c r="D2125" s="2">
        <v>40884</v>
      </c>
      <c r="E2125" t="s">
        <v>12</v>
      </c>
      <c r="F2125" t="s">
        <v>1216</v>
      </c>
      <c r="G2125" t="s">
        <v>141</v>
      </c>
      <c r="H2125">
        <v>3.5</v>
      </c>
      <c r="I2125" t="s">
        <v>142</v>
      </c>
      <c r="K2125" s="5" t="s">
        <v>143</v>
      </c>
      <c r="L2125">
        <v>4.6166667938232422</v>
      </c>
      <c r="M2125" t="s">
        <v>144</v>
      </c>
      <c r="P2125" s="4" t="str">
        <f t="shared" si="65"/>
        <v>KRAYN-WKO-NDX-20111207</v>
      </c>
      <c r="Q2125">
        <f t="shared" si="66"/>
        <v>1</v>
      </c>
    </row>
    <row r="2126" spans="1:17" x14ac:dyDescent="0.25">
      <c r="A2126" s="37" t="s">
        <v>4391</v>
      </c>
      <c r="B2126" t="s">
        <v>1265</v>
      </c>
      <c r="C2126" s="2">
        <v>40884</v>
      </c>
      <c r="D2126" s="2">
        <v>40884</v>
      </c>
      <c r="E2126" t="s">
        <v>12</v>
      </c>
      <c r="F2126" t="s">
        <v>1216</v>
      </c>
      <c r="G2126" t="s">
        <v>141</v>
      </c>
      <c r="H2126">
        <v>0.5</v>
      </c>
      <c r="I2126" t="s">
        <v>142</v>
      </c>
      <c r="K2126" s="5" t="s">
        <v>143</v>
      </c>
      <c r="L2126">
        <v>4.6166667938232422</v>
      </c>
      <c r="M2126" t="s">
        <v>144</v>
      </c>
      <c r="P2126" s="4" t="str">
        <f t="shared" si="65"/>
        <v>KRAYN-WKO-NDX-20111207</v>
      </c>
      <c r="Q2126">
        <f t="shared" si="66"/>
        <v>1</v>
      </c>
    </row>
    <row r="2127" spans="1:17" x14ac:dyDescent="0.25">
      <c r="A2127" s="37" t="s">
        <v>4513</v>
      </c>
      <c r="B2127" t="s">
        <v>1265</v>
      </c>
      <c r="C2127" s="2">
        <v>40884</v>
      </c>
      <c r="D2127" s="2">
        <v>40884</v>
      </c>
      <c r="E2127" t="s">
        <v>12</v>
      </c>
      <c r="F2127" t="s">
        <v>1216</v>
      </c>
      <c r="G2127" t="s">
        <v>141</v>
      </c>
      <c r="H2127">
        <v>1</v>
      </c>
      <c r="I2127" t="s">
        <v>142</v>
      </c>
      <c r="K2127" s="5" t="s">
        <v>143</v>
      </c>
      <c r="L2127">
        <v>4.6166667938232422</v>
      </c>
      <c r="M2127" t="s">
        <v>144</v>
      </c>
      <c r="P2127" s="4" t="str">
        <f t="shared" si="65"/>
        <v>KRAYN-WKO-NDX-20111207</v>
      </c>
      <c r="Q2127">
        <f t="shared" si="66"/>
        <v>1</v>
      </c>
    </row>
    <row r="2128" spans="1:17" x14ac:dyDescent="0.25">
      <c r="A2128" s="37" t="s">
        <v>5258</v>
      </c>
      <c r="B2128" t="s">
        <v>1265</v>
      </c>
      <c r="C2128" s="2">
        <v>40884</v>
      </c>
      <c r="D2128" s="2">
        <v>40884</v>
      </c>
      <c r="E2128" t="s">
        <v>12</v>
      </c>
      <c r="F2128" t="s">
        <v>161</v>
      </c>
      <c r="G2128" t="s">
        <v>141</v>
      </c>
      <c r="H2128">
        <v>6</v>
      </c>
      <c r="I2128" t="s">
        <v>142</v>
      </c>
      <c r="K2128" s="5" t="s">
        <v>143</v>
      </c>
      <c r="L2128">
        <v>4.6166667938232422</v>
      </c>
      <c r="M2128" t="s">
        <v>144</v>
      </c>
      <c r="P2128" s="4" t="str">
        <f t="shared" si="65"/>
        <v>KRAYN-WKO-NDX-20111207</v>
      </c>
      <c r="Q2128">
        <f t="shared" si="66"/>
        <v>1</v>
      </c>
    </row>
    <row r="2129" spans="1:17" x14ac:dyDescent="0.25">
      <c r="A2129" t="s">
        <v>5304</v>
      </c>
      <c r="B2129" t="s">
        <v>1439</v>
      </c>
      <c r="C2129" s="2">
        <v>40884</v>
      </c>
      <c r="D2129" s="2">
        <v>40885</v>
      </c>
      <c r="E2129" t="s">
        <v>28</v>
      </c>
      <c r="F2129" t="s">
        <v>161</v>
      </c>
      <c r="G2129" t="s">
        <v>141</v>
      </c>
      <c r="H2129">
        <v>0.25</v>
      </c>
      <c r="I2129" t="s">
        <v>142</v>
      </c>
      <c r="K2129" s="5" t="s">
        <v>143</v>
      </c>
      <c r="L2129">
        <v>2.3166666030883789</v>
      </c>
      <c r="M2129" t="s">
        <v>144</v>
      </c>
      <c r="P2129" s="4" t="str">
        <f t="shared" si="65"/>
        <v>KRAYN-WKO-NDX-20111207</v>
      </c>
      <c r="Q2129">
        <f t="shared" si="66"/>
        <v>1</v>
      </c>
    </row>
    <row r="2130" spans="1:17" x14ac:dyDescent="0.25">
      <c r="A2130" t="s">
        <v>5305</v>
      </c>
      <c r="B2130" t="s">
        <v>1439</v>
      </c>
      <c r="C2130" s="2">
        <v>40884</v>
      </c>
      <c r="D2130" s="2">
        <v>40885</v>
      </c>
      <c r="E2130" t="s">
        <v>29</v>
      </c>
      <c r="F2130" t="s">
        <v>161</v>
      </c>
      <c r="G2130" t="s">
        <v>141</v>
      </c>
      <c r="H2130">
        <v>0.25</v>
      </c>
      <c r="I2130" t="s">
        <v>142</v>
      </c>
      <c r="K2130" s="5" t="s">
        <v>143</v>
      </c>
      <c r="L2130">
        <v>2.4833333492279053</v>
      </c>
      <c r="M2130" t="s">
        <v>144</v>
      </c>
      <c r="P2130" s="4" t="str">
        <f t="shared" si="65"/>
        <v>KRAYN-WKO-NDX-20111207</v>
      </c>
      <c r="Q2130">
        <f t="shared" si="66"/>
        <v>1</v>
      </c>
    </row>
    <row r="2131" spans="1:17" x14ac:dyDescent="0.25">
      <c r="A2131" t="s">
        <v>5306</v>
      </c>
      <c r="B2131" t="s">
        <v>1439</v>
      </c>
      <c r="C2131" s="2">
        <v>40884</v>
      </c>
      <c r="D2131" s="2">
        <v>40885</v>
      </c>
      <c r="E2131" t="s">
        <v>30</v>
      </c>
      <c r="F2131" t="s">
        <v>161</v>
      </c>
      <c r="G2131" t="s">
        <v>141</v>
      </c>
      <c r="H2131">
        <v>0.25</v>
      </c>
      <c r="I2131" t="s">
        <v>142</v>
      </c>
      <c r="K2131" s="5" t="s">
        <v>143</v>
      </c>
      <c r="L2131">
        <v>2.2000000476837158</v>
      </c>
      <c r="M2131" t="s">
        <v>144</v>
      </c>
      <c r="P2131" s="4" t="str">
        <f t="shared" si="65"/>
        <v>KRAYN-WKO-NDX-20111207</v>
      </c>
      <c r="Q2131">
        <f t="shared" si="66"/>
        <v>1</v>
      </c>
    </row>
    <row r="2132" spans="1:17" x14ac:dyDescent="0.25">
      <c r="A2132" t="s">
        <v>5307</v>
      </c>
      <c r="B2132" t="s">
        <v>1439</v>
      </c>
      <c r="C2132" s="2">
        <v>40884</v>
      </c>
      <c r="D2132" s="2">
        <v>40885</v>
      </c>
      <c r="E2132" t="s">
        <v>31</v>
      </c>
      <c r="F2132" t="s">
        <v>161</v>
      </c>
      <c r="G2132" t="s">
        <v>141</v>
      </c>
      <c r="H2132">
        <v>1.25</v>
      </c>
      <c r="I2132" t="s">
        <v>142</v>
      </c>
      <c r="K2132" s="5" t="s">
        <v>143</v>
      </c>
      <c r="L2132">
        <v>2</v>
      </c>
      <c r="M2132" t="s">
        <v>144</v>
      </c>
      <c r="P2132" s="4" t="str">
        <f t="shared" si="65"/>
        <v>KRAYN-WKO-NDX-20111207</v>
      </c>
      <c r="Q2132">
        <f t="shared" si="66"/>
        <v>1</v>
      </c>
    </row>
    <row r="2133" spans="1:17" x14ac:dyDescent="0.25">
      <c r="A2133" t="s">
        <v>1235</v>
      </c>
      <c r="B2133" t="s">
        <v>1236</v>
      </c>
      <c r="C2133" s="2">
        <v>40885</v>
      </c>
      <c r="D2133" s="2">
        <v>40885</v>
      </c>
      <c r="E2133" t="s">
        <v>32</v>
      </c>
      <c r="F2133" t="s">
        <v>161</v>
      </c>
      <c r="G2133" t="s">
        <v>141</v>
      </c>
      <c r="H2133">
        <v>6.75</v>
      </c>
      <c r="I2133" t="s">
        <v>142</v>
      </c>
      <c r="K2133" s="5" t="s">
        <v>143</v>
      </c>
      <c r="L2133">
        <v>14.016666412353516</v>
      </c>
      <c r="M2133" t="s">
        <v>144</v>
      </c>
      <c r="P2133" s="4" t="str">
        <f t="shared" si="65"/>
        <v>KRAYN-WKO-NDX-20111208</v>
      </c>
      <c r="Q2133">
        <f t="shared" si="66"/>
        <v>1</v>
      </c>
    </row>
    <row r="2134" spans="1:17" x14ac:dyDescent="0.25">
      <c r="A2134" t="s">
        <v>1438</v>
      </c>
      <c r="B2134" t="s">
        <v>1439</v>
      </c>
      <c r="C2134" s="2">
        <v>40885</v>
      </c>
      <c r="D2134" s="2">
        <v>40885</v>
      </c>
      <c r="E2134" t="s">
        <v>11</v>
      </c>
      <c r="F2134" t="s">
        <v>161</v>
      </c>
      <c r="G2134" t="s">
        <v>141</v>
      </c>
      <c r="H2134">
        <v>1.25</v>
      </c>
      <c r="I2134" t="s">
        <v>142</v>
      </c>
      <c r="K2134" s="5" t="s">
        <v>143</v>
      </c>
      <c r="L2134">
        <v>2.4166667461395264</v>
      </c>
      <c r="M2134" t="s">
        <v>144</v>
      </c>
      <c r="P2134" s="4" t="str">
        <f t="shared" si="65"/>
        <v>KRAYN-WKO-NDX-20111208</v>
      </c>
      <c r="Q2134">
        <f t="shared" si="66"/>
        <v>1</v>
      </c>
    </row>
    <row r="2135" spans="1:17" x14ac:dyDescent="0.25">
      <c r="A2135" s="37" t="s">
        <v>1620</v>
      </c>
      <c r="B2135" t="s">
        <v>1621</v>
      </c>
      <c r="C2135" s="2">
        <v>40885</v>
      </c>
      <c r="D2135" s="2">
        <v>40885</v>
      </c>
      <c r="E2135" t="s">
        <v>12</v>
      </c>
      <c r="F2135" t="s">
        <v>161</v>
      </c>
      <c r="G2135" t="s">
        <v>141</v>
      </c>
      <c r="H2135">
        <v>2</v>
      </c>
      <c r="I2135" t="s">
        <v>142</v>
      </c>
      <c r="K2135" s="5" t="s">
        <v>143</v>
      </c>
      <c r="L2135">
        <v>3.0499999523162842</v>
      </c>
      <c r="M2135" t="s">
        <v>144</v>
      </c>
      <c r="P2135" s="4" t="str">
        <f t="shared" si="65"/>
        <v>KRAYN-WKO-NDX-20111208</v>
      </c>
      <c r="Q2135">
        <f t="shared" si="66"/>
        <v>1</v>
      </c>
    </row>
    <row r="2136" spans="1:17" x14ac:dyDescent="0.25">
      <c r="A2136" t="s">
        <v>2079</v>
      </c>
      <c r="B2136" t="s">
        <v>1439</v>
      </c>
      <c r="C2136" s="2">
        <v>40885</v>
      </c>
      <c r="D2136" s="2">
        <v>40885</v>
      </c>
      <c r="E2136" t="s">
        <v>15</v>
      </c>
      <c r="F2136" t="s">
        <v>161</v>
      </c>
      <c r="G2136" t="s">
        <v>141</v>
      </c>
      <c r="H2136">
        <v>0.5</v>
      </c>
      <c r="I2136" t="s">
        <v>142</v>
      </c>
      <c r="K2136" s="5" t="s">
        <v>143</v>
      </c>
      <c r="L2136">
        <v>3</v>
      </c>
      <c r="M2136" t="s">
        <v>144</v>
      </c>
      <c r="P2136" s="4" t="str">
        <f t="shared" si="65"/>
        <v>KRAYN-WKO-NDX-20111208</v>
      </c>
      <c r="Q2136">
        <f t="shared" si="66"/>
        <v>1</v>
      </c>
    </row>
    <row r="2137" spans="1:17" x14ac:dyDescent="0.25">
      <c r="A2137" t="s">
        <v>2217</v>
      </c>
      <c r="B2137" t="s">
        <v>1439</v>
      </c>
      <c r="C2137" s="2">
        <v>40885</v>
      </c>
      <c r="D2137" s="2">
        <v>40885</v>
      </c>
      <c r="E2137" t="s">
        <v>16</v>
      </c>
      <c r="F2137" t="s">
        <v>161</v>
      </c>
      <c r="G2137" t="s">
        <v>141</v>
      </c>
      <c r="H2137">
        <v>0.25</v>
      </c>
      <c r="I2137" t="s">
        <v>142</v>
      </c>
      <c r="K2137" s="5" t="s">
        <v>143</v>
      </c>
      <c r="L2137">
        <v>3</v>
      </c>
      <c r="M2137" t="s">
        <v>144</v>
      </c>
      <c r="P2137" s="4" t="str">
        <f t="shared" si="65"/>
        <v>KRAYN-WKO-NDX-20111208</v>
      </c>
      <c r="Q2137">
        <f t="shared" si="66"/>
        <v>1</v>
      </c>
    </row>
    <row r="2138" spans="1:17" x14ac:dyDescent="0.25">
      <c r="A2138" t="s">
        <v>2218</v>
      </c>
      <c r="B2138" t="s">
        <v>1417</v>
      </c>
      <c r="C2138" s="2">
        <v>40885</v>
      </c>
      <c r="D2138" s="2">
        <v>40885</v>
      </c>
      <c r="E2138" t="s">
        <v>16</v>
      </c>
      <c r="F2138" t="s">
        <v>161</v>
      </c>
      <c r="G2138" t="s">
        <v>141</v>
      </c>
      <c r="H2138">
        <v>2</v>
      </c>
      <c r="I2138" t="s">
        <v>142</v>
      </c>
      <c r="K2138" s="5" t="s">
        <v>143</v>
      </c>
      <c r="L2138">
        <v>6.6833333969116211</v>
      </c>
      <c r="M2138" t="s">
        <v>144</v>
      </c>
      <c r="P2138" s="4" t="str">
        <f t="shared" si="65"/>
        <v>KRAYN-WKO-NDX-20111208</v>
      </c>
      <c r="Q2138">
        <f t="shared" si="66"/>
        <v>1</v>
      </c>
    </row>
    <row r="2139" spans="1:17" x14ac:dyDescent="0.25">
      <c r="A2139" t="s">
        <v>2379</v>
      </c>
      <c r="B2139" t="s">
        <v>1439</v>
      </c>
      <c r="C2139" s="2">
        <v>40885</v>
      </c>
      <c r="D2139" s="2">
        <v>40885</v>
      </c>
      <c r="E2139" t="s">
        <v>17</v>
      </c>
      <c r="F2139" t="s">
        <v>161</v>
      </c>
      <c r="G2139" t="s">
        <v>141</v>
      </c>
      <c r="H2139">
        <v>0.25</v>
      </c>
      <c r="I2139" t="s">
        <v>142</v>
      </c>
      <c r="K2139" s="5" t="s">
        <v>143</v>
      </c>
      <c r="L2139">
        <v>3</v>
      </c>
      <c r="M2139" t="s">
        <v>144</v>
      </c>
      <c r="P2139" s="4" t="str">
        <f t="shared" si="65"/>
        <v>KRAYN-WKO-NDX-20111208</v>
      </c>
      <c r="Q2139">
        <f t="shared" si="66"/>
        <v>1</v>
      </c>
    </row>
    <row r="2140" spans="1:17" x14ac:dyDescent="0.25">
      <c r="A2140" t="s">
        <v>2708</v>
      </c>
      <c r="B2140" t="s">
        <v>1439</v>
      </c>
      <c r="C2140" s="2">
        <v>40885</v>
      </c>
      <c r="D2140" s="2">
        <v>40885</v>
      </c>
      <c r="E2140" t="s">
        <v>18</v>
      </c>
      <c r="F2140" t="s">
        <v>161</v>
      </c>
      <c r="G2140" t="s">
        <v>141</v>
      </c>
      <c r="H2140">
        <v>0.25</v>
      </c>
      <c r="I2140" t="s">
        <v>142</v>
      </c>
      <c r="K2140" s="5" t="s">
        <v>143</v>
      </c>
      <c r="L2140">
        <v>3</v>
      </c>
      <c r="M2140" t="s">
        <v>144</v>
      </c>
      <c r="P2140" s="4" t="str">
        <f t="shared" si="65"/>
        <v>KRAYN-WKO-NDX-20111208</v>
      </c>
      <c r="Q2140">
        <f t="shared" si="66"/>
        <v>1</v>
      </c>
    </row>
    <row r="2141" spans="1:17" x14ac:dyDescent="0.25">
      <c r="A2141" t="s">
        <v>2789</v>
      </c>
      <c r="B2141" t="s">
        <v>1439</v>
      </c>
      <c r="C2141" s="2">
        <v>40885</v>
      </c>
      <c r="D2141" s="2">
        <v>40885</v>
      </c>
      <c r="E2141" t="s">
        <v>19</v>
      </c>
      <c r="F2141" t="s">
        <v>140</v>
      </c>
      <c r="G2141" t="s">
        <v>141</v>
      </c>
      <c r="H2141">
        <v>0.25</v>
      </c>
      <c r="I2141" t="s">
        <v>142</v>
      </c>
      <c r="K2141" s="5" t="s">
        <v>143</v>
      </c>
      <c r="L2141">
        <v>3</v>
      </c>
      <c r="M2141" t="s">
        <v>144</v>
      </c>
      <c r="P2141" s="4" t="str">
        <f t="shared" si="65"/>
        <v>KRAYN-WKO-NDX-20111208</v>
      </c>
      <c r="Q2141">
        <f t="shared" si="66"/>
        <v>1</v>
      </c>
    </row>
    <row r="2142" spans="1:17" x14ac:dyDescent="0.25">
      <c r="A2142" t="s">
        <v>2965</v>
      </c>
      <c r="B2142" t="s">
        <v>1439</v>
      </c>
      <c r="C2142" s="2">
        <v>40885</v>
      </c>
      <c r="D2142" s="2">
        <v>40885</v>
      </c>
      <c r="E2142" t="s">
        <v>20</v>
      </c>
      <c r="F2142" t="s">
        <v>140</v>
      </c>
      <c r="G2142" t="s">
        <v>141</v>
      </c>
      <c r="H2142">
        <v>0.25</v>
      </c>
      <c r="I2142" t="s">
        <v>142</v>
      </c>
      <c r="K2142" s="5" t="s">
        <v>143</v>
      </c>
      <c r="L2142">
        <v>3.6833333969116211</v>
      </c>
      <c r="M2142" t="s">
        <v>144</v>
      </c>
      <c r="P2142" s="4" t="str">
        <f t="shared" si="65"/>
        <v>KRAYN-WKO-NDX-20111208</v>
      </c>
      <c r="Q2142">
        <f t="shared" si="66"/>
        <v>1</v>
      </c>
    </row>
    <row r="2143" spans="1:17" x14ac:dyDescent="0.25">
      <c r="A2143" t="s">
        <v>3069</v>
      </c>
      <c r="B2143" t="s">
        <v>1439</v>
      </c>
      <c r="C2143" s="2">
        <v>40885</v>
      </c>
      <c r="D2143" s="2">
        <v>40885</v>
      </c>
      <c r="E2143" t="s">
        <v>21</v>
      </c>
      <c r="F2143" t="s">
        <v>161</v>
      </c>
      <c r="G2143" t="s">
        <v>141</v>
      </c>
      <c r="H2143">
        <v>0.75</v>
      </c>
      <c r="I2143" t="s">
        <v>142</v>
      </c>
      <c r="K2143" s="5" t="s">
        <v>143</v>
      </c>
      <c r="L2143">
        <v>3.7000000476837158</v>
      </c>
      <c r="M2143" t="s">
        <v>144</v>
      </c>
      <c r="P2143" s="4" t="str">
        <f t="shared" si="65"/>
        <v>KRAYN-WKO-NDX-20111208</v>
      </c>
      <c r="Q2143">
        <f t="shared" si="66"/>
        <v>1</v>
      </c>
    </row>
    <row r="2144" spans="1:17" x14ac:dyDescent="0.25">
      <c r="A2144" t="s">
        <v>3247</v>
      </c>
      <c r="B2144" t="s">
        <v>1439</v>
      </c>
      <c r="C2144" s="2">
        <v>40885</v>
      </c>
      <c r="D2144" s="2">
        <v>40885</v>
      </c>
      <c r="E2144" t="s">
        <v>22</v>
      </c>
      <c r="F2144" t="s">
        <v>161</v>
      </c>
      <c r="G2144" t="s">
        <v>141</v>
      </c>
      <c r="H2144">
        <v>0.25</v>
      </c>
      <c r="I2144" t="s">
        <v>142</v>
      </c>
      <c r="K2144" s="5" t="s">
        <v>143</v>
      </c>
      <c r="L2144">
        <v>3.6500000953674316</v>
      </c>
      <c r="M2144" t="s">
        <v>144</v>
      </c>
      <c r="P2144" s="4" t="str">
        <f t="shared" si="65"/>
        <v>KRAYN-WKO-NDX-20111208</v>
      </c>
      <c r="Q2144">
        <f t="shared" si="66"/>
        <v>1</v>
      </c>
    </row>
    <row r="2145" spans="1:17" x14ac:dyDescent="0.25">
      <c r="A2145" t="s">
        <v>3405</v>
      </c>
      <c r="B2145" t="s">
        <v>1439</v>
      </c>
      <c r="C2145" s="2">
        <v>40885</v>
      </c>
      <c r="D2145" s="2">
        <v>40885</v>
      </c>
      <c r="E2145" t="s">
        <v>23</v>
      </c>
      <c r="F2145" t="s">
        <v>161</v>
      </c>
      <c r="G2145" t="s">
        <v>141</v>
      </c>
      <c r="H2145">
        <v>0.25</v>
      </c>
      <c r="I2145" t="s">
        <v>142</v>
      </c>
      <c r="K2145" s="5" t="s">
        <v>143</v>
      </c>
      <c r="L2145">
        <v>3.5666666030883789</v>
      </c>
      <c r="M2145" t="s">
        <v>144</v>
      </c>
      <c r="P2145" s="4" t="str">
        <f t="shared" si="65"/>
        <v>KRAYN-WKO-NDX-20111208</v>
      </c>
      <c r="Q2145">
        <f t="shared" si="66"/>
        <v>1</v>
      </c>
    </row>
    <row r="2146" spans="1:17" x14ac:dyDescent="0.25">
      <c r="A2146" t="s">
        <v>3406</v>
      </c>
      <c r="B2146" t="s">
        <v>1714</v>
      </c>
      <c r="C2146" s="2">
        <v>40885</v>
      </c>
      <c r="D2146" s="2">
        <v>40886</v>
      </c>
      <c r="E2146" t="s">
        <v>23</v>
      </c>
      <c r="F2146" t="s">
        <v>161</v>
      </c>
      <c r="G2146" t="s">
        <v>141</v>
      </c>
      <c r="H2146">
        <v>2.25</v>
      </c>
      <c r="I2146" t="s">
        <v>142</v>
      </c>
      <c r="K2146" s="5" t="s">
        <v>143</v>
      </c>
      <c r="L2146">
        <v>2.25</v>
      </c>
      <c r="M2146" t="s">
        <v>144</v>
      </c>
      <c r="P2146" s="4" t="str">
        <f t="shared" si="65"/>
        <v>KRAYN-WKO-NDX-20111208</v>
      </c>
      <c r="Q2146">
        <f t="shared" si="66"/>
        <v>1</v>
      </c>
    </row>
    <row r="2147" spans="1:17" x14ac:dyDescent="0.25">
      <c r="A2147" t="s">
        <v>3546</v>
      </c>
      <c r="B2147" t="s">
        <v>1439</v>
      </c>
      <c r="C2147" s="2">
        <v>40885</v>
      </c>
      <c r="D2147" s="2">
        <v>40885</v>
      </c>
      <c r="E2147" t="s">
        <v>24</v>
      </c>
      <c r="F2147" t="s">
        <v>161</v>
      </c>
      <c r="G2147" t="s">
        <v>141</v>
      </c>
      <c r="H2147">
        <v>0.25</v>
      </c>
      <c r="I2147" t="s">
        <v>142</v>
      </c>
      <c r="K2147" s="5" t="s">
        <v>143</v>
      </c>
      <c r="L2147">
        <v>3.6500000953674316</v>
      </c>
      <c r="M2147" t="s">
        <v>144</v>
      </c>
      <c r="P2147" s="4" t="str">
        <f t="shared" si="65"/>
        <v>KRAYN-WKO-NDX-20111208</v>
      </c>
      <c r="Q2147">
        <f t="shared" si="66"/>
        <v>1</v>
      </c>
    </row>
    <row r="2148" spans="1:17" x14ac:dyDescent="0.25">
      <c r="A2148" t="s">
        <v>3702</v>
      </c>
      <c r="B2148" t="s">
        <v>1439</v>
      </c>
      <c r="C2148" s="2">
        <v>40885</v>
      </c>
      <c r="D2148" s="2">
        <v>40885</v>
      </c>
      <c r="E2148" t="s">
        <v>25</v>
      </c>
      <c r="F2148" t="s">
        <v>140</v>
      </c>
      <c r="G2148" t="s">
        <v>141</v>
      </c>
      <c r="H2148">
        <v>0.5</v>
      </c>
      <c r="I2148" t="s">
        <v>142</v>
      </c>
      <c r="K2148" s="5" t="s">
        <v>143</v>
      </c>
      <c r="L2148">
        <v>3.6500000953674316</v>
      </c>
      <c r="M2148" t="s">
        <v>144</v>
      </c>
      <c r="P2148" s="4" t="str">
        <f t="shared" si="65"/>
        <v>KRAYN-WKO-NDX-20111208</v>
      </c>
      <c r="Q2148">
        <f t="shared" si="66"/>
        <v>1</v>
      </c>
    </row>
    <row r="2149" spans="1:17" x14ac:dyDescent="0.25">
      <c r="A2149" t="s">
        <v>3853</v>
      </c>
      <c r="B2149" t="s">
        <v>1439</v>
      </c>
      <c r="C2149" s="2">
        <v>40885</v>
      </c>
      <c r="D2149" s="2">
        <v>40885</v>
      </c>
      <c r="E2149" t="s">
        <v>26</v>
      </c>
      <c r="F2149" t="s">
        <v>161</v>
      </c>
      <c r="G2149" t="s">
        <v>141</v>
      </c>
      <c r="H2149">
        <v>0.25</v>
      </c>
      <c r="I2149" t="s">
        <v>142</v>
      </c>
      <c r="K2149" s="5" t="s">
        <v>143</v>
      </c>
      <c r="L2149">
        <v>3.25</v>
      </c>
      <c r="M2149" t="s">
        <v>144</v>
      </c>
      <c r="P2149" s="4" t="str">
        <f t="shared" si="65"/>
        <v>KRAYN-WKO-NDX-20111208</v>
      </c>
      <c r="Q2149">
        <f t="shared" si="66"/>
        <v>1</v>
      </c>
    </row>
    <row r="2150" spans="1:17" x14ac:dyDescent="0.25">
      <c r="A2150" t="s">
        <v>3975</v>
      </c>
      <c r="B2150" t="s">
        <v>1439</v>
      </c>
      <c r="C2150" s="2">
        <v>40885</v>
      </c>
      <c r="D2150" s="2">
        <v>40885</v>
      </c>
      <c r="E2150" t="s">
        <v>27</v>
      </c>
      <c r="F2150" t="s">
        <v>161</v>
      </c>
      <c r="G2150" t="s">
        <v>141</v>
      </c>
      <c r="H2150">
        <v>0.25</v>
      </c>
      <c r="I2150" t="s">
        <v>142</v>
      </c>
      <c r="K2150" s="5" t="s">
        <v>143</v>
      </c>
      <c r="L2150">
        <v>3.3499999046325684</v>
      </c>
      <c r="M2150" t="s">
        <v>144</v>
      </c>
      <c r="P2150" s="4" t="str">
        <f t="shared" si="65"/>
        <v>KRAYN-WKO-NDX-20111208</v>
      </c>
      <c r="Q2150">
        <f t="shared" si="66"/>
        <v>1</v>
      </c>
    </row>
    <row r="2151" spans="1:17" x14ac:dyDescent="0.25">
      <c r="A2151" t="s">
        <v>4825</v>
      </c>
      <c r="B2151" t="s">
        <v>1439</v>
      </c>
      <c r="C2151" s="2">
        <v>40885</v>
      </c>
      <c r="D2151" s="2">
        <v>40885</v>
      </c>
      <c r="E2151" t="s">
        <v>33</v>
      </c>
      <c r="F2151" t="s">
        <v>161</v>
      </c>
      <c r="G2151" t="s">
        <v>141</v>
      </c>
      <c r="H2151">
        <v>0.25</v>
      </c>
      <c r="I2151" t="s">
        <v>142</v>
      </c>
      <c r="K2151" s="5" t="s">
        <v>143</v>
      </c>
      <c r="L2151">
        <v>2.7833333015441895</v>
      </c>
      <c r="M2151" t="s">
        <v>144</v>
      </c>
      <c r="P2151" s="4" t="str">
        <f t="shared" si="65"/>
        <v>KRAYN-WKO-NDX-20111208</v>
      </c>
      <c r="Q2151">
        <f t="shared" si="66"/>
        <v>1</v>
      </c>
    </row>
    <row r="2152" spans="1:17" x14ac:dyDescent="0.25">
      <c r="A2152" t="s">
        <v>5003</v>
      </c>
      <c r="B2152" t="s">
        <v>1439</v>
      </c>
      <c r="C2152" s="2">
        <v>40885</v>
      </c>
      <c r="D2152" s="2">
        <v>40885</v>
      </c>
      <c r="E2152" t="s">
        <v>34</v>
      </c>
      <c r="F2152" t="s">
        <v>161</v>
      </c>
      <c r="G2152" t="s">
        <v>141</v>
      </c>
      <c r="H2152">
        <v>0.25</v>
      </c>
      <c r="I2152" t="s">
        <v>142</v>
      </c>
      <c r="K2152" s="5" t="s">
        <v>143</v>
      </c>
      <c r="L2152">
        <v>2.8499999046325684</v>
      </c>
      <c r="M2152" t="s">
        <v>144</v>
      </c>
      <c r="P2152" s="4" t="str">
        <f t="shared" si="65"/>
        <v>KRAYN-WKO-NDX-20111208</v>
      </c>
      <c r="Q2152">
        <f t="shared" si="66"/>
        <v>1</v>
      </c>
    </row>
    <row r="2153" spans="1:17" x14ac:dyDescent="0.25">
      <c r="A2153" t="s">
        <v>5144</v>
      </c>
      <c r="B2153" t="s">
        <v>1439</v>
      </c>
      <c r="C2153" s="2">
        <v>40885</v>
      </c>
      <c r="D2153" s="2">
        <v>40885</v>
      </c>
      <c r="E2153" t="s">
        <v>35</v>
      </c>
      <c r="F2153" t="s">
        <v>161</v>
      </c>
      <c r="G2153" t="s">
        <v>141</v>
      </c>
      <c r="H2153">
        <v>0.25</v>
      </c>
      <c r="I2153" t="s">
        <v>142</v>
      </c>
      <c r="K2153" s="5" t="s">
        <v>143</v>
      </c>
      <c r="L2153">
        <v>2.6333334445953369</v>
      </c>
      <c r="M2153" t="s">
        <v>144</v>
      </c>
      <c r="P2153" s="4" t="str">
        <f t="shared" si="65"/>
        <v>KRAYN-WKO-NDX-20111208</v>
      </c>
      <c r="Q2153">
        <f t="shared" si="66"/>
        <v>1</v>
      </c>
    </row>
    <row r="2154" spans="1:17" x14ac:dyDescent="0.25">
      <c r="A2154" s="37" t="s">
        <v>5297</v>
      </c>
      <c r="B2154" t="s">
        <v>1439</v>
      </c>
      <c r="C2154" s="2">
        <v>40885</v>
      </c>
      <c r="D2154" s="2">
        <v>40885</v>
      </c>
      <c r="E2154" t="s">
        <v>12</v>
      </c>
      <c r="F2154" t="s">
        <v>161</v>
      </c>
      <c r="G2154" t="s">
        <v>141</v>
      </c>
      <c r="H2154">
        <v>0.25</v>
      </c>
      <c r="I2154" t="s">
        <v>142</v>
      </c>
      <c r="K2154" s="5" t="s">
        <v>143</v>
      </c>
      <c r="L2154">
        <v>2.4333333969116211</v>
      </c>
      <c r="M2154" t="s">
        <v>144</v>
      </c>
      <c r="P2154" s="4" t="str">
        <f t="shared" si="65"/>
        <v>KRAYN-WKO-NDX-20111208</v>
      </c>
      <c r="Q2154">
        <f t="shared" si="66"/>
        <v>1</v>
      </c>
    </row>
    <row r="2155" spans="1:17" x14ac:dyDescent="0.25">
      <c r="A2155" s="37" t="s">
        <v>5298</v>
      </c>
      <c r="B2155" t="s">
        <v>1439</v>
      </c>
      <c r="C2155" s="2">
        <v>40885</v>
      </c>
      <c r="D2155" s="2">
        <v>40885</v>
      </c>
      <c r="E2155" t="s">
        <v>13</v>
      </c>
      <c r="F2155" t="s">
        <v>161</v>
      </c>
      <c r="G2155" t="s">
        <v>141</v>
      </c>
      <c r="H2155">
        <v>0.25</v>
      </c>
      <c r="I2155" t="s">
        <v>142</v>
      </c>
      <c r="K2155" s="5" t="s">
        <v>143</v>
      </c>
      <c r="L2155">
        <v>2.1500000953674316</v>
      </c>
      <c r="M2155" t="s">
        <v>144</v>
      </c>
      <c r="P2155" s="4" t="str">
        <f t="shared" si="65"/>
        <v>KRAYN-WKO-NDX-20111208</v>
      </c>
      <c r="Q2155">
        <f t="shared" si="66"/>
        <v>1</v>
      </c>
    </row>
    <row r="2156" spans="1:17" x14ac:dyDescent="0.25">
      <c r="A2156" t="s">
        <v>5299</v>
      </c>
      <c r="B2156" t="s">
        <v>1439</v>
      </c>
      <c r="C2156" s="2">
        <v>40885</v>
      </c>
      <c r="D2156" s="2">
        <v>40885</v>
      </c>
      <c r="E2156" t="s">
        <v>14</v>
      </c>
      <c r="F2156" t="s">
        <v>161</v>
      </c>
      <c r="G2156" t="s">
        <v>141</v>
      </c>
      <c r="H2156">
        <v>0.25</v>
      </c>
      <c r="I2156" t="s">
        <v>142</v>
      </c>
      <c r="K2156" s="5" t="s">
        <v>143</v>
      </c>
      <c r="L2156">
        <v>2.4333333969116211</v>
      </c>
      <c r="M2156" t="s">
        <v>144</v>
      </c>
      <c r="P2156" s="4" t="str">
        <f t="shared" si="65"/>
        <v>KRAYN-WKO-NDX-20111208</v>
      </c>
      <c r="Q2156">
        <f t="shared" si="66"/>
        <v>1</v>
      </c>
    </row>
    <row r="2157" spans="1:17" x14ac:dyDescent="0.25">
      <c r="A2157" t="s">
        <v>5300</v>
      </c>
      <c r="B2157" t="s">
        <v>1439</v>
      </c>
      <c r="C2157" s="2">
        <v>40885</v>
      </c>
      <c r="D2157" s="2">
        <v>40885</v>
      </c>
      <c r="E2157" t="s">
        <v>18</v>
      </c>
      <c r="F2157" t="s">
        <v>161</v>
      </c>
      <c r="G2157" t="s">
        <v>141</v>
      </c>
      <c r="H2157">
        <v>0.25</v>
      </c>
      <c r="I2157" t="s">
        <v>142</v>
      </c>
      <c r="K2157" s="5" t="s">
        <v>143</v>
      </c>
      <c r="L2157">
        <v>3</v>
      </c>
      <c r="M2157" t="s">
        <v>144</v>
      </c>
      <c r="P2157" s="4" t="str">
        <f t="shared" si="65"/>
        <v>KRAYN-WKO-NDX-20111208</v>
      </c>
      <c r="Q2157">
        <f t="shared" si="66"/>
        <v>1</v>
      </c>
    </row>
    <row r="2158" spans="1:17" x14ac:dyDescent="0.25">
      <c r="A2158" s="37" t="s">
        <v>1717</v>
      </c>
      <c r="B2158" t="s">
        <v>1219</v>
      </c>
      <c r="C2158" s="2">
        <v>40886</v>
      </c>
      <c r="E2158" t="s">
        <v>13</v>
      </c>
      <c r="F2158" t="s">
        <v>161</v>
      </c>
      <c r="G2158" t="s">
        <v>141</v>
      </c>
      <c r="H2158">
        <v>2.5</v>
      </c>
      <c r="I2158" t="s">
        <v>142</v>
      </c>
      <c r="K2158" s="5" t="s">
        <v>143</v>
      </c>
      <c r="L2158">
        <v>1.2833333015441895</v>
      </c>
      <c r="M2158" t="s">
        <v>144</v>
      </c>
      <c r="P2158" s="4" t="str">
        <f t="shared" si="65"/>
        <v>KRAYN-WKO-NDX-20111209</v>
      </c>
      <c r="Q2158">
        <f t="shared" si="66"/>
        <v>1</v>
      </c>
    </row>
    <row r="2159" spans="1:17" x14ac:dyDescent="0.25">
      <c r="A2159" t="s">
        <v>1264</v>
      </c>
      <c r="B2159" t="s">
        <v>1265</v>
      </c>
      <c r="C2159" s="2">
        <v>40889</v>
      </c>
      <c r="D2159" s="2">
        <v>40889</v>
      </c>
      <c r="E2159" t="s">
        <v>11</v>
      </c>
      <c r="F2159" t="s">
        <v>1216</v>
      </c>
      <c r="G2159" t="s">
        <v>141</v>
      </c>
      <c r="H2159">
        <v>0.5</v>
      </c>
      <c r="I2159" t="s">
        <v>142</v>
      </c>
      <c r="K2159" s="5" t="s">
        <v>143</v>
      </c>
      <c r="L2159">
        <v>1.9833333492279053</v>
      </c>
      <c r="M2159" t="s">
        <v>144</v>
      </c>
      <c r="P2159" s="4" t="str">
        <f t="shared" si="65"/>
        <v>KRAYN-WKO-NDX-20111212</v>
      </c>
      <c r="Q2159">
        <f t="shared" si="66"/>
        <v>1</v>
      </c>
    </row>
    <row r="2160" spans="1:17" x14ac:dyDescent="0.25">
      <c r="A2160" t="s">
        <v>1266</v>
      </c>
      <c r="B2160" t="s">
        <v>1265</v>
      </c>
      <c r="C2160" s="2">
        <v>40889</v>
      </c>
      <c r="D2160" s="2">
        <v>40889</v>
      </c>
      <c r="E2160" t="s">
        <v>11</v>
      </c>
      <c r="F2160" t="s">
        <v>1216</v>
      </c>
      <c r="G2160" t="s">
        <v>141</v>
      </c>
      <c r="H2160">
        <v>3.25</v>
      </c>
      <c r="I2160" t="s">
        <v>142</v>
      </c>
      <c r="K2160" s="5" t="s">
        <v>143</v>
      </c>
      <c r="L2160">
        <v>1.9833333492279053</v>
      </c>
      <c r="M2160" t="s">
        <v>144</v>
      </c>
      <c r="P2160" s="4" t="str">
        <f t="shared" si="65"/>
        <v>KRAYN-WKO-NDX-20111212</v>
      </c>
      <c r="Q2160">
        <f t="shared" si="66"/>
        <v>1</v>
      </c>
    </row>
    <row r="2161" spans="1:17" x14ac:dyDescent="0.25">
      <c r="A2161" t="s">
        <v>1436</v>
      </c>
      <c r="B2161" t="s">
        <v>1265</v>
      </c>
      <c r="C2161" s="2">
        <v>40889</v>
      </c>
      <c r="D2161" s="2">
        <v>40889</v>
      </c>
      <c r="E2161" t="s">
        <v>11</v>
      </c>
      <c r="F2161" t="s">
        <v>1216</v>
      </c>
      <c r="G2161" t="s">
        <v>141</v>
      </c>
      <c r="H2161">
        <v>1.5</v>
      </c>
      <c r="I2161" t="s">
        <v>142</v>
      </c>
      <c r="K2161" s="5" t="s">
        <v>143</v>
      </c>
      <c r="L2161">
        <v>1.9833333492279053</v>
      </c>
      <c r="M2161" t="s">
        <v>144</v>
      </c>
      <c r="P2161" s="4" t="str">
        <f t="shared" si="65"/>
        <v>KRAYN-WKO-NDX-20111212</v>
      </c>
      <c r="Q2161">
        <f t="shared" si="66"/>
        <v>1</v>
      </c>
    </row>
    <row r="2162" spans="1:17" x14ac:dyDescent="0.25">
      <c r="A2162" s="37" t="s">
        <v>1622</v>
      </c>
      <c r="B2162" t="s">
        <v>1265</v>
      </c>
      <c r="C2162" s="2">
        <v>40890</v>
      </c>
      <c r="D2162" s="2">
        <v>40890</v>
      </c>
      <c r="E2162" t="s">
        <v>12</v>
      </c>
      <c r="F2162" t="s">
        <v>161</v>
      </c>
      <c r="G2162" t="s">
        <v>141</v>
      </c>
      <c r="H2162">
        <v>8</v>
      </c>
      <c r="I2162" t="s">
        <v>142</v>
      </c>
      <c r="K2162" s="5" t="s">
        <v>143</v>
      </c>
      <c r="L2162">
        <v>5.0500001907348633</v>
      </c>
      <c r="M2162" t="s">
        <v>144</v>
      </c>
      <c r="P2162" s="4" t="str">
        <f t="shared" si="65"/>
        <v>KRAYN-WKO-NDX-20111213</v>
      </c>
      <c r="Q2162">
        <f t="shared" si="66"/>
        <v>1</v>
      </c>
    </row>
    <row r="2163" spans="1:17" x14ac:dyDescent="0.25">
      <c r="A2163" t="s">
        <v>4392</v>
      </c>
      <c r="B2163" t="s">
        <v>1400</v>
      </c>
      <c r="C2163" s="2">
        <v>40892</v>
      </c>
      <c r="D2163" s="2">
        <v>40892</v>
      </c>
      <c r="E2163" t="s">
        <v>30</v>
      </c>
      <c r="F2163" t="s">
        <v>161</v>
      </c>
      <c r="G2163" t="s">
        <v>141</v>
      </c>
      <c r="H2163">
        <v>4</v>
      </c>
      <c r="I2163" t="s">
        <v>142</v>
      </c>
      <c r="K2163" s="5" t="s">
        <v>143</v>
      </c>
      <c r="L2163">
        <v>1.8333333730697632</v>
      </c>
      <c r="M2163" t="s">
        <v>144</v>
      </c>
      <c r="P2163" s="4" t="str">
        <f t="shared" si="65"/>
        <v>KRAYN-WKO-NDX-20111215</v>
      </c>
      <c r="Q2163">
        <f t="shared" si="66"/>
        <v>1</v>
      </c>
    </row>
    <row r="2164" spans="1:17" x14ac:dyDescent="0.25">
      <c r="A2164" t="s">
        <v>4514</v>
      </c>
      <c r="B2164" t="s">
        <v>1439</v>
      </c>
      <c r="C2164" s="2">
        <v>40892</v>
      </c>
      <c r="D2164" s="2">
        <v>40892</v>
      </c>
      <c r="E2164" t="s">
        <v>31</v>
      </c>
      <c r="F2164" t="s">
        <v>161</v>
      </c>
      <c r="G2164" t="s">
        <v>141</v>
      </c>
      <c r="H2164">
        <v>4</v>
      </c>
      <c r="I2164" t="s">
        <v>142</v>
      </c>
      <c r="K2164" s="5" t="s">
        <v>143</v>
      </c>
      <c r="L2164">
        <v>1.4833333492279053</v>
      </c>
      <c r="M2164" t="s">
        <v>144</v>
      </c>
      <c r="P2164" s="4" t="str">
        <f t="shared" si="65"/>
        <v>KRAYN-WKO-NDX-20111215</v>
      </c>
      <c r="Q2164">
        <f t="shared" si="66"/>
        <v>1</v>
      </c>
    </row>
    <row r="2165" spans="1:17" x14ac:dyDescent="0.25">
      <c r="A2165" t="s">
        <v>2209</v>
      </c>
      <c r="B2165" t="s">
        <v>2210</v>
      </c>
      <c r="C2165" s="2">
        <v>40893</v>
      </c>
      <c r="D2165" s="2">
        <v>40892</v>
      </c>
      <c r="E2165" t="s">
        <v>16</v>
      </c>
      <c r="F2165" t="s">
        <v>161</v>
      </c>
      <c r="G2165" t="s">
        <v>141</v>
      </c>
      <c r="H2165">
        <v>5.5</v>
      </c>
      <c r="I2165" t="s">
        <v>142</v>
      </c>
      <c r="K2165" s="5" t="s">
        <v>143</v>
      </c>
      <c r="L2165">
        <v>5.0833334922790527</v>
      </c>
      <c r="M2165" t="s">
        <v>144</v>
      </c>
      <c r="P2165" s="4" t="str">
        <f t="shared" si="65"/>
        <v>KRAYN-WKO-NDX-20111216</v>
      </c>
      <c r="Q2165">
        <f t="shared" si="66"/>
        <v>1</v>
      </c>
    </row>
    <row r="2166" spans="1:17" x14ac:dyDescent="0.25">
      <c r="A2166" t="s">
        <v>2211</v>
      </c>
      <c r="B2166" t="s">
        <v>2210</v>
      </c>
      <c r="C2166" s="2">
        <v>40894</v>
      </c>
      <c r="D2166" s="2">
        <v>40894</v>
      </c>
      <c r="E2166" t="s">
        <v>16</v>
      </c>
      <c r="F2166" t="s">
        <v>161</v>
      </c>
      <c r="G2166" t="s">
        <v>141</v>
      </c>
      <c r="H2166">
        <v>4</v>
      </c>
      <c r="I2166" t="s">
        <v>142</v>
      </c>
      <c r="K2166" s="5" t="s">
        <v>143</v>
      </c>
      <c r="L2166">
        <v>11.316666603088379</v>
      </c>
      <c r="M2166" t="s">
        <v>144</v>
      </c>
      <c r="P2166" s="4" t="str">
        <f t="shared" si="65"/>
        <v>KRAYN-WKO-NDX-20111217</v>
      </c>
      <c r="Q2166">
        <f t="shared" si="66"/>
        <v>1</v>
      </c>
    </row>
    <row r="2167" spans="1:17" x14ac:dyDescent="0.25">
      <c r="A2167" t="s">
        <v>2219</v>
      </c>
      <c r="B2167" t="s">
        <v>2210</v>
      </c>
      <c r="C2167" s="2">
        <v>40895</v>
      </c>
      <c r="E2167" t="s">
        <v>16</v>
      </c>
      <c r="F2167" t="s">
        <v>161</v>
      </c>
      <c r="G2167" t="s">
        <v>141</v>
      </c>
      <c r="H2167">
        <v>14.5</v>
      </c>
      <c r="I2167" t="s">
        <v>142</v>
      </c>
      <c r="K2167" s="5" t="s">
        <v>143</v>
      </c>
      <c r="L2167">
        <v>6.6833333969116211</v>
      </c>
      <c r="M2167" t="s">
        <v>144</v>
      </c>
      <c r="P2167" s="4" t="str">
        <f t="shared" si="65"/>
        <v>KRAYN-WKO-NDX-20111218</v>
      </c>
      <c r="Q2167">
        <f t="shared" si="66"/>
        <v>1</v>
      </c>
    </row>
    <row r="2168" spans="1:17" x14ac:dyDescent="0.25">
      <c r="A2168" t="s">
        <v>1437</v>
      </c>
      <c r="B2168" t="s">
        <v>1219</v>
      </c>
      <c r="C2168" s="2">
        <v>40896</v>
      </c>
      <c r="E2168" t="s">
        <v>11</v>
      </c>
      <c r="F2168" t="s">
        <v>1216</v>
      </c>
      <c r="G2168" t="s">
        <v>141</v>
      </c>
      <c r="H2168">
        <v>0.75</v>
      </c>
      <c r="I2168" t="s">
        <v>142</v>
      </c>
      <c r="K2168" s="5" t="s">
        <v>143</v>
      </c>
      <c r="L2168">
        <v>1.9833333492279053</v>
      </c>
      <c r="M2168" t="s">
        <v>144</v>
      </c>
      <c r="P2168" s="4" t="str">
        <f t="shared" si="65"/>
        <v>KRAYN-WKO-NDX-20111219</v>
      </c>
      <c r="Q2168">
        <f t="shared" si="66"/>
        <v>1</v>
      </c>
    </row>
    <row r="2169" spans="1:17" x14ac:dyDescent="0.25">
      <c r="A2169" s="37" t="s">
        <v>1623</v>
      </c>
      <c r="B2169" t="s">
        <v>1219</v>
      </c>
      <c r="C2169" s="2">
        <v>40896</v>
      </c>
      <c r="E2169" t="s">
        <v>13</v>
      </c>
      <c r="F2169" t="s">
        <v>1216</v>
      </c>
      <c r="G2169" t="s">
        <v>141</v>
      </c>
      <c r="H2169">
        <v>0.25</v>
      </c>
      <c r="I2169" t="s">
        <v>142</v>
      </c>
      <c r="K2169" s="5" t="s">
        <v>143</v>
      </c>
      <c r="L2169">
        <v>2.9833333492279053</v>
      </c>
      <c r="M2169" t="s">
        <v>144</v>
      </c>
      <c r="P2169" s="4" t="str">
        <f t="shared" si="65"/>
        <v>KRAYN-WKO-NDX-20111219</v>
      </c>
      <c r="Q2169">
        <f t="shared" si="66"/>
        <v>1</v>
      </c>
    </row>
    <row r="2170" spans="1:17" x14ac:dyDescent="0.25">
      <c r="A2170" t="s">
        <v>2078</v>
      </c>
      <c r="B2170" t="s">
        <v>1219</v>
      </c>
      <c r="C2170" s="2">
        <v>40896</v>
      </c>
      <c r="E2170" t="s">
        <v>15</v>
      </c>
      <c r="F2170" t="s">
        <v>1216</v>
      </c>
      <c r="G2170" t="s">
        <v>141</v>
      </c>
      <c r="H2170">
        <v>1.75</v>
      </c>
      <c r="I2170" t="s">
        <v>142</v>
      </c>
      <c r="K2170" s="5" t="s">
        <v>143</v>
      </c>
      <c r="L2170">
        <v>2.4500000476837158</v>
      </c>
      <c r="M2170" t="s">
        <v>144</v>
      </c>
      <c r="P2170" s="4" t="str">
        <f t="shared" si="65"/>
        <v>KRAYN-WKO-NDX-20111219</v>
      </c>
      <c r="Q2170">
        <f t="shared" si="66"/>
        <v>1</v>
      </c>
    </row>
    <row r="2171" spans="1:17" x14ac:dyDescent="0.25">
      <c r="A2171" t="s">
        <v>2220</v>
      </c>
      <c r="B2171" t="s">
        <v>2210</v>
      </c>
      <c r="C2171" s="2">
        <v>40896</v>
      </c>
      <c r="E2171" t="s">
        <v>16</v>
      </c>
      <c r="F2171" t="s">
        <v>161</v>
      </c>
      <c r="G2171" t="s">
        <v>141</v>
      </c>
      <c r="H2171">
        <v>16.5</v>
      </c>
      <c r="I2171" t="s">
        <v>142</v>
      </c>
      <c r="K2171" s="5" t="s">
        <v>143</v>
      </c>
      <c r="L2171">
        <v>6.6833333969116211</v>
      </c>
      <c r="M2171" t="s">
        <v>144</v>
      </c>
      <c r="P2171" s="4" t="str">
        <f t="shared" si="65"/>
        <v>KRAYN-WKO-NDX-20111219</v>
      </c>
      <c r="Q2171">
        <f t="shared" si="66"/>
        <v>1</v>
      </c>
    </row>
    <row r="2172" spans="1:17" x14ac:dyDescent="0.25">
      <c r="A2172" s="37" t="s">
        <v>5301</v>
      </c>
      <c r="B2172" t="s">
        <v>1219</v>
      </c>
      <c r="C2172" s="2">
        <v>40896</v>
      </c>
      <c r="E2172" t="s">
        <v>12</v>
      </c>
      <c r="F2172" t="s">
        <v>1216</v>
      </c>
      <c r="G2172" t="s">
        <v>141</v>
      </c>
      <c r="H2172">
        <v>0.25</v>
      </c>
      <c r="I2172" t="s">
        <v>142</v>
      </c>
      <c r="K2172" s="5" t="s">
        <v>143</v>
      </c>
      <c r="L2172">
        <v>5.0500001907348633</v>
      </c>
      <c r="M2172" t="s">
        <v>144</v>
      </c>
      <c r="P2172" s="4" t="str">
        <f t="shared" si="65"/>
        <v>KRAYN-WKO-NDX-20111219</v>
      </c>
      <c r="Q2172">
        <f t="shared" si="66"/>
        <v>1</v>
      </c>
    </row>
    <row r="2173" spans="1:17" x14ac:dyDescent="0.25">
      <c r="A2173" t="s">
        <v>5302</v>
      </c>
      <c r="B2173" t="s">
        <v>1219</v>
      </c>
      <c r="C2173" s="2">
        <v>40896</v>
      </c>
      <c r="E2173" t="s">
        <v>14</v>
      </c>
      <c r="F2173" t="s">
        <v>1216</v>
      </c>
      <c r="G2173" t="s">
        <v>141</v>
      </c>
      <c r="H2173">
        <v>0.25</v>
      </c>
      <c r="I2173" t="s">
        <v>142</v>
      </c>
      <c r="K2173" s="5" t="s">
        <v>143</v>
      </c>
      <c r="L2173">
        <v>1.8500000238418579</v>
      </c>
      <c r="M2173" t="s">
        <v>144</v>
      </c>
      <c r="P2173" s="4" t="str">
        <f t="shared" si="65"/>
        <v>KRAYN-WKO-NDX-20111219</v>
      </c>
      <c r="Q2173">
        <f t="shared" si="66"/>
        <v>1</v>
      </c>
    </row>
    <row r="2174" spans="1:17" x14ac:dyDescent="0.25">
      <c r="A2174" s="37" t="s">
        <v>1624</v>
      </c>
      <c r="B2174" t="s">
        <v>1199</v>
      </c>
      <c r="C2174" s="2">
        <v>40897</v>
      </c>
      <c r="D2174" s="2">
        <v>40897</v>
      </c>
      <c r="E2174" t="s">
        <v>12</v>
      </c>
      <c r="F2174" t="s">
        <v>161</v>
      </c>
      <c r="G2174" t="s">
        <v>141</v>
      </c>
      <c r="H2174">
        <v>4</v>
      </c>
      <c r="I2174" t="s">
        <v>142</v>
      </c>
      <c r="J2174" t="s">
        <v>111</v>
      </c>
      <c r="K2174" s="5" t="s">
        <v>168</v>
      </c>
      <c r="L2174">
        <v>2.2000000476837158</v>
      </c>
      <c r="M2174" t="s">
        <v>144</v>
      </c>
      <c r="N2174" t="s">
        <v>1625</v>
      </c>
      <c r="P2174" s="4" t="str">
        <f t="shared" si="65"/>
        <v>KRAYN-WKO-NDX-20111220</v>
      </c>
      <c r="Q2174">
        <f t="shared" si="66"/>
        <v>1</v>
      </c>
    </row>
    <row r="2175" spans="1:17" x14ac:dyDescent="0.25">
      <c r="A2175" t="s">
        <v>2221</v>
      </c>
      <c r="B2175" t="s">
        <v>2210</v>
      </c>
      <c r="C2175" s="2">
        <v>40897</v>
      </c>
      <c r="E2175" t="s">
        <v>16</v>
      </c>
      <c r="F2175" t="s">
        <v>161</v>
      </c>
      <c r="G2175" t="s">
        <v>141</v>
      </c>
      <c r="H2175">
        <v>2.5</v>
      </c>
      <c r="I2175" t="s">
        <v>142</v>
      </c>
      <c r="K2175" s="5" t="s">
        <v>143</v>
      </c>
      <c r="L2175">
        <v>6.6833333969116211</v>
      </c>
      <c r="M2175" t="s">
        <v>144</v>
      </c>
      <c r="P2175" s="4" t="str">
        <f t="shared" si="65"/>
        <v>KRAYN-WKO-NDX-20111220</v>
      </c>
      <c r="Q2175">
        <f t="shared" si="66"/>
        <v>1</v>
      </c>
    </row>
    <row r="2176" spans="1:17" x14ac:dyDescent="0.25">
      <c r="A2176" t="s">
        <v>2663</v>
      </c>
      <c r="B2176" t="s">
        <v>1199</v>
      </c>
      <c r="C2176" s="2">
        <v>40897</v>
      </c>
      <c r="D2176" s="2">
        <v>40897</v>
      </c>
      <c r="E2176" t="s">
        <v>18</v>
      </c>
      <c r="F2176" t="s">
        <v>1216</v>
      </c>
      <c r="G2176" t="s">
        <v>141</v>
      </c>
      <c r="H2176">
        <v>1.75</v>
      </c>
      <c r="I2176" t="s">
        <v>142</v>
      </c>
      <c r="K2176" s="5" t="s">
        <v>143</v>
      </c>
      <c r="L2176">
        <v>1.2166666984558105</v>
      </c>
      <c r="M2176" t="s">
        <v>144</v>
      </c>
      <c r="N2176" t="s">
        <v>2664</v>
      </c>
      <c r="P2176" s="4" t="str">
        <f t="shared" si="65"/>
        <v>KRAYN-WKO-NDX-20111220</v>
      </c>
      <c r="Q2176">
        <f t="shared" si="66"/>
        <v>1</v>
      </c>
    </row>
    <row r="2177" spans="1:17" x14ac:dyDescent="0.25">
      <c r="A2177" t="s">
        <v>2665</v>
      </c>
      <c r="B2177" t="s">
        <v>1199</v>
      </c>
      <c r="C2177" s="2">
        <v>40897</v>
      </c>
      <c r="D2177" s="2">
        <v>40897</v>
      </c>
      <c r="E2177" t="s">
        <v>18</v>
      </c>
      <c r="F2177" t="s">
        <v>161</v>
      </c>
      <c r="G2177" t="s">
        <v>141</v>
      </c>
      <c r="H2177">
        <v>3.5</v>
      </c>
      <c r="I2177" t="s">
        <v>142</v>
      </c>
      <c r="K2177" s="5" t="s">
        <v>143</v>
      </c>
      <c r="L2177">
        <v>1.2166666984558105</v>
      </c>
      <c r="M2177" t="s">
        <v>144</v>
      </c>
      <c r="N2177" t="s">
        <v>2666</v>
      </c>
      <c r="P2177" s="4" t="str">
        <f t="shared" si="65"/>
        <v>KRAYN-WKO-NDX-20111220</v>
      </c>
      <c r="Q2177">
        <f t="shared" si="66"/>
        <v>1</v>
      </c>
    </row>
    <row r="2178" spans="1:17" x14ac:dyDescent="0.25">
      <c r="A2178" t="s">
        <v>2707</v>
      </c>
      <c r="B2178" t="s">
        <v>1199</v>
      </c>
      <c r="C2178" s="2">
        <v>40897</v>
      </c>
      <c r="D2178" s="2">
        <v>40897</v>
      </c>
      <c r="E2178" t="s">
        <v>18</v>
      </c>
      <c r="F2178" t="s">
        <v>161</v>
      </c>
      <c r="G2178" t="s">
        <v>141</v>
      </c>
      <c r="H2178">
        <v>0.91666668653488159</v>
      </c>
      <c r="I2178" t="s">
        <v>142</v>
      </c>
      <c r="J2178" t="s">
        <v>2554</v>
      </c>
      <c r="K2178" s="5" t="s">
        <v>201</v>
      </c>
      <c r="L2178">
        <v>1.2166666984558105</v>
      </c>
      <c r="M2178" t="s">
        <v>144</v>
      </c>
      <c r="N2178" t="s">
        <v>2555</v>
      </c>
      <c r="P2178" s="4" t="str">
        <f t="shared" si="65"/>
        <v>KRAYN-WKO-NDX-20111220</v>
      </c>
      <c r="Q2178">
        <f t="shared" si="66"/>
        <v>1</v>
      </c>
    </row>
    <row r="2179" spans="1:17" x14ac:dyDescent="0.25">
      <c r="A2179" t="s">
        <v>2770</v>
      </c>
      <c r="B2179" t="s">
        <v>1199</v>
      </c>
      <c r="C2179" s="2">
        <v>40897</v>
      </c>
      <c r="D2179" s="2">
        <v>40897</v>
      </c>
      <c r="E2179" t="s">
        <v>18</v>
      </c>
      <c r="F2179" t="s">
        <v>1216</v>
      </c>
      <c r="G2179" t="s">
        <v>141</v>
      </c>
      <c r="H2179">
        <v>1.75</v>
      </c>
      <c r="I2179" t="s">
        <v>142</v>
      </c>
      <c r="K2179" s="5" t="s">
        <v>143</v>
      </c>
      <c r="L2179">
        <v>1.2166666984558105</v>
      </c>
      <c r="M2179" t="s">
        <v>144</v>
      </c>
      <c r="N2179" t="s">
        <v>2664</v>
      </c>
      <c r="P2179" s="4" t="str">
        <f t="shared" ref="P2179:P2242" si="67">LEFT($A2179,22)</f>
        <v>KRAYN-WKO-NDX-20111220</v>
      </c>
      <c r="Q2179">
        <f t="shared" ref="Q2179:Q2242" si="68">COUNTIF($A$2:$A$2708,$A2179)</f>
        <v>1</v>
      </c>
    </row>
    <row r="2180" spans="1:17" x14ac:dyDescent="0.25">
      <c r="A2180" t="s">
        <v>2771</v>
      </c>
      <c r="B2180" t="s">
        <v>1199</v>
      </c>
      <c r="C2180" s="2">
        <v>40897</v>
      </c>
      <c r="D2180" s="2">
        <v>40897</v>
      </c>
      <c r="E2180" t="s">
        <v>18</v>
      </c>
      <c r="F2180" t="s">
        <v>161</v>
      </c>
      <c r="G2180" t="s">
        <v>141</v>
      </c>
      <c r="H2180">
        <v>3.5</v>
      </c>
      <c r="I2180" t="s">
        <v>142</v>
      </c>
      <c r="K2180" s="5" t="s">
        <v>143</v>
      </c>
      <c r="L2180">
        <v>1.2166666984558105</v>
      </c>
      <c r="M2180" t="s">
        <v>144</v>
      </c>
      <c r="N2180" t="s">
        <v>2666</v>
      </c>
      <c r="P2180" s="4" t="str">
        <f t="shared" si="67"/>
        <v>KRAYN-WKO-NDX-20111220</v>
      </c>
      <c r="Q2180">
        <f t="shared" si="68"/>
        <v>1</v>
      </c>
    </row>
    <row r="2181" spans="1:17" x14ac:dyDescent="0.25">
      <c r="A2181" t="s">
        <v>5295</v>
      </c>
      <c r="B2181" t="s">
        <v>2210</v>
      </c>
      <c r="C2181" s="2">
        <v>40897</v>
      </c>
      <c r="E2181" t="s">
        <v>16</v>
      </c>
      <c r="F2181" t="s">
        <v>161</v>
      </c>
      <c r="G2181" t="s">
        <v>141</v>
      </c>
      <c r="H2181">
        <v>24.5</v>
      </c>
      <c r="I2181" t="s">
        <v>142</v>
      </c>
      <c r="K2181" s="5" t="s">
        <v>143</v>
      </c>
      <c r="L2181">
        <v>6.6833333969116211</v>
      </c>
      <c r="M2181" t="s">
        <v>144</v>
      </c>
      <c r="P2181" s="4" t="str">
        <f t="shared" si="67"/>
        <v>KRAYN-WKO-NDX-20111220</v>
      </c>
      <c r="Q2181">
        <f t="shared" si="68"/>
        <v>1</v>
      </c>
    </row>
    <row r="2182" spans="1:17" x14ac:dyDescent="0.25">
      <c r="A2182" t="s">
        <v>5296</v>
      </c>
      <c r="B2182" t="s">
        <v>1199</v>
      </c>
      <c r="C2182" s="2">
        <v>40897</v>
      </c>
      <c r="D2182" s="2">
        <v>40897</v>
      </c>
      <c r="E2182" t="s">
        <v>18</v>
      </c>
      <c r="F2182" t="s">
        <v>161</v>
      </c>
      <c r="G2182" t="s">
        <v>141</v>
      </c>
      <c r="H2182">
        <v>0.91666668653488159</v>
      </c>
      <c r="I2182" t="s">
        <v>142</v>
      </c>
      <c r="J2182" t="s">
        <v>2554</v>
      </c>
      <c r="K2182" s="5" t="s">
        <v>201</v>
      </c>
      <c r="L2182">
        <v>1.2166666984558105</v>
      </c>
      <c r="M2182" t="s">
        <v>144</v>
      </c>
      <c r="N2182" t="s">
        <v>2555</v>
      </c>
      <c r="P2182" s="4" t="str">
        <f t="shared" si="67"/>
        <v>KRAYN-WKO-NDX-20111220</v>
      </c>
      <c r="Q2182">
        <f t="shared" si="68"/>
        <v>1</v>
      </c>
    </row>
    <row r="2183" spans="1:17" x14ac:dyDescent="0.25">
      <c r="A2183" t="s">
        <v>2212</v>
      </c>
      <c r="B2183" t="s">
        <v>1404</v>
      </c>
      <c r="C2183" s="2">
        <v>40898</v>
      </c>
      <c r="D2183" s="2">
        <v>40898</v>
      </c>
      <c r="E2183" t="s">
        <v>16</v>
      </c>
      <c r="F2183" t="s">
        <v>161</v>
      </c>
      <c r="G2183" t="s">
        <v>141</v>
      </c>
      <c r="H2183">
        <v>11.5</v>
      </c>
      <c r="I2183" t="s">
        <v>142</v>
      </c>
      <c r="K2183" s="5" t="s">
        <v>143</v>
      </c>
      <c r="L2183">
        <v>90.016670227050781</v>
      </c>
      <c r="M2183" t="s">
        <v>144</v>
      </c>
      <c r="N2183" t="s">
        <v>2213</v>
      </c>
      <c r="P2183" s="4" t="str">
        <f t="shared" si="67"/>
        <v>KRAYN-WKO-NDX-20111221</v>
      </c>
      <c r="Q2183">
        <f t="shared" si="68"/>
        <v>1</v>
      </c>
    </row>
    <row r="2184" spans="1:17" x14ac:dyDescent="0.25">
      <c r="A2184" t="s">
        <v>1599</v>
      </c>
      <c r="B2184" t="e">
        <v>#N/A</v>
      </c>
      <c r="C2184" s="2">
        <v>40899</v>
      </c>
      <c r="D2184" s="2">
        <v>40899</v>
      </c>
      <c r="E2184" t="s">
        <v>11</v>
      </c>
      <c r="F2184" t="s">
        <v>161</v>
      </c>
      <c r="G2184" t="s">
        <v>141</v>
      </c>
      <c r="H2184">
        <v>2.8666665554046631</v>
      </c>
      <c r="I2184" t="s">
        <v>142</v>
      </c>
      <c r="J2184" t="s">
        <v>68</v>
      </c>
      <c r="K2184" s="5" t="s">
        <v>168</v>
      </c>
      <c r="L2184">
        <v>0.93333333730697632</v>
      </c>
      <c r="M2184" t="s">
        <v>144</v>
      </c>
      <c r="N2184" t="s">
        <v>1600</v>
      </c>
      <c r="P2184" s="4" t="str">
        <f t="shared" si="67"/>
        <v>KRAYN-WKO-NDX-20111222</v>
      </c>
      <c r="Q2184">
        <f t="shared" si="68"/>
        <v>1</v>
      </c>
    </row>
    <row r="2185" spans="1:17" x14ac:dyDescent="0.25">
      <c r="A2185" t="s">
        <v>2214</v>
      </c>
      <c r="B2185" t="e">
        <v>#N/A</v>
      </c>
      <c r="C2185" s="2">
        <v>40899</v>
      </c>
      <c r="D2185" s="2">
        <v>40900</v>
      </c>
      <c r="E2185" t="s">
        <v>16</v>
      </c>
      <c r="F2185" t="s">
        <v>161</v>
      </c>
      <c r="G2185" t="s">
        <v>141</v>
      </c>
      <c r="H2185">
        <v>13.75</v>
      </c>
      <c r="I2185" t="s">
        <v>142</v>
      </c>
      <c r="K2185" s="5" t="s">
        <v>143</v>
      </c>
      <c r="L2185">
        <v>13.333333015441895</v>
      </c>
      <c r="M2185" t="s">
        <v>144</v>
      </c>
      <c r="N2185" t="s">
        <v>2215</v>
      </c>
      <c r="P2185" s="4" t="str">
        <f t="shared" si="67"/>
        <v>KRAYN-WKO-NDX-20111222</v>
      </c>
      <c r="Q2185">
        <f t="shared" si="68"/>
        <v>1</v>
      </c>
    </row>
    <row r="2186" spans="1:17" x14ac:dyDescent="0.25">
      <c r="A2186" t="s">
        <v>3248</v>
      </c>
      <c r="B2186" t="s">
        <v>1231</v>
      </c>
      <c r="C2186" s="2">
        <v>40899</v>
      </c>
      <c r="D2186" s="2">
        <v>40899</v>
      </c>
      <c r="E2186" t="s">
        <v>22</v>
      </c>
      <c r="F2186" t="s">
        <v>161</v>
      </c>
      <c r="G2186" t="s">
        <v>141</v>
      </c>
      <c r="H2186">
        <v>2.75</v>
      </c>
      <c r="I2186" t="s">
        <v>142</v>
      </c>
      <c r="K2186" s="5" t="s">
        <v>143</v>
      </c>
      <c r="L2186">
        <v>2.6333334445953369</v>
      </c>
      <c r="M2186" t="s">
        <v>144</v>
      </c>
      <c r="P2186" s="4" t="str">
        <f t="shared" si="67"/>
        <v>KRAYN-WKO-NDX-20111222</v>
      </c>
      <c r="Q2186">
        <f t="shared" si="68"/>
        <v>1</v>
      </c>
    </row>
    <row r="2187" spans="1:17" x14ac:dyDescent="0.25">
      <c r="A2187" t="s">
        <v>4100</v>
      </c>
      <c r="B2187" t="s">
        <v>4101</v>
      </c>
      <c r="C2187" s="2">
        <v>40899</v>
      </c>
      <c r="D2187" s="2">
        <v>40899</v>
      </c>
      <c r="E2187" t="s">
        <v>28</v>
      </c>
      <c r="F2187" t="s">
        <v>161</v>
      </c>
      <c r="G2187" t="s">
        <v>141</v>
      </c>
      <c r="H2187">
        <v>5</v>
      </c>
      <c r="I2187" t="s">
        <v>142</v>
      </c>
      <c r="J2187" t="s">
        <v>124</v>
      </c>
      <c r="K2187" s="5" t="s">
        <v>168</v>
      </c>
      <c r="L2187">
        <v>4.7833333015441895</v>
      </c>
      <c r="M2187" t="s">
        <v>144</v>
      </c>
      <c r="N2187" t="s">
        <v>4102</v>
      </c>
      <c r="P2187" s="4" t="str">
        <f t="shared" si="67"/>
        <v>KRAYN-WKO-NDX-20111222</v>
      </c>
      <c r="Q2187">
        <f t="shared" si="68"/>
        <v>1</v>
      </c>
    </row>
    <row r="2188" spans="1:17" x14ac:dyDescent="0.25">
      <c r="A2188" s="37" t="s">
        <v>1626</v>
      </c>
      <c r="B2188" t="s">
        <v>1627</v>
      </c>
      <c r="C2188" s="2">
        <v>40900</v>
      </c>
      <c r="D2188" s="2">
        <v>40900</v>
      </c>
      <c r="E2188" t="s">
        <v>12</v>
      </c>
      <c r="F2188" t="s">
        <v>161</v>
      </c>
      <c r="G2188" t="s">
        <v>141</v>
      </c>
      <c r="H2188">
        <v>4.25</v>
      </c>
      <c r="I2188" t="s">
        <v>142</v>
      </c>
      <c r="J2188" t="s">
        <v>86</v>
      </c>
      <c r="K2188" s="5" t="s">
        <v>168</v>
      </c>
      <c r="L2188">
        <v>5.4833331108093262</v>
      </c>
      <c r="M2188" t="s">
        <v>144</v>
      </c>
      <c r="N2188" t="s">
        <v>1628</v>
      </c>
      <c r="P2188" s="4" t="str">
        <f t="shared" si="67"/>
        <v>KRAYN-WKO-NDX-20111223</v>
      </c>
      <c r="Q2188">
        <f t="shared" si="68"/>
        <v>1</v>
      </c>
    </row>
    <row r="2189" spans="1:17" x14ac:dyDescent="0.25">
      <c r="A2189" t="s">
        <v>5303</v>
      </c>
      <c r="B2189" t="s">
        <v>1199</v>
      </c>
      <c r="C2189" s="2">
        <v>40900</v>
      </c>
      <c r="D2189" s="2">
        <v>40900</v>
      </c>
      <c r="E2189" t="s">
        <v>16</v>
      </c>
      <c r="F2189" t="s">
        <v>161</v>
      </c>
      <c r="G2189" t="s">
        <v>141</v>
      </c>
      <c r="H2189">
        <v>6.5333333015441895</v>
      </c>
      <c r="I2189" t="s">
        <v>142</v>
      </c>
      <c r="K2189" s="5" t="s">
        <v>143</v>
      </c>
      <c r="L2189">
        <v>3.7000000476837158</v>
      </c>
      <c r="M2189" t="s">
        <v>144</v>
      </c>
      <c r="N2189" t="s">
        <v>2191</v>
      </c>
      <c r="P2189" s="4" t="str">
        <f t="shared" si="67"/>
        <v>KRAYN-WKO-NDX-20111223</v>
      </c>
      <c r="Q2189">
        <f t="shared" si="68"/>
        <v>1</v>
      </c>
    </row>
    <row r="2190" spans="1:17" x14ac:dyDescent="0.25">
      <c r="A2190" t="s">
        <v>5125</v>
      </c>
      <c r="B2190" t="s">
        <v>1199</v>
      </c>
      <c r="C2190" s="2">
        <v>40905</v>
      </c>
      <c r="D2190" s="2">
        <v>40906</v>
      </c>
      <c r="E2190" t="s">
        <v>16</v>
      </c>
      <c r="F2190" t="s">
        <v>161</v>
      </c>
      <c r="G2190" t="s">
        <v>141</v>
      </c>
      <c r="H2190">
        <v>14</v>
      </c>
      <c r="I2190" t="s">
        <v>142</v>
      </c>
      <c r="K2190" s="5" t="s">
        <v>143</v>
      </c>
      <c r="L2190">
        <v>11.383333206176758</v>
      </c>
      <c r="M2190" t="s">
        <v>144</v>
      </c>
      <c r="N2190" t="s">
        <v>5126</v>
      </c>
      <c r="P2190" s="4" t="str">
        <f t="shared" si="67"/>
        <v>KRAYN-WKO-NDX-20111228</v>
      </c>
      <c r="Q2190">
        <f t="shared" si="68"/>
        <v>1</v>
      </c>
    </row>
    <row r="2191" spans="1:17" x14ac:dyDescent="0.25">
      <c r="A2191" t="s">
        <v>1781</v>
      </c>
      <c r="B2191" t="s">
        <v>1782</v>
      </c>
      <c r="C2191" s="2">
        <v>40906</v>
      </c>
      <c r="D2191" s="2">
        <v>40906</v>
      </c>
      <c r="E2191" t="s">
        <v>14</v>
      </c>
      <c r="F2191" t="s">
        <v>161</v>
      </c>
      <c r="G2191" t="s">
        <v>141</v>
      </c>
      <c r="H2191">
        <v>4</v>
      </c>
      <c r="I2191" t="s">
        <v>142</v>
      </c>
      <c r="K2191" s="5" t="s">
        <v>143</v>
      </c>
      <c r="L2191">
        <v>2.0833332538604736</v>
      </c>
      <c r="M2191" t="s">
        <v>144</v>
      </c>
      <c r="N2191" t="s">
        <v>1783</v>
      </c>
      <c r="P2191" s="4" t="str">
        <f t="shared" si="67"/>
        <v>KRAYN-WKO-NDX-20111229</v>
      </c>
      <c r="Q2191">
        <f t="shared" si="68"/>
        <v>1</v>
      </c>
    </row>
    <row r="2192" spans="1:17" x14ac:dyDescent="0.25">
      <c r="A2192" t="s">
        <v>3139</v>
      </c>
      <c r="B2192" t="e">
        <v>#N/A</v>
      </c>
      <c r="C2192" s="2">
        <v>40906</v>
      </c>
      <c r="D2192" s="2">
        <v>40906</v>
      </c>
      <c r="E2192" t="s">
        <v>22</v>
      </c>
      <c r="F2192" t="s">
        <v>161</v>
      </c>
      <c r="G2192" t="s">
        <v>141</v>
      </c>
      <c r="H2192">
        <v>3</v>
      </c>
      <c r="I2192" t="s">
        <v>142</v>
      </c>
      <c r="K2192" s="5" t="s">
        <v>143</v>
      </c>
      <c r="L2192">
        <v>0.76666665077209473</v>
      </c>
      <c r="M2192" t="s">
        <v>144</v>
      </c>
      <c r="N2192" t="s">
        <v>3140</v>
      </c>
      <c r="P2192" s="4" t="str">
        <f t="shared" si="67"/>
        <v>KRAYN-WKO-NDX-20111229</v>
      </c>
      <c r="Q2192">
        <f t="shared" si="68"/>
        <v>1</v>
      </c>
    </row>
    <row r="2193" spans="1:17" x14ac:dyDescent="0.25">
      <c r="A2193" t="s">
        <v>4275</v>
      </c>
      <c r="B2193" t="s">
        <v>3437</v>
      </c>
      <c r="C2193" s="2">
        <v>40906</v>
      </c>
      <c r="D2193" s="2">
        <v>40906</v>
      </c>
      <c r="E2193" t="s">
        <v>30</v>
      </c>
      <c r="F2193" t="s">
        <v>161</v>
      </c>
      <c r="G2193" t="s">
        <v>141</v>
      </c>
      <c r="H2193">
        <v>2.5</v>
      </c>
      <c r="I2193" t="s">
        <v>142</v>
      </c>
      <c r="J2193" t="s">
        <v>124</v>
      </c>
      <c r="K2193" s="5" t="s">
        <v>168</v>
      </c>
      <c r="L2193">
        <v>2.9500000476837158</v>
      </c>
      <c r="M2193" t="s">
        <v>144</v>
      </c>
      <c r="N2193" t="s">
        <v>4276</v>
      </c>
      <c r="P2193" s="4" t="str">
        <f t="shared" si="67"/>
        <v>KRAYN-WKO-NDX-20111229</v>
      </c>
      <c r="Q2193">
        <f t="shared" si="68"/>
        <v>1</v>
      </c>
    </row>
    <row r="2194" spans="1:17" x14ac:dyDescent="0.25">
      <c r="A2194" t="s">
        <v>4708</v>
      </c>
      <c r="B2194" t="s">
        <v>4435</v>
      </c>
      <c r="C2194" s="2">
        <v>40906</v>
      </c>
      <c r="E2194" t="s">
        <v>33</v>
      </c>
      <c r="F2194" t="s">
        <v>161</v>
      </c>
      <c r="G2194" t="s">
        <v>141</v>
      </c>
      <c r="H2194">
        <v>1.25</v>
      </c>
      <c r="I2194" t="s">
        <v>142</v>
      </c>
      <c r="K2194" s="5" t="s">
        <v>143</v>
      </c>
      <c r="L2194">
        <v>12.350000381469727</v>
      </c>
      <c r="M2194" t="s">
        <v>144</v>
      </c>
      <c r="N2194" t="s">
        <v>4709</v>
      </c>
      <c r="P2194" s="4" t="str">
        <f t="shared" si="67"/>
        <v>KRAYN-WKO-NDX-20111229</v>
      </c>
      <c r="Q2194">
        <f t="shared" si="68"/>
        <v>1</v>
      </c>
    </row>
    <row r="2195" spans="1:17" x14ac:dyDescent="0.25">
      <c r="A2195" t="s">
        <v>2963</v>
      </c>
      <c r="B2195" t="s">
        <v>1470</v>
      </c>
      <c r="C2195" s="2">
        <v>40907</v>
      </c>
      <c r="D2195" s="2">
        <v>40907</v>
      </c>
      <c r="E2195" t="s">
        <v>20</v>
      </c>
      <c r="F2195" t="s">
        <v>161</v>
      </c>
      <c r="G2195" t="s">
        <v>141</v>
      </c>
      <c r="H2195">
        <v>5.25</v>
      </c>
      <c r="I2195" t="s">
        <v>142</v>
      </c>
      <c r="K2195" s="5" t="s">
        <v>143</v>
      </c>
      <c r="L2195">
        <v>3.4666666984558105</v>
      </c>
      <c r="M2195" t="s">
        <v>144</v>
      </c>
      <c r="N2195" t="s">
        <v>2964</v>
      </c>
      <c r="P2195" s="4" t="str">
        <f t="shared" si="67"/>
        <v>KRAYN-WKO-NDX-20111230</v>
      </c>
      <c r="Q2195">
        <f t="shared" si="68"/>
        <v>1</v>
      </c>
    </row>
    <row r="2196" spans="1:17" x14ac:dyDescent="0.25">
      <c r="A2196" t="s">
        <v>1273</v>
      </c>
      <c r="B2196" t="s">
        <v>1274</v>
      </c>
      <c r="C2196" s="2">
        <v>40909</v>
      </c>
      <c r="D2196" s="2">
        <v>40910</v>
      </c>
      <c r="E2196" t="s">
        <v>11</v>
      </c>
      <c r="F2196" t="s">
        <v>161</v>
      </c>
      <c r="G2196" t="s">
        <v>141</v>
      </c>
      <c r="H2196">
        <v>1.5</v>
      </c>
      <c r="I2196" t="s">
        <v>142</v>
      </c>
      <c r="K2196" s="5" t="s">
        <v>143</v>
      </c>
      <c r="L2196">
        <v>1.4166666269302368</v>
      </c>
      <c r="M2196" t="s">
        <v>144</v>
      </c>
      <c r="N2196" t="s">
        <v>1275</v>
      </c>
      <c r="P2196" s="4" t="str">
        <f t="shared" si="67"/>
        <v>KRAYN-WKO-NDX-20120101</v>
      </c>
      <c r="Q2196">
        <f t="shared" si="68"/>
        <v>1</v>
      </c>
    </row>
    <row r="2197" spans="1:17" x14ac:dyDescent="0.25">
      <c r="A2197" t="s">
        <v>2108</v>
      </c>
      <c r="B2197" t="s">
        <v>2109</v>
      </c>
      <c r="C2197" s="2">
        <v>40909</v>
      </c>
      <c r="D2197" s="2">
        <v>40909</v>
      </c>
      <c r="E2197" t="s">
        <v>16</v>
      </c>
      <c r="F2197" t="s">
        <v>161</v>
      </c>
      <c r="G2197" t="s">
        <v>141</v>
      </c>
      <c r="H2197">
        <v>3.5</v>
      </c>
      <c r="I2197" t="s">
        <v>142</v>
      </c>
      <c r="K2197" s="5" t="s">
        <v>143</v>
      </c>
      <c r="L2197">
        <v>2.7666666507720947</v>
      </c>
      <c r="M2197" t="s">
        <v>144</v>
      </c>
      <c r="N2197" t="s">
        <v>2110</v>
      </c>
      <c r="P2197" s="4" t="str">
        <f t="shared" si="67"/>
        <v>KRAYN-WKO-NDX-20120101</v>
      </c>
      <c r="Q2197">
        <f t="shared" si="68"/>
        <v>1</v>
      </c>
    </row>
    <row r="2198" spans="1:17" x14ac:dyDescent="0.25">
      <c r="A2198" t="s">
        <v>2712</v>
      </c>
      <c r="B2198" t="s">
        <v>2103</v>
      </c>
      <c r="C2198" s="2">
        <v>40910</v>
      </c>
      <c r="D2198" s="2">
        <v>40910</v>
      </c>
      <c r="E2198" t="s">
        <v>18</v>
      </c>
      <c r="F2198" t="s">
        <v>161</v>
      </c>
      <c r="G2198" t="s">
        <v>141</v>
      </c>
      <c r="H2198">
        <v>2.75</v>
      </c>
      <c r="I2198" t="s">
        <v>142</v>
      </c>
      <c r="K2198" s="5" t="s">
        <v>143</v>
      </c>
      <c r="L2198">
        <v>5.8499999046325684</v>
      </c>
      <c r="M2198" t="s">
        <v>144</v>
      </c>
      <c r="N2198" t="s">
        <v>2559</v>
      </c>
      <c r="P2198" s="4" t="str">
        <f t="shared" si="67"/>
        <v>KRAYN-WKO-NDX-20120102</v>
      </c>
      <c r="Q2198">
        <f t="shared" si="68"/>
        <v>1</v>
      </c>
    </row>
    <row r="2199" spans="1:17" x14ac:dyDescent="0.25">
      <c r="A2199" t="s">
        <v>5127</v>
      </c>
      <c r="B2199" t="s">
        <v>2574</v>
      </c>
      <c r="C2199" s="2">
        <v>40910</v>
      </c>
      <c r="D2199" s="2">
        <v>40910</v>
      </c>
      <c r="E2199" t="s">
        <v>29</v>
      </c>
      <c r="F2199" t="s">
        <v>161</v>
      </c>
      <c r="G2199" t="s">
        <v>141</v>
      </c>
      <c r="H2199">
        <v>2.25</v>
      </c>
      <c r="I2199" t="s">
        <v>142</v>
      </c>
      <c r="K2199" s="5" t="s">
        <v>143</v>
      </c>
      <c r="L2199">
        <v>3.5</v>
      </c>
      <c r="M2199" t="s">
        <v>144</v>
      </c>
      <c r="N2199" t="s">
        <v>5128</v>
      </c>
      <c r="P2199" s="4" t="str">
        <f t="shared" si="67"/>
        <v>KRAYN-WKO-NDX-20120102</v>
      </c>
      <c r="Q2199">
        <f t="shared" si="68"/>
        <v>1</v>
      </c>
    </row>
    <row r="2200" spans="1:17" x14ac:dyDescent="0.25">
      <c r="A2200" t="s">
        <v>2558</v>
      </c>
      <c r="B2200" t="s">
        <v>2103</v>
      </c>
      <c r="C2200" s="2">
        <v>40910</v>
      </c>
      <c r="D2200" s="2">
        <v>40910</v>
      </c>
      <c r="E2200" t="s">
        <v>18</v>
      </c>
      <c r="F2200" t="s">
        <v>161</v>
      </c>
      <c r="G2200" t="s">
        <v>141</v>
      </c>
      <c r="H2200">
        <v>2.75</v>
      </c>
      <c r="I2200" t="s">
        <v>142</v>
      </c>
      <c r="K2200" s="5" t="s">
        <v>143</v>
      </c>
      <c r="L2200">
        <v>5.8499999046325684</v>
      </c>
      <c r="M2200" t="s">
        <v>144</v>
      </c>
      <c r="N2200" t="s">
        <v>2559</v>
      </c>
      <c r="P2200" s="4" t="str">
        <f t="shared" si="67"/>
        <v>KRAYN-WKO-NDX-20120102</v>
      </c>
      <c r="Q2200">
        <f t="shared" si="68"/>
        <v>1</v>
      </c>
    </row>
    <row r="2201" spans="1:17" x14ac:dyDescent="0.25">
      <c r="A2201" t="s">
        <v>2667</v>
      </c>
      <c r="B2201" t="e">
        <v>#N/A</v>
      </c>
      <c r="C2201" s="2">
        <v>40911</v>
      </c>
      <c r="D2201" s="2">
        <v>40911</v>
      </c>
      <c r="E2201" t="s">
        <v>18</v>
      </c>
      <c r="F2201" t="s">
        <v>161</v>
      </c>
      <c r="G2201" t="s">
        <v>141</v>
      </c>
      <c r="H2201">
        <v>9</v>
      </c>
      <c r="I2201" t="s">
        <v>142</v>
      </c>
      <c r="K2201" s="5" t="s">
        <v>143</v>
      </c>
      <c r="L2201">
        <v>0.64999997615814209</v>
      </c>
      <c r="M2201" t="s">
        <v>144</v>
      </c>
      <c r="N2201" t="s">
        <v>2668</v>
      </c>
      <c r="P2201" s="4" t="str">
        <f t="shared" si="67"/>
        <v>KRAYN-WKO-NDX-20120103</v>
      </c>
      <c r="Q2201">
        <f t="shared" si="68"/>
        <v>1</v>
      </c>
    </row>
    <row r="2202" spans="1:17" x14ac:dyDescent="0.25">
      <c r="A2202" t="s">
        <v>2772</v>
      </c>
      <c r="B2202" t="e">
        <v>#N/A</v>
      </c>
      <c r="C2202" s="2">
        <v>40911</v>
      </c>
      <c r="D2202" s="2">
        <v>40911</v>
      </c>
      <c r="E2202" t="s">
        <v>18</v>
      </c>
      <c r="F2202" t="s">
        <v>161</v>
      </c>
      <c r="G2202" t="s">
        <v>141</v>
      </c>
      <c r="H2202">
        <v>9</v>
      </c>
      <c r="I2202" t="s">
        <v>142</v>
      </c>
      <c r="K2202" s="5" t="s">
        <v>143</v>
      </c>
      <c r="L2202">
        <v>0.64999997615814209</v>
      </c>
      <c r="M2202" t="s">
        <v>144</v>
      </c>
      <c r="N2202" t="s">
        <v>2668</v>
      </c>
      <c r="P2202" s="4" t="str">
        <f t="shared" si="67"/>
        <v>KRAYN-WKO-NDX-20120103</v>
      </c>
      <c r="Q2202">
        <f t="shared" si="68"/>
        <v>1</v>
      </c>
    </row>
    <row r="2203" spans="1:17" x14ac:dyDescent="0.25">
      <c r="A2203" t="s">
        <v>4012</v>
      </c>
      <c r="B2203" t="s">
        <v>2103</v>
      </c>
      <c r="C2203" s="2">
        <v>40911</v>
      </c>
      <c r="D2203" s="2">
        <v>40911</v>
      </c>
      <c r="E2203" t="s">
        <v>28</v>
      </c>
      <c r="F2203" t="s">
        <v>161</v>
      </c>
      <c r="G2203" t="s">
        <v>141</v>
      </c>
      <c r="H2203">
        <v>2</v>
      </c>
      <c r="I2203" t="s">
        <v>142</v>
      </c>
      <c r="K2203" s="5" t="s">
        <v>143</v>
      </c>
      <c r="L2203">
        <v>1.6000000238418579</v>
      </c>
      <c r="M2203" t="s">
        <v>144</v>
      </c>
      <c r="N2203" t="s">
        <v>4013</v>
      </c>
      <c r="P2203" s="4" t="str">
        <f t="shared" si="67"/>
        <v>KRAYN-WKO-NDX-20120103</v>
      </c>
      <c r="Q2203">
        <f t="shared" si="68"/>
        <v>1</v>
      </c>
    </row>
    <row r="2204" spans="1:17" x14ac:dyDescent="0.25">
      <c r="A2204" t="s">
        <v>4863</v>
      </c>
      <c r="B2204" t="s">
        <v>1782</v>
      </c>
      <c r="C2204" s="2">
        <v>40911</v>
      </c>
      <c r="D2204" s="2">
        <v>40911</v>
      </c>
      <c r="E2204" t="s">
        <v>34</v>
      </c>
      <c r="F2204" t="s">
        <v>161</v>
      </c>
      <c r="G2204" t="s">
        <v>141</v>
      </c>
      <c r="H2204">
        <v>1.25</v>
      </c>
      <c r="I2204" t="s">
        <v>142</v>
      </c>
      <c r="K2204" s="5" t="s">
        <v>143</v>
      </c>
      <c r="L2204">
        <v>5.8166666030883789</v>
      </c>
      <c r="M2204" t="s">
        <v>144</v>
      </c>
      <c r="N2204" t="s">
        <v>4864</v>
      </c>
      <c r="P2204" s="4" t="str">
        <f t="shared" si="67"/>
        <v>KRAYN-WKO-NDX-20120103</v>
      </c>
      <c r="Q2204">
        <f t="shared" si="68"/>
        <v>1</v>
      </c>
    </row>
    <row r="2205" spans="1:17" x14ac:dyDescent="0.25">
      <c r="A2205" t="s">
        <v>1934</v>
      </c>
      <c r="B2205" t="s">
        <v>1935</v>
      </c>
      <c r="C2205" s="2">
        <v>40912</v>
      </c>
      <c r="D2205" s="2">
        <v>40912</v>
      </c>
      <c r="E2205" t="s">
        <v>14</v>
      </c>
      <c r="F2205" t="s">
        <v>161</v>
      </c>
      <c r="G2205" t="s">
        <v>141</v>
      </c>
      <c r="H2205">
        <v>14.600000381469727</v>
      </c>
      <c r="I2205" t="s">
        <v>142</v>
      </c>
      <c r="K2205" s="5" t="s">
        <v>143</v>
      </c>
      <c r="L2205">
        <v>0.71666663885116577</v>
      </c>
      <c r="M2205" t="s">
        <v>144</v>
      </c>
      <c r="N2205" t="s">
        <v>1936</v>
      </c>
      <c r="P2205" s="4" t="str">
        <f t="shared" si="67"/>
        <v>KRAYN-WKO-NDX-20120104</v>
      </c>
      <c r="Q2205">
        <f t="shared" si="68"/>
        <v>1</v>
      </c>
    </row>
    <row r="2206" spans="1:17" x14ac:dyDescent="0.25">
      <c r="A2206" t="s">
        <v>4515</v>
      </c>
      <c r="B2206" t="s">
        <v>1935</v>
      </c>
      <c r="C2206" s="2">
        <v>40912</v>
      </c>
      <c r="D2206" s="2">
        <v>40912</v>
      </c>
      <c r="E2206" t="s">
        <v>31</v>
      </c>
      <c r="F2206" t="s">
        <v>161</v>
      </c>
      <c r="G2206" t="s">
        <v>141</v>
      </c>
      <c r="H2206">
        <v>4.25</v>
      </c>
      <c r="I2206" t="s">
        <v>142</v>
      </c>
      <c r="K2206" s="5" t="s">
        <v>143</v>
      </c>
      <c r="L2206">
        <v>5.7666668891906738</v>
      </c>
      <c r="M2206" t="s">
        <v>144</v>
      </c>
      <c r="N2206" t="s">
        <v>4516</v>
      </c>
      <c r="P2206" s="4" t="str">
        <f t="shared" si="67"/>
        <v>KRAYN-WKO-NDX-20120104</v>
      </c>
      <c r="Q2206">
        <f t="shared" si="68"/>
        <v>1</v>
      </c>
    </row>
    <row r="2207" spans="1:17" x14ac:dyDescent="0.25">
      <c r="A2207" t="s">
        <v>1763</v>
      </c>
      <c r="B2207" t="s">
        <v>1199</v>
      </c>
      <c r="C2207" s="2">
        <v>40913</v>
      </c>
      <c r="D2207" s="2">
        <v>40913</v>
      </c>
      <c r="E2207" t="s">
        <v>13</v>
      </c>
      <c r="F2207" t="s">
        <v>161</v>
      </c>
      <c r="G2207" t="s">
        <v>141</v>
      </c>
      <c r="H2207">
        <v>2.25</v>
      </c>
      <c r="I2207" t="s">
        <v>142</v>
      </c>
      <c r="K2207" s="5" t="s">
        <v>143</v>
      </c>
      <c r="L2207">
        <v>2.25</v>
      </c>
      <c r="M2207" t="s">
        <v>144</v>
      </c>
      <c r="N2207" t="s">
        <v>1764</v>
      </c>
      <c r="P2207" s="4" t="str">
        <f t="shared" si="67"/>
        <v>KRAYN-WKO-NDX-20120105</v>
      </c>
      <c r="Q2207">
        <f t="shared" si="68"/>
        <v>1</v>
      </c>
    </row>
    <row r="2208" spans="1:17" x14ac:dyDescent="0.25">
      <c r="A2208" t="s">
        <v>1765</v>
      </c>
      <c r="B2208" t="s">
        <v>1199</v>
      </c>
      <c r="C2208" s="2">
        <v>40913</v>
      </c>
      <c r="D2208" s="2">
        <v>40913</v>
      </c>
      <c r="E2208" t="s">
        <v>13</v>
      </c>
      <c r="F2208" t="s">
        <v>1216</v>
      </c>
      <c r="G2208" t="s">
        <v>141</v>
      </c>
      <c r="H2208">
        <v>6.5</v>
      </c>
      <c r="I2208" t="s">
        <v>142</v>
      </c>
      <c r="K2208" s="5" t="s">
        <v>143</v>
      </c>
      <c r="L2208">
        <v>2.25</v>
      </c>
      <c r="M2208" t="s">
        <v>144</v>
      </c>
      <c r="N2208" t="s">
        <v>1766</v>
      </c>
      <c r="P2208" s="4" t="str">
        <f t="shared" si="67"/>
        <v>KRAYN-WKO-NDX-20120105</v>
      </c>
      <c r="Q2208">
        <f t="shared" si="68"/>
        <v>1</v>
      </c>
    </row>
    <row r="2209" spans="1:17" x14ac:dyDescent="0.25">
      <c r="A2209" t="s">
        <v>2226</v>
      </c>
      <c r="B2209" t="s">
        <v>1199</v>
      </c>
      <c r="C2209" s="2">
        <v>40913</v>
      </c>
      <c r="D2209" s="2">
        <v>40913</v>
      </c>
      <c r="E2209" t="s">
        <v>16</v>
      </c>
      <c r="F2209" t="s">
        <v>1216</v>
      </c>
      <c r="G2209" t="s">
        <v>141</v>
      </c>
      <c r="H2209">
        <v>3.75</v>
      </c>
      <c r="I2209" t="s">
        <v>142</v>
      </c>
      <c r="K2209" s="5" t="s">
        <v>143</v>
      </c>
      <c r="L2209">
        <v>2.2833333015441895</v>
      </c>
      <c r="M2209" t="s">
        <v>144</v>
      </c>
      <c r="N2209" t="s">
        <v>1766</v>
      </c>
      <c r="P2209" s="4" t="str">
        <f t="shared" si="67"/>
        <v>KRAYN-WKO-NDX-20120105</v>
      </c>
      <c r="Q2209">
        <f t="shared" si="68"/>
        <v>1</v>
      </c>
    </row>
    <row r="2210" spans="1:17" x14ac:dyDescent="0.25">
      <c r="A2210" t="s">
        <v>4974</v>
      </c>
      <c r="B2210" t="s">
        <v>1199</v>
      </c>
      <c r="C2210" s="2">
        <v>40913</v>
      </c>
      <c r="D2210" s="2">
        <v>40913</v>
      </c>
      <c r="E2210" t="s">
        <v>34</v>
      </c>
      <c r="F2210" t="s">
        <v>140</v>
      </c>
      <c r="G2210" t="s">
        <v>141</v>
      </c>
      <c r="H2210">
        <v>2.5</v>
      </c>
      <c r="I2210" t="s">
        <v>142</v>
      </c>
      <c r="K2210" s="5" t="s">
        <v>143</v>
      </c>
      <c r="L2210">
        <v>4.2833333015441895</v>
      </c>
      <c r="M2210" t="s">
        <v>144</v>
      </c>
      <c r="N2210" t="s">
        <v>4975</v>
      </c>
      <c r="P2210" s="4" t="str">
        <f t="shared" si="67"/>
        <v>KRAYN-WKO-NDX-20120105</v>
      </c>
      <c r="Q2210">
        <f t="shared" si="68"/>
        <v>1</v>
      </c>
    </row>
    <row r="2211" spans="1:17" x14ac:dyDescent="0.25">
      <c r="A2211" t="s">
        <v>5009</v>
      </c>
      <c r="B2211" t="s">
        <v>1199</v>
      </c>
      <c r="C2211" s="2">
        <v>40913</v>
      </c>
      <c r="D2211" s="2">
        <v>40913</v>
      </c>
      <c r="E2211" t="s">
        <v>34</v>
      </c>
      <c r="F2211" t="s">
        <v>161</v>
      </c>
      <c r="G2211" t="s">
        <v>141</v>
      </c>
      <c r="H2211">
        <v>2</v>
      </c>
      <c r="I2211" t="s">
        <v>142</v>
      </c>
      <c r="K2211" s="5" t="s">
        <v>143</v>
      </c>
      <c r="L2211">
        <v>4.2833333015441895</v>
      </c>
      <c r="M2211" t="s">
        <v>144</v>
      </c>
      <c r="N2211" t="s">
        <v>5010</v>
      </c>
      <c r="P2211" s="4" t="str">
        <f t="shared" si="67"/>
        <v>KRAYN-WKO-NDX-20120105</v>
      </c>
      <c r="Q2211">
        <f t="shared" si="68"/>
        <v>1</v>
      </c>
    </row>
    <row r="2212" spans="1:17" x14ac:dyDescent="0.25">
      <c r="A2212" t="s">
        <v>5013</v>
      </c>
      <c r="B2212" t="s">
        <v>1199</v>
      </c>
      <c r="C2212" s="2">
        <v>40913</v>
      </c>
      <c r="D2212" s="2">
        <v>40913</v>
      </c>
      <c r="E2212" t="s">
        <v>34</v>
      </c>
      <c r="F2212" t="s">
        <v>1216</v>
      </c>
      <c r="G2212" t="s">
        <v>141</v>
      </c>
      <c r="H2212">
        <v>6.25</v>
      </c>
      <c r="I2212" t="s">
        <v>142</v>
      </c>
      <c r="K2212" s="5" t="s">
        <v>143</v>
      </c>
      <c r="L2212">
        <v>4.2833333015441895</v>
      </c>
      <c r="M2212" t="s">
        <v>144</v>
      </c>
      <c r="N2212" t="s">
        <v>1766</v>
      </c>
      <c r="P2212" s="4" t="str">
        <f t="shared" si="67"/>
        <v>KRAYN-WKO-NDX-20120105</v>
      </c>
      <c r="Q2212">
        <f t="shared" si="68"/>
        <v>1</v>
      </c>
    </row>
    <row r="2213" spans="1:17" x14ac:dyDescent="0.25">
      <c r="A2213" t="s">
        <v>1767</v>
      </c>
      <c r="B2213" t="s">
        <v>1219</v>
      </c>
      <c r="C2213" s="2">
        <v>40914</v>
      </c>
      <c r="E2213" t="s">
        <v>13</v>
      </c>
      <c r="F2213" t="s">
        <v>1216</v>
      </c>
      <c r="G2213" t="s">
        <v>141</v>
      </c>
      <c r="H2213">
        <v>4.5</v>
      </c>
      <c r="I2213" t="s">
        <v>142</v>
      </c>
      <c r="K2213" s="5" t="s">
        <v>143</v>
      </c>
      <c r="L2213">
        <v>2.25</v>
      </c>
      <c r="M2213" t="s">
        <v>144</v>
      </c>
      <c r="N2213" t="s">
        <v>1768</v>
      </c>
      <c r="P2213" s="4" t="str">
        <f t="shared" si="67"/>
        <v>KRAYN-WKO-NDX-20120106</v>
      </c>
      <c r="Q2213">
        <f t="shared" si="68"/>
        <v>1</v>
      </c>
    </row>
    <row r="2214" spans="1:17" x14ac:dyDescent="0.25">
      <c r="A2214" t="s">
        <v>2523</v>
      </c>
      <c r="B2214" t="s">
        <v>1935</v>
      </c>
      <c r="C2214" s="2">
        <v>40914</v>
      </c>
      <c r="D2214" s="2">
        <v>40915</v>
      </c>
      <c r="E2214" t="s">
        <v>18</v>
      </c>
      <c r="F2214" t="s">
        <v>161</v>
      </c>
      <c r="G2214" t="s">
        <v>141</v>
      </c>
      <c r="H2214">
        <v>4</v>
      </c>
      <c r="I2214" t="s">
        <v>142</v>
      </c>
      <c r="K2214" s="5" t="s">
        <v>143</v>
      </c>
      <c r="L2214">
        <v>4.4499998092651367</v>
      </c>
      <c r="M2214" t="s">
        <v>144</v>
      </c>
      <c r="N2214" t="s">
        <v>2524</v>
      </c>
      <c r="P2214" s="4" t="str">
        <f t="shared" si="67"/>
        <v>KRAYN-WKO-NDX-20120106</v>
      </c>
      <c r="Q2214">
        <f t="shared" si="68"/>
        <v>1</v>
      </c>
    </row>
    <row r="2215" spans="1:17" x14ac:dyDescent="0.25">
      <c r="A2215" t="s">
        <v>2687</v>
      </c>
      <c r="B2215" t="s">
        <v>1935</v>
      </c>
      <c r="C2215" s="2">
        <v>40914</v>
      </c>
      <c r="D2215" s="2">
        <v>40915</v>
      </c>
      <c r="E2215" t="s">
        <v>18</v>
      </c>
      <c r="F2215" t="s">
        <v>161</v>
      </c>
      <c r="G2215" t="s">
        <v>141</v>
      </c>
      <c r="H2215">
        <v>4</v>
      </c>
      <c r="I2215" t="s">
        <v>142</v>
      </c>
      <c r="K2215" s="5" t="s">
        <v>143</v>
      </c>
      <c r="L2215">
        <v>4.4499998092651367</v>
      </c>
      <c r="M2215" t="s">
        <v>144</v>
      </c>
      <c r="N2215" t="s">
        <v>2524</v>
      </c>
      <c r="P2215" s="4" t="str">
        <f t="shared" si="67"/>
        <v>KRAYN-WKO-NDX-20120106</v>
      </c>
      <c r="Q2215">
        <f t="shared" si="68"/>
        <v>1</v>
      </c>
    </row>
    <row r="2216" spans="1:17" x14ac:dyDescent="0.25">
      <c r="A2216" t="s">
        <v>5014</v>
      </c>
      <c r="B2216" t="s">
        <v>1219</v>
      </c>
      <c r="C2216" s="2">
        <v>40914</v>
      </c>
      <c r="E2216" t="s">
        <v>34</v>
      </c>
      <c r="F2216" t="s">
        <v>1216</v>
      </c>
      <c r="G2216" t="s">
        <v>141</v>
      </c>
      <c r="H2216">
        <v>3</v>
      </c>
      <c r="I2216" t="s">
        <v>142</v>
      </c>
      <c r="K2216" s="5" t="s">
        <v>143</v>
      </c>
      <c r="L2216">
        <v>4.2833333015441895</v>
      </c>
      <c r="M2216" t="s">
        <v>144</v>
      </c>
      <c r="N2216" t="s">
        <v>1768</v>
      </c>
      <c r="P2216" s="4" t="str">
        <f t="shared" si="67"/>
        <v>KRAYN-WKO-NDX-20120106</v>
      </c>
      <c r="Q2216">
        <f t="shared" si="68"/>
        <v>1</v>
      </c>
    </row>
    <row r="2217" spans="1:17" x14ac:dyDescent="0.25">
      <c r="A2217" t="s">
        <v>2249</v>
      </c>
      <c r="B2217" t="s">
        <v>1199</v>
      </c>
      <c r="C2217" s="2">
        <v>40917</v>
      </c>
      <c r="D2217" s="2">
        <v>40917</v>
      </c>
      <c r="E2217" t="s">
        <v>17</v>
      </c>
      <c r="F2217" t="s">
        <v>161</v>
      </c>
      <c r="G2217" t="s">
        <v>141</v>
      </c>
      <c r="H2217">
        <v>1.5</v>
      </c>
      <c r="I2217" t="s">
        <v>142</v>
      </c>
      <c r="K2217" s="5" t="s">
        <v>143</v>
      </c>
      <c r="L2217">
        <v>2.3166666030883789</v>
      </c>
      <c r="M2217" t="s">
        <v>144</v>
      </c>
      <c r="N2217" t="s">
        <v>1764</v>
      </c>
      <c r="P2217" s="4" t="str">
        <f t="shared" si="67"/>
        <v>KRAYN-WKO-NDX-20120109</v>
      </c>
      <c r="Q2217">
        <f t="shared" si="68"/>
        <v>1</v>
      </c>
    </row>
    <row r="2218" spans="1:17" x14ac:dyDescent="0.25">
      <c r="A2218" t="s">
        <v>2250</v>
      </c>
      <c r="B2218" t="s">
        <v>1199</v>
      </c>
      <c r="C2218" s="2">
        <v>40917</v>
      </c>
      <c r="D2218" s="2">
        <v>40917</v>
      </c>
      <c r="E2218" t="s">
        <v>17</v>
      </c>
      <c r="F2218" t="s">
        <v>161</v>
      </c>
      <c r="G2218" t="s">
        <v>141</v>
      </c>
      <c r="H2218">
        <v>7.25</v>
      </c>
      <c r="I2218" t="s">
        <v>142</v>
      </c>
      <c r="K2218" s="5" t="s">
        <v>143</v>
      </c>
      <c r="L2218">
        <v>2.3166666030883789</v>
      </c>
      <c r="M2218" t="s">
        <v>144</v>
      </c>
      <c r="N2218" t="s">
        <v>2251</v>
      </c>
      <c r="P2218" s="4" t="str">
        <f t="shared" si="67"/>
        <v>KRAYN-WKO-NDX-20120109</v>
      </c>
      <c r="Q2218">
        <f t="shared" si="68"/>
        <v>1</v>
      </c>
    </row>
    <row r="2219" spans="1:17" x14ac:dyDescent="0.25">
      <c r="A2219" t="s">
        <v>2982</v>
      </c>
      <c r="B2219" t="s">
        <v>1199</v>
      </c>
      <c r="C2219" s="2">
        <v>40917</v>
      </c>
      <c r="D2219" s="2">
        <v>40917</v>
      </c>
      <c r="E2219" t="s">
        <v>20</v>
      </c>
      <c r="F2219" t="s">
        <v>161</v>
      </c>
      <c r="G2219" t="s">
        <v>141</v>
      </c>
      <c r="H2219">
        <v>2.75</v>
      </c>
      <c r="I2219" t="s">
        <v>142</v>
      </c>
      <c r="K2219" s="5" t="s">
        <v>143</v>
      </c>
      <c r="L2219">
        <v>5.1500000953674316</v>
      </c>
      <c r="M2219" t="s">
        <v>144</v>
      </c>
      <c r="N2219" t="s">
        <v>1766</v>
      </c>
      <c r="P2219" s="4" t="str">
        <f t="shared" si="67"/>
        <v>KRAYN-WKO-NDX-20120109</v>
      </c>
      <c r="Q2219">
        <f t="shared" si="68"/>
        <v>1</v>
      </c>
    </row>
    <row r="2220" spans="1:17" x14ac:dyDescent="0.25">
      <c r="A2220" t="s">
        <v>3254</v>
      </c>
      <c r="B2220" t="s">
        <v>1199</v>
      </c>
      <c r="C2220" s="2">
        <v>40917</v>
      </c>
      <c r="D2220" s="2">
        <v>40917</v>
      </c>
      <c r="E2220" t="s">
        <v>22</v>
      </c>
      <c r="F2220" t="s">
        <v>161</v>
      </c>
      <c r="G2220" t="s">
        <v>141</v>
      </c>
      <c r="H2220">
        <v>7.1666665077209473</v>
      </c>
      <c r="I2220" t="s">
        <v>142</v>
      </c>
      <c r="K2220" s="5" t="s">
        <v>143</v>
      </c>
      <c r="L2220">
        <v>2.6666667461395264</v>
      </c>
      <c r="M2220" t="s">
        <v>144</v>
      </c>
      <c r="N2220" t="s">
        <v>3255</v>
      </c>
      <c r="P2220" s="4" t="str">
        <f t="shared" si="67"/>
        <v>KRAYN-WKO-NDX-20120109</v>
      </c>
      <c r="Q2220">
        <f t="shared" si="68"/>
        <v>1</v>
      </c>
    </row>
    <row r="2221" spans="1:17" x14ac:dyDescent="0.25">
      <c r="A2221" t="s">
        <v>3262</v>
      </c>
      <c r="B2221" t="s">
        <v>1199</v>
      </c>
      <c r="C2221" s="2">
        <v>40917</v>
      </c>
      <c r="D2221" s="2">
        <v>40917</v>
      </c>
      <c r="E2221" t="s">
        <v>22</v>
      </c>
      <c r="F2221" t="s">
        <v>1216</v>
      </c>
      <c r="G2221" t="s">
        <v>141</v>
      </c>
      <c r="H2221">
        <v>2.25</v>
      </c>
      <c r="I2221" t="s">
        <v>142</v>
      </c>
      <c r="K2221" s="5" t="s">
        <v>143</v>
      </c>
      <c r="L2221">
        <v>2.6666667461395264</v>
      </c>
      <c r="M2221" t="s">
        <v>144</v>
      </c>
      <c r="N2221" t="s">
        <v>3263</v>
      </c>
      <c r="P2221" s="4" t="str">
        <f t="shared" si="67"/>
        <v>KRAYN-WKO-NDX-20120109</v>
      </c>
      <c r="Q2221">
        <f t="shared" si="68"/>
        <v>1</v>
      </c>
    </row>
    <row r="2222" spans="1:17" x14ac:dyDescent="0.25">
      <c r="A2222" t="s">
        <v>4688</v>
      </c>
      <c r="B2222" t="s">
        <v>1199</v>
      </c>
      <c r="C2222" s="2">
        <v>40917</v>
      </c>
      <c r="D2222" s="2">
        <v>40917</v>
      </c>
      <c r="E2222" t="s">
        <v>32</v>
      </c>
      <c r="F2222" t="s">
        <v>140</v>
      </c>
      <c r="G2222" t="s">
        <v>141</v>
      </c>
      <c r="H2222">
        <v>4</v>
      </c>
      <c r="I2222" t="s">
        <v>142</v>
      </c>
      <c r="K2222" s="5" t="s">
        <v>143</v>
      </c>
      <c r="L2222">
        <v>2.8333332538604736</v>
      </c>
      <c r="M2222" t="s">
        <v>144</v>
      </c>
      <c r="N2222" t="s">
        <v>4689</v>
      </c>
      <c r="P2222" s="4" t="str">
        <f t="shared" si="67"/>
        <v>KRAYN-WKO-NDX-20120109</v>
      </c>
      <c r="Q2222">
        <f t="shared" si="68"/>
        <v>1</v>
      </c>
    </row>
    <row r="2223" spans="1:17" x14ac:dyDescent="0.25">
      <c r="A2223" t="s">
        <v>4690</v>
      </c>
      <c r="B2223" t="s">
        <v>1199</v>
      </c>
      <c r="C2223" s="2">
        <v>40917</v>
      </c>
      <c r="D2223" s="2">
        <v>40917</v>
      </c>
      <c r="E2223" t="s">
        <v>32</v>
      </c>
      <c r="F2223" t="s">
        <v>1379</v>
      </c>
      <c r="G2223" t="s">
        <v>141</v>
      </c>
      <c r="H2223">
        <v>0.25</v>
      </c>
      <c r="I2223" t="s">
        <v>142</v>
      </c>
      <c r="K2223" s="5" t="s">
        <v>143</v>
      </c>
      <c r="L2223">
        <v>2.8333332538604736</v>
      </c>
      <c r="M2223" t="s">
        <v>144</v>
      </c>
      <c r="N2223" t="s">
        <v>4691</v>
      </c>
      <c r="P2223" s="4" t="str">
        <f t="shared" si="67"/>
        <v>KRAYN-WKO-NDX-20120109</v>
      </c>
      <c r="Q2223">
        <f t="shared" si="68"/>
        <v>1</v>
      </c>
    </row>
    <row r="2224" spans="1:17" x14ac:dyDescent="0.25">
      <c r="A2224" t="s">
        <v>4692</v>
      </c>
      <c r="B2224" t="s">
        <v>1199</v>
      </c>
      <c r="C2224" s="2">
        <v>40917</v>
      </c>
      <c r="D2224" s="2">
        <v>40917</v>
      </c>
      <c r="E2224" t="s">
        <v>32</v>
      </c>
      <c r="F2224" t="s">
        <v>161</v>
      </c>
      <c r="G2224" t="s">
        <v>141</v>
      </c>
      <c r="H2224">
        <v>8.1666669845581055</v>
      </c>
      <c r="I2224" t="s">
        <v>142</v>
      </c>
      <c r="K2224" s="5" t="s">
        <v>143</v>
      </c>
      <c r="L2224">
        <v>2.8333332538604736</v>
      </c>
      <c r="M2224" t="s">
        <v>144</v>
      </c>
      <c r="N2224" t="s">
        <v>3255</v>
      </c>
      <c r="P2224" s="4" t="str">
        <f t="shared" si="67"/>
        <v>KRAYN-WKO-NDX-20120109</v>
      </c>
      <c r="Q2224">
        <f t="shared" si="68"/>
        <v>1</v>
      </c>
    </row>
    <row r="2225" spans="1:17" x14ac:dyDescent="0.25">
      <c r="A2225" t="s">
        <v>2967</v>
      </c>
      <c r="B2225" t="s">
        <v>1219</v>
      </c>
      <c r="C2225" s="2">
        <v>40918</v>
      </c>
      <c r="E2225" t="s">
        <v>20</v>
      </c>
      <c r="F2225" t="s">
        <v>1216</v>
      </c>
      <c r="G2225" t="s">
        <v>141</v>
      </c>
      <c r="H2225">
        <v>5</v>
      </c>
      <c r="I2225" t="s">
        <v>142</v>
      </c>
      <c r="K2225" s="5" t="s">
        <v>143</v>
      </c>
      <c r="L2225">
        <v>2.3605556488037109</v>
      </c>
      <c r="M2225" t="s">
        <v>144</v>
      </c>
      <c r="N2225" t="s">
        <v>2968</v>
      </c>
      <c r="P2225" s="4" t="str">
        <f t="shared" si="67"/>
        <v>KRAYN-WKO-NDX-20120110</v>
      </c>
      <c r="Q2225">
        <f t="shared" si="68"/>
        <v>1</v>
      </c>
    </row>
    <row r="2226" spans="1:17" x14ac:dyDescent="0.25">
      <c r="A2226" t="s">
        <v>3249</v>
      </c>
      <c r="B2226" t="s">
        <v>1219</v>
      </c>
      <c r="C2226" s="2">
        <v>40918</v>
      </c>
      <c r="E2226" t="s">
        <v>22</v>
      </c>
      <c r="F2226" t="s">
        <v>1216</v>
      </c>
      <c r="G2226" t="s">
        <v>141</v>
      </c>
      <c r="H2226">
        <v>5.5</v>
      </c>
      <c r="I2226" t="s">
        <v>142</v>
      </c>
      <c r="K2226" s="5" t="s">
        <v>143</v>
      </c>
      <c r="L2226">
        <v>2.6333334445953369</v>
      </c>
      <c r="M2226" t="s">
        <v>144</v>
      </c>
      <c r="N2226" t="s">
        <v>3250</v>
      </c>
      <c r="P2226" s="4" t="str">
        <f t="shared" si="67"/>
        <v>KRAYN-WKO-NDX-20120110</v>
      </c>
      <c r="Q2226">
        <f t="shared" si="68"/>
        <v>1</v>
      </c>
    </row>
    <row r="2227" spans="1:17" x14ac:dyDescent="0.25">
      <c r="A2227" t="s">
        <v>4395</v>
      </c>
      <c r="B2227" t="s">
        <v>1219</v>
      </c>
      <c r="C2227" s="2">
        <v>40918</v>
      </c>
      <c r="E2227" t="s">
        <v>30</v>
      </c>
      <c r="F2227" t="s">
        <v>1216</v>
      </c>
      <c r="G2227" t="s">
        <v>141</v>
      </c>
      <c r="H2227">
        <v>7</v>
      </c>
      <c r="I2227" t="s">
        <v>142</v>
      </c>
      <c r="K2227" s="5" t="s">
        <v>143</v>
      </c>
      <c r="L2227">
        <v>2.5</v>
      </c>
      <c r="M2227" t="s">
        <v>144</v>
      </c>
      <c r="N2227" t="s">
        <v>4396</v>
      </c>
      <c r="P2227" s="4" t="str">
        <f t="shared" si="67"/>
        <v>KRAYN-WKO-NDX-20120110</v>
      </c>
      <c r="Q2227">
        <f t="shared" si="68"/>
        <v>1</v>
      </c>
    </row>
    <row r="2228" spans="1:17" x14ac:dyDescent="0.25">
      <c r="A2228" t="s">
        <v>5149</v>
      </c>
      <c r="B2228" t="s">
        <v>1627</v>
      </c>
      <c r="C2228" s="2">
        <v>40920</v>
      </c>
      <c r="D2228" s="2">
        <v>40920</v>
      </c>
      <c r="E2228" t="s">
        <v>35</v>
      </c>
      <c r="F2228" t="s">
        <v>161</v>
      </c>
      <c r="G2228" t="s">
        <v>141</v>
      </c>
      <c r="H2228">
        <v>4.25</v>
      </c>
      <c r="I2228" t="s">
        <v>142</v>
      </c>
      <c r="J2228" t="s">
        <v>114</v>
      </c>
      <c r="K2228" s="5" t="s">
        <v>168</v>
      </c>
      <c r="L2228">
        <v>3.9000000953674316</v>
      </c>
      <c r="M2228" t="s">
        <v>144</v>
      </c>
      <c r="N2228" t="s">
        <v>5150</v>
      </c>
      <c r="P2228" s="4" t="str">
        <f t="shared" si="67"/>
        <v>KRAYN-WKO-NDX-20120112</v>
      </c>
      <c r="Q2228">
        <f t="shared" si="68"/>
        <v>1</v>
      </c>
    </row>
    <row r="2229" spans="1:17" x14ac:dyDescent="0.25">
      <c r="A2229" t="s">
        <v>2292</v>
      </c>
      <c r="B2229" t="s">
        <v>2241</v>
      </c>
      <c r="C2229" s="2">
        <v>40923</v>
      </c>
      <c r="D2229" s="2">
        <v>40923</v>
      </c>
      <c r="E2229" t="s">
        <v>16</v>
      </c>
      <c r="F2229" t="s">
        <v>161</v>
      </c>
      <c r="G2229" t="s">
        <v>141</v>
      </c>
      <c r="H2229">
        <v>7</v>
      </c>
      <c r="I2229" t="s">
        <v>142</v>
      </c>
      <c r="J2229" t="s">
        <v>60</v>
      </c>
      <c r="K2229" s="5" t="s">
        <v>680</v>
      </c>
      <c r="L2229">
        <v>5.4833331108093262</v>
      </c>
      <c r="M2229" t="s">
        <v>144</v>
      </c>
      <c r="N2229" t="s">
        <v>2293</v>
      </c>
      <c r="P2229" s="4" t="str">
        <f t="shared" si="67"/>
        <v>KRAYN-WKO-NDX-20120115</v>
      </c>
      <c r="Q2229">
        <f t="shared" si="68"/>
        <v>1</v>
      </c>
    </row>
    <row r="2230" spans="1:17" x14ac:dyDescent="0.25">
      <c r="A2230" t="s">
        <v>1926</v>
      </c>
      <c r="B2230" t="s">
        <v>1883</v>
      </c>
      <c r="C2230" s="2">
        <v>40924</v>
      </c>
      <c r="D2230" s="2">
        <v>40924</v>
      </c>
      <c r="E2230" t="s">
        <v>13</v>
      </c>
      <c r="F2230" t="s">
        <v>161</v>
      </c>
      <c r="G2230" t="s">
        <v>141</v>
      </c>
      <c r="H2230">
        <v>2.5</v>
      </c>
      <c r="I2230" t="s">
        <v>142</v>
      </c>
      <c r="J2230" t="s">
        <v>86</v>
      </c>
      <c r="K2230" s="5" t="s">
        <v>168</v>
      </c>
      <c r="L2230">
        <v>1.4833333492279053</v>
      </c>
      <c r="M2230" t="s">
        <v>144</v>
      </c>
      <c r="N2230" t="s">
        <v>1927</v>
      </c>
      <c r="P2230" s="4" t="str">
        <f t="shared" si="67"/>
        <v>KRAYN-WKO-NDX-20120116</v>
      </c>
      <c r="Q2230">
        <f t="shared" si="68"/>
        <v>1</v>
      </c>
    </row>
    <row r="2231" spans="1:17" x14ac:dyDescent="0.25">
      <c r="A2231" t="s">
        <v>2294</v>
      </c>
      <c r="B2231" t="s">
        <v>2295</v>
      </c>
      <c r="C2231" s="2">
        <v>40924</v>
      </c>
      <c r="D2231" s="2">
        <v>40924</v>
      </c>
      <c r="E2231" t="s">
        <v>16</v>
      </c>
      <c r="F2231" t="s">
        <v>161</v>
      </c>
      <c r="G2231" t="s">
        <v>141</v>
      </c>
      <c r="H2231">
        <v>2.25</v>
      </c>
      <c r="I2231" t="s">
        <v>142</v>
      </c>
      <c r="K2231" s="5" t="s">
        <v>143</v>
      </c>
      <c r="L2231">
        <v>0.89999997615814209</v>
      </c>
      <c r="M2231" t="s">
        <v>144</v>
      </c>
      <c r="N2231" t="s">
        <v>2296</v>
      </c>
      <c r="P2231" s="4" t="str">
        <f t="shared" si="67"/>
        <v>KRAYN-WKO-NDX-20120116</v>
      </c>
      <c r="Q2231">
        <f t="shared" si="68"/>
        <v>1</v>
      </c>
    </row>
    <row r="2232" spans="1:17" x14ac:dyDescent="0.25">
      <c r="A2232" t="s">
        <v>2299</v>
      </c>
      <c r="B2232" t="s">
        <v>2295</v>
      </c>
      <c r="C2232" s="2">
        <v>40925</v>
      </c>
      <c r="D2232" s="2">
        <v>40925</v>
      </c>
      <c r="E2232" t="s">
        <v>16</v>
      </c>
      <c r="F2232" t="s">
        <v>161</v>
      </c>
      <c r="G2232" t="s">
        <v>141</v>
      </c>
      <c r="H2232">
        <v>3.75</v>
      </c>
      <c r="I2232" t="s">
        <v>142</v>
      </c>
      <c r="K2232" s="5" t="s">
        <v>143</v>
      </c>
      <c r="L2232">
        <v>1.8999999761581421</v>
      </c>
      <c r="M2232" t="s">
        <v>144</v>
      </c>
      <c r="N2232" t="s">
        <v>2300</v>
      </c>
      <c r="P2232" s="4" t="str">
        <f t="shared" si="67"/>
        <v>KRAYN-WKO-NDX-20120117</v>
      </c>
      <c r="Q2232">
        <f t="shared" si="68"/>
        <v>1</v>
      </c>
    </row>
    <row r="2233" spans="1:17" x14ac:dyDescent="0.25">
      <c r="A2233" t="s">
        <v>4273</v>
      </c>
      <c r="B2233" t="s">
        <v>1627</v>
      </c>
      <c r="C2233" s="2">
        <v>40926</v>
      </c>
      <c r="D2233" s="2">
        <v>40927</v>
      </c>
      <c r="E2233" t="s">
        <v>30</v>
      </c>
      <c r="F2233" t="s">
        <v>161</v>
      </c>
      <c r="G2233" t="s">
        <v>141</v>
      </c>
      <c r="H2233">
        <v>2</v>
      </c>
      <c r="I2233" t="s">
        <v>142</v>
      </c>
      <c r="K2233" s="5" t="s">
        <v>143</v>
      </c>
      <c r="L2233">
        <v>3.2000000476837158</v>
      </c>
      <c r="M2233" t="s">
        <v>144</v>
      </c>
      <c r="N2233" t="s">
        <v>4274</v>
      </c>
      <c r="P2233" s="4" t="str">
        <f t="shared" si="67"/>
        <v>KRAYN-WKO-NDX-20120118</v>
      </c>
      <c r="Q2233">
        <f t="shared" si="68"/>
        <v>1</v>
      </c>
    </row>
    <row r="2234" spans="1:17" x14ac:dyDescent="0.25">
      <c r="A2234" t="s">
        <v>3251</v>
      </c>
      <c r="B2234" t="s">
        <v>3252</v>
      </c>
      <c r="C2234" s="2">
        <v>40928</v>
      </c>
      <c r="D2234" s="2">
        <v>40929</v>
      </c>
      <c r="E2234" t="s">
        <v>22</v>
      </c>
      <c r="F2234" t="s">
        <v>161</v>
      </c>
      <c r="G2234" t="s">
        <v>141</v>
      </c>
      <c r="H2234">
        <v>25.75</v>
      </c>
      <c r="I2234" t="s">
        <v>142</v>
      </c>
      <c r="K2234" s="5" t="s">
        <v>143</v>
      </c>
      <c r="L2234">
        <v>20.483333587646484</v>
      </c>
      <c r="M2234" t="s">
        <v>144</v>
      </c>
      <c r="N2234" t="s">
        <v>3253</v>
      </c>
      <c r="P2234" s="4" t="str">
        <f t="shared" si="67"/>
        <v>KRAYN-WKO-NDX-20120120</v>
      </c>
      <c r="Q2234">
        <f t="shared" si="68"/>
        <v>1</v>
      </c>
    </row>
    <row r="2235" spans="1:17" x14ac:dyDescent="0.25">
      <c r="A2235" t="s">
        <v>3072</v>
      </c>
      <c r="B2235" t="s">
        <v>1461</v>
      </c>
      <c r="C2235" s="2">
        <v>40929</v>
      </c>
      <c r="D2235" s="2">
        <v>40929</v>
      </c>
      <c r="E2235" t="s">
        <v>21</v>
      </c>
      <c r="F2235" t="s">
        <v>161</v>
      </c>
      <c r="G2235" t="s">
        <v>141</v>
      </c>
      <c r="H2235">
        <v>3.25</v>
      </c>
      <c r="I2235" t="s">
        <v>142</v>
      </c>
      <c r="K2235" s="5" t="s">
        <v>143</v>
      </c>
      <c r="L2235">
        <v>12.033333778381348</v>
      </c>
      <c r="M2235" t="s">
        <v>144</v>
      </c>
      <c r="N2235" t="s">
        <v>3073</v>
      </c>
      <c r="P2235" s="4" t="str">
        <f t="shared" si="67"/>
        <v>KRAYN-WKO-NDX-20120121</v>
      </c>
      <c r="Q2235">
        <f t="shared" si="68"/>
        <v>1</v>
      </c>
    </row>
    <row r="2236" spans="1:17" x14ac:dyDescent="0.25">
      <c r="A2236" t="s">
        <v>4695</v>
      </c>
      <c r="B2236" t="s">
        <v>1199</v>
      </c>
      <c r="C2236" s="2">
        <v>40930</v>
      </c>
      <c r="D2236" s="2">
        <v>40931</v>
      </c>
      <c r="E2236" t="s">
        <v>32</v>
      </c>
      <c r="F2236" t="s">
        <v>161</v>
      </c>
      <c r="G2236" t="s">
        <v>141</v>
      </c>
      <c r="H2236">
        <v>8</v>
      </c>
      <c r="I2236" t="s">
        <v>142</v>
      </c>
      <c r="K2236" s="5" t="s">
        <v>143</v>
      </c>
      <c r="L2236">
        <v>14.066666603088379</v>
      </c>
      <c r="M2236" t="s">
        <v>144</v>
      </c>
      <c r="N2236" t="s">
        <v>4696</v>
      </c>
      <c r="P2236" s="4" t="str">
        <f t="shared" si="67"/>
        <v>KRAYN-WKO-NDX-20120122</v>
      </c>
      <c r="Q2236">
        <f t="shared" si="68"/>
        <v>1</v>
      </c>
    </row>
    <row r="2237" spans="1:17" x14ac:dyDescent="0.25">
      <c r="A2237" t="s">
        <v>2720</v>
      </c>
      <c r="B2237" t="s">
        <v>2574</v>
      </c>
      <c r="C2237" s="2">
        <v>40931</v>
      </c>
      <c r="D2237" s="2">
        <v>40932</v>
      </c>
      <c r="E2237" t="s">
        <v>19</v>
      </c>
      <c r="F2237" t="s">
        <v>161</v>
      </c>
      <c r="G2237" t="s">
        <v>141</v>
      </c>
      <c r="H2237">
        <v>4</v>
      </c>
      <c r="I2237" t="s">
        <v>142</v>
      </c>
      <c r="K2237" s="5" t="s">
        <v>143</v>
      </c>
      <c r="L2237">
        <v>3.4833333492279053</v>
      </c>
      <c r="M2237" t="s">
        <v>144</v>
      </c>
      <c r="N2237" t="s">
        <v>2575</v>
      </c>
      <c r="P2237" s="4" t="str">
        <f t="shared" si="67"/>
        <v>KRAYN-WKO-NDX-20120123</v>
      </c>
      <c r="Q2237">
        <f t="shared" si="68"/>
        <v>1</v>
      </c>
    </row>
    <row r="2238" spans="1:17" x14ac:dyDescent="0.25">
      <c r="A2238" t="s">
        <v>3087</v>
      </c>
      <c r="B2238" t="s">
        <v>1274</v>
      </c>
      <c r="C2238" s="2">
        <v>40931</v>
      </c>
      <c r="D2238" s="2">
        <v>40931</v>
      </c>
      <c r="E2238" t="s">
        <v>21</v>
      </c>
      <c r="F2238" t="s">
        <v>140</v>
      </c>
      <c r="G2238" t="s">
        <v>141</v>
      </c>
      <c r="H2238">
        <v>1.5</v>
      </c>
      <c r="I2238" t="s">
        <v>142</v>
      </c>
      <c r="K2238" s="5" t="s">
        <v>143</v>
      </c>
      <c r="L2238">
        <v>3.25</v>
      </c>
      <c r="M2238" t="s">
        <v>144</v>
      </c>
      <c r="N2238" t="s">
        <v>3088</v>
      </c>
      <c r="P2238" s="4" t="str">
        <f t="shared" si="67"/>
        <v>KRAYN-WKO-NDX-20120123</v>
      </c>
      <c r="Q2238">
        <f t="shared" si="68"/>
        <v>1</v>
      </c>
    </row>
    <row r="2239" spans="1:17" x14ac:dyDescent="0.25">
      <c r="A2239" t="s">
        <v>2573</v>
      </c>
      <c r="B2239" t="s">
        <v>2574</v>
      </c>
      <c r="C2239" s="2">
        <v>40931</v>
      </c>
      <c r="D2239" s="2">
        <v>40932</v>
      </c>
      <c r="E2239" t="s">
        <v>19</v>
      </c>
      <c r="F2239" t="s">
        <v>161</v>
      </c>
      <c r="G2239" t="s">
        <v>141</v>
      </c>
      <c r="H2239">
        <v>4</v>
      </c>
      <c r="I2239" t="s">
        <v>142</v>
      </c>
      <c r="K2239" s="5" t="s">
        <v>143</v>
      </c>
      <c r="L2239">
        <v>3.4833333492279053</v>
      </c>
      <c r="M2239" t="s">
        <v>144</v>
      </c>
      <c r="N2239" t="s">
        <v>2575</v>
      </c>
      <c r="P2239" s="4" t="str">
        <f t="shared" si="67"/>
        <v>KRAYN-WKO-NDX-20120123</v>
      </c>
      <c r="Q2239">
        <f t="shared" si="68"/>
        <v>1</v>
      </c>
    </row>
    <row r="2240" spans="1:17" x14ac:dyDescent="0.25">
      <c r="A2240" t="s">
        <v>1446</v>
      </c>
      <c r="B2240" t="s">
        <v>1199</v>
      </c>
      <c r="C2240" s="2">
        <v>40932</v>
      </c>
      <c r="D2240" s="2">
        <v>40932</v>
      </c>
      <c r="E2240" t="s">
        <v>11</v>
      </c>
      <c r="F2240" t="s">
        <v>161</v>
      </c>
      <c r="G2240" t="s">
        <v>141</v>
      </c>
      <c r="H2240">
        <v>3.5</v>
      </c>
      <c r="I2240" t="s">
        <v>142</v>
      </c>
      <c r="K2240" s="5" t="s">
        <v>143</v>
      </c>
      <c r="L2240">
        <v>0.78333336114883423</v>
      </c>
      <c r="M2240" t="s">
        <v>144</v>
      </c>
      <c r="N2240" t="s">
        <v>1447</v>
      </c>
      <c r="P2240" s="4" t="str">
        <f t="shared" si="67"/>
        <v>KRAYN-WKO-NDX-20120124</v>
      </c>
      <c r="Q2240">
        <f t="shared" si="68"/>
        <v>1</v>
      </c>
    </row>
    <row r="2241" spans="1:17" x14ac:dyDescent="0.25">
      <c r="A2241" t="s">
        <v>3074</v>
      </c>
      <c r="B2241" t="s">
        <v>1929</v>
      </c>
      <c r="C2241" s="2">
        <v>40932</v>
      </c>
      <c r="E2241" t="s">
        <v>21</v>
      </c>
      <c r="F2241" t="s">
        <v>161</v>
      </c>
      <c r="G2241" t="s">
        <v>141</v>
      </c>
      <c r="H2241">
        <v>6.25</v>
      </c>
      <c r="I2241" t="s">
        <v>142</v>
      </c>
      <c r="K2241" s="5" t="s">
        <v>143</v>
      </c>
      <c r="L2241">
        <v>12.033333778381348</v>
      </c>
      <c r="M2241" t="s">
        <v>144</v>
      </c>
      <c r="N2241" t="s">
        <v>3075</v>
      </c>
      <c r="P2241" s="4" t="str">
        <f t="shared" si="67"/>
        <v>KRAYN-WKO-NDX-20120124</v>
      </c>
      <c r="Q2241">
        <f t="shared" si="68"/>
        <v>1</v>
      </c>
    </row>
    <row r="2242" spans="1:17" x14ac:dyDescent="0.25">
      <c r="A2242" t="s">
        <v>2222</v>
      </c>
      <c r="B2242" t="s">
        <v>1274</v>
      </c>
      <c r="C2242" s="2">
        <v>40933</v>
      </c>
      <c r="D2242" s="2">
        <v>40934</v>
      </c>
      <c r="E2242" t="s">
        <v>16</v>
      </c>
      <c r="F2242" t="s">
        <v>161</v>
      </c>
      <c r="G2242" t="s">
        <v>141</v>
      </c>
      <c r="H2242">
        <v>5</v>
      </c>
      <c r="I2242" t="s">
        <v>142</v>
      </c>
      <c r="K2242" s="5" t="s">
        <v>143</v>
      </c>
      <c r="L2242">
        <v>3.6500000953674316</v>
      </c>
      <c r="M2242" t="s">
        <v>144</v>
      </c>
      <c r="N2242" t="s">
        <v>2223</v>
      </c>
      <c r="P2242" s="4" t="str">
        <f t="shared" si="67"/>
        <v>KRAYN-WKO-NDX-20120125</v>
      </c>
      <c r="Q2242">
        <f t="shared" si="68"/>
        <v>1</v>
      </c>
    </row>
    <row r="2243" spans="1:17" x14ac:dyDescent="0.25">
      <c r="A2243" t="s">
        <v>2224</v>
      </c>
      <c r="B2243" t="s">
        <v>1199</v>
      </c>
      <c r="C2243" s="2">
        <v>40933</v>
      </c>
      <c r="D2243" s="2">
        <v>40933</v>
      </c>
      <c r="E2243" t="s">
        <v>16</v>
      </c>
      <c r="F2243" t="s">
        <v>1200</v>
      </c>
      <c r="G2243" t="s">
        <v>141</v>
      </c>
      <c r="H2243">
        <v>9</v>
      </c>
      <c r="I2243" t="s">
        <v>162</v>
      </c>
      <c r="K2243" s="5" t="s">
        <v>143</v>
      </c>
      <c r="L2243">
        <v>5.3833332061767578</v>
      </c>
      <c r="M2243" t="s">
        <v>144</v>
      </c>
      <c r="N2243" t="s">
        <v>2225</v>
      </c>
      <c r="P2243" s="4" t="str">
        <f t="shared" ref="P2243:P2306" si="69">LEFT($A2243,22)</f>
        <v>KRAYN-WKO-NDX-20120125</v>
      </c>
      <c r="Q2243">
        <f t="shared" ref="Q2243:Q2306" si="70">COUNTIF($A$2:$A$2708,$A2243)</f>
        <v>1</v>
      </c>
    </row>
    <row r="2244" spans="1:17" x14ac:dyDescent="0.25">
      <c r="A2244" t="s">
        <v>3085</v>
      </c>
      <c r="B2244" t="s">
        <v>1274</v>
      </c>
      <c r="C2244" s="2">
        <v>40933</v>
      </c>
      <c r="D2244" s="2">
        <v>40933</v>
      </c>
      <c r="E2244" t="s">
        <v>21</v>
      </c>
      <c r="F2244" t="s">
        <v>161</v>
      </c>
      <c r="G2244" t="s">
        <v>141</v>
      </c>
      <c r="H2244">
        <v>2.5</v>
      </c>
      <c r="I2244" t="s">
        <v>142</v>
      </c>
      <c r="K2244" s="5" t="s">
        <v>143</v>
      </c>
      <c r="L2244">
        <v>0.58333331346511841</v>
      </c>
      <c r="M2244" t="s">
        <v>144</v>
      </c>
      <c r="N2244" t="s">
        <v>3086</v>
      </c>
      <c r="P2244" s="4" t="str">
        <f t="shared" si="69"/>
        <v>KRAYN-WKO-NDX-20120125</v>
      </c>
      <c r="Q2244">
        <f t="shared" si="70"/>
        <v>1</v>
      </c>
    </row>
    <row r="2245" spans="1:17" x14ac:dyDescent="0.25">
      <c r="A2245" t="s">
        <v>3117</v>
      </c>
      <c r="B2245" t="s">
        <v>1199</v>
      </c>
      <c r="C2245" s="2">
        <v>40933</v>
      </c>
      <c r="D2245" s="2">
        <v>40933</v>
      </c>
      <c r="E2245" t="s">
        <v>22</v>
      </c>
      <c r="F2245" t="s">
        <v>161</v>
      </c>
      <c r="G2245" t="s">
        <v>141</v>
      </c>
      <c r="H2245">
        <v>7.75</v>
      </c>
      <c r="I2245" t="s">
        <v>142</v>
      </c>
      <c r="K2245" s="5" t="s">
        <v>143</v>
      </c>
      <c r="L2245">
        <v>4.9166665077209473</v>
      </c>
      <c r="M2245" t="s">
        <v>144</v>
      </c>
      <c r="N2245" t="s">
        <v>3118</v>
      </c>
      <c r="P2245" s="4" t="str">
        <f t="shared" si="69"/>
        <v>KRAYN-WKO-NDX-20120125</v>
      </c>
      <c r="Q2245">
        <f t="shared" si="70"/>
        <v>1</v>
      </c>
    </row>
    <row r="2246" spans="1:17" x14ac:dyDescent="0.25">
      <c r="A2246" t="s">
        <v>3276</v>
      </c>
      <c r="B2246" t="s">
        <v>1199</v>
      </c>
      <c r="C2246" s="2">
        <v>40933</v>
      </c>
      <c r="D2246" s="2">
        <v>40933</v>
      </c>
      <c r="E2246" t="s">
        <v>23</v>
      </c>
      <c r="F2246" t="s">
        <v>161</v>
      </c>
      <c r="G2246" t="s">
        <v>141</v>
      </c>
      <c r="H2246">
        <v>1.25</v>
      </c>
      <c r="I2246" t="s">
        <v>142</v>
      </c>
      <c r="K2246" s="5" t="s">
        <v>143</v>
      </c>
      <c r="L2246">
        <v>4.3833332061767578</v>
      </c>
      <c r="M2246" t="s">
        <v>144</v>
      </c>
      <c r="N2246" t="s">
        <v>3277</v>
      </c>
      <c r="P2246" s="4" t="str">
        <f t="shared" si="69"/>
        <v>KRAYN-WKO-NDX-20120125</v>
      </c>
      <c r="Q2246">
        <f t="shared" si="70"/>
        <v>1</v>
      </c>
    </row>
    <row r="2247" spans="1:17" x14ac:dyDescent="0.25">
      <c r="A2247" t="s">
        <v>3278</v>
      </c>
      <c r="B2247" t="s">
        <v>1199</v>
      </c>
      <c r="C2247" s="2">
        <v>40933</v>
      </c>
      <c r="D2247" s="2">
        <v>40933</v>
      </c>
      <c r="E2247" t="s">
        <v>23</v>
      </c>
      <c r="F2247" t="s">
        <v>161</v>
      </c>
      <c r="G2247" t="s">
        <v>141</v>
      </c>
      <c r="H2247">
        <v>6</v>
      </c>
      <c r="I2247" t="s">
        <v>142</v>
      </c>
      <c r="K2247" s="5" t="s">
        <v>143</v>
      </c>
      <c r="L2247">
        <v>4.3833332061767578</v>
      </c>
      <c r="M2247" t="s">
        <v>144</v>
      </c>
      <c r="N2247" t="s">
        <v>3279</v>
      </c>
      <c r="P2247" s="4" t="str">
        <f t="shared" si="69"/>
        <v>KRAYN-WKO-NDX-20120125</v>
      </c>
      <c r="Q2247">
        <f t="shared" si="70"/>
        <v>1</v>
      </c>
    </row>
    <row r="2248" spans="1:17" x14ac:dyDescent="0.25">
      <c r="A2248" t="s">
        <v>4830</v>
      </c>
      <c r="B2248" t="s">
        <v>4831</v>
      </c>
      <c r="C2248" s="2">
        <v>40933</v>
      </c>
      <c r="D2248" s="2">
        <v>40933</v>
      </c>
      <c r="E2248" t="s">
        <v>33</v>
      </c>
      <c r="F2248" t="s">
        <v>161</v>
      </c>
      <c r="G2248" t="s">
        <v>141</v>
      </c>
      <c r="H2248">
        <v>2.5</v>
      </c>
      <c r="I2248" t="s">
        <v>142</v>
      </c>
      <c r="K2248" s="5" t="s">
        <v>143</v>
      </c>
      <c r="L2248">
        <v>0.43333333730697632</v>
      </c>
      <c r="M2248" t="s">
        <v>144</v>
      </c>
      <c r="N2248" t="s">
        <v>4832</v>
      </c>
      <c r="P2248" s="4" t="str">
        <f t="shared" si="69"/>
        <v>KRAYN-WKO-NDX-20120125</v>
      </c>
      <c r="Q2248">
        <f t="shared" si="70"/>
        <v>1</v>
      </c>
    </row>
    <row r="2249" spans="1:17" x14ac:dyDescent="0.25">
      <c r="A2249" t="s">
        <v>2227</v>
      </c>
      <c r="B2249" t="s">
        <v>2228</v>
      </c>
      <c r="C2249" s="2">
        <v>40935</v>
      </c>
      <c r="D2249" s="2">
        <v>40936</v>
      </c>
      <c r="E2249" t="s">
        <v>16</v>
      </c>
      <c r="F2249" t="s">
        <v>161</v>
      </c>
      <c r="G2249" t="s">
        <v>141</v>
      </c>
      <c r="H2249">
        <v>2.75</v>
      </c>
      <c r="I2249" t="s">
        <v>142</v>
      </c>
      <c r="K2249" s="5" t="s">
        <v>143</v>
      </c>
      <c r="L2249">
        <v>24.233333587646484</v>
      </c>
      <c r="M2249" t="s">
        <v>144</v>
      </c>
      <c r="N2249" t="s">
        <v>2229</v>
      </c>
      <c r="P2249" s="4" t="str">
        <f t="shared" si="69"/>
        <v>KRAYN-WKO-NDX-20120127</v>
      </c>
      <c r="Q2249">
        <f t="shared" si="70"/>
        <v>1</v>
      </c>
    </row>
    <row r="2250" spans="1:17" x14ac:dyDescent="0.25">
      <c r="A2250" t="s">
        <v>2230</v>
      </c>
      <c r="B2250" t="s">
        <v>2228</v>
      </c>
      <c r="C2250" s="2">
        <v>40936</v>
      </c>
      <c r="D2250" s="2">
        <v>40936</v>
      </c>
      <c r="E2250" t="s">
        <v>16</v>
      </c>
      <c r="F2250" t="s">
        <v>161</v>
      </c>
      <c r="G2250" t="s">
        <v>141</v>
      </c>
      <c r="H2250">
        <v>4.75</v>
      </c>
      <c r="I2250" t="s">
        <v>142</v>
      </c>
      <c r="K2250" s="5" t="s">
        <v>143</v>
      </c>
      <c r="L2250">
        <v>24.233333587646484</v>
      </c>
      <c r="M2250" t="s">
        <v>144</v>
      </c>
      <c r="N2250" t="s">
        <v>2231</v>
      </c>
      <c r="P2250" s="4" t="str">
        <f t="shared" si="69"/>
        <v>KRAYN-WKO-NDX-20120128</v>
      </c>
      <c r="Q2250">
        <f t="shared" si="70"/>
        <v>1</v>
      </c>
    </row>
    <row r="2251" spans="1:17" x14ac:dyDescent="0.25">
      <c r="A2251" t="s">
        <v>2790</v>
      </c>
      <c r="B2251" t="s">
        <v>1199</v>
      </c>
      <c r="C2251" s="2">
        <v>40941</v>
      </c>
      <c r="D2251" s="2">
        <v>40941</v>
      </c>
      <c r="E2251" t="s">
        <v>19</v>
      </c>
      <c r="F2251" t="s">
        <v>161</v>
      </c>
      <c r="G2251" t="s">
        <v>141</v>
      </c>
      <c r="H2251">
        <v>3.5</v>
      </c>
      <c r="I2251" t="s">
        <v>142</v>
      </c>
      <c r="K2251" s="5" t="s">
        <v>143</v>
      </c>
      <c r="L2251">
        <v>2.1666667461395264</v>
      </c>
      <c r="M2251" t="s">
        <v>144</v>
      </c>
      <c r="N2251" t="s">
        <v>2791</v>
      </c>
      <c r="P2251" s="4" t="str">
        <f t="shared" si="69"/>
        <v>KRAYN-WKO-NDX-20120202</v>
      </c>
      <c r="Q2251">
        <f t="shared" si="70"/>
        <v>1</v>
      </c>
    </row>
    <row r="2252" spans="1:17" x14ac:dyDescent="0.25">
      <c r="A2252" t="s">
        <v>2798</v>
      </c>
      <c r="B2252" t="s">
        <v>1199</v>
      </c>
      <c r="C2252" s="2">
        <v>40941</v>
      </c>
      <c r="D2252" s="2">
        <v>40941</v>
      </c>
      <c r="E2252" t="s">
        <v>19</v>
      </c>
      <c r="F2252" t="s">
        <v>1216</v>
      </c>
      <c r="G2252" t="s">
        <v>141</v>
      </c>
      <c r="H2252">
        <v>0.25</v>
      </c>
      <c r="I2252" t="s">
        <v>142</v>
      </c>
      <c r="K2252" s="5" t="s">
        <v>143</v>
      </c>
      <c r="L2252">
        <v>8.2333335876464844</v>
      </c>
      <c r="M2252" t="s">
        <v>144</v>
      </c>
      <c r="N2252" t="s">
        <v>2799</v>
      </c>
      <c r="P2252" s="4" t="str">
        <f t="shared" si="69"/>
        <v>KRAYN-WKO-NDX-20120202</v>
      </c>
      <c r="Q2252">
        <f t="shared" si="70"/>
        <v>1</v>
      </c>
    </row>
    <row r="2253" spans="1:17" x14ac:dyDescent="0.25">
      <c r="A2253" t="s">
        <v>2800</v>
      </c>
      <c r="B2253" t="s">
        <v>1199</v>
      </c>
      <c r="C2253" s="2">
        <v>40941</v>
      </c>
      <c r="D2253" s="2">
        <v>40941</v>
      </c>
      <c r="E2253" t="s">
        <v>19</v>
      </c>
      <c r="F2253" t="s">
        <v>1216</v>
      </c>
      <c r="G2253" t="s">
        <v>141</v>
      </c>
      <c r="H2253">
        <v>5.5</v>
      </c>
      <c r="I2253" t="s">
        <v>142</v>
      </c>
      <c r="K2253" s="5" t="s">
        <v>143</v>
      </c>
      <c r="L2253">
        <v>8.2333335876464844</v>
      </c>
      <c r="M2253" t="s">
        <v>144</v>
      </c>
      <c r="N2253" t="s">
        <v>2801</v>
      </c>
      <c r="P2253" s="4" t="str">
        <f t="shared" si="69"/>
        <v>KRAYN-WKO-NDX-20120202</v>
      </c>
      <c r="Q2253">
        <f t="shared" si="70"/>
        <v>1</v>
      </c>
    </row>
    <row r="2254" spans="1:17" x14ac:dyDescent="0.25">
      <c r="A2254" t="s">
        <v>2808</v>
      </c>
      <c r="B2254" t="s">
        <v>1199</v>
      </c>
      <c r="C2254" s="2">
        <v>40941</v>
      </c>
      <c r="D2254" s="2">
        <v>40941</v>
      </c>
      <c r="E2254" t="s">
        <v>19</v>
      </c>
      <c r="F2254" t="s">
        <v>140</v>
      </c>
      <c r="G2254" t="s">
        <v>141</v>
      </c>
      <c r="H2254">
        <v>0.25</v>
      </c>
      <c r="I2254" t="s">
        <v>142</v>
      </c>
      <c r="K2254" s="5" t="s">
        <v>143</v>
      </c>
      <c r="L2254">
        <v>8.2333335876464844</v>
      </c>
      <c r="M2254" t="s">
        <v>144</v>
      </c>
      <c r="N2254" t="s">
        <v>2809</v>
      </c>
      <c r="P2254" s="4" t="str">
        <f t="shared" si="69"/>
        <v>KRAYN-WKO-NDX-20120202</v>
      </c>
      <c r="Q2254">
        <f t="shared" si="70"/>
        <v>1</v>
      </c>
    </row>
    <row r="2255" spans="1:17" x14ac:dyDescent="0.25">
      <c r="A2255" t="s">
        <v>2669</v>
      </c>
      <c r="B2255" t="s">
        <v>1199</v>
      </c>
      <c r="C2255" s="2">
        <v>40942</v>
      </c>
      <c r="D2255" s="2">
        <v>40942</v>
      </c>
      <c r="E2255" t="s">
        <v>18</v>
      </c>
      <c r="F2255" t="s">
        <v>161</v>
      </c>
      <c r="G2255" t="s">
        <v>141</v>
      </c>
      <c r="H2255">
        <v>0.5</v>
      </c>
      <c r="I2255" t="s">
        <v>142</v>
      </c>
      <c r="K2255" s="5" t="s">
        <v>143</v>
      </c>
      <c r="L2255">
        <v>6.2833333015441895</v>
      </c>
      <c r="M2255" t="s">
        <v>144</v>
      </c>
      <c r="N2255" t="s">
        <v>2670</v>
      </c>
      <c r="P2255" s="4" t="str">
        <f t="shared" si="69"/>
        <v>KRAYN-WKO-NDX-20120203</v>
      </c>
      <c r="Q2255">
        <f t="shared" si="70"/>
        <v>1</v>
      </c>
    </row>
    <row r="2256" spans="1:17" x14ac:dyDescent="0.25">
      <c r="A2256" t="s">
        <v>2671</v>
      </c>
      <c r="B2256" t="s">
        <v>1199</v>
      </c>
      <c r="C2256" s="2">
        <v>40942</v>
      </c>
      <c r="D2256" s="2">
        <v>40942</v>
      </c>
      <c r="E2256" t="s">
        <v>18</v>
      </c>
      <c r="F2256" t="s">
        <v>161</v>
      </c>
      <c r="G2256" t="s">
        <v>141</v>
      </c>
      <c r="H2256">
        <v>0.25</v>
      </c>
      <c r="I2256" t="s">
        <v>142</v>
      </c>
      <c r="K2256" s="5" t="s">
        <v>143</v>
      </c>
      <c r="L2256">
        <v>6.2833333015441895</v>
      </c>
      <c r="M2256" t="s">
        <v>144</v>
      </c>
      <c r="N2256" t="s">
        <v>2672</v>
      </c>
      <c r="P2256" s="4" t="str">
        <f t="shared" si="69"/>
        <v>KRAYN-WKO-NDX-20120203</v>
      </c>
      <c r="Q2256">
        <f t="shared" si="70"/>
        <v>1</v>
      </c>
    </row>
    <row r="2257" spans="1:17" x14ac:dyDescent="0.25">
      <c r="A2257" t="s">
        <v>2673</v>
      </c>
      <c r="B2257" t="s">
        <v>1199</v>
      </c>
      <c r="C2257" s="2">
        <v>40942</v>
      </c>
      <c r="D2257" s="2">
        <v>40942</v>
      </c>
      <c r="E2257" t="s">
        <v>18</v>
      </c>
      <c r="F2257" t="s">
        <v>161</v>
      </c>
      <c r="G2257" t="s">
        <v>141</v>
      </c>
      <c r="H2257">
        <v>4</v>
      </c>
      <c r="I2257" t="s">
        <v>142</v>
      </c>
      <c r="J2257" t="s">
        <v>124</v>
      </c>
      <c r="K2257" s="5" t="s">
        <v>168</v>
      </c>
      <c r="L2257">
        <v>6.2833333015441895</v>
      </c>
      <c r="M2257" t="s">
        <v>144</v>
      </c>
      <c r="N2257" t="s">
        <v>2674</v>
      </c>
      <c r="P2257" s="4" t="str">
        <f t="shared" si="69"/>
        <v>KRAYN-WKO-NDX-20120203</v>
      </c>
      <c r="Q2257">
        <f t="shared" si="70"/>
        <v>1</v>
      </c>
    </row>
    <row r="2258" spans="1:17" x14ac:dyDescent="0.25">
      <c r="A2258" t="s">
        <v>2675</v>
      </c>
      <c r="B2258" t="s">
        <v>1199</v>
      </c>
      <c r="C2258" s="2">
        <v>40942</v>
      </c>
      <c r="D2258" s="2">
        <v>40942</v>
      </c>
      <c r="E2258" t="s">
        <v>18</v>
      </c>
      <c r="F2258" t="s">
        <v>1216</v>
      </c>
      <c r="G2258" t="s">
        <v>141</v>
      </c>
      <c r="H2258">
        <v>0.25</v>
      </c>
      <c r="I2258" t="s">
        <v>142</v>
      </c>
      <c r="K2258" s="5" t="s">
        <v>143</v>
      </c>
      <c r="L2258">
        <v>6.2833333015441895</v>
      </c>
      <c r="M2258" t="s">
        <v>144</v>
      </c>
      <c r="N2258" t="s">
        <v>2676</v>
      </c>
      <c r="P2258" s="4" t="str">
        <f t="shared" si="69"/>
        <v>KRAYN-WKO-NDX-20120203</v>
      </c>
      <c r="Q2258">
        <f t="shared" si="70"/>
        <v>1</v>
      </c>
    </row>
    <row r="2259" spans="1:17" x14ac:dyDescent="0.25">
      <c r="A2259" t="s">
        <v>2773</v>
      </c>
      <c r="B2259" t="s">
        <v>1199</v>
      </c>
      <c r="C2259" s="2">
        <v>40942</v>
      </c>
      <c r="D2259" s="2">
        <v>40942</v>
      </c>
      <c r="E2259" t="s">
        <v>18</v>
      </c>
      <c r="F2259" t="s">
        <v>161</v>
      </c>
      <c r="G2259" t="s">
        <v>141</v>
      </c>
      <c r="H2259">
        <v>0.5</v>
      </c>
      <c r="I2259" t="s">
        <v>142</v>
      </c>
      <c r="K2259" s="5" t="s">
        <v>143</v>
      </c>
      <c r="L2259">
        <v>6.2833333015441895</v>
      </c>
      <c r="M2259" t="s">
        <v>144</v>
      </c>
      <c r="N2259" t="s">
        <v>2670</v>
      </c>
      <c r="P2259" s="4" t="str">
        <f t="shared" si="69"/>
        <v>KRAYN-WKO-NDX-20120203</v>
      </c>
      <c r="Q2259">
        <f t="shared" si="70"/>
        <v>1</v>
      </c>
    </row>
    <row r="2260" spans="1:17" x14ac:dyDescent="0.25">
      <c r="A2260" t="s">
        <v>2774</v>
      </c>
      <c r="B2260" t="s">
        <v>1199</v>
      </c>
      <c r="C2260" s="2">
        <v>40942</v>
      </c>
      <c r="D2260" s="2">
        <v>40942</v>
      </c>
      <c r="E2260" t="s">
        <v>18</v>
      </c>
      <c r="F2260" t="s">
        <v>161</v>
      </c>
      <c r="G2260" t="s">
        <v>141</v>
      </c>
      <c r="H2260">
        <v>0.25</v>
      </c>
      <c r="I2260" t="s">
        <v>142</v>
      </c>
      <c r="K2260" s="5" t="s">
        <v>143</v>
      </c>
      <c r="L2260">
        <v>6.2833333015441895</v>
      </c>
      <c r="M2260" t="s">
        <v>144</v>
      </c>
      <c r="N2260" t="s">
        <v>2672</v>
      </c>
      <c r="P2260" s="4" t="str">
        <f t="shared" si="69"/>
        <v>KRAYN-WKO-NDX-20120203</v>
      </c>
      <c r="Q2260">
        <f t="shared" si="70"/>
        <v>1</v>
      </c>
    </row>
    <row r="2261" spans="1:17" x14ac:dyDescent="0.25">
      <c r="A2261" t="s">
        <v>2775</v>
      </c>
      <c r="B2261" t="s">
        <v>1199</v>
      </c>
      <c r="C2261" s="2">
        <v>40942</v>
      </c>
      <c r="D2261" s="2">
        <v>40942</v>
      </c>
      <c r="E2261" t="s">
        <v>18</v>
      </c>
      <c r="F2261" t="s">
        <v>161</v>
      </c>
      <c r="G2261" t="s">
        <v>141</v>
      </c>
      <c r="H2261">
        <v>4</v>
      </c>
      <c r="I2261" t="s">
        <v>142</v>
      </c>
      <c r="J2261" t="s">
        <v>124</v>
      </c>
      <c r="K2261" s="5" t="s">
        <v>168</v>
      </c>
      <c r="L2261">
        <v>6.2833333015441895</v>
      </c>
      <c r="M2261" t="s">
        <v>144</v>
      </c>
      <c r="N2261" t="s">
        <v>2674</v>
      </c>
      <c r="P2261" s="4" t="str">
        <f t="shared" si="69"/>
        <v>KRAYN-WKO-NDX-20120203</v>
      </c>
      <c r="Q2261">
        <f t="shared" si="70"/>
        <v>1</v>
      </c>
    </row>
    <row r="2262" spans="1:17" x14ac:dyDescent="0.25">
      <c r="A2262" t="s">
        <v>2776</v>
      </c>
      <c r="B2262" t="s">
        <v>1199</v>
      </c>
      <c r="C2262" s="2">
        <v>40942</v>
      </c>
      <c r="D2262" s="2">
        <v>40942</v>
      </c>
      <c r="E2262" t="s">
        <v>18</v>
      </c>
      <c r="F2262" t="s">
        <v>1216</v>
      </c>
      <c r="G2262" t="s">
        <v>141</v>
      </c>
      <c r="H2262">
        <v>0.25</v>
      </c>
      <c r="I2262" t="s">
        <v>142</v>
      </c>
      <c r="K2262" s="5" t="s">
        <v>143</v>
      </c>
      <c r="L2262">
        <v>6.2833333015441895</v>
      </c>
      <c r="M2262" t="s">
        <v>144</v>
      </c>
      <c r="N2262" t="s">
        <v>2676</v>
      </c>
      <c r="P2262" s="4" t="str">
        <f t="shared" si="69"/>
        <v>KRAYN-WKO-NDX-20120203</v>
      </c>
      <c r="Q2262">
        <f t="shared" si="70"/>
        <v>1</v>
      </c>
    </row>
    <row r="2263" spans="1:17" x14ac:dyDescent="0.25">
      <c r="A2263" t="s">
        <v>3704</v>
      </c>
      <c r="B2263" t="s">
        <v>1199</v>
      </c>
      <c r="C2263" s="2">
        <v>40942</v>
      </c>
      <c r="D2263" s="2">
        <v>40942</v>
      </c>
      <c r="E2263" t="s">
        <v>25</v>
      </c>
      <c r="F2263" t="s">
        <v>161</v>
      </c>
      <c r="G2263" t="s">
        <v>141</v>
      </c>
      <c r="H2263">
        <v>2</v>
      </c>
      <c r="I2263" t="s">
        <v>142</v>
      </c>
      <c r="K2263" s="5" t="s">
        <v>143</v>
      </c>
      <c r="L2263">
        <v>5.3833332061767578</v>
      </c>
      <c r="M2263" t="s">
        <v>144</v>
      </c>
      <c r="N2263" t="s">
        <v>3705</v>
      </c>
      <c r="P2263" s="4" t="str">
        <f t="shared" si="69"/>
        <v>KRAYN-WKO-NDX-20120203</v>
      </c>
      <c r="Q2263">
        <f t="shared" si="70"/>
        <v>1</v>
      </c>
    </row>
    <row r="2264" spans="1:17" x14ac:dyDescent="0.25">
      <c r="A2264" t="s">
        <v>3711</v>
      </c>
      <c r="B2264" t="s">
        <v>1199</v>
      </c>
      <c r="C2264" s="2">
        <v>40942</v>
      </c>
      <c r="D2264" s="2">
        <v>40942</v>
      </c>
      <c r="E2264" t="s">
        <v>25</v>
      </c>
      <c r="F2264" t="s">
        <v>161</v>
      </c>
      <c r="G2264" t="s">
        <v>141</v>
      </c>
      <c r="H2264">
        <v>0.25</v>
      </c>
      <c r="I2264" t="s">
        <v>142</v>
      </c>
      <c r="K2264" s="5" t="s">
        <v>143</v>
      </c>
      <c r="L2264">
        <v>5.3499999046325684</v>
      </c>
      <c r="M2264" t="s">
        <v>144</v>
      </c>
      <c r="N2264" t="s">
        <v>2799</v>
      </c>
      <c r="P2264" s="4" t="str">
        <f t="shared" si="69"/>
        <v>KRAYN-WKO-NDX-20120203</v>
      </c>
      <c r="Q2264">
        <f t="shared" si="70"/>
        <v>1</v>
      </c>
    </row>
    <row r="2265" spans="1:17" x14ac:dyDescent="0.25">
      <c r="A2265" t="s">
        <v>3712</v>
      </c>
      <c r="B2265" t="s">
        <v>1199</v>
      </c>
      <c r="C2265" s="2">
        <v>40942</v>
      </c>
      <c r="D2265" s="2">
        <v>40942</v>
      </c>
      <c r="E2265" t="s">
        <v>25</v>
      </c>
      <c r="F2265" t="s">
        <v>1216</v>
      </c>
      <c r="G2265" t="s">
        <v>141</v>
      </c>
      <c r="H2265">
        <v>5.25</v>
      </c>
      <c r="I2265" t="s">
        <v>142</v>
      </c>
      <c r="K2265" s="5" t="s">
        <v>143</v>
      </c>
      <c r="L2265">
        <v>5.3499999046325684</v>
      </c>
      <c r="M2265" t="s">
        <v>144</v>
      </c>
      <c r="N2265" t="s">
        <v>3713</v>
      </c>
      <c r="P2265" s="4" t="str">
        <f t="shared" si="69"/>
        <v>KRAYN-WKO-NDX-20120203</v>
      </c>
      <c r="Q2265">
        <f t="shared" si="70"/>
        <v>1</v>
      </c>
    </row>
    <row r="2266" spans="1:17" x14ac:dyDescent="0.25">
      <c r="A2266" t="s">
        <v>3730</v>
      </c>
      <c r="B2266" t="s">
        <v>1219</v>
      </c>
      <c r="C2266" s="2">
        <v>40942</v>
      </c>
      <c r="E2266" t="s">
        <v>25</v>
      </c>
      <c r="F2266" t="s">
        <v>1216</v>
      </c>
      <c r="G2266" t="s">
        <v>141</v>
      </c>
      <c r="H2266">
        <v>1.75</v>
      </c>
      <c r="I2266" t="s">
        <v>142</v>
      </c>
      <c r="K2266" s="5" t="s">
        <v>143</v>
      </c>
      <c r="L2266">
        <v>7.3833332061767578</v>
      </c>
      <c r="M2266" t="s">
        <v>144</v>
      </c>
      <c r="N2266" t="s">
        <v>3731</v>
      </c>
      <c r="P2266" s="4" t="str">
        <f t="shared" si="69"/>
        <v>KRAYN-WKO-NDX-20120203</v>
      </c>
      <c r="Q2266">
        <f t="shared" si="70"/>
        <v>1</v>
      </c>
    </row>
    <row r="2267" spans="1:17" x14ac:dyDescent="0.25">
      <c r="A2267" t="s">
        <v>3859</v>
      </c>
      <c r="B2267" t="s">
        <v>1199</v>
      </c>
      <c r="C2267" s="2">
        <v>40943</v>
      </c>
      <c r="D2267" s="2">
        <v>40943</v>
      </c>
      <c r="E2267" t="s">
        <v>26</v>
      </c>
      <c r="F2267" t="s">
        <v>1216</v>
      </c>
      <c r="G2267" t="s">
        <v>141</v>
      </c>
      <c r="H2267">
        <v>5.75</v>
      </c>
      <c r="I2267" t="s">
        <v>142</v>
      </c>
      <c r="K2267" s="5" t="s">
        <v>143</v>
      </c>
      <c r="L2267">
        <v>2.5</v>
      </c>
      <c r="M2267" t="s">
        <v>144</v>
      </c>
      <c r="N2267" t="s">
        <v>3860</v>
      </c>
      <c r="P2267" s="4" t="str">
        <f t="shared" si="69"/>
        <v>KRAYN-WKO-NDX-20120204</v>
      </c>
      <c r="Q2267">
        <f t="shared" si="70"/>
        <v>1</v>
      </c>
    </row>
    <row r="2268" spans="1:17" x14ac:dyDescent="0.25">
      <c r="A2268" t="s">
        <v>3863</v>
      </c>
      <c r="B2268" t="s">
        <v>1199</v>
      </c>
      <c r="C2268" s="2">
        <v>40943</v>
      </c>
      <c r="D2268" s="2">
        <v>40943</v>
      </c>
      <c r="E2268" t="s">
        <v>26</v>
      </c>
      <c r="F2268" t="s">
        <v>161</v>
      </c>
      <c r="G2268" t="s">
        <v>141</v>
      </c>
      <c r="H2268">
        <v>0.25</v>
      </c>
      <c r="I2268" t="s">
        <v>142</v>
      </c>
      <c r="K2268" s="5" t="s">
        <v>143</v>
      </c>
      <c r="L2268">
        <v>2.5</v>
      </c>
      <c r="M2268" t="s">
        <v>144</v>
      </c>
      <c r="N2268" t="s">
        <v>3864</v>
      </c>
      <c r="P2268" s="4" t="str">
        <f t="shared" si="69"/>
        <v>KRAYN-WKO-NDX-20120204</v>
      </c>
      <c r="Q2268">
        <f t="shared" si="70"/>
        <v>1</v>
      </c>
    </row>
    <row r="2269" spans="1:17" x14ac:dyDescent="0.25">
      <c r="A2269" t="s">
        <v>3865</v>
      </c>
      <c r="B2269" t="s">
        <v>1199</v>
      </c>
      <c r="C2269" s="2">
        <v>40943</v>
      </c>
      <c r="D2269" s="2">
        <v>40943</v>
      </c>
      <c r="E2269" t="s">
        <v>26</v>
      </c>
      <c r="F2269" t="s">
        <v>161</v>
      </c>
      <c r="G2269" t="s">
        <v>141</v>
      </c>
      <c r="H2269">
        <v>0.43333333730697632</v>
      </c>
      <c r="I2269" t="s">
        <v>142</v>
      </c>
      <c r="K2269" s="5" t="s">
        <v>143</v>
      </c>
      <c r="L2269">
        <v>2.5</v>
      </c>
      <c r="M2269" t="s">
        <v>144</v>
      </c>
      <c r="N2269" t="s">
        <v>3866</v>
      </c>
      <c r="P2269" s="4" t="str">
        <f t="shared" si="69"/>
        <v>KRAYN-WKO-NDX-20120204</v>
      </c>
      <c r="Q2269">
        <f t="shared" si="70"/>
        <v>1</v>
      </c>
    </row>
    <row r="2270" spans="1:17" x14ac:dyDescent="0.25">
      <c r="A2270" t="s">
        <v>3979</v>
      </c>
      <c r="B2270" t="s">
        <v>1199</v>
      </c>
      <c r="C2270" s="2">
        <v>40943</v>
      </c>
      <c r="D2270" s="2">
        <v>40943</v>
      </c>
      <c r="E2270" t="s">
        <v>27</v>
      </c>
      <c r="F2270" t="s">
        <v>1216</v>
      </c>
      <c r="G2270" t="s">
        <v>141</v>
      </c>
      <c r="H2270">
        <v>6.5</v>
      </c>
      <c r="I2270" t="s">
        <v>142</v>
      </c>
      <c r="K2270" s="5" t="s">
        <v>143</v>
      </c>
      <c r="L2270">
        <v>2.4833333492279053</v>
      </c>
      <c r="M2270" t="s">
        <v>144</v>
      </c>
      <c r="N2270" t="s">
        <v>3860</v>
      </c>
      <c r="P2270" s="4" t="str">
        <f t="shared" si="69"/>
        <v>KRAYN-WKO-NDX-20120204</v>
      </c>
      <c r="Q2270">
        <f t="shared" si="70"/>
        <v>1</v>
      </c>
    </row>
    <row r="2271" spans="1:17" x14ac:dyDescent="0.25">
      <c r="A2271" t="s">
        <v>4250</v>
      </c>
      <c r="B2271" t="s">
        <v>1199</v>
      </c>
      <c r="C2271" s="2">
        <v>40945</v>
      </c>
      <c r="D2271" s="2">
        <v>40945</v>
      </c>
      <c r="E2271" t="s">
        <v>29</v>
      </c>
      <c r="F2271" t="s">
        <v>1216</v>
      </c>
      <c r="G2271" t="s">
        <v>141</v>
      </c>
      <c r="H2271">
        <v>1.5</v>
      </c>
      <c r="I2271" t="s">
        <v>142</v>
      </c>
      <c r="K2271" s="5" t="s">
        <v>143</v>
      </c>
      <c r="L2271">
        <v>3</v>
      </c>
      <c r="M2271" t="s">
        <v>144</v>
      </c>
      <c r="N2271" t="s">
        <v>4251</v>
      </c>
      <c r="P2271" s="4" t="str">
        <f t="shared" si="69"/>
        <v>KRAYN-WKO-NDX-20120206</v>
      </c>
      <c r="Q2271">
        <f t="shared" si="70"/>
        <v>1</v>
      </c>
    </row>
    <row r="2272" spans="1:17" x14ac:dyDescent="0.25">
      <c r="A2272" t="s">
        <v>4252</v>
      </c>
      <c r="B2272" t="s">
        <v>1199</v>
      </c>
      <c r="C2272" s="2">
        <v>40945</v>
      </c>
      <c r="D2272" s="2">
        <v>40945</v>
      </c>
      <c r="E2272" t="s">
        <v>29</v>
      </c>
      <c r="F2272" t="s">
        <v>1216</v>
      </c>
      <c r="G2272" t="s">
        <v>141</v>
      </c>
      <c r="H2272">
        <v>1.5</v>
      </c>
      <c r="I2272" t="s">
        <v>142</v>
      </c>
      <c r="K2272" s="5" t="s">
        <v>143</v>
      </c>
      <c r="L2272">
        <v>3</v>
      </c>
      <c r="M2272" t="s">
        <v>144</v>
      </c>
      <c r="N2272" t="s">
        <v>4253</v>
      </c>
      <c r="P2272" s="4" t="str">
        <f t="shared" si="69"/>
        <v>KRAYN-WKO-NDX-20120206</v>
      </c>
      <c r="Q2272">
        <f t="shared" si="70"/>
        <v>1</v>
      </c>
    </row>
    <row r="2273" spans="1:17" x14ac:dyDescent="0.25">
      <c r="A2273" t="s">
        <v>4255</v>
      </c>
      <c r="B2273" t="s">
        <v>1199</v>
      </c>
      <c r="C2273" s="2">
        <v>40945</v>
      </c>
      <c r="D2273" s="2">
        <v>40945</v>
      </c>
      <c r="E2273" t="s">
        <v>29</v>
      </c>
      <c r="F2273" t="s">
        <v>140</v>
      </c>
      <c r="G2273" t="s">
        <v>141</v>
      </c>
      <c r="H2273">
        <v>0.5</v>
      </c>
      <c r="I2273" t="s">
        <v>142</v>
      </c>
      <c r="K2273" s="5" t="s">
        <v>143</v>
      </c>
      <c r="L2273">
        <v>2.9666666984558105</v>
      </c>
      <c r="M2273" t="s">
        <v>144</v>
      </c>
      <c r="N2273" t="s">
        <v>4256</v>
      </c>
      <c r="P2273" s="4" t="str">
        <f t="shared" si="69"/>
        <v>KRAYN-WKO-NDX-20120206</v>
      </c>
      <c r="Q2273">
        <f t="shared" si="70"/>
        <v>1</v>
      </c>
    </row>
    <row r="2274" spans="1:17" x14ac:dyDescent="0.25">
      <c r="A2274" t="s">
        <v>4257</v>
      </c>
      <c r="B2274" t="s">
        <v>1199</v>
      </c>
      <c r="C2274" s="2">
        <v>40945</v>
      </c>
      <c r="D2274" s="2">
        <v>40945</v>
      </c>
      <c r="E2274" t="s">
        <v>29</v>
      </c>
      <c r="F2274" t="s">
        <v>161</v>
      </c>
      <c r="G2274" t="s">
        <v>141</v>
      </c>
      <c r="H2274">
        <v>3</v>
      </c>
      <c r="I2274" t="s">
        <v>142</v>
      </c>
      <c r="J2274" t="s">
        <v>124</v>
      </c>
      <c r="K2274" s="5" t="s">
        <v>168</v>
      </c>
      <c r="L2274">
        <v>2.9666666984558105</v>
      </c>
      <c r="M2274" t="s">
        <v>144</v>
      </c>
      <c r="N2274" t="s">
        <v>4258</v>
      </c>
      <c r="P2274" s="4" t="str">
        <f t="shared" si="69"/>
        <v>KRAYN-WKO-NDX-20120206</v>
      </c>
      <c r="Q2274">
        <f t="shared" si="70"/>
        <v>1</v>
      </c>
    </row>
    <row r="2275" spans="1:17" x14ac:dyDescent="0.25">
      <c r="A2275" t="s">
        <v>3547</v>
      </c>
      <c r="B2275" t="s">
        <v>1199</v>
      </c>
      <c r="C2275" s="2">
        <v>40946</v>
      </c>
      <c r="D2275" s="2">
        <v>40946</v>
      </c>
      <c r="E2275" t="s">
        <v>24</v>
      </c>
      <c r="F2275" t="s">
        <v>1216</v>
      </c>
      <c r="G2275" t="s">
        <v>141</v>
      </c>
      <c r="H2275">
        <v>2.5</v>
      </c>
      <c r="I2275" t="s">
        <v>142</v>
      </c>
      <c r="K2275" s="5" t="s">
        <v>143</v>
      </c>
      <c r="L2275">
        <v>4.4000000953674316</v>
      </c>
      <c r="M2275" t="s">
        <v>144</v>
      </c>
      <c r="N2275" t="s">
        <v>3548</v>
      </c>
      <c r="P2275" s="4" t="str">
        <f t="shared" si="69"/>
        <v>KRAYN-WKO-NDX-20120207</v>
      </c>
      <c r="Q2275">
        <f t="shared" si="70"/>
        <v>1</v>
      </c>
    </row>
    <row r="2276" spans="1:17" x14ac:dyDescent="0.25">
      <c r="A2276" t="s">
        <v>4277</v>
      </c>
      <c r="B2276" t="s">
        <v>1461</v>
      </c>
      <c r="C2276" s="2">
        <v>40946</v>
      </c>
      <c r="D2276" s="2">
        <v>40946</v>
      </c>
      <c r="E2276" t="s">
        <v>30</v>
      </c>
      <c r="F2276" t="s">
        <v>161</v>
      </c>
      <c r="G2276" t="s">
        <v>141</v>
      </c>
      <c r="H2276">
        <v>1.75</v>
      </c>
      <c r="I2276" t="s">
        <v>142</v>
      </c>
      <c r="K2276" s="5" t="s">
        <v>143</v>
      </c>
      <c r="L2276">
        <v>0.81666666269302368</v>
      </c>
      <c r="M2276" t="s">
        <v>144</v>
      </c>
      <c r="N2276" t="s">
        <v>4278</v>
      </c>
      <c r="P2276" s="4" t="str">
        <f t="shared" si="69"/>
        <v>KRAYN-WKO-NDX-20120207</v>
      </c>
      <c r="Q2276">
        <f t="shared" si="70"/>
        <v>1</v>
      </c>
    </row>
    <row r="2277" spans="1:17" x14ac:dyDescent="0.25">
      <c r="A2277" t="s">
        <v>4441</v>
      </c>
      <c r="B2277" t="s">
        <v>1199</v>
      </c>
      <c r="C2277" s="2">
        <v>40946</v>
      </c>
      <c r="D2277" s="2">
        <v>40946</v>
      </c>
      <c r="E2277" t="s">
        <v>31</v>
      </c>
      <c r="F2277" t="s">
        <v>161</v>
      </c>
      <c r="G2277" t="s">
        <v>141</v>
      </c>
      <c r="H2277">
        <v>3</v>
      </c>
      <c r="I2277" t="s">
        <v>142</v>
      </c>
      <c r="K2277" s="5" t="s">
        <v>143</v>
      </c>
      <c r="L2277">
        <v>3.7666666507720947</v>
      </c>
      <c r="M2277" t="s">
        <v>144</v>
      </c>
      <c r="N2277" t="s">
        <v>4442</v>
      </c>
      <c r="P2277" s="4" t="str">
        <f t="shared" si="69"/>
        <v>KRAYN-WKO-NDX-20120207</v>
      </c>
      <c r="Q2277">
        <f t="shared" si="70"/>
        <v>1</v>
      </c>
    </row>
    <row r="2278" spans="1:17" x14ac:dyDescent="0.25">
      <c r="A2278" t="s">
        <v>4522</v>
      </c>
      <c r="B2278" t="s">
        <v>1199</v>
      </c>
      <c r="C2278" s="2">
        <v>40946</v>
      </c>
      <c r="D2278" s="2">
        <v>40946</v>
      </c>
      <c r="E2278" t="s">
        <v>31</v>
      </c>
      <c r="F2278" t="s">
        <v>1216</v>
      </c>
      <c r="G2278" t="s">
        <v>141</v>
      </c>
      <c r="H2278">
        <v>0.25</v>
      </c>
      <c r="I2278" t="s">
        <v>142</v>
      </c>
      <c r="K2278" s="5" t="s">
        <v>143</v>
      </c>
      <c r="L2278">
        <v>3.7666666507720947</v>
      </c>
      <c r="M2278" t="s">
        <v>144</v>
      </c>
      <c r="N2278" t="s">
        <v>4523</v>
      </c>
      <c r="P2278" s="4" t="str">
        <f t="shared" si="69"/>
        <v>KRAYN-WKO-NDX-20120207</v>
      </c>
      <c r="Q2278">
        <f t="shared" si="70"/>
        <v>1</v>
      </c>
    </row>
    <row r="2279" spans="1:17" x14ac:dyDescent="0.25">
      <c r="A2279" t="s">
        <v>4524</v>
      </c>
      <c r="B2279" t="s">
        <v>1199</v>
      </c>
      <c r="C2279" s="2">
        <v>40946</v>
      </c>
      <c r="D2279" s="2">
        <v>40946</v>
      </c>
      <c r="E2279" t="s">
        <v>31</v>
      </c>
      <c r="F2279" t="s">
        <v>1216</v>
      </c>
      <c r="G2279" t="s">
        <v>141</v>
      </c>
      <c r="H2279">
        <v>0.25</v>
      </c>
      <c r="I2279" t="s">
        <v>142</v>
      </c>
      <c r="K2279" s="5" t="s">
        <v>143</v>
      </c>
      <c r="L2279">
        <v>3.7666666507720947</v>
      </c>
      <c r="M2279" t="s">
        <v>144</v>
      </c>
      <c r="N2279" t="s">
        <v>3427</v>
      </c>
      <c r="P2279" s="4" t="str">
        <f t="shared" si="69"/>
        <v>KRAYN-WKO-NDX-20120207</v>
      </c>
      <c r="Q2279">
        <f t="shared" si="70"/>
        <v>1</v>
      </c>
    </row>
    <row r="2280" spans="1:17" x14ac:dyDescent="0.25">
      <c r="A2280" t="s">
        <v>4532</v>
      </c>
      <c r="B2280" t="s">
        <v>1199</v>
      </c>
      <c r="C2280" s="2">
        <v>40946</v>
      </c>
      <c r="D2280" s="2">
        <v>40946</v>
      </c>
      <c r="E2280" t="s">
        <v>31</v>
      </c>
      <c r="F2280" t="s">
        <v>161</v>
      </c>
      <c r="G2280" t="s">
        <v>141</v>
      </c>
      <c r="H2280">
        <v>3.75</v>
      </c>
      <c r="I2280" t="s">
        <v>142</v>
      </c>
      <c r="J2280" t="s">
        <v>124</v>
      </c>
      <c r="K2280" s="5" t="s">
        <v>168</v>
      </c>
      <c r="L2280">
        <v>3.7666666507720947</v>
      </c>
      <c r="M2280" t="s">
        <v>144</v>
      </c>
      <c r="N2280" t="s">
        <v>3433</v>
      </c>
      <c r="P2280" s="4" t="str">
        <f t="shared" si="69"/>
        <v>KRAYN-WKO-NDX-20120207</v>
      </c>
      <c r="Q2280">
        <f t="shared" si="70"/>
        <v>1</v>
      </c>
    </row>
    <row r="2281" spans="1:17" x14ac:dyDescent="0.25">
      <c r="A2281" t="s">
        <v>3413</v>
      </c>
      <c r="B2281" t="s">
        <v>3414</v>
      </c>
      <c r="C2281" s="2">
        <v>40947</v>
      </c>
      <c r="D2281" s="2">
        <v>40947</v>
      </c>
      <c r="E2281" t="s">
        <v>23</v>
      </c>
      <c r="F2281" t="s">
        <v>161</v>
      </c>
      <c r="G2281" t="s">
        <v>141</v>
      </c>
      <c r="H2281">
        <v>2.25</v>
      </c>
      <c r="I2281" t="s">
        <v>142</v>
      </c>
      <c r="K2281" s="5" t="s">
        <v>143</v>
      </c>
      <c r="L2281">
        <v>1.3666666746139526</v>
      </c>
      <c r="M2281" t="s">
        <v>144</v>
      </c>
      <c r="N2281" t="s">
        <v>3415</v>
      </c>
      <c r="P2281" s="4" t="str">
        <f t="shared" si="69"/>
        <v>KRAYN-WKO-NDX-20120208</v>
      </c>
      <c r="Q2281">
        <f t="shared" si="70"/>
        <v>1</v>
      </c>
    </row>
    <row r="2282" spans="1:17" x14ac:dyDescent="0.25">
      <c r="A2282" t="s">
        <v>3422</v>
      </c>
      <c r="B2282" t="s">
        <v>1199</v>
      </c>
      <c r="C2282" s="2">
        <v>40947</v>
      </c>
      <c r="D2282" s="2">
        <v>40947</v>
      </c>
      <c r="E2282" t="s">
        <v>23</v>
      </c>
      <c r="F2282" t="s">
        <v>1216</v>
      </c>
      <c r="G2282" t="s">
        <v>141</v>
      </c>
      <c r="H2282">
        <v>2.25</v>
      </c>
      <c r="I2282" t="s">
        <v>142</v>
      </c>
      <c r="K2282" s="5" t="s">
        <v>143</v>
      </c>
      <c r="L2282">
        <v>3.8333332538604736</v>
      </c>
      <c r="M2282" t="s">
        <v>144</v>
      </c>
      <c r="N2282" t="s">
        <v>3423</v>
      </c>
      <c r="P2282" s="4" t="str">
        <f t="shared" si="69"/>
        <v>KRAYN-WKO-NDX-20120208</v>
      </c>
      <c r="Q2282">
        <f t="shared" si="70"/>
        <v>1</v>
      </c>
    </row>
    <row r="2283" spans="1:17" x14ac:dyDescent="0.25">
      <c r="A2283" t="s">
        <v>3424</v>
      </c>
      <c r="B2283" t="s">
        <v>1199</v>
      </c>
      <c r="C2283" s="2">
        <v>40947</v>
      </c>
      <c r="D2283" s="2">
        <v>40947</v>
      </c>
      <c r="E2283" t="s">
        <v>23</v>
      </c>
      <c r="F2283" t="s">
        <v>140</v>
      </c>
      <c r="G2283" t="s">
        <v>141</v>
      </c>
      <c r="H2283">
        <v>0.5</v>
      </c>
      <c r="I2283" t="s">
        <v>142</v>
      </c>
      <c r="K2283" s="5" t="s">
        <v>143</v>
      </c>
      <c r="L2283">
        <v>3.8333332538604736</v>
      </c>
      <c r="M2283" t="s">
        <v>144</v>
      </c>
      <c r="N2283" t="s">
        <v>3425</v>
      </c>
      <c r="P2283" s="4" t="str">
        <f t="shared" si="69"/>
        <v>KRAYN-WKO-NDX-20120208</v>
      </c>
      <c r="Q2283">
        <f t="shared" si="70"/>
        <v>1</v>
      </c>
    </row>
    <row r="2284" spans="1:17" x14ac:dyDescent="0.25">
      <c r="A2284" t="s">
        <v>3426</v>
      </c>
      <c r="B2284" t="s">
        <v>1199</v>
      </c>
      <c r="C2284" s="2">
        <v>40947</v>
      </c>
      <c r="D2284" s="2">
        <v>40947</v>
      </c>
      <c r="E2284" t="s">
        <v>23</v>
      </c>
      <c r="F2284" t="s">
        <v>1216</v>
      </c>
      <c r="G2284" t="s">
        <v>141</v>
      </c>
      <c r="H2284">
        <v>0.25</v>
      </c>
      <c r="I2284" t="s">
        <v>142</v>
      </c>
      <c r="K2284" s="5" t="s">
        <v>143</v>
      </c>
      <c r="L2284">
        <v>3.8333332538604736</v>
      </c>
      <c r="M2284" t="s">
        <v>144</v>
      </c>
      <c r="N2284" t="s">
        <v>3427</v>
      </c>
      <c r="P2284" s="4" t="str">
        <f t="shared" si="69"/>
        <v>KRAYN-WKO-NDX-20120208</v>
      </c>
      <c r="Q2284">
        <f t="shared" si="70"/>
        <v>1</v>
      </c>
    </row>
    <row r="2285" spans="1:17" x14ac:dyDescent="0.25">
      <c r="A2285" t="s">
        <v>3428</v>
      </c>
      <c r="B2285" t="s">
        <v>1199</v>
      </c>
      <c r="C2285" s="2">
        <v>40947</v>
      </c>
      <c r="D2285" s="2">
        <v>40947</v>
      </c>
      <c r="E2285" t="s">
        <v>23</v>
      </c>
      <c r="F2285" t="s">
        <v>161</v>
      </c>
      <c r="G2285" t="s">
        <v>141</v>
      </c>
      <c r="H2285">
        <v>0.25</v>
      </c>
      <c r="I2285" t="s">
        <v>142</v>
      </c>
      <c r="J2285" t="s">
        <v>96</v>
      </c>
      <c r="K2285" s="5" t="s">
        <v>168</v>
      </c>
      <c r="L2285">
        <v>3.8333332538604736</v>
      </c>
      <c r="M2285" t="s">
        <v>144</v>
      </c>
      <c r="N2285" t="s">
        <v>3429</v>
      </c>
      <c r="P2285" s="4" t="str">
        <f t="shared" si="69"/>
        <v>KRAYN-WKO-NDX-20120208</v>
      </c>
      <c r="Q2285">
        <f t="shared" si="70"/>
        <v>1</v>
      </c>
    </row>
    <row r="2286" spans="1:17" x14ac:dyDescent="0.25">
      <c r="A2286" t="s">
        <v>3430</v>
      </c>
      <c r="B2286" t="s">
        <v>1199</v>
      </c>
      <c r="C2286" s="2">
        <v>40947</v>
      </c>
      <c r="D2286" s="2">
        <v>40947</v>
      </c>
      <c r="E2286" t="s">
        <v>23</v>
      </c>
      <c r="F2286" t="s">
        <v>161</v>
      </c>
      <c r="G2286" t="s">
        <v>141</v>
      </c>
      <c r="H2286">
        <v>0.25</v>
      </c>
      <c r="I2286" t="s">
        <v>142</v>
      </c>
      <c r="K2286" s="5" t="s">
        <v>143</v>
      </c>
      <c r="L2286">
        <v>3.8333332538604736</v>
      </c>
      <c r="M2286" t="s">
        <v>144</v>
      </c>
      <c r="N2286" t="s">
        <v>3431</v>
      </c>
      <c r="P2286" s="4" t="str">
        <f t="shared" si="69"/>
        <v>KRAYN-WKO-NDX-20120208</v>
      </c>
      <c r="Q2286">
        <f t="shared" si="70"/>
        <v>1</v>
      </c>
    </row>
    <row r="2287" spans="1:17" x14ac:dyDescent="0.25">
      <c r="A2287" t="s">
        <v>3432</v>
      </c>
      <c r="B2287" t="s">
        <v>1199</v>
      </c>
      <c r="C2287" s="2">
        <v>40947</v>
      </c>
      <c r="D2287" s="2">
        <v>40947</v>
      </c>
      <c r="E2287" t="s">
        <v>23</v>
      </c>
      <c r="F2287" t="s">
        <v>161</v>
      </c>
      <c r="G2287" t="s">
        <v>141</v>
      </c>
      <c r="H2287">
        <v>2.5</v>
      </c>
      <c r="I2287" t="s">
        <v>142</v>
      </c>
      <c r="J2287" t="s">
        <v>124</v>
      </c>
      <c r="K2287" s="5" t="s">
        <v>168</v>
      </c>
      <c r="L2287">
        <v>3.8333332538604736</v>
      </c>
      <c r="M2287" t="s">
        <v>144</v>
      </c>
      <c r="N2287" t="s">
        <v>3433</v>
      </c>
      <c r="P2287" s="4" t="str">
        <f t="shared" si="69"/>
        <v>KRAYN-WKO-NDX-20120208</v>
      </c>
      <c r="Q2287">
        <f t="shared" si="70"/>
        <v>1</v>
      </c>
    </row>
    <row r="2288" spans="1:17" x14ac:dyDescent="0.25">
      <c r="A2288" t="s">
        <v>3454</v>
      </c>
      <c r="B2288" t="s">
        <v>1199</v>
      </c>
      <c r="C2288" s="2">
        <v>40947</v>
      </c>
      <c r="D2288" s="2">
        <v>40947</v>
      </c>
      <c r="E2288" t="s">
        <v>24</v>
      </c>
      <c r="F2288" t="s">
        <v>161</v>
      </c>
      <c r="G2288" t="s">
        <v>141</v>
      </c>
      <c r="H2288">
        <v>0.1666666716337204</v>
      </c>
      <c r="I2288" t="s">
        <v>142</v>
      </c>
      <c r="K2288" s="5" t="s">
        <v>143</v>
      </c>
      <c r="L2288">
        <v>4.0666666030883789</v>
      </c>
      <c r="M2288" t="s">
        <v>144</v>
      </c>
      <c r="N2288" t="s">
        <v>3455</v>
      </c>
      <c r="P2288" s="4" t="str">
        <f t="shared" si="69"/>
        <v>KRAYN-WKO-NDX-20120208</v>
      </c>
      <c r="Q2288">
        <f t="shared" si="70"/>
        <v>1</v>
      </c>
    </row>
    <row r="2289" spans="1:17" x14ac:dyDescent="0.25">
      <c r="A2289" t="s">
        <v>3456</v>
      </c>
      <c r="B2289" t="s">
        <v>1199</v>
      </c>
      <c r="C2289" s="2">
        <v>40947</v>
      </c>
      <c r="D2289" s="2">
        <v>40947</v>
      </c>
      <c r="E2289" t="s">
        <v>24</v>
      </c>
      <c r="F2289" t="s">
        <v>161</v>
      </c>
      <c r="G2289" t="s">
        <v>141</v>
      </c>
      <c r="H2289">
        <v>0.5</v>
      </c>
      <c r="I2289" t="s">
        <v>142</v>
      </c>
      <c r="K2289" s="5" t="s">
        <v>143</v>
      </c>
      <c r="L2289">
        <v>4.0666666030883789</v>
      </c>
      <c r="M2289" t="s">
        <v>144</v>
      </c>
      <c r="N2289" t="s">
        <v>3457</v>
      </c>
      <c r="P2289" s="4" t="str">
        <f t="shared" si="69"/>
        <v>KRAYN-WKO-NDX-20120208</v>
      </c>
      <c r="Q2289">
        <f t="shared" si="70"/>
        <v>1</v>
      </c>
    </row>
    <row r="2290" spans="1:17" x14ac:dyDescent="0.25">
      <c r="A2290" t="s">
        <v>3458</v>
      </c>
      <c r="B2290" t="s">
        <v>1199</v>
      </c>
      <c r="C2290" s="2">
        <v>40947</v>
      </c>
      <c r="D2290" s="2">
        <v>40947</v>
      </c>
      <c r="E2290" t="s">
        <v>24</v>
      </c>
      <c r="F2290" t="s">
        <v>161</v>
      </c>
      <c r="G2290" t="s">
        <v>141</v>
      </c>
      <c r="H2290">
        <v>0.5</v>
      </c>
      <c r="I2290" t="s">
        <v>142</v>
      </c>
      <c r="J2290" t="s">
        <v>2554</v>
      </c>
      <c r="K2290" s="5" t="s">
        <v>201</v>
      </c>
      <c r="L2290">
        <v>4.0666666030883789</v>
      </c>
      <c r="M2290" t="s">
        <v>144</v>
      </c>
      <c r="N2290" t="s">
        <v>3459</v>
      </c>
      <c r="P2290" s="4" t="str">
        <f t="shared" si="69"/>
        <v>KRAYN-WKO-NDX-20120208</v>
      </c>
      <c r="Q2290">
        <f t="shared" si="70"/>
        <v>1</v>
      </c>
    </row>
    <row r="2291" spans="1:17" x14ac:dyDescent="0.25">
      <c r="A2291" t="s">
        <v>3460</v>
      </c>
      <c r="B2291" t="s">
        <v>1199</v>
      </c>
      <c r="C2291" s="2">
        <v>40947</v>
      </c>
      <c r="D2291" s="2">
        <v>40947</v>
      </c>
      <c r="E2291" t="s">
        <v>24</v>
      </c>
      <c r="F2291" t="s">
        <v>161</v>
      </c>
      <c r="G2291" t="s">
        <v>141</v>
      </c>
      <c r="H2291">
        <v>3.1666667461395264</v>
      </c>
      <c r="I2291" t="s">
        <v>142</v>
      </c>
      <c r="K2291" s="5" t="s">
        <v>143</v>
      </c>
      <c r="L2291">
        <v>4.0666666030883789</v>
      </c>
      <c r="M2291" t="s">
        <v>144</v>
      </c>
      <c r="N2291" t="s">
        <v>3461</v>
      </c>
      <c r="P2291" s="4" t="str">
        <f t="shared" si="69"/>
        <v>KRAYN-WKO-NDX-20120208</v>
      </c>
      <c r="Q2291">
        <f t="shared" si="70"/>
        <v>1</v>
      </c>
    </row>
    <row r="2292" spans="1:17" x14ac:dyDescent="0.25">
      <c r="A2292" t="s">
        <v>3462</v>
      </c>
      <c r="B2292" t="s">
        <v>1199</v>
      </c>
      <c r="C2292" s="2">
        <v>40947</v>
      </c>
      <c r="D2292" s="2">
        <v>40947</v>
      </c>
      <c r="E2292" t="s">
        <v>24</v>
      </c>
      <c r="F2292" t="s">
        <v>161</v>
      </c>
      <c r="G2292" t="s">
        <v>141</v>
      </c>
      <c r="H2292">
        <v>0.1666666716337204</v>
      </c>
      <c r="I2292" t="s">
        <v>142</v>
      </c>
      <c r="K2292" s="5" t="s">
        <v>143</v>
      </c>
      <c r="L2292">
        <v>4.0666666030883789</v>
      </c>
      <c r="M2292" t="s">
        <v>144</v>
      </c>
      <c r="N2292" t="s">
        <v>3463</v>
      </c>
      <c r="P2292" s="4" t="str">
        <f t="shared" si="69"/>
        <v>KRAYN-WKO-NDX-20120208</v>
      </c>
      <c r="Q2292">
        <f t="shared" si="70"/>
        <v>1</v>
      </c>
    </row>
    <row r="2293" spans="1:17" x14ac:dyDescent="0.25">
      <c r="A2293" t="s">
        <v>3407</v>
      </c>
      <c r="B2293" t="s">
        <v>1219</v>
      </c>
      <c r="C2293" s="2">
        <v>40948</v>
      </c>
      <c r="E2293" t="s">
        <v>23</v>
      </c>
      <c r="F2293" t="s">
        <v>161</v>
      </c>
      <c r="G2293" t="s">
        <v>141</v>
      </c>
      <c r="H2293">
        <v>3</v>
      </c>
      <c r="I2293" t="s">
        <v>142</v>
      </c>
      <c r="K2293" s="5" t="s">
        <v>143</v>
      </c>
      <c r="L2293">
        <v>2.25</v>
      </c>
      <c r="M2293" t="s">
        <v>144</v>
      </c>
      <c r="N2293" t="s">
        <v>3408</v>
      </c>
      <c r="P2293" s="4" t="str">
        <f t="shared" si="69"/>
        <v>KRAYN-WKO-NDX-20120209</v>
      </c>
      <c r="Q2293">
        <f t="shared" si="70"/>
        <v>1</v>
      </c>
    </row>
    <row r="2294" spans="1:17" x14ac:dyDescent="0.25">
      <c r="A2294" t="s">
        <v>3409</v>
      </c>
      <c r="B2294" t="s">
        <v>1461</v>
      </c>
      <c r="C2294" s="2">
        <v>40951</v>
      </c>
      <c r="D2294" s="2">
        <v>40951</v>
      </c>
      <c r="E2294" t="s">
        <v>23</v>
      </c>
      <c r="F2294" t="s">
        <v>161</v>
      </c>
      <c r="G2294" t="s">
        <v>141</v>
      </c>
      <c r="H2294">
        <v>0.5</v>
      </c>
      <c r="I2294" t="s">
        <v>142</v>
      </c>
      <c r="K2294" s="5" t="s">
        <v>143</v>
      </c>
      <c r="L2294">
        <v>14.133333206176758</v>
      </c>
      <c r="M2294" t="s">
        <v>144</v>
      </c>
      <c r="N2294" t="s">
        <v>3410</v>
      </c>
      <c r="P2294" s="4" t="str">
        <f t="shared" si="69"/>
        <v>KRAYN-WKO-NDX-20120212</v>
      </c>
      <c r="Q2294">
        <f t="shared" si="70"/>
        <v>1</v>
      </c>
    </row>
    <row r="2295" spans="1:17" x14ac:dyDescent="0.25">
      <c r="A2295" t="s">
        <v>4434</v>
      </c>
      <c r="B2295" t="s">
        <v>4435</v>
      </c>
      <c r="C2295" s="2">
        <v>40951</v>
      </c>
      <c r="D2295" s="2">
        <v>40951</v>
      </c>
      <c r="E2295" t="s">
        <v>30</v>
      </c>
      <c r="F2295" t="s">
        <v>161</v>
      </c>
      <c r="G2295" t="s">
        <v>141</v>
      </c>
      <c r="H2295">
        <v>4.75</v>
      </c>
      <c r="I2295" t="s">
        <v>142</v>
      </c>
      <c r="K2295" s="5" t="s">
        <v>143</v>
      </c>
      <c r="L2295">
        <v>10.75</v>
      </c>
      <c r="M2295" t="s">
        <v>144</v>
      </c>
      <c r="N2295" t="s">
        <v>4436</v>
      </c>
      <c r="P2295" s="4" t="str">
        <f t="shared" si="69"/>
        <v>KRAYN-WKO-NDX-20120212</v>
      </c>
      <c r="Q2295">
        <f t="shared" si="70"/>
        <v>1</v>
      </c>
    </row>
    <row r="2296" spans="1:17" x14ac:dyDescent="0.25">
      <c r="A2296" t="s">
        <v>4680</v>
      </c>
      <c r="B2296" t="s">
        <v>1461</v>
      </c>
      <c r="C2296" s="2">
        <v>40951</v>
      </c>
      <c r="D2296" s="2">
        <v>40951</v>
      </c>
      <c r="E2296" t="s">
        <v>32</v>
      </c>
      <c r="F2296" t="s">
        <v>161</v>
      </c>
      <c r="G2296" t="s">
        <v>141</v>
      </c>
      <c r="H2296">
        <v>2.5</v>
      </c>
      <c r="I2296" t="s">
        <v>142</v>
      </c>
      <c r="K2296" s="5" t="s">
        <v>143</v>
      </c>
      <c r="L2296">
        <v>4.0833334922790527</v>
      </c>
      <c r="M2296" t="s">
        <v>144</v>
      </c>
      <c r="N2296" t="s">
        <v>2936</v>
      </c>
      <c r="P2296" s="4" t="str">
        <f t="shared" si="69"/>
        <v>KRAYN-WKO-NDX-20120212</v>
      </c>
      <c r="Q2296">
        <f t="shared" si="70"/>
        <v>1</v>
      </c>
    </row>
    <row r="2297" spans="1:17" x14ac:dyDescent="0.25">
      <c r="A2297" t="s">
        <v>3411</v>
      </c>
      <c r="B2297" t="s">
        <v>1929</v>
      </c>
      <c r="C2297" s="2">
        <v>40952</v>
      </c>
      <c r="E2297" t="s">
        <v>23</v>
      </c>
      <c r="F2297" t="s">
        <v>161</v>
      </c>
      <c r="G2297" t="s">
        <v>141</v>
      </c>
      <c r="H2297">
        <v>1</v>
      </c>
      <c r="I2297" t="s">
        <v>142</v>
      </c>
      <c r="K2297" s="5" t="s">
        <v>143</v>
      </c>
      <c r="L2297">
        <v>14.133333206176758</v>
      </c>
      <c r="M2297" t="s">
        <v>144</v>
      </c>
      <c r="N2297" t="s">
        <v>3412</v>
      </c>
      <c r="P2297" s="4" t="str">
        <f t="shared" si="69"/>
        <v>KRAYN-WKO-NDX-20120213</v>
      </c>
      <c r="Q2297">
        <f t="shared" si="70"/>
        <v>1</v>
      </c>
    </row>
    <row r="2298" spans="1:17" x14ac:dyDescent="0.25">
      <c r="A2298" t="s">
        <v>4693</v>
      </c>
      <c r="B2298" t="s">
        <v>1929</v>
      </c>
      <c r="C2298" s="2">
        <v>40952</v>
      </c>
      <c r="E2298" t="s">
        <v>32</v>
      </c>
      <c r="F2298" t="s">
        <v>161</v>
      </c>
      <c r="G2298" t="s">
        <v>141</v>
      </c>
      <c r="H2298">
        <v>0.75</v>
      </c>
      <c r="I2298" t="s">
        <v>142</v>
      </c>
      <c r="K2298" s="5" t="s">
        <v>143</v>
      </c>
      <c r="L2298">
        <v>2.8333332538604736</v>
      </c>
      <c r="M2298" t="s">
        <v>144</v>
      </c>
      <c r="N2298" t="s">
        <v>3412</v>
      </c>
      <c r="P2298" s="4" t="str">
        <f t="shared" si="69"/>
        <v>KRAYN-WKO-NDX-20120213</v>
      </c>
      <c r="Q2298">
        <f t="shared" si="70"/>
        <v>1</v>
      </c>
    </row>
    <row r="2299" spans="1:17" x14ac:dyDescent="0.25">
      <c r="A2299" t="s">
        <v>4397</v>
      </c>
      <c r="B2299" t="s">
        <v>1461</v>
      </c>
      <c r="C2299" s="2">
        <v>40954</v>
      </c>
      <c r="D2299" s="2">
        <v>40954</v>
      </c>
      <c r="E2299" t="s">
        <v>30</v>
      </c>
      <c r="F2299" t="s">
        <v>161</v>
      </c>
      <c r="G2299" t="s">
        <v>141</v>
      </c>
      <c r="H2299">
        <v>3</v>
      </c>
      <c r="I2299" t="s">
        <v>142</v>
      </c>
      <c r="K2299" s="5" t="s">
        <v>143</v>
      </c>
      <c r="L2299">
        <v>2.7833333015441895</v>
      </c>
      <c r="M2299" t="s">
        <v>144</v>
      </c>
      <c r="N2299" t="s">
        <v>4398</v>
      </c>
      <c r="P2299" s="4" t="str">
        <f t="shared" si="69"/>
        <v>KRAYN-WKO-NDX-20120215</v>
      </c>
      <c r="Q2299">
        <f t="shared" si="70"/>
        <v>1</v>
      </c>
    </row>
    <row r="2300" spans="1:17" x14ac:dyDescent="0.25">
      <c r="A2300" t="s">
        <v>4399</v>
      </c>
      <c r="B2300" t="s">
        <v>1461</v>
      </c>
      <c r="C2300" s="2">
        <v>40955</v>
      </c>
      <c r="D2300" s="2">
        <v>40955</v>
      </c>
      <c r="E2300" t="s">
        <v>30</v>
      </c>
      <c r="F2300" t="s">
        <v>161</v>
      </c>
      <c r="G2300" t="s">
        <v>141</v>
      </c>
      <c r="H2300">
        <v>7</v>
      </c>
      <c r="I2300" t="s">
        <v>142</v>
      </c>
      <c r="K2300" s="5" t="s">
        <v>143</v>
      </c>
      <c r="L2300">
        <v>8.0500001907348633</v>
      </c>
      <c r="M2300" t="s">
        <v>144</v>
      </c>
      <c r="N2300" t="s">
        <v>4400</v>
      </c>
      <c r="P2300" s="4" t="str">
        <f t="shared" si="69"/>
        <v>KRAYN-WKO-NDX-20120216</v>
      </c>
      <c r="Q2300">
        <f t="shared" si="70"/>
        <v>1</v>
      </c>
    </row>
    <row r="2301" spans="1:17" x14ac:dyDescent="0.25">
      <c r="A2301" t="s">
        <v>1878</v>
      </c>
      <c r="B2301" t="s">
        <v>1785</v>
      </c>
      <c r="C2301" s="2">
        <v>40956</v>
      </c>
      <c r="E2301" t="s">
        <v>14</v>
      </c>
      <c r="F2301" t="s">
        <v>161</v>
      </c>
      <c r="G2301" t="s">
        <v>141</v>
      </c>
      <c r="H2301">
        <v>3.75</v>
      </c>
      <c r="I2301" t="s">
        <v>142</v>
      </c>
      <c r="K2301" s="5" t="s">
        <v>143</v>
      </c>
      <c r="L2301">
        <v>2.4333333969116211</v>
      </c>
      <c r="M2301" t="s">
        <v>144</v>
      </c>
      <c r="N2301" t="s">
        <v>1879</v>
      </c>
      <c r="P2301" s="4" t="str">
        <f t="shared" si="69"/>
        <v>KRAYN-WKO-NDX-20120217</v>
      </c>
      <c r="Q2301">
        <f t="shared" si="70"/>
        <v>1</v>
      </c>
    </row>
    <row r="2302" spans="1:17" x14ac:dyDescent="0.25">
      <c r="A2302" t="s">
        <v>1880</v>
      </c>
      <c r="B2302" t="s">
        <v>1785</v>
      </c>
      <c r="C2302" s="2">
        <v>40957</v>
      </c>
      <c r="E2302" t="s">
        <v>14</v>
      </c>
      <c r="F2302" t="s">
        <v>161</v>
      </c>
      <c r="G2302" t="s">
        <v>141</v>
      </c>
      <c r="H2302">
        <v>6</v>
      </c>
      <c r="I2302" t="s">
        <v>142</v>
      </c>
      <c r="K2302" s="5" t="s">
        <v>143</v>
      </c>
      <c r="L2302">
        <v>2.4333333969116211</v>
      </c>
      <c r="M2302" t="s">
        <v>144</v>
      </c>
      <c r="N2302" t="s">
        <v>1881</v>
      </c>
      <c r="P2302" s="4" t="str">
        <f t="shared" si="69"/>
        <v>KRAYN-WKO-NDX-20120218</v>
      </c>
      <c r="Q2302">
        <f t="shared" si="70"/>
        <v>1</v>
      </c>
    </row>
    <row r="2303" spans="1:17" x14ac:dyDescent="0.25">
      <c r="A2303" t="s">
        <v>4008</v>
      </c>
      <c r="B2303" t="s">
        <v>2103</v>
      </c>
      <c r="C2303" s="2">
        <v>40957</v>
      </c>
      <c r="D2303" s="2">
        <v>40958</v>
      </c>
      <c r="E2303" t="s">
        <v>28</v>
      </c>
      <c r="F2303" t="s">
        <v>161</v>
      </c>
      <c r="G2303" t="s">
        <v>141</v>
      </c>
      <c r="H2303">
        <v>2.25</v>
      </c>
      <c r="I2303" t="s">
        <v>142</v>
      </c>
      <c r="K2303" s="5" t="s">
        <v>143</v>
      </c>
      <c r="L2303">
        <v>3.0333333015441895</v>
      </c>
      <c r="M2303" t="s">
        <v>144</v>
      </c>
      <c r="N2303" t="s">
        <v>4009</v>
      </c>
      <c r="P2303" s="4" t="str">
        <f t="shared" si="69"/>
        <v>KRAYN-WKO-NDX-20120218</v>
      </c>
      <c r="Q2303">
        <f t="shared" si="70"/>
        <v>1</v>
      </c>
    </row>
    <row r="2304" spans="1:17" x14ac:dyDescent="0.25">
      <c r="A2304" t="s">
        <v>1276</v>
      </c>
      <c r="B2304" t="s">
        <v>1199</v>
      </c>
      <c r="C2304" s="2">
        <v>40959</v>
      </c>
      <c r="D2304" s="2">
        <v>40959</v>
      </c>
      <c r="E2304" t="s">
        <v>11</v>
      </c>
      <c r="F2304" t="s">
        <v>161</v>
      </c>
      <c r="G2304" t="s">
        <v>141</v>
      </c>
      <c r="H2304">
        <v>5</v>
      </c>
      <c r="I2304" t="s">
        <v>142</v>
      </c>
      <c r="K2304" s="5" t="s">
        <v>143</v>
      </c>
      <c r="L2304">
        <v>5</v>
      </c>
      <c r="M2304" t="s">
        <v>144</v>
      </c>
      <c r="N2304" t="s">
        <v>1277</v>
      </c>
      <c r="P2304" s="4" t="str">
        <f t="shared" si="69"/>
        <v>KRAYN-WKO-NDX-20120220</v>
      </c>
      <c r="Q2304">
        <f t="shared" si="70"/>
        <v>1</v>
      </c>
    </row>
    <row r="2305" spans="1:17" x14ac:dyDescent="0.25">
      <c r="A2305" t="s">
        <v>1784</v>
      </c>
      <c r="B2305" t="s">
        <v>1785</v>
      </c>
      <c r="C2305" s="2">
        <v>40959</v>
      </c>
      <c r="E2305" t="s">
        <v>14</v>
      </c>
      <c r="F2305" t="s">
        <v>161</v>
      </c>
      <c r="G2305" t="s">
        <v>141</v>
      </c>
      <c r="H2305">
        <v>15.5</v>
      </c>
      <c r="I2305" t="s">
        <v>142</v>
      </c>
      <c r="K2305" s="5" t="s">
        <v>143</v>
      </c>
      <c r="L2305">
        <v>2.0833332538604736</v>
      </c>
      <c r="M2305" t="s">
        <v>144</v>
      </c>
      <c r="N2305" t="s">
        <v>1786</v>
      </c>
      <c r="P2305" s="4" t="str">
        <f t="shared" si="69"/>
        <v>KRAYN-WKO-NDX-20120220</v>
      </c>
      <c r="Q2305">
        <f t="shared" si="70"/>
        <v>1</v>
      </c>
    </row>
    <row r="2306" spans="1:17" x14ac:dyDescent="0.25">
      <c r="A2306" t="s">
        <v>4401</v>
      </c>
      <c r="B2306" t="s">
        <v>3097</v>
      </c>
      <c r="C2306" s="2">
        <v>40959</v>
      </c>
      <c r="D2306" s="2">
        <v>40959</v>
      </c>
      <c r="E2306" t="s">
        <v>30</v>
      </c>
      <c r="F2306" t="s">
        <v>161</v>
      </c>
      <c r="G2306" t="s">
        <v>141</v>
      </c>
      <c r="H2306">
        <v>3</v>
      </c>
      <c r="I2306" t="s">
        <v>142</v>
      </c>
      <c r="K2306" s="5" t="s">
        <v>143</v>
      </c>
      <c r="L2306">
        <v>3.8166666030883789</v>
      </c>
      <c r="M2306" t="s">
        <v>144</v>
      </c>
      <c r="N2306" t="s">
        <v>4402</v>
      </c>
      <c r="P2306" s="4" t="str">
        <f t="shared" si="69"/>
        <v>KRAYN-WKO-NDX-20120220</v>
      </c>
      <c r="Q2306">
        <f t="shared" si="70"/>
        <v>1</v>
      </c>
    </row>
    <row r="2307" spans="1:17" x14ac:dyDescent="0.25">
      <c r="A2307" t="s">
        <v>1601</v>
      </c>
      <c r="B2307" t="s">
        <v>1252</v>
      </c>
      <c r="C2307" s="2">
        <v>40960</v>
      </c>
      <c r="D2307" s="2">
        <v>40960</v>
      </c>
      <c r="E2307" t="s">
        <v>11</v>
      </c>
      <c r="F2307" t="s">
        <v>161</v>
      </c>
      <c r="G2307" t="s">
        <v>141</v>
      </c>
      <c r="H2307">
        <v>3.75</v>
      </c>
      <c r="I2307" t="s">
        <v>142</v>
      </c>
      <c r="K2307" s="5" t="s">
        <v>143</v>
      </c>
      <c r="L2307">
        <v>1.9166666269302368</v>
      </c>
      <c r="M2307" t="s">
        <v>144</v>
      </c>
      <c r="N2307" t="s">
        <v>1602</v>
      </c>
      <c r="P2307" s="4" t="str">
        <f t="shared" ref="P2307:P2370" si="71">LEFT($A2307,22)</f>
        <v>KRAYN-WKO-NDX-20120221</v>
      </c>
      <c r="Q2307">
        <f t="shared" ref="Q2307:Q2370" si="72">COUNTIF($A$2:$A$2708,$A2307)</f>
        <v>1</v>
      </c>
    </row>
    <row r="2308" spans="1:17" x14ac:dyDescent="0.25">
      <c r="A2308" t="s">
        <v>3264</v>
      </c>
      <c r="B2308" t="s">
        <v>3257</v>
      </c>
      <c r="C2308" s="2">
        <v>40961</v>
      </c>
      <c r="D2308" s="2">
        <v>40962</v>
      </c>
      <c r="E2308" t="s">
        <v>22</v>
      </c>
      <c r="F2308" t="s">
        <v>161</v>
      </c>
      <c r="G2308" t="s">
        <v>141</v>
      </c>
      <c r="H2308">
        <v>7</v>
      </c>
      <c r="I2308" t="s">
        <v>142</v>
      </c>
      <c r="J2308" t="s">
        <v>42</v>
      </c>
      <c r="K2308" s="5" t="s">
        <v>3265</v>
      </c>
      <c r="L2308">
        <v>8.75</v>
      </c>
      <c r="M2308" t="s">
        <v>144</v>
      </c>
      <c r="N2308" t="s">
        <v>3266</v>
      </c>
      <c r="P2308" s="4" t="str">
        <f t="shared" si="71"/>
        <v>KRAYN-WKO-NDX-20120222</v>
      </c>
      <c r="Q2308">
        <f t="shared" si="72"/>
        <v>1</v>
      </c>
    </row>
    <row r="2309" spans="1:17" x14ac:dyDescent="0.25">
      <c r="A2309" t="s">
        <v>4403</v>
      </c>
      <c r="B2309" t="s">
        <v>3097</v>
      </c>
      <c r="C2309" s="2">
        <v>40961</v>
      </c>
      <c r="D2309" s="2">
        <v>40961</v>
      </c>
      <c r="E2309" t="s">
        <v>30</v>
      </c>
      <c r="F2309" t="s">
        <v>161</v>
      </c>
      <c r="G2309" t="s">
        <v>141</v>
      </c>
      <c r="H2309">
        <v>4.75</v>
      </c>
      <c r="I2309" t="s">
        <v>142</v>
      </c>
      <c r="J2309" t="s">
        <v>104</v>
      </c>
      <c r="K2309" s="5" t="s">
        <v>168</v>
      </c>
      <c r="L2309">
        <v>9.1000003814697266</v>
      </c>
      <c r="M2309" t="s">
        <v>144</v>
      </c>
      <c r="N2309" t="s">
        <v>4404</v>
      </c>
      <c r="P2309" s="4" t="str">
        <f t="shared" si="71"/>
        <v>KRAYN-WKO-NDX-20120222</v>
      </c>
      <c r="Q2309">
        <f t="shared" si="72"/>
        <v>1</v>
      </c>
    </row>
    <row r="2310" spans="1:17" x14ac:dyDescent="0.25">
      <c r="A2310" t="s">
        <v>1885</v>
      </c>
      <c r="B2310" t="s">
        <v>1785</v>
      </c>
      <c r="C2310" s="2">
        <v>40962</v>
      </c>
      <c r="D2310" s="2">
        <v>40963</v>
      </c>
      <c r="E2310" t="s">
        <v>14</v>
      </c>
      <c r="F2310" t="s">
        <v>161</v>
      </c>
      <c r="G2310" t="s">
        <v>141</v>
      </c>
      <c r="H2310">
        <v>16.5</v>
      </c>
      <c r="I2310" t="s">
        <v>142</v>
      </c>
      <c r="K2310" s="5" t="s">
        <v>143</v>
      </c>
      <c r="L2310">
        <v>151.53334045410156</v>
      </c>
      <c r="M2310" t="s">
        <v>144</v>
      </c>
      <c r="N2310" t="s">
        <v>1886</v>
      </c>
      <c r="P2310" s="4" t="str">
        <f t="shared" si="71"/>
        <v>KRAYN-WKO-NDX-20120223</v>
      </c>
      <c r="Q2310">
        <f t="shared" si="72"/>
        <v>1</v>
      </c>
    </row>
    <row r="2311" spans="1:17" x14ac:dyDescent="0.25">
      <c r="A2311" t="s">
        <v>4010</v>
      </c>
      <c r="B2311" t="s">
        <v>1274</v>
      </c>
      <c r="C2311" s="2">
        <v>40962</v>
      </c>
      <c r="D2311" s="2">
        <v>40962</v>
      </c>
      <c r="E2311" t="s">
        <v>28</v>
      </c>
      <c r="F2311" t="s">
        <v>161</v>
      </c>
      <c r="G2311" t="s">
        <v>141</v>
      </c>
      <c r="H2311">
        <v>1</v>
      </c>
      <c r="I2311" t="s">
        <v>142</v>
      </c>
      <c r="K2311" s="5" t="s">
        <v>143</v>
      </c>
      <c r="L2311">
        <v>0.36666667461395264</v>
      </c>
      <c r="M2311" t="s">
        <v>144</v>
      </c>
      <c r="N2311" t="s">
        <v>4011</v>
      </c>
      <c r="P2311" s="4" t="str">
        <f t="shared" si="71"/>
        <v>KRAYN-WKO-NDX-20120223</v>
      </c>
      <c r="Q2311">
        <f t="shared" si="72"/>
        <v>1</v>
      </c>
    </row>
    <row r="2312" spans="1:17" x14ac:dyDescent="0.25">
      <c r="A2312" t="s">
        <v>4525</v>
      </c>
      <c r="B2312" t="s">
        <v>2109</v>
      </c>
      <c r="C2312" s="2">
        <v>40962</v>
      </c>
      <c r="D2312" s="2">
        <v>40962</v>
      </c>
      <c r="E2312" t="s">
        <v>31</v>
      </c>
      <c r="F2312" t="s">
        <v>161</v>
      </c>
      <c r="G2312" t="s">
        <v>141</v>
      </c>
      <c r="H2312">
        <v>11.75</v>
      </c>
      <c r="I2312" t="s">
        <v>142</v>
      </c>
      <c r="J2312" t="s">
        <v>49</v>
      </c>
      <c r="K2312" s="5" t="s">
        <v>333</v>
      </c>
      <c r="L2312">
        <v>12.5</v>
      </c>
      <c r="M2312" t="s">
        <v>144</v>
      </c>
      <c r="N2312" t="s">
        <v>4526</v>
      </c>
      <c r="P2312" s="4" t="str">
        <f t="shared" si="71"/>
        <v>KRAYN-WKO-NDX-20120223</v>
      </c>
      <c r="Q2312">
        <f t="shared" si="72"/>
        <v>1</v>
      </c>
    </row>
    <row r="2313" spans="1:17" x14ac:dyDescent="0.25">
      <c r="A2313" t="s">
        <v>5147</v>
      </c>
      <c r="B2313" t="s">
        <v>1461</v>
      </c>
      <c r="C2313" s="2">
        <v>40962</v>
      </c>
      <c r="D2313" s="2">
        <v>40962</v>
      </c>
      <c r="E2313" t="s">
        <v>35</v>
      </c>
      <c r="F2313" t="s">
        <v>161</v>
      </c>
      <c r="G2313" t="s">
        <v>141</v>
      </c>
      <c r="H2313">
        <v>1.5</v>
      </c>
      <c r="I2313" t="s">
        <v>142</v>
      </c>
      <c r="K2313" s="5" t="s">
        <v>143</v>
      </c>
      <c r="L2313">
        <v>3.5166666507720947</v>
      </c>
      <c r="M2313" t="s">
        <v>144</v>
      </c>
      <c r="N2313" t="s">
        <v>5148</v>
      </c>
      <c r="P2313" s="4" t="str">
        <f t="shared" si="71"/>
        <v>KRAYN-WKO-NDX-20120223</v>
      </c>
      <c r="Q2313">
        <f t="shared" si="72"/>
        <v>1</v>
      </c>
    </row>
    <row r="2314" spans="1:17" x14ac:dyDescent="0.25">
      <c r="A2314" t="s">
        <v>2396</v>
      </c>
      <c r="B2314" t="s">
        <v>1461</v>
      </c>
      <c r="C2314" s="2">
        <v>40964</v>
      </c>
      <c r="D2314" s="2">
        <v>40965</v>
      </c>
      <c r="E2314" t="s">
        <v>18</v>
      </c>
      <c r="F2314" t="s">
        <v>161</v>
      </c>
      <c r="G2314" t="s">
        <v>141</v>
      </c>
      <c r="H2314">
        <v>2.5</v>
      </c>
      <c r="I2314" t="s">
        <v>142</v>
      </c>
      <c r="K2314" s="5" t="s">
        <v>143</v>
      </c>
      <c r="L2314">
        <v>2.3666665554046631</v>
      </c>
      <c r="M2314" t="s">
        <v>144</v>
      </c>
      <c r="N2314" t="s">
        <v>2397</v>
      </c>
      <c r="P2314" s="4" t="str">
        <f t="shared" si="71"/>
        <v>KRAYN-WKO-NDX-20120225</v>
      </c>
      <c r="Q2314">
        <f t="shared" si="72"/>
        <v>1</v>
      </c>
    </row>
    <row r="2315" spans="1:17" x14ac:dyDescent="0.25">
      <c r="A2315" t="s">
        <v>2825</v>
      </c>
      <c r="B2315" t="s">
        <v>2826</v>
      </c>
      <c r="C2315" s="2">
        <v>40964</v>
      </c>
      <c r="D2315" s="2">
        <v>40964</v>
      </c>
      <c r="E2315" t="s">
        <v>20</v>
      </c>
      <c r="F2315" t="s">
        <v>161</v>
      </c>
      <c r="G2315" t="s">
        <v>141</v>
      </c>
      <c r="H2315">
        <v>1</v>
      </c>
      <c r="I2315" t="s">
        <v>142</v>
      </c>
      <c r="K2315" s="5" t="s">
        <v>143</v>
      </c>
      <c r="L2315">
        <v>1.8166667222976685</v>
      </c>
      <c r="M2315" t="s">
        <v>144</v>
      </c>
      <c r="N2315" t="s">
        <v>2827</v>
      </c>
      <c r="P2315" s="4" t="str">
        <f t="shared" si="71"/>
        <v>KRAYN-WKO-NDX-20120225</v>
      </c>
      <c r="Q2315">
        <f t="shared" si="72"/>
        <v>1</v>
      </c>
    </row>
    <row r="2316" spans="1:17" x14ac:dyDescent="0.25">
      <c r="A2316" t="s">
        <v>4828</v>
      </c>
      <c r="B2316" t="s">
        <v>2574</v>
      </c>
      <c r="C2316" s="2">
        <v>40964</v>
      </c>
      <c r="D2316" s="2">
        <v>40964</v>
      </c>
      <c r="E2316" t="s">
        <v>33</v>
      </c>
      <c r="F2316" t="s">
        <v>161</v>
      </c>
      <c r="G2316" t="s">
        <v>141</v>
      </c>
      <c r="H2316">
        <v>2.25</v>
      </c>
      <c r="I2316" t="s">
        <v>142</v>
      </c>
      <c r="K2316" s="5" t="s">
        <v>143</v>
      </c>
      <c r="L2316">
        <v>10.133333206176758</v>
      </c>
      <c r="M2316" t="s">
        <v>144</v>
      </c>
      <c r="N2316" t="s">
        <v>4829</v>
      </c>
      <c r="P2316" s="4" t="str">
        <f t="shared" si="71"/>
        <v>KRAYN-WKO-NDX-20120225</v>
      </c>
      <c r="Q2316">
        <f t="shared" si="72"/>
        <v>1</v>
      </c>
    </row>
    <row r="2317" spans="1:17" x14ac:dyDescent="0.25">
      <c r="A2317" s="37" t="s">
        <v>1648</v>
      </c>
      <c r="B2317" t="s">
        <v>1464</v>
      </c>
      <c r="C2317" s="2">
        <v>40966</v>
      </c>
      <c r="E2317" t="s">
        <v>13</v>
      </c>
      <c r="F2317" t="s">
        <v>161</v>
      </c>
      <c r="G2317" t="s">
        <v>141</v>
      </c>
      <c r="H2317">
        <v>2.5</v>
      </c>
      <c r="I2317" t="s">
        <v>142</v>
      </c>
      <c r="K2317" s="5" t="s">
        <v>143</v>
      </c>
      <c r="L2317">
        <v>8.6333332061767578</v>
      </c>
      <c r="M2317" t="s">
        <v>144</v>
      </c>
      <c r="N2317" t="s">
        <v>1649</v>
      </c>
      <c r="P2317" s="4" t="str">
        <f t="shared" si="71"/>
        <v>KRAYN-WKO-NDX-20120227</v>
      </c>
      <c r="Q2317">
        <f t="shared" si="72"/>
        <v>1</v>
      </c>
    </row>
    <row r="2318" spans="1:17" x14ac:dyDescent="0.25">
      <c r="A2318" t="s">
        <v>2971</v>
      </c>
      <c r="B2318" t="s">
        <v>2228</v>
      </c>
      <c r="C2318" s="2">
        <v>40966</v>
      </c>
      <c r="D2318" s="2">
        <v>40966</v>
      </c>
      <c r="E2318" t="s">
        <v>20</v>
      </c>
      <c r="F2318" t="s">
        <v>161</v>
      </c>
      <c r="G2318" t="s">
        <v>141</v>
      </c>
      <c r="H2318">
        <v>0.5</v>
      </c>
      <c r="I2318" t="s">
        <v>142</v>
      </c>
      <c r="K2318" s="5" t="s">
        <v>143</v>
      </c>
      <c r="L2318">
        <v>9.4333333969116211</v>
      </c>
      <c r="M2318" t="s">
        <v>144</v>
      </c>
      <c r="N2318" t="s">
        <v>2972</v>
      </c>
      <c r="P2318" s="4" t="str">
        <f t="shared" si="71"/>
        <v>KRAYN-WKO-NDX-20120227</v>
      </c>
      <c r="Q2318">
        <f t="shared" si="72"/>
        <v>1</v>
      </c>
    </row>
    <row r="2319" spans="1:17" x14ac:dyDescent="0.25">
      <c r="A2319" t="s">
        <v>4405</v>
      </c>
      <c r="B2319" t="s">
        <v>4406</v>
      </c>
      <c r="C2319" s="2">
        <v>40966</v>
      </c>
      <c r="D2319" s="2">
        <v>40966</v>
      </c>
      <c r="E2319" t="s">
        <v>30</v>
      </c>
      <c r="F2319" t="s">
        <v>161</v>
      </c>
      <c r="G2319" t="s">
        <v>141</v>
      </c>
      <c r="H2319">
        <v>1.25</v>
      </c>
      <c r="I2319" t="s">
        <v>142</v>
      </c>
      <c r="K2319" s="5" t="s">
        <v>143</v>
      </c>
      <c r="L2319">
        <v>0.15000000596046448</v>
      </c>
      <c r="M2319" t="s">
        <v>144</v>
      </c>
      <c r="N2319" t="s">
        <v>4407</v>
      </c>
      <c r="P2319" s="4" t="str">
        <f t="shared" si="71"/>
        <v>KRAYN-WKO-NDX-20120227</v>
      </c>
      <c r="Q2319">
        <f t="shared" si="72"/>
        <v>1</v>
      </c>
    </row>
    <row r="2320" spans="1:17" x14ac:dyDescent="0.25">
      <c r="A2320" t="s">
        <v>5322</v>
      </c>
      <c r="B2320" t="s">
        <v>2228</v>
      </c>
      <c r="C2320" s="2">
        <v>40966</v>
      </c>
      <c r="D2320" s="2">
        <v>40966</v>
      </c>
      <c r="E2320" t="s">
        <v>20</v>
      </c>
      <c r="F2320" t="s">
        <v>161</v>
      </c>
      <c r="G2320" t="s">
        <v>141</v>
      </c>
      <c r="H2320">
        <v>10.75</v>
      </c>
      <c r="I2320" t="s">
        <v>142</v>
      </c>
      <c r="J2320" t="s">
        <v>124</v>
      </c>
      <c r="K2320" s="5" t="s">
        <v>168</v>
      </c>
      <c r="L2320">
        <v>9.4333333969116211</v>
      </c>
      <c r="M2320" t="s">
        <v>144</v>
      </c>
      <c r="N2320" t="s">
        <v>2969</v>
      </c>
      <c r="P2320" s="4" t="str">
        <f t="shared" si="71"/>
        <v>KRAYN-WKO-NDX-20120227</v>
      </c>
      <c r="Q2320">
        <f t="shared" si="72"/>
        <v>1</v>
      </c>
    </row>
    <row r="2321" spans="1:17" x14ac:dyDescent="0.25">
      <c r="A2321" s="37" t="s">
        <v>1650</v>
      </c>
      <c r="B2321" t="s">
        <v>1464</v>
      </c>
      <c r="C2321" s="2">
        <v>40967</v>
      </c>
      <c r="E2321" t="s">
        <v>13</v>
      </c>
      <c r="F2321" t="s">
        <v>161</v>
      </c>
      <c r="G2321" t="s">
        <v>141</v>
      </c>
      <c r="H2321">
        <v>10</v>
      </c>
      <c r="I2321" t="s">
        <v>142</v>
      </c>
      <c r="K2321" s="5" t="s">
        <v>143</v>
      </c>
      <c r="L2321">
        <v>8.6333332061767578</v>
      </c>
      <c r="M2321" t="s">
        <v>144</v>
      </c>
      <c r="N2321" t="s">
        <v>1651</v>
      </c>
      <c r="P2321" s="4" t="str">
        <f t="shared" si="71"/>
        <v>KRAYN-WKO-NDX-20120228</v>
      </c>
      <c r="Q2321">
        <f t="shared" si="72"/>
        <v>1</v>
      </c>
    </row>
    <row r="2322" spans="1:17" x14ac:dyDescent="0.25">
      <c r="A2322" s="37" t="s">
        <v>5259</v>
      </c>
      <c r="B2322" t="s">
        <v>1464</v>
      </c>
      <c r="C2322" s="2">
        <v>40967</v>
      </c>
      <c r="E2322" t="s">
        <v>13</v>
      </c>
      <c r="F2322" t="s">
        <v>161</v>
      </c>
      <c r="G2322" t="s">
        <v>141</v>
      </c>
      <c r="H2322">
        <v>5.5</v>
      </c>
      <c r="I2322" t="s">
        <v>142</v>
      </c>
      <c r="K2322" s="5" t="s">
        <v>143</v>
      </c>
      <c r="L2322">
        <v>8.6333332061767578</v>
      </c>
      <c r="M2322" t="s">
        <v>144</v>
      </c>
      <c r="N2322" t="s">
        <v>1651</v>
      </c>
      <c r="P2322" s="4" t="str">
        <f t="shared" si="71"/>
        <v>KRAYN-WKO-NDX-20120228</v>
      </c>
      <c r="Q2322">
        <f t="shared" si="72"/>
        <v>1</v>
      </c>
    </row>
    <row r="2323" spans="1:17" x14ac:dyDescent="0.25">
      <c r="A2323" t="s">
        <v>5348</v>
      </c>
      <c r="B2323" t="s">
        <v>1769</v>
      </c>
      <c r="C2323" s="2">
        <v>40967</v>
      </c>
      <c r="E2323" t="s">
        <v>13</v>
      </c>
      <c r="F2323" t="s">
        <v>1216</v>
      </c>
      <c r="G2323" t="s">
        <v>141</v>
      </c>
      <c r="H2323">
        <v>1</v>
      </c>
      <c r="I2323" t="s">
        <v>142</v>
      </c>
      <c r="K2323" s="5" t="s">
        <v>143</v>
      </c>
      <c r="L2323">
        <v>2.25</v>
      </c>
      <c r="M2323" t="s">
        <v>144</v>
      </c>
      <c r="N2323" t="s">
        <v>1770</v>
      </c>
      <c r="P2323" s="4" t="str">
        <f t="shared" si="71"/>
        <v>KRAYN-WKO-NDX-20120228</v>
      </c>
      <c r="Q2323">
        <f t="shared" si="72"/>
        <v>1</v>
      </c>
    </row>
    <row r="2324" spans="1:17" x14ac:dyDescent="0.25">
      <c r="A2324" t="s">
        <v>1403</v>
      </c>
      <c r="B2324" t="s">
        <v>1404</v>
      </c>
      <c r="C2324" s="2">
        <v>40969</v>
      </c>
      <c r="D2324" s="2">
        <v>40970</v>
      </c>
      <c r="E2324" t="s">
        <v>11</v>
      </c>
      <c r="F2324" t="s">
        <v>161</v>
      </c>
      <c r="G2324" t="s">
        <v>141</v>
      </c>
      <c r="H2324">
        <v>5</v>
      </c>
      <c r="I2324" t="s">
        <v>142</v>
      </c>
      <c r="K2324" s="5" t="s">
        <v>143</v>
      </c>
      <c r="L2324">
        <v>4.3833332061767578</v>
      </c>
      <c r="M2324" t="s">
        <v>144</v>
      </c>
      <c r="N2324" t="s">
        <v>1405</v>
      </c>
      <c r="P2324" s="4" t="str">
        <f t="shared" si="71"/>
        <v>KRAYN-WKO-NDX-20120301</v>
      </c>
      <c r="Q2324">
        <f t="shared" si="72"/>
        <v>1</v>
      </c>
    </row>
    <row r="2325" spans="1:17" x14ac:dyDescent="0.25">
      <c r="A2325" s="37" t="s">
        <v>1741</v>
      </c>
      <c r="B2325" t="s">
        <v>1464</v>
      </c>
      <c r="C2325" s="2">
        <v>40969</v>
      </c>
      <c r="E2325" t="s">
        <v>13</v>
      </c>
      <c r="F2325" t="s">
        <v>161</v>
      </c>
      <c r="G2325" t="s">
        <v>141</v>
      </c>
      <c r="H2325">
        <v>6</v>
      </c>
      <c r="I2325" t="s">
        <v>142</v>
      </c>
      <c r="K2325" s="5" t="s">
        <v>143</v>
      </c>
      <c r="L2325">
        <v>9.8500003814697266</v>
      </c>
      <c r="M2325" t="s">
        <v>144</v>
      </c>
      <c r="N2325" t="s">
        <v>1742</v>
      </c>
      <c r="P2325" s="4" t="str">
        <f t="shared" si="71"/>
        <v>KRAYN-WKO-NDX-20120301</v>
      </c>
      <c r="Q2325">
        <f t="shared" si="72"/>
        <v>1</v>
      </c>
    </row>
    <row r="2326" spans="1:17" x14ac:dyDescent="0.25">
      <c r="A2326" t="s">
        <v>4408</v>
      </c>
      <c r="B2326" t="s">
        <v>1935</v>
      </c>
      <c r="C2326" s="2">
        <v>40969</v>
      </c>
      <c r="D2326" s="2">
        <v>40969</v>
      </c>
      <c r="E2326" t="s">
        <v>30</v>
      </c>
      <c r="F2326" t="s">
        <v>161</v>
      </c>
      <c r="G2326" t="s">
        <v>141</v>
      </c>
      <c r="H2326">
        <v>0.75</v>
      </c>
      <c r="I2326" t="s">
        <v>142</v>
      </c>
      <c r="K2326" s="5" t="s">
        <v>143</v>
      </c>
      <c r="L2326">
        <v>2.1166665554046631</v>
      </c>
      <c r="M2326" t="s">
        <v>144</v>
      </c>
      <c r="N2326" t="s">
        <v>4409</v>
      </c>
      <c r="P2326" s="4" t="str">
        <f t="shared" si="71"/>
        <v>KRAYN-WKO-NDX-20120301</v>
      </c>
      <c r="Q2326">
        <f t="shared" si="72"/>
        <v>1</v>
      </c>
    </row>
    <row r="2327" spans="1:17" x14ac:dyDescent="0.25">
      <c r="A2327" t="s">
        <v>5308</v>
      </c>
      <c r="B2327" t="s">
        <v>1461</v>
      </c>
      <c r="C2327" s="2">
        <v>40969</v>
      </c>
      <c r="D2327" s="2">
        <v>40969</v>
      </c>
      <c r="E2327" t="s">
        <v>29</v>
      </c>
      <c r="F2327" t="s">
        <v>161</v>
      </c>
      <c r="G2327" t="s">
        <v>141</v>
      </c>
      <c r="H2327">
        <v>1</v>
      </c>
      <c r="I2327" t="s">
        <v>142</v>
      </c>
      <c r="K2327" s="5" t="s">
        <v>143</v>
      </c>
      <c r="L2327">
        <v>0.71666663885116577</v>
      </c>
      <c r="M2327" t="s">
        <v>144</v>
      </c>
      <c r="N2327" t="s">
        <v>4254</v>
      </c>
      <c r="P2327" s="4" t="str">
        <f t="shared" si="71"/>
        <v>KRAYN-WKO-NDX-20120301</v>
      </c>
      <c r="Q2327">
        <f t="shared" si="72"/>
        <v>1</v>
      </c>
    </row>
    <row r="2328" spans="1:17" x14ac:dyDescent="0.25">
      <c r="A2328" t="s">
        <v>1924</v>
      </c>
      <c r="B2328" t="s">
        <v>1464</v>
      </c>
      <c r="C2328" s="2">
        <v>40970</v>
      </c>
      <c r="E2328" t="s">
        <v>13</v>
      </c>
      <c r="F2328" t="s">
        <v>161</v>
      </c>
      <c r="G2328" t="s">
        <v>141</v>
      </c>
      <c r="H2328">
        <v>8.25</v>
      </c>
      <c r="I2328" t="s">
        <v>142</v>
      </c>
      <c r="K2328" s="5" t="s">
        <v>143</v>
      </c>
      <c r="L2328">
        <v>2.9833333492279053</v>
      </c>
      <c r="M2328" t="s">
        <v>144</v>
      </c>
      <c r="N2328" t="s">
        <v>1925</v>
      </c>
      <c r="P2328" s="4" t="str">
        <f t="shared" si="71"/>
        <v>KRAYN-WKO-NDX-20120302</v>
      </c>
      <c r="Q2328">
        <f t="shared" si="72"/>
        <v>1</v>
      </c>
    </row>
    <row r="2329" spans="1:17" x14ac:dyDescent="0.25">
      <c r="A2329" t="s">
        <v>3119</v>
      </c>
      <c r="B2329" t="s">
        <v>1888</v>
      </c>
      <c r="C2329" s="2">
        <v>40970</v>
      </c>
      <c r="D2329" s="2">
        <v>40970</v>
      </c>
      <c r="E2329" t="s">
        <v>22</v>
      </c>
      <c r="F2329" t="s">
        <v>161</v>
      </c>
      <c r="G2329" t="s">
        <v>141</v>
      </c>
      <c r="H2329">
        <v>1.75</v>
      </c>
      <c r="I2329" t="s">
        <v>142</v>
      </c>
      <c r="J2329" t="s">
        <v>78</v>
      </c>
      <c r="K2329" s="5" t="s">
        <v>168</v>
      </c>
      <c r="L2329">
        <v>1.2333333492279053</v>
      </c>
      <c r="M2329" t="s">
        <v>144</v>
      </c>
      <c r="N2329" t="s">
        <v>3120</v>
      </c>
      <c r="P2329" s="4" t="str">
        <f t="shared" si="71"/>
        <v>KRAYN-WKO-NDX-20120302</v>
      </c>
      <c r="Q2329">
        <f t="shared" si="72"/>
        <v>1</v>
      </c>
    </row>
    <row r="2330" spans="1:17" x14ac:dyDescent="0.25">
      <c r="A2330" t="s">
        <v>1406</v>
      </c>
      <c r="B2330" t="s">
        <v>1404</v>
      </c>
      <c r="C2330" s="2">
        <v>40971</v>
      </c>
      <c r="D2330" s="2">
        <v>40971</v>
      </c>
      <c r="E2330" t="s">
        <v>11</v>
      </c>
      <c r="F2330" t="s">
        <v>161</v>
      </c>
      <c r="G2330" t="s">
        <v>141</v>
      </c>
      <c r="H2330">
        <v>42.25</v>
      </c>
      <c r="I2330" t="s">
        <v>142</v>
      </c>
      <c r="J2330" t="s">
        <v>137</v>
      </c>
      <c r="K2330" s="5" t="s">
        <v>168</v>
      </c>
      <c r="L2330">
        <v>40.316665649414063</v>
      </c>
      <c r="M2330" t="s">
        <v>144</v>
      </c>
      <c r="N2330" t="s">
        <v>1407</v>
      </c>
      <c r="P2330" s="4" t="str">
        <f t="shared" si="71"/>
        <v>KRAYN-WKO-NDX-20120303</v>
      </c>
      <c r="Q2330">
        <f t="shared" si="72"/>
        <v>1</v>
      </c>
    </row>
    <row r="2331" spans="1:17" x14ac:dyDescent="0.25">
      <c r="A2331" t="s">
        <v>1450</v>
      </c>
      <c r="B2331" t="s">
        <v>1404</v>
      </c>
      <c r="C2331" s="2">
        <v>40971</v>
      </c>
      <c r="D2331" s="2">
        <v>40971</v>
      </c>
      <c r="E2331" t="s">
        <v>11</v>
      </c>
      <c r="F2331" t="s">
        <v>161</v>
      </c>
      <c r="G2331" t="s">
        <v>141</v>
      </c>
      <c r="H2331">
        <v>4</v>
      </c>
      <c r="I2331" t="s">
        <v>142</v>
      </c>
      <c r="K2331" s="5" t="s">
        <v>143</v>
      </c>
      <c r="L2331">
        <v>40.316665649414063</v>
      </c>
      <c r="M2331" t="s">
        <v>144</v>
      </c>
      <c r="N2331" t="s">
        <v>1451</v>
      </c>
      <c r="P2331" s="4" t="str">
        <f t="shared" si="71"/>
        <v>KRAYN-WKO-NDX-20120303</v>
      </c>
      <c r="Q2331">
        <f t="shared" si="72"/>
        <v>1</v>
      </c>
    </row>
    <row r="2332" spans="1:17" x14ac:dyDescent="0.25">
      <c r="A2332" t="s">
        <v>4605</v>
      </c>
      <c r="B2332" t="s">
        <v>3122</v>
      </c>
      <c r="C2332" s="2">
        <v>40971</v>
      </c>
      <c r="D2332" s="2">
        <v>40971</v>
      </c>
      <c r="E2332" t="s">
        <v>32</v>
      </c>
      <c r="F2332" t="s">
        <v>140</v>
      </c>
      <c r="G2332" t="s">
        <v>141</v>
      </c>
      <c r="H2332">
        <v>7.5</v>
      </c>
      <c r="I2332" t="s">
        <v>142</v>
      </c>
      <c r="J2332" t="s">
        <v>4606</v>
      </c>
      <c r="K2332" s="5" t="s">
        <v>4607</v>
      </c>
      <c r="L2332">
        <v>17.216667175292969</v>
      </c>
      <c r="M2332" t="s">
        <v>144</v>
      </c>
      <c r="N2332" t="s">
        <v>4608</v>
      </c>
      <c r="P2332" s="4" t="str">
        <f t="shared" si="71"/>
        <v>KRAYN-WKO-NDX-20120303</v>
      </c>
      <c r="Q2332">
        <f t="shared" si="72"/>
        <v>1</v>
      </c>
    </row>
    <row r="2333" spans="1:17" x14ac:dyDescent="0.25">
      <c r="A2333" t="s">
        <v>1887</v>
      </c>
      <c r="B2333" t="s">
        <v>1888</v>
      </c>
      <c r="C2333" s="2">
        <v>40973</v>
      </c>
      <c r="D2333" s="2">
        <v>40973</v>
      </c>
      <c r="E2333" t="s">
        <v>14</v>
      </c>
      <c r="F2333" t="s">
        <v>161</v>
      </c>
      <c r="G2333" t="s">
        <v>141</v>
      </c>
      <c r="H2333">
        <v>2.75</v>
      </c>
      <c r="I2333" t="s">
        <v>142</v>
      </c>
      <c r="J2333" t="s">
        <v>78</v>
      </c>
      <c r="K2333" s="5" t="s">
        <v>168</v>
      </c>
      <c r="L2333">
        <v>2.6500000953674316</v>
      </c>
      <c r="M2333" t="s">
        <v>144</v>
      </c>
      <c r="N2333" t="s">
        <v>1889</v>
      </c>
      <c r="P2333" s="4" t="str">
        <f t="shared" si="71"/>
        <v>KRAYN-WKO-NDX-20120305</v>
      </c>
      <c r="Q2333">
        <f t="shared" si="72"/>
        <v>1</v>
      </c>
    </row>
    <row r="2334" spans="1:17" x14ac:dyDescent="0.25">
      <c r="A2334" t="s">
        <v>4072</v>
      </c>
      <c r="B2334" t="s">
        <v>1219</v>
      </c>
      <c r="C2334" s="2">
        <v>40973</v>
      </c>
      <c r="E2334" t="s">
        <v>28</v>
      </c>
      <c r="F2334" t="s">
        <v>1216</v>
      </c>
      <c r="G2334" t="s">
        <v>141</v>
      </c>
      <c r="H2334">
        <v>0.25</v>
      </c>
      <c r="I2334" t="s">
        <v>142</v>
      </c>
      <c r="K2334" s="5" t="s">
        <v>143</v>
      </c>
      <c r="L2334">
        <v>6.9000000953674316</v>
      </c>
      <c r="M2334" t="s">
        <v>144</v>
      </c>
      <c r="N2334" t="s">
        <v>4073</v>
      </c>
      <c r="P2334" s="4" t="str">
        <f t="shared" si="71"/>
        <v>KRAYN-WKO-NDX-20120305</v>
      </c>
      <c r="Q2334">
        <f t="shared" si="72"/>
        <v>1</v>
      </c>
    </row>
    <row r="2335" spans="1:17" x14ac:dyDescent="0.25">
      <c r="A2335" t="s">
        <v>4426</v>
      </c>
      <c r="B2335" t="s">
        <v>1219</v>
      </c>
      <c r="C2335" s="2">
        <v>40973</v>
      </c>
      <c r="E2335" t="s">
        <v>30</v>
      </c>
      <c r="F2335" t="s">
        <v>1216</v>
      </c>
      <c r="G2335" t="s">
        <v>141</v>
      </c>
      <c r="H2335">
        <v>1.75</v>
      </c>
      <c r="I2335" t="s">
        <v>142</v>
      </c>
      <c r="K2335" s="5" t="s">
        <v>143</v>
      </c>
      <c r="L2335">
        <v>1.2000000476837158</v>
      </c>
      <c r="M2335" t="s">
        <v>144</v>
      </c>
      <c r="N2335" t="s">
        <v>4427</v>
      </c>
      <c r="P2335" s="4" t="str">
        <f t="shared" si="71"/>
        <v>KRAYN-WKO-NDX-20120305</v>
      </c>
      <c r="Q2335">
        <f t="shared" si="72"/>
        <v>1</v>
      </c>
    </row>
    <row r="2336" spans="1:17" x14ac:dyDescent="0.25">
      <c r="A2336" t="s">
        <v>4541</v>
      </c>
      <c r="B2336" t="s">
        <v>1219</v>
      </c>
      <c r="C2336" s="2">
        <v>40973</v>
      </c>
      <c r="E2336" t="s">
        <v>31</v>
      </c>
      <c r="F2336" t="s">
        <v>1216</v>
      </c>
      <c r="G2336" t="s">
        <v>141</v>
      </c>
      <c r="H2336">
        <v>0.5</v>
      </c>
      <c r="I2336" t="s">
        <v>142</v>
      </c>
      <c r="K2336" s="5" t="s">
        <v>143</v>
      </c>
      <c r="L2336">
        <v>3.5333333015441895</v>
      </c>
      <c r="M2336" t="s">
        <v>144</v>
      </c>
      <c r="N2336" t="s">
        <v>4073</v>
      </c>
      <c r="P2336" s="4" t="str">
        <f t="shared" si="71"/>
        <v>KRAYN-WKO-NDX-20120305</v>
      </c>
      <c r="Q2336">
        <f t="shared" si="72"/>
        <v>1</v>
      </c>
    </row>
    <row r="2337" spans="1:17" x14ac:dyDescent="0.25">
      <c r="A2337" t="s">
        <v>4774</v>
      </c>
      <c r="B2337" t="s">
        <v>1219</v>
      </c>
      <c r="C2337" s="2">
        <v>40973</v>
      </c>
      <c r="E2337" t="s">
        <v>33</v>
      </c>
      <c r="F2337" t="s">
        <v>1216</v>
      </c>
      <c r="G2337" t="s">
        <v>141</v>
      </c>
      <c r="H2337">
        <v>0.5</v>
      </c>
      <c r="I2337" t="s">
        <v>142</v>
      </c>
      <c r="K2337" s="5" t="s">
        <v>143</v>
      </c>
      <c r="L2337">
        <v>7.6999998092651367</v>
      </c>
      <c r="M2337" t="s">
        <v>144</v>
      </c>
      <c r="N2337" t="s">
        <v>4073</v>
      </c>
      <c r="P2337" s="4" t="str">
        <f t="shared" si="71"/>
        <v>KRAYN-WKO-NDX-20120305</v>
      </c>
      <c r="Q2337">
        <f t="shared" si="72"/>
        <v>1</v>
      </c>
    </row>
    <row r="2338" spans="1:17" x14ac:dyDescent="0.25">
      <c r="A2338" t="s">
        <v>5011</v>
      </c>
      <c r="B2338" t="s">
        <v>1464</v>
      </c>
      <c r="C2338" s="2">
        <v>40973</v>
      </c>
      <c r="E2338" t="s">
        <v>34</v>
      </c>
      <c r="F2338" t="s">
        <v>161</v>
      </c>
      <c r="G2338" t="s">
        <v>141</v>
      </c>
      <c r="H2338">
        <v>4</v>
      </c>
      <c r="I2338" t="s">
        <v>142</v>
      </c>
      <c r="K2338" s="5" t="s">
        <v>143</v>
      </c>
      <c r="L2338">
        <v>4.2833333015441895</v>
      </c>
      <c r="M2338" t="s">
        <v>144</v>
      </c>
      <c r="N2338" t="s">
        <v>5012</v>
      </c>
      <c r="P2338" s="4" t="str">
        <f t="shared" si="71"/>
        <v>KRAYN-WKO-NDX-20120305</v>
      </c>
      <c r="Q2338">
        <f t="shared" si="72"/>
        <v>1</v>
      </c>
    </row>
    <row r="2339" spans="1:17" x14ac:dyDescent="0.25">
      <c r="A2339" t="s">
        <v>5114</v>
      </c>
      <c r="B2339" t="s">
        <v>1219</v>
      </c>
      <c r="C2339" s="2">
        <v>40973</v>
      </c>
      <c r="E2339" t="s">
        <v>35</v>
      </c>
      <c r="F2339" t="s">
        <v>1216</v>
      </c>
      <c r="G2339" t="s">
        <v>141</v>
      </c>
      <c r="H2339">
        <v>0.5</v>
      </c>
      <c r="I2339" t="s">
        <v>142</v>
      </c>
      <c r="K2339" s="5" t="s">
        <v>143</v>
      </c>
      <c r="L2339">
        <v>2.9166667461395264</v>
      </c>
      <c r="M2339" t="s">
        <v>144</v>
      </c>
      <c r="N2339" t="s">
        <v>4073</v>
      </c>
      <c r="P2339" s="4" t="str">
        <f t="shared" si="71"/>
        <v>KRAYN-WKO-NDX-20120305</v>
      </c>
      <c r="Q2339">
        <f t="shared" si="72"/>
        <v>1</v>
      </c>
    </row>
    <row r="2340" spans="1:17" x14ac:dyDescent="0.25">
      <c r="A2340" s="37" t="s">
        <v>1738</v>
      </c>
      <c r="B2340" t="s">
        <v>1464</v>
      </c>
      <c r="C2340" s="2">
        <v>40974</v>
      </c>
      <c r="D2340" s="2">
        <v>40975</v>
      </c>
      <c r="E2340" t="s">
        <v>13</v>
      </c>
      <c r="F2340" t="s">
        <v>161</v>
      </c>
      <c r="G2340" t="s">
        <v>141</v>
      </c>
      <c r="H2340">
        <v>16</v>
      </c>
      <c r="I2340" t="s">
        <v>142</v>
      </c>
      <c r="J2340" t="s">
        <v>136</v>
      </c>
      <c r="K2340" s="5" t="s">
        <v>333</v>
      </c>
      <c r="L2340">
        <v>193.43333435058594</v>
      </c>
      <c r="M2340" t="s">
        <v>144</v>
      </c>
      <c r="N2340" t="s">
        <v>1739</v>
      </c>
      <c r="P2340" s="4" t="str">
        <f t="shared" si="71"/>
        <v>KRAYN-WKO-NDX-20120306</v>
      </c>
      <c r="Q2340">
        <f t="shared" si="72"/>
        <v>1</v>
      </c>
    </row>
    <row r="2341" spans="1:17" x14ac:dyDescent="0.25">
      <c r="A2341" t="s">
        <v>5020</v>
      </c>
      <c r="B2341" t="s">
        <v>1464</v>
      </c>
      <c r="C2341" s="2">
        <v>40974</v>
      </c>
      <c r="E2341" t="s">
        <v>34</v>
      </c>
      <c r="F2341" t="s">
        <v>161</v>
      </c>
      <c r="G2341" t="s">
        <v>141</v>
      </c>
      <c r="H2341">
        <v>15.5</v>
      </c>
      <c r="I2341" t="s">
        <v>142</v>
      </c>
      <c r="K2341" s="5" t="s">
        <v>143</v>
      </c>
      <c r="L2341">
        <v>3.0166666507720947</v>
      </c>
      <c r="M2341" t="s">
        <v>144</v>
      </c>
      <c r="N2341" t="s">
        <v>5021</v>
      </c>
      <c r="P2341" s="4" t="str">
        <f t="shared" si="71"/>
        <v>KRAYN-WKO-NDX-20120306</v>
      </c>
      <c r="Q2341">
        <f t="shared" si="72"/>
        <v>1</v>
      </c>
    </row>
    <row r="2342" spans="1:17" x14ac:dyDescent="0.25">
      <c r="A2342" t="s">
        <v>5349</v>
      </c>
      <c r="B2342" t="s">
        <v>1769</v>
      </c>
      <c r="C2342" s="2">
        <v>40974</v>
      </c>
      <c r="E2342" t="s">
        <v>34</v>
      </c>
      <c r="F2342" t="s">
        <v>1216</v>
      </c>
      <c r="G2342" t="s">
        <v>141</v>
      </c>
      <c r="H2342">
        <v>0.25</v>
      </c>
      <c r="I2342" t="s">
        <v>142</v>
      </c>
      <c r="K2342" s="5" t="s">
        <v>143</v>
      </c>
      <c r="L2342">
        <v>3.0166666507720947</v>
      </c>
      <c r="M2342" t="s">
        <v>144</v>
      </c>
      <c r="N2342" t="s">
        <v>5019</v>
      </c>
      <c r="P2342" s="4" t="str">
        <f t="shared" si="71"/>
        <v>KRAYN-WKO-NDX-20120306</v>
      </c>
      <c r="Q2342">
        <f t="shared" si="72"/>
        <v>1</v>
      </c>
    </row>
    <row r="2343" spans="1:17" x14ac:dyDescent="0.25">
      <c r="A2343" t="s">
        <v>4074</v>
      </c>
      <c r="B2343" t="s">
        <v>1274</v>
      </c>
      <c r="C2343" s="2">
        <v>40976</v>
      </c>
      <c r="E2343" t="s">
        <v>28</v>
      </c>
      <c r="F2343" t="s">
        <v>161</v>
      </c>
      <c r="G2343" t="s">
        <v>141</v>
      </c>
      <c r="H2343">
        <v>2</v>
      </c>
      <c r="I2343" t="s">
        <v>142</v>
      </c>
      <c r="K2343" s="5" t="s">
        <v>143</v>
      </c>
      <c r="L2343">
        <v>6.9000000953674316</v>
      </c>
      <c r="M2343" t="s">
        <v>144</v>
      </c>
      <c r="N2343" t="s">
        <v>4075</v>
      </c>
      <c r="P2343" s="4" t="str">
        <f t="shared" si="71"/>
        <v>KRAYN-WKO-NDX-20120308</v>
      </c>
      <c r="Q2343">
        <f t="shared" si="72"/>
        <v>1</v>
      </c>
    </row>
    <row r="2344" spans="1:17" x14ac:dyDescent="0.25">
      <c r="A2344" t="s">
        <v>2810</v>
      </c>
      <c r="B2344" t="s">
        <v>1461</v>
      </c>
      <c r="C2344" s="2">
        <v>40977</v>
      </c>
      <c r="D2344" s="2">
        <v>40978</v>
      </c>
      <c r="E2344" t="s">
        <v>19</v>
      </c>
      <c r="F2344" t="s">
        <v>161</v>
      </c>
      <c r="G2344" t="s">
        <v>141</v>
      </c>
      <c r="H2344">
        <v>4</v>
      </c>
      <c r="I2344" t="s">
        <v>142</v>
      </c>
      <c r="K2344" s="5" t="s">
        <v>143</v>
      </c>
      <c r="L2344">
        <v>3.0499999523162842</v>
      </c>
      <c r="M2344" t="s">
        <v>144</v>
      </c>
      <c r="N2344" t="s">
        <v>2811</v>
      </c>
      <c r="P2344" s="4" t="str">
        <f t="shared" si="71"/>
        <v>KRAYN-WKO-NDX-20120309</v>
      </c>
      <c r="Q2344">
        <f t="shared" si="72"/>
        <v>1</v>
      </c>
    </row>
    <row r="2345" spans="1:17" x14ac:dyDescent="0.25">
      <c r="A2345" t="s">
        <v>3076</v>
      </c>
      <c r="B2345" t="s">
        <v>1274</v>
      </c>
      <c r="C2345" s="2">
        <v>40977</v>
      </c>
      <c r="D2345" s="2">
        <v>40977</v>
      </c>
      <c r="E2345" t="s">
        <v>21</v>
      </c>
      <c r="F2345" t="s">
        <v>161</v>
      </c>
      <c r="G2345" t="s">
        <v>141</v>
      </c>
      <c r="H2345">
        <v>2</v>
      </c>
      <c r="I2345" t="s">
        <v>142</v>
      </c>
      <c r="K2345" s="5" t="s">
        <v>143</v>
      </c>
      <c r="L2345">
        <v>0.80000001192092896</v>
      </c>
      <c r="M2345" t="s">
        <v>144</v>
      </c>
      <c r="N2345" t="s">
        <v>3077</v>
      </c>
      <c r="P2345" s="4" t="str">
        <f t="shared" si="71"/>
        <v>KRAYN-WKO-NDX-20120309</v>
      </c>
      <c r="Q2345">
        <f t="shared" si="72"/>
        <v>1</v>
      </c>
    </row>
    <row r="2346" spans="1:17" x14ac:dyDescent="0.25">
      <c r="A2346" t="s">
        <v>2792</v>
      </c>
      <c r="B2346" t="s">
        <v>1461</v>
      </c>
      <c r="C2346" s="2">
        <v>40978</v>
      </c>
      <c r="D2346" s="2">
        <v>40978</v>
      </c>
      <c r="E2346" t="s">
        <v>19</v>
      </c>
      <c r="F2346" t="s">
        <v>161</v>
      </c>
      <c r="G2346" t="s">
        <v>141</v>
      </c>
      <c r="H2346">
        <v>7.5</v>
      </c>
      <c r="I2346" t="s">
        <v>142</v>
      </c>
      <c r="K2346" s="5" t="s">
        <v>143</v>
      </c>
      <c r="L2346">
        <v>11.383333206176758</v>
      </c>
      <c r="M2346" t="s">
        <v>144</v>
      </c>
      <c r="N2346" t="s">
        <v>2793</v>
      </c>
      <c r="P2346" s="4" t="str">
        <f t="shared" si="71"/>
        <v>KRAYN-WKO-NDX-20120310</v>
      </c>
      <c r="Q2346">
        <f t="shared" si="72"/>
        <v>1</v>
      </c>
    </row>
    <row r="2347" spans="1:17" x14ac:dyDescent="0.25">
      <c r="A2347" t="s">
        <v>2812</v>
      </c>
      <c r="B2347" t="s">
        <v>1461</v>
      </c>
      <c r="C2347" s="2">
        <v>40978</v>
      </c>
      <c r="D2347" s="2">
        <v>40978</v>
      </c>
      <c r="E2347" t="s">
        <v>19</v>
      </c>
      <c r="F2347" t="s">
        <v>1216</v>
      </c>
      <c r="G2347" t="s">
        <v>141</v>
      </c>
      <c r="H2347">
        <v>0.25</v>
      </c>
      <c r="I2347" t="s">
        <v>142</v>
      </c>
      <c r="K2347" s="5" t="s">
        <v>143</v>
      </c>
      <c r="L2347">
        <v>11.383333206176758</v>
      </c>
      <c r="M2347" t="s">
        <v>144</v>
      </c>
      <c r="N2347" t="s">
        <v>2813</v>
      </c>
      <c r="P2347" s="4" t="str">
        <f t="shared" si="71"/>
        <v>KRAYN-WKO-NDX-20120310</v>
      </c>
      <c r="Q2347">
        <f t="shared" si="72"/>
        <v>1</v>
      </c>
    </row>
    <row r="2348" spans="1:17" x14ac:dyDescent="0.25">
      <c r="A2348" t="s">
        <v>4517</v>
      </c>
      <c r="B2348" t="s">
        <v>4518</v>
      </c>
      <c r="C2348" s="2">
        <v>40979</v>
      </c>
      <c r="D2348" s="2">
        <v>40979</v>
      </c>
      <c r="E2348" t="s">
        <v>31</v>
      </c>
      <c r="F2348" t="s">
        <v>161</v>
      </c>
      <c r="G2348" t="s">
        <v>141</v>
      </c>
      <c r="H2348">
        <v>5.5</v>
      </c>
      <c r="I2348" t="s">
        <v>142</v>
      </c>
      <c r="K2348" s="5" t="s">
        <v>143</v>
      </c>
      <c r="L2348">
        <v>6.1666665077209473</v>
      </c>
      <c r="M2348" t="s">
        <v>144</v>
      </c>
      <c r="N2348" t="s">
        <v>4519</v>
      </c>
      <c r="P2348" s="4" t="str">
        <f t="shared" si="71"/>
        <v>KRAYN-WKO-NDX-20120311</v>
      </c>
      <c r="Q2348">
        <f t="shared" si="72"/>
        <v>1</v>
      </c>
    </row>
    <row r="2349" spans="1:17" x14ac:dyDescent="0.25">
      <c r="A2349" t="s">
        <v>1882</v>
      </c>
      <c r="B2349" t="s">
        <v>1883</v>
      </c>
      <c r="C2349" s="2">
        <v>40980</v>
      </c>
      <c r="D2349" s="2">
        <v>40980</v>
      </c>
      <c r="E2349" t="s">
        <v>14</v>
      </c>
      <c r="F2349" t="s">
        <v>161</v>
      </c>
      <c r="G2349" t="s">
        <v>141</v>
      </c>
      <c r="H2349">
        <v>7.25</v>
      </c>
      <c r="I2349" t="s">
        <v>142</v>
      </c>
      <c r="J2349" t="s">
        <v>111</v>
      </c>
      <c r="K2349" s="5" t="s">
        <v>168</v>
      </c>
      <c r="L2349">
        <v>6.5</v>
      </c>
      <c r="M2349" t="s">
        <v>144</v>
      </c>
      <c r="N2349" t="s">
        <v>1884</v>
      </c>
      <c r="P2349" s="4" t="str">
        <f t="shared" si="71"/>
        <v>KRAYN-WKO-NDX-20120312</v>
      </c>
      <c r="Q2349">
        <f t="shared" si="72"/>
        <v>1</v>
      </c>
    </row>
    <row r="2350" spans="1:17" x14ac:dyDescent="0.25">
      <c r="A2350" t="s">
        <v>1894</v>
      </c>
      <c r="B2350" t="s">
        <v>1199</v>
      </c>
      <c r="C2350" s="2">
        <v>40980</v>
      </c>
      <c r="D2350" s="2">
        <v>40980</v>
      </c>
      <c r="E2350" t="s">
        <v>14</v>
      </c>
      <c r="F2350" t="s">
        <v>161</v>
      </c>
      <c r="G2350" t="s">
        <v>141</v>
      </c>
      <c r="H2350">
        <v>4.5</v>
      </c>
      <c r="I2350" t="s">
        <v>142</v>
      </c>
      <c r="K2350" s="5" t="s">
        <v>143</v>
      </c>
      <c r="L2350">
        <v>9.8666667938232422</v>
      </c>
      <c r="M2350" t="s">
        <v>144</v>
      </c>
      <c r="N2350" t="s">
        <v>1895</v>
      </c>
      <c r="P2350" s="4" t="str">
        <f t="shared" si="71"/>
        <v>KRAYN-WKO-NDX-20120312</v>
      </c>
      <c r="Q2350">
        <f t="shared" si="72"/>
        <v>1</v>
      </c>
    </row>
    <row r="2351" spans="1:17" x14ac:dyDescent="0.25">
      <c r="A2351" t="s">
        <v>4424</v>
      </c>
      <c r="B2351" t="s">
        <v>1935</v>
      </c>
      <c r="C2351" s="2">
        <v>40980</v>
      </c>
      <c r="D2351" s="2">
        <v>40980</v>
      </c>
      <c r="E2351" t="s">
        <v>30</v>
      </c>
      <c r="F2351" t="s">
        <v>161</v>
      </c>
      <c r="G2351" t="s">
        <v>141</v>
      </c>
      <c r="H2351">
        <v>2.5</v>
      </c>
      <c r="I2351" t="s">
        <v>142</v>
      </c>
      <c r="J2351" t="s">
        <v>100</v>
      </c>
      <c r="K2351" s="5" t="s">
        <v>168</v>
      </c>
      <c r="L2351">
        <v>1.2000000476837158</v>
      </c>
      <c r="M2351" t="s">
        <v>144</v>
      </c>
      <c r="N2351" t="s">
        <v>4425</v>
      </c>
      <c r="P2351" s="4" t="str">
        <f t="shared" si="71"/>
        <v>KRAYN-WKO-NDX-20120312</v>
      </c>
      <c r="Q2351">
        <f t="shared" si="72"/>
        <v>1</v>
      </c>
    </row>
    <row r="2352" spans="1:17" x14ac:dyDescent="0.25">
      <c r="A2352" t="s">
        <v>5022</v>
      </c>
      <c r="B2352" t="s">
        <v>1199</v>
      </c>
      <c r="C2352" s="2">
        <v>40981</v>
      </c>
      <c r="D2352" s="2">
        <v>40981</v>
      </c>
      <c r="E2352" t="s">
        <v>34</v>
      </c>
      <c r="F2352" t="s">
        <v>161</v>
      </c>
      <c r="G2352" t="s">
        <v>141</v>
      </c>
      <c r="H2352">
        <v>5.25</v>
      </c>
      <c r="I2352" t="s">
        <v>142</v>
      </c>
      <c r="K2352" s="5" t="s">
        <v>143</v>
      </c>
      <c r="L2352">
        <v>3.4166667461395264</v>
      </c>
      <c r="M2352" t="s">
        <v>144</v>
      </c>
      <c r="N2352" t="s">
        <v>5023</v>
      </c>
      <c r="P2352" s="4" t="str">
        <f t="shared" si="71"/>
        <v>KRAYN-WKO-NDX-20120313</v>
      </c>
      <c r="Q2352">
        <f t="shared" si="72"/>
        <v>1</v>
      </c>
    </row>
    <row r="2353" spans="1:17" x14ac:dyDescent="0.25">
      <c r="A2353" t="s">
        <v>3256</v>
      </c>
      <c r="B2353" t="s">
        <v>3257</v>
      </c>
      <c r="C2353" s="2">
        <v>40984</v>
      </c>
      <c r="D2353" s="2">
        <v>40984</v>
      </c>
      <c r="E2353" t="s">
        <v>22</v>
      </c>
      <c r="F2353" t="s">
        <v>161</v>
      </c>
      <c r="G2353" t="s">
        <v>141</v>
      </c>
      <c r="H2353">
        <v>18</v>
      </c>
      <c r="I2353" t="s">
        <v>142</v>
      </c>
      <c r="K2353" s="5" t="s">
        <v>143</v>
      </c>
      <c r="L2353">
        <v>9.1999998092651367</v>
      </c>
      <c r="M2353" t="s">
        <v>144</v>
      </c>
      <c r="N2353" t="s">
        <v>3258</v>
      </c>
      <c r="P2353" s="4" t="str">
        <f t="shared" si="71"/>
        <v>KRAYN-WKO-NDX-20120316</v>
      </c>
      <c r="Q2353">
        <f t="shared" si="72"/>
        <v>1</v>
      </c>
    </row>
    <row r="2354" spans="1:17" x14ac:dyDescent="0.25">
      <c r="A2354" t="s">
        <v>3268</v>
      </c>
      <c r="B2354" t="s">
        <v>1199</v>
      </c>
      <c r="C2354" s="2">
        <v>40984</v>
      </c>
      <c r="D2354" s="2">
        <v>40984</v>
      </c>
      <c r="E2354" t="s">
        <v>22</v>
      </c>
      <c r="F2354" t="s">
        <v>1200</v>
      </c>
      <c r="G2354" t="s">
        <v>141</v>
      </c>
      <c r="H2354">
        <v>13.25</v>
      </c>
      <c r="I2354" t="s">
        <v>162</v>
      </c>
      <c r="J2354" t="s">
        <v>1762</v>
      </c>
      <c r="K2354" s="5" t="s">
        <v>3269</v>
      </c>
      <c r="L2354">
        <v>9.1999998092651367</v>
      </c>
      <c r="M2354" t="s">
        <v>144</v>
      </c>
      <c r="N2354" t="s">
        <v>3270</v>
      </c>
      <c r="P2354" s="4" t="str">
        <f t="shared" si="71"/>
        <v>KRAYN-WKO-NDX-20120316</v>
      </c>
      <c r="Q2354">
        <f t="shared" si="72"/>
        <v>1</v>
      </c>
    </row>
    <row r="2355" spans="1:17" x14ac:dyDescent="0.25">
      <c r="A2355" t="s">
        <v>1755</v>
      </c>
      <c r="B2355" t="s">
        <v>1756</v>
      </c>
      <c r="C2355" s="2">
        <v>40986</v>
      </c>
      <c r="D2355" s="2">
        <v>40987</v>
      </c>
      <c r="E2355" t="s">
        <v>12</v>
      </c>
      <c r="F2355" t="s">
        <v>161</v>
      </c>
      <c r="G2355" t="s">
        <v>141</v>
      </c>
      <c r="H2355">
        <v>2.5</v>
      </c>
      <c r="I2355" t="s">
        <v>142</v>
      </c>
      <c r="K2355" s="5" t="s">
        <v>143</v>
      </c>
      <c r="L2355">
        <v>2.0166666507720947</v>
      </c>
      <c r="M2355" t="s">
        <v>144</v>
      </c>
      <c r="N2355" t="s">
        <v>1757</v>
      </c>
      <c r="P2355" s="4" t="str">
        <f t="shared" si="71"/>
        <v>KRAYN-WKO-NDX-20120318</v>
      </c>
      <c r="Q2355">
        <f t="shared" si="72"/>
        <v>1</v>
      </c>
    </row>
    <row r="2356" spans="1:17" x14ac:dyDescent="0.25">
      <c r="A2356" t="s">
        <v>1448</v>
      </c>
      <c r="B2356" t="s">
        <v>1274</v>
      </c>
      <c r="C2356" s="2">
        <v>40987</v>
      </c>
      <c r="D2356" s="2">
        <v>40987</v>
      </c>
      <c r="E2356" t="s">
        <v>11</v>
      </c>
      <c r="F2356" t="s">
        <v>161</v>
      </c>
      <c r="G2356" t="s">
        <v>141</v>
      </c>
      <c r="H2356">
        <v>4</v>
      </c>
      <c r="I2356" t="s">
        <v>142</v>
      </c>
      <c r="K2356" s="5" t="s">
        <v>143</v>
      </c>
      <c r="L2356">
        <v>1.8666666746139526</v>
      </c>
      <c r="M2356" t="s">
        <v>144</v>
      </c>
      <c r="N2356" t="s">
        <v>1449</v>
      </c>
      <c r="P2356" s="4" t="str">
        <f t="shared" si="71"/>
        <v>KRAYN-WKO-NDX-20120319</v>
      </c>
      <c r="Q2356">
        <f t="shared" si="72"/>
        <v>1</v>
      </c>
    </row>
    <row r="2357" spans="1:17" x14ac:dyDescent="0.25">
      <c r="A2357" t="s">
        <v>3259</v>
      </c>
      <c r="B2357" t="s">
        <v>3257</v>
      </c>
      <c r="C2357" s="2">
        <v>40987</v>
      </c>
      <c r="D2357" s="2">
        <v>40987</v>
      </c>
      <c r="E2357" t="s">
        <v>22</v>
      </c>
      <c r="F2357" t="s">
        <v>161</v>
      </c>
      <c r="G2357" t="s">
        <v>141</v>
      </c>
      <c r="H2357">
        <v>16</v>
      </c>
      <c r="I2357" t="s">
        <v>142</v>
      </c>
      <c r="J2357" t="s">
        <v>3260</v>
      </c>
      <c r="K2357" s="5" t="s">
        <v>209</v>
      </c>
      <c r="L2357">
        <v>4.8166666030883789</v>
      </c>
      <c r="M2357" t="s">
        <v>144</v>
      </c>
      <c r="N2357" t="s">
        <v>3261</v>
      </c>
      <c r="P2357" s="4" t="str">
        <f t="shared" si="71"/>
        <v>KRAYN-WKO-NDX-20120319</v>
      </c>
      <c r="Q2357">
        <f t="shared" si="72"/>
        <v>1</v>
      </c>
    </row>
    <row r="2358" spans="1:17" x14ac:dyDescent="0.25">
      <c r="A2358" t="s">
        <v>4841</v>
      </c>
      <c r="B2358" t="s">
        <v>1772</v>
      </c>
      <c r="C2358" s="2">
        <v>40987</v>
      </c>
      <c r="D2358" s="2">
        <v>40987</v>
      </c>
      <c r="E2358" t="s">
        <v>33</v>
      </c>
      <c r="F2358" t="s">
        <v>161</v>
      </c>
      <c r="G2358" t="s">
        <v>141</v>
      </c>
      <c r="H2358">
        <v>1.75</v>
      </c>
      <c r="I2358" t="s">
        <v>142</v>
      </c>
      <c r="J2358" t="s">
        <v>78</v>
      </c>
      <c r="K2358" s="5" t="s">
        <v>168</v>
      </c>
      <c r="L2358">
        <v>10.600000381469727</v>
      </c>
      <c r="M2358" t="s">
        <v>144</v>
      </c>
      <c r="N2358" t="s">
        <v>4842</v>
      </c>
      <c r="P2358" s="4" t="str">
        <f t="shared" si="71"/>
        <v>KRAYN-WKO-NDX-20120319</v>
      </c>
      <c r="Q2358">
        <f t="shared" si="72"/>
        <v>1</v>
      </c>
    </row>
    <row r="2359" spans="1:17" x14ac:dyDescent="0.25">
      <c r="A2359" t="s">
        <v>4843</v>
      </c>
      <c r="B2359" t="s">
        <v>1772</v>
      </c>
      <c r="C2359" s="2">
        <v>40987</v>
      </c>
      <c r="D2359" s="2">
        <v>40987</v>
      </c>
      <c r="E2359" t="s">
        <v>33</v>
      </c>
      <c r="F2359" t="s">
        <v>161</v>
      </c>
      <c r="G2359" t="s">
        <v>141</v>
      </c>
      <c r="H2359">
        <v>1.75</v>
      </c>
      <c r="I2359" t="s">
        <v>142</v>
      </c>
      <c r="K2359" s="5" t="s">
        <v>143</v>
      </c>
      <c r="L2359">
        <v>10.600000381469727</v>
      </c>
      <c r="M2359" t="s">
        <v>144</v>
      </c>
      <c r="N2359" t="s">
        <v>4844</v>
      </c>
      <c r="P2359" s="4" t="str">
        <f t="shared" si="71"/>
        <v>KRAYN-WKO-NDX-20120319</v>
      </c>
      <c r="Q2359">
        <f t="shared" si="72"/>
        <v>1</v>
      </c>
    </row>
    <row r="2360" spans="1:17" x14ac:dyDescent="0.25">
      <c r="A2360" t="s">
        <v>5151</v>
      </c>
      <c r="B2360" t="s">
        <v>1219</v>
      </c>
      <c r="C2360" s="2">
        <v>40987</v>
      </c>
      <c r="E2360" t="s">
        <v>35</v>
      </c>
      <c r="F2360" t="s">
        <v>161</v>
      </c>
      <c r="G2360" t="s">
        <v>141</v>
      </c>
      <c r="H2360">
        <v>2</v>
      </c>
      <c r="I2360" t="s">
        <v>142</v>
      </c>
      <c r="K2360" s="5" t="s">
        <v>143</v>
      </c>
      <c r="L2360">
        <v>3.9000000953674316</v>
      </c>
      <c r="M2360" t="s">
        <v>144</v>
      </c>
      <c r="N2360" t="s">
        <v>5152</v>
      </c>
      <c r="P2360" s="4" t="str">
        <f t="shared" si="71"/>
        <v>KRAYN-WKO-NDX-20120319</v>
      </c>
      <c r="Q2360">
        <f t="shared" si="72"/>
        <v>1</v>
      </c>
    </row>
    <row r="2361" spans="1:17" x14ac:dyDescent="0.25">
      <c r="A2361" t="s">
        <v>5190</v>
      </c>
      <c r="B2361" t="s">
        <v>1199</v>
      </c>
      <c r="C2361" s="2">
        <v>40987</v>
      </c>
      <c r="D2361" s="2">
        <v>40987</v>
      </c>
      <c r="E2361" t="s">
        <v>28</v>
      </c>
      <c r="F2361" t="s">
        <v>161</v>
      </c>
      <c r="G2361" t="s">
        <v>141</v>
      </c>
      <c r="H2361">
        <v>2.5</v>
      </c>
      <c r="I2361" t="s">
        <v>142</v>
      </c>
      <c r="K2361" s="5" t="s">
        <v>143</v>
      </c>
      <c r="L2361">
        <v>1.8333333730697632</v>
      </c>
      <c r="M2361" t="s">
        <v>144</v>
      </c>
      <c r="N2361" t="s">
        <v>5191</v>
      </c>
      <c r="P2361" s="4" t="str">
        <f t="shared" si="71"/>
        <v>KRAYN-WKO-NDX-20120319</v>
      </c>
      <c r="Q2361">
        <f t="shared" si="72"/>
        <v>1</v>
      </c>
    </row>
    <row r="2362" spans="1:17" x14ac:dyDescent="0.25">
      <c r="A2362" t="s">
        <v>5192</v>
      </c>
      <c r="B2362" t="s">
        <v>1199</v>
      </c>
      <c r="C2362" s="2">
        <v>40987</v>
      </c>
      <c r="D2362" s="2">
        <v>40987</v>
      </c>
      <c r="E2362" t="s">
        <v>30</v>
      </c>
      <c r="F2362" t="s">
        <v>161</v>
      </c>
      <c r="G2362" t="s">
        <v>141</v>
      </c>
      <c r="H2362">
        <v>2.5</v>
      </c>
      <c r="I2362" t="s">
        <v>142</v>
      </c>
      <c r="K2362" s="5" t="s">
        <v>143</v>
      </c>
      <c r="L2362">
        <v>0.78333336114883423</v>
      </c>
      <c r="M2362" t="s">
        <v>144</v>
      </c>
      <c r="N2362" t="s">
        <v>5193</v>
      </c>
      <c r="P2362" s="4" t="str">
        <f t="shared" si="71"/>
        <v>KRAYN-WKO-NDX-20120319</v>
      </c>
      <c r="Q2362">
        <f t="shared" si="72"/>
        <v>1</v>
      </c>
    </row>
    <row r="2363" spans="1:17" x14ac:dyDescent="0.25">
      <c r="A2363" t="s">
        <v>1771</v>
      </c>
      <c r="B2363" t="s">
        <v>1772</v>
      </c>
      <c r="C2363" s="2">
        <v>40988</v>
      </c>
      <c r="D2363" s="2">
        <v>40988</v>
      </c>
      <c r="E2363" t="s">
        <v>13</v>
      </c>
      <c r="F2363" t="s">
        <v>161</v>
      </c>
      <c r="G2363" t="s">
        <v>141</v>
      </c>
      <c r="H2363">
        <v>6.5</v>
      </c>
      <c r="I2363" t="s">
        <v>142</v>
      </c>
      <c r="J2363" t="s">
        <v>120</v>
      </c>
      <c r="K2363" s="5" t="s">
        <v>168</v>
      </c>
      <c r="L2363">
        <v>18.25</v>
      </c>
      <c r="M2363" t="s">
        <v>144</v>
      </c>
      <c r="N2363" t="s">
        <v>1773</v>
      </c>
      <c r="P2363" s="4" t="str">
        <f t="shared" si="71"/>
        <v>KRAYN-WKO-NDX-20120320</v>
      </c>
      <c r="Q2363">
        <f t="shared" si="72"/>
        <v>1</v>
      </c>
    </row>
    <row r="2364" spans="1:17" x14ac:dyDescent="0.25">
      <c r="A2364" t="s">
        <v>4771</v>
      </c>
      <c r="B2364" t="s">
        <v>1772</v>
      </c>
      <c r="C2364" s="2">
        <v>40988</v>
      </c>
      <c r="D2364" s="2">
        <v>40989</v>
      </c>
      <c r="E2364" t="s">
        <v>33</v>
      </c>
      <c r="F2364" t="s">
        <v>161</v>
      </c>
      <c r="G2364" t="s">
        <v>141</v>
      </c>
      <c r="H2364">
        <v>6</v>
      </c>
      <c r="I2364" t="s">
        <v>142</v>
      </c>
      <c r="J2364" t="s">
        <v>4772</v>
      </c>
      <c r="K2364" s="5" t="s">
        <v>201</v>
      </c>
      <c r="L2364">
        <v>7.6999998092651367</v>
      </c>
      <c r="M2364" t="s">
        <v>144</v>
      </c>
      <c r="N2364" t="s">
        <v>4773</v>
      </c>
      <c r="P2364" s="4" t="str">
        <f t="shared" si="71"/>
        <v>KRAYN-WKO-NDX-20120320</v>
      </c>
      <c r="Q2364">
        <f t="shared" si="72"/>
        <v>1</v>
      </c>
    </row>
    <row r="2365" spans="1:17" x14ac:dyDescent="0.25">
      <c r="A2365" t="s">
        <v>4833</v>
      </c>
      <c r="B2365" t="s">
        <v>1772</v>
      </c>
      <c r="C2365" s="2">
        <v>40988</v>
      </c>
      <c r="D2365" s="2">
        <v>40988</v>
      </c>
      <c r="E2365" t="s">
        <v>33</v>
      </c>
      <c r="F2365" t="s">
        <v>161</v>
      </c>
      <c r="G2365" t="s">
        <v>141</v>
      </c>
      <c r="H2365">
        <v>2.75</v>
      </c>
      <c r="I2365" t="s">
        <v>142</v>
      </c>
      <c r="K2365" s="5" t="s">
        <v>143</v>
      </c>
      <c r="L2365">
        <v>13.783333778381348</v>
      </c>
      <c r="M2365" t="s">
        <v>144</v>
      </c>
      <c r="N2365" t="s">
        <v>4834</v>
      </c>
      <c r="P2365" s="4" t="str">
        <f t="shared" si="71"/>
        <v>KRAYN-WKO-NDX-20120320</v>
      </c>
      <c r="Q2365">
        <f t="shared" si="72"/>
        <v>1</v>
      </c>
    </row>
    <row r="2366" spans="1:17" x14ac:dyDescent="0.25">
      <c r="A2366" t="s">
        <v>4845</v>
      </c>
      <c r="B2366" t="s">
        <v>1772</v>
      </c>
      <c r="C2366" s="2">
        <v>40988</v>
      </c>
      <c r="D2366" s="2">
        <v>40988</v>
      </c>
      <c r="E2366" t="s">
        <v>33</v>
      </c>
      <c r="F2366" t="s">
        <v>161</v>
      </c>
      <c r="G2366" t="s">
        <v>141</v>
      </c>
      <c r="H2366">
        <v>0.5</v>
      </c>
      <c r="I2366" t="s">
        <v>142</v>
      </c>
      <c r="K2366" s="5" t="s">
        <v>143</v>
      </c>
      <c r="L2366">
        <v>13.783333778381348</v>
      </c>
      <c r="M2366" t="s">
        <v>144</v>
      </c>
      <c r="N2366" t="s">
        <v>4416</v>
      </c>
      <c r="P2366" s="4" t="str">
        <f t="shared" si="71"/>
        <v>KRAYN-WKO-NDX-20120320</v>
      </c>
      <c r="Q2366">
        <f t="shared" si="72"/>
        <v>1</v>
      </c>
    </row>
    <row r="2367" spans="1:17" x14ac:dyDescent="0.25">
      <c r="A2367" t="s">
        <v>4835</v>
      </c>
      <c r="B2367" t="s">
        <v>1772</v>
      </c>
      <c r="C2367" s="2">
        <v>40989</v>
      </c>
      <c r="D2367" s="2">
        <v>40989</v>
      </c>
      <c r="E2367" t="s">
        <v>33</v>
      </c>
      <c r="F2367" t="s">
        <v>161</v>
      </c>
      <c r="G2367" t="s">
        <v>141</v>
      </c>
      <c r="H2367">
        <v>3.5</v>
      </c>
      <c r="I2367" t="s">
        <v>142</v>
      </c>
      <c r="J2367" t="s">
        <v>105</v>
      </c>
      <c r="K2367" s="5" t="s">
        <v>168</v>
      </c>
      <c r="L2367">
        <v>11.449999809265137</v>
      </c>
      <c r="M2367" t="s">
        <v>144</v>
      </c>
      <c r="N2367" t="s">
        <v>4836</v>
      </c>
      <c r="P2367" s="4" t="str">
        <f t="shared" si="71"/>
        <v>KRAYN-WKO-NDX-20120321</v>
      </c>
      <c r="Q2367">
        <f t="shared" si="72"/>
        <v>1</v>
      </c>
    </row>
    <row r="2368" spans="1:17" x14ac:dyDescent="0.25">
      <c r="A2368" t="s">
        <v>1903</v>
      </c>
      <c r="B2368" t="s">
        <v>1904</v>
      </c>
      <c r="C2368" s="2">
        <v>40990</v>
      </c>
      <c r="D2368" s="2">
        <v>40990</v>
      </c>
      <c r="E2368" t="s">
        <v>14</v>
      </c>
      <c r="F2368" t="s">
        <v>161</v>
      </c>
      <c r="G2368" t="s">
        <v>141</v>
      </c>
      <c r="H2368">
        <v>0.25</v>
      </c>
      <c r="I2368" t="s">
        <v>142</v>
      </c>
      <c r="J2368" t="s">
        <v>112</v>
      </c>
      <c r="K2368" s="5" t="s">
        <v>333</v>
      </c>
      <c r="L2368">
        <v>0.75</v>
      </c>
      <c r="M2368" t="s">
        <v>144</v>
      </c>
      <c r="N2368" t="s">
        <v>1905</v>
      </c>
      <c r="P2368" s="4" t="str">
        <f t="shared" si="71"/>
        <v>KRAYN-WKO-NDX-20120322</v>
      </c>
      <c r="Q2368">
        <f t="shared" si="72"/>
        <v>1</v>
      </c>
    </row>
    <row r="2369" spans="1:17" x14ac:dyDescent="0.25">
      <c r="A2369" t="s">
        <v>1906</v>
      </c>
      <c r="B2369" t="s">
        <v>1907</v>
      </c>
      <c r="C2369" s="2">
        <v>40990</v>
      </c>
      <c r="D2369" s="2">
        <v>40990</v>
      </c>
      <c r="E2369" t="s">
        <v>14</v>
      </c>
      <c r="F2369" t="s">
        <v>161</v>
      </c>
      <c r="G2369" t="s">
        <v>141</v>
      </c>
      <c r="H2369">
        <v>1.25</v>
      </c>
      <c r="I2369" t="s">
        <v>142</v>
      </c>
      <c r="K2369" s="5" t="s">
        <v>143</v>
      </c>
      <c r="L2369">
        <v>2.0499999523162842</v>
      </c>
      <c r="M2369" t="s">
        <v>144</v>
      </c>
      <c r="N2369" t="s">
        <v>1908</v>
      </c>
      <c r="P2369" s="4" t="str">
        <f t="shared" si="71"/>
        <v>KRAYN-WKO-NDX-20120322</v>
      </c>
      <c r="Q2369">
        <f t="shared" si="72"/>
        <v>1</v>
      </c>
    </row>
    <row r="2370" spans="1:17" x14ac:dyDescent="0.25">
      <c r="A2370" t="s">
        <v>1928</v>
      </c>
      <c r="B2370" t="s">
        <v>1929</v>
      </c>
      <c r="C2370" s="2">
        <v>40990</v>
      </c>
      <c r="E2370" t="s">
        <v>13</v>
      </c>
      <c r="F2370" t="s">
        <v>161</v>
      </c>
      <c r="G2370" t="s">
        <v>141</v>
      </c>
      <c r="H2370">
        <v>2.5</v>
      </c>
      <c r="I2370" t="s">
        <v>142</v>
      </c>
      <c r="K2370" s="5" t="s">
        <v>143</v>
      </c>
      <c r="L2370">
        <v>1.4833333492279053</v>
      </c>
      <c r="M2370" t="s">
        <v>144</v>
      </c>
      <c r="N2370" t="s">
        <v>1930</v>
      </c>
      <c r="P2370" s="4" t="str">
        <f t="shared" si="71"/>
        <v>KRAYN-WKO-NDX-20120322</v>
      </c>
      <c r="Q2370">
        <f t="shared" si="72"/>
        <v>1</v>
      </c>
    </row>
    <row r="2371" spans="1:17" x14ac:dyDescent="0.25">
      <c r="A2371" t="s">
        <v>2502</v>
      </c>
      <c r="B2371" t="s">
        <v>2503</v>
      </c>
      <c r="C2371" s="2">
        <v>40990</v>
      </c>
      <c r="D2371" s="2">
        <v>40990</v>
      </c>
      <c r="E2371" t="s">
        <v>17</v>
      </c>
      <c r="F2371" t="s">
        <v>161</v>
      </c>
      <c r="G2371" t="s">
        <v>141</v>
      </c>
      <c r="H2371">
        <v>3</v>
      </c>
      <c r="I2371" t="s">
        <v>142</v>
      </c>
      <c r="J2371" t="s">
        <v>111</v>
      </c>
      <c r="K2371" s="5" t="s">
        <v>168</v>
      </c>
      <c r="L2371">
        <v>2.7833333015441895</v>
      </c>
      <c r="M2371" t="s">
        <v>144</v>
      </c>
      <c r="N2371" t="s">
        <v>2504</v>
      </c>
      <c r="P2371" s="4" t="str">
        <f t="shared" ref="P2371:P2434" si="73">LEFT($A2371,22)</f>
        <v>KRAYN-WKO-NDX-20120322</v>
      </c>
      <c r="Q2371">
        <f t="shared" ref="Q2371:Q2434" si="74">COUNTIF($A$2:$A$2708,$A2371)</f>
        <v>1</v>
      </c>
    </row>
    <row r="2372" spans="1:17" x14ac:dyDescent="0.25">
      <c r="A2372" t="s">
        <v>4415</v>
      </c>
      <c r="B2372" t="s">
        <v>1199</v>
      </c>
      <c r="C2372" s="2">
        <v>40990</v>
      </c>
      <c r="D2372" s="2">
        <v>40990</v>
      </c>
      <c r="E2372" t="s">
        <v>30</v>
      </c>
      <c r="F2372" t="s">
        <v>161</v>
      </c>
      <c r="G2372" t="s">
        <v>141</v>
      </c>
      <c r="H2372">
        <v>3</v>
      </c>
      <c r="I2372" t="s">
        <v>142</v>
      </c>
      <c r="K2372" s="5" t="s">
        <v>143</v>
      </c>
      <c r="L2372">
        <v>1.6333333253860474</v>
      </c>
      <c r="M2372" t="s">
        <v>144</v>
      </c>
      <c r="N2372" t="s">
        <v>4416</v>
      </c>
      <c r="P2372" s="4" t="str">
        <f t="shared" si="73"/>
        <v>KRAYN-WKO-NDX-20120322</v>
      </c>
      <c r="Q2372">
        <f t="shared" si="74"/>
        <v>1</v>
      </c>
    </row>
    <row r="2373" spans="1:17" x14ac:dyDescent="0.25">
      <c r="A2373" t="s">
        <v>5015</v>
      </c>
      <c r="B2373" t="s">
        <v>1907</v>
      </c>
      <c r="C2373" s="2">
        <v>40990</v>
      </c>
      <c r="D2373" s="2">
        <v>40990</v>
      </c>
      <c r="E2373" t="s">
        <v>34</v>
      </c>
      <c r="F2373" t="s">
        <v>161</v>
      </c>
      <c r="G2373" t="s">
        <v>141</v>
      </c>
      <c r="H2373">
        <v>3</v>
      </c>
      <c r="I2373" t="s">
        <v>142</v>
      </c>
      <c r="K2373" s="5" t="s">
        <v>143</v>
      </c>
      <c r="L2373">
        <v>1.9333332777023315</v>
      </c>
      <c r="M2373" t="s">
        <v>144</v>
      </c>
      <c r="N2373" t="s">
        <v>5016</v>
      </c>
      <c r="P2373" s="4" t="str">
        <f t="shared" si="73"/>
        <v>KRAYN-WKO-NDX-20120322</v>
      </c>
      <c r="Q2373">
        <f t="shared" si="74"/>
        <v>1</v>
      </c>
    </row>
    <row r="2374" spans="1:17" x14ac:dyDescent="0.25">
      <c r="A2374" t="s">
        <v>5188</v>
      </c>
      <c r="B2374" t="s">
        <v>1199</v>
      </c>
      <c r="C2374" s="2">
        <v>40990</v>
      </c>
      <c r="D2374" s="2">
        <v>40990</v>
      </c>
      <c r="E2374" t="s">
        <v>25</v>
      </c>
      <c r="F2374" t="s">
        <v>161</v>
      </c>
      <c r="G2374" t="s">
        <v>141</v>
      </c>
      <c r="H2374">
        <v>4</v>
      </c>
      <c r="I2374" t="s">
        <v>142</v>
      </c>
      <c r="K2374" s="5" t="s">
        <v>143</v>
      </c>
      <c r="L2374">
        <v>2.8833334445953369</v>
      </c>
      <c r="M2374" t="s">
        <v>144</v>
      </c>
      <c r="N2374" t="s">
        <v>5189</v>
      </c>
      <c r="P2374" s="4" t="str">
        <f t="shared" si="73"/>
        <v>KRAYN-WKO-NDX-20120322</v>
      </c>
      <c r="Q2374">
        <f t="shared" si="74"/>
        <v>1</v>
      </c>
    </row>
    <row r="2375" spans="1:17" x14ac:dyDescent="0.25">
      <c r="A2375" t="s">
        <v>5194</v>
      </c>
      <c r="B2375" t="s">
        <v>1199</v>
      </c>
      <c r="C2375" s="2">
        <v>40990</v>
      </c>
      <c r="E2375" t="s">
        <v>35</v>
      </c>
      <c r="F2375" t="s">
        <v>161</v>
      </c>
      <c r="G2375" t="s">
        <v>141</v>
      </c>
      <c r="H2375">
        <v>2.5</v>
      </c>
      <c r="I2375" t="s">
        <v>142</v>
      </c>
      <c r="K2375" s="5" t="s">
        <v>143</v>
      </c>
      <c r="L2375">
        <v>0.78333336114883423</v>
      </c>
      <c r="M2375" t="s">
        <v>144</v>
      </c>
      <c r="N2375" t="s">
        <v>5195</v>
      </c>
      <c r="P2375" s="4" t="str">
        <f t="shared" si="73"/>
        <v>KRAYN-WKO-NDX-20120322</v>
      </c>
      <c r="Q2375">
        <f t="shared" si="74"/>
        <v>1</v>
      </c>
    </row>
    <row r="2376" spans="1:17" x14ac:dyDescent="0.25">
      <c r="A2376" t="s">
        <v>5196</v>
      </c>
      <c r="B2376" t="s">
        <v>5197</v>
      </c>
      <c r="C2376" s="2">
        <v>40992</v>
      </c>
      <c r="D2376" s="2">
        <v>40992</v>
      </c>
      <c r="E2376" t="s">
        <v>15</v>
      </c>
      <c r="F2376" t="s">
        <v>161</v>
      </c>
      <c r="G2376" t="s">
        <v>141</v>
      </c>
      <c r="H2376">
        <v>4.75</v>
      </c>
      <c r="I2376" t="s">
        <v>142</v>
      </c>
      <c r="K2376" s="5" t="s">
        <v>143</v>
      </c>
      <c r="L2376">
        <v>9.5333337783813477</v>
      </c>
      <c r="M2376" t="s">
        <v>144</v>
      </c>
      <c r="N2376" t="s">
        <v>5198</v>
      </c>
      <c r="P2376" s="4" t="str">
        <f t="shared" si="73"/>
        <v>KRAYN-WKO-NDX-20120324</v>
      </c>
      <c r="Q2376">
        <f t="shared" si="74"/>
        <v>1</v>
      </c>
    </row>
    <row r="2377" spans="1:17" x14ac:dyDescent="0.25">
      <c r="A2377" t="s">
        <v>3416</v>
      </c>
      <c r="B2377" t="s">
        <v>1785</v>
      </c>
      <c r="C2377" s="2">
        <v>40994</v>
      </c>
      <c r="E2377" t="s">
        <v>23</v>
      </c>
      <c r="F2377" t="s">
        <v>161</v>
      </c>
      <c r="G2377" t="s">
        <v>141</v>
      </c>
      <c r="H2377">
        <v>2.25</v>
      </c>
      <c r="I2377" t="s">
        <v>142</v>
      </c>
      <c r="K2377" s="5" t="s">
        <v>143</v>
      </c>
      <c r="L2377">
        <v>1.3666666746139526</v>
      </c>
      <c r="M2377" t="s">
        <v>144</v>
      </c>
      <c r="N2377" t="s">
        <v>3417</v>
      </c>
      <c r="P2377" s="4" t="str">
        <f t="shared" si="73"/>
        <v>KRAYN-WKO-NDX-20120326</v>
      </c>
      <c r="Q2377">
        <f t="shared" si="74"/>
        <v>1</v>
      </c>
    </row>
    <row r="2378" spans="1:17" x14ac:dyDescent="0.25">
      <c r="A2378" t="s">
        <v>3298</v>
      </c>
      <c r="B2378" t="s">
        <v>1464</v>
      </c>
      <c r="C2378" s="2">
        <v>40995</v>
      </c>
      <c r="E2378" t="s">
        <v>23</v>
      </c>
      <c r="F2378" t="s">
        <v>161</v>
      </c>
      <c r="G2378" t="s">
        <v>141</v>
      </c>
      <c r="H2378">
        <v>3</v>
      </c>
      <c r="I2378" t="s">
        <v>142</v>
      </c>
      <c r="K2378" s="5" t="s">
        <v>143</v>
      </c>
      <c r="L2378">
        <v>0.46666666865348816</v>
      </c>
      <c r="M2378" t="s">
        <v>144</v>
      </c>
      <c r="N2378" t="s">
        <v>3299</v>
      </c>
      <c r="P2378" s="4" t="str">
        <f t="shared" si="73"/>
        <v>KRAYN-WKO-NDX-20120327</v>
      </c>
      <c r="Q2378">
        <f t="shared" si="74"/>
        <v>1</v>
      </c>
    </row>
    <row r="2379" spans="1:17" x14ac:dyDescent="0.25">
      <c r="A2379" t="s">
        <v>3300</v>
      </c>
      <c r="B2379" t="s">
        <v>1464</v>
      </c>
      <c r="C2379" s="2">
        <v>40995</v>
      </c>
      <c r="E2379" t="s">
        <v>23</v>
      </c>
      <c r="F2379" t="s">
        <v>161</v>
      </c>
      <c r="G2379" t="s">
        <v>141</v>
      </c>
      <c r="H2379">
        <v>10.5</v>
      </c>
      <c r="I2379" t="s">
        <v>142</v>
      </c>
      <c r="K2379" s="5" t="s">
        <v>143</v>
      </c>
      <c r="L2379">
        <v>0.46666666865348816</v>
      </c>
      <c r="M2379" t="s">
        <v>144</v>
      </c>
      <c r="N2379" t="s">
        <v>3301</v>
      </c>
      <c r="P2379" s="4" t="str">
        <f t="shared" si="73"/>
        <v>KRAYN-WKO-NDX-20120327</v>
      </c>
      <c r="Q2379">
        <f t="shared" si="74"/>
        <v>1</v>
      </c>
    </row>
    <row r="2380" spans="1:17" x14ac:dyDescent="0.25">
      <c r="A2380" t="s">
        <v>4520</v>
      </c>
      <c r="B2380" t="s">
        <v>1929</v>
      </c>
      <c r="C2380" s="2">
        <v>40995</v>
      </c>
      <c r="E2380" t="s">
        <v>31</v>
      </c>
      <c r="F2380" t="s">
        <v>161</v>
      </c>
      <c r="G2380" t="s">
        <v>141</v>
      </c>
      <c r="H2380">
        <v>1</v>
      </c>
      <c r="I2380" t="s">
        <v>142</v>
      </c>
      <c r="K2380" s="5" t="s">
        <v>143</v>
      </c>
      <c r="L2380">
        <v>6.1666665077209473</v>
      </c>
      <c r="M2380" t="s">
        <v>144</v>
      </c>
      <c r="N2380" t="s">
        <v>4521</v>
      </c>
      <c r="P2380" s="4" t="str">
        <f t="shared" si="73"/>
        <v>KRAYN-WKO-NDX-20120327</v>
      </c>
      <c r="Q2380">
        <f t="shared" si="74"/>
        <v>1</v>
      </c>
    </row>
    <row r="2381" spans="1:17" x14ac:dyDescent="0.25">
      <c r="A2381" t="s">
        <v>2240</v>
      </c>
      <c r="B2381" t="s">
        <v>2241</v>
      </c>
      <c r="C2381" s="2">
        <v>40996</v>
      </c>
      <c r="E2381" t="s">
        <v>16</v>
      </c>
      <c r="F2381" t="s">
        <v>161</v>
      </c>
      <c r="G2381" t="s">
        <v>141</v>
      </c>
      <c r="H2381">
        <v>1.25</v>
      </c>
      <c r="I2381" t="s">
        <v>142</v>
      </c>
      <c r="K2381" s="5" t="s">
        <v>143</v>
      </c>
      <c r="L2381">
        <v>6.4000000953674316</v>
      </c>
      <c r="M2381" t="s">
        <v>144</v>
      </c>
      <c r="N2381" t="s">
        <v>2242</v>
      </c>
      <c r="P2381" s="4" t="str">
        <f t="shared" si="73"/>
        <v>KRAYN-WKO-NDX-20120328</v>
      </c>
      <c r="Q2381">
        <f t="shared" si="74"/>
        <v>1</v>
      </c>
    </row>
    <row r="2382" spans="1:17" x14ac:dyDescent="0.25">
      <c r="A2382" t="s">
        <v>2794</v>
      </c>
      <c r="B2382" t="s">
        <v>2795</v>
      </c>
      <c r="C2382" s="2">
        <v>40996</v>
      </c>
      <c r="D2382" s="2">
        <v>40996</v>
      </c>
      <c r="E2382" t="s">
        <v>19</v>
      </c>
      <c r="F2382" t="s">
        <v>161</v>
      </c>
      <c r="G2382" t="s">
        <v>141</v>
      </c>
      <c r="H2382">
        <v>9.25</v>
      </c>
      <c r="I2382" t="s">
        <v>142</v>
      </c>
      <c r="J2382" t="s">
        <v>124</v>
      </c>
      <c r="K2382" s="5" t="s">
        <v>168</v>
      </c>
      <c r="L2382">
        <v>7.3166666030883789</v>
      </c>
      <c r="M2382" t="s">
        <v>144</v>
      </c>
      <c r="N2382" t="s">
        <v>2796</v>
      </c>
      <c r="P2382" s="4" t="str">
        <f t="shared" si="73"/>
        <v>KRAYN-WKO-NDX-20120328</v>
      </c>
      <c r="Q2382">
        <f t="shared" si="74"/>
        <v>1</v>
      </c>
    </row>
    <row r="2383" spans="1:17" x14ac:dyDescent="0.25">
      <c r="A2383" t="s">
        <v>3723</v>
      </c>
      <c r="B2383" t="s">
        <v>3724</v>
      </c>
      <c r="C2383" s="2">
        <v>40996</v>
      </c>
      <c r="D2383" s="2">
        <v>40997</v>
      </c>
      <c r="E2383" t="s">
        <v>25</v>
      </c>
      <c r="F2383" t="s">
        <v>161</v>
      </c>
      <c r="G2383" t="s">
        <v>141</v>
      </c>
      <c r="H2383">
        <v>17.75</v>
      </c>
      <c r="I2383" t="s">
        <v>142</v>
      </c>
      <c r="J2383" t="s">
        <v>3725</v>
      </c>
      <c r="K2383" s="5" t="s">
        <v>3726</v>
      </c>
      <c r="L2383">
        <v>11.533333778381348</v>
      </c>
      <c r="M2383" t="s">
        <v>144</v>
      </c>
      <c r="N2383" t="s">
        <v>3727</v>
      </c>
      <c r="P2383" s="4" t="str">
        <f t="shared" si="73"/>
        <v>KRAYN-WKO-NDX-20120328</v>
      </c>
      <c r="Q2383">
        <f t="shared" si="74"/>
        <v>1</v>
      </c>
    </row>
    <row r="2384" spans="1:17" x14ac:dyDescent="0.25">
      <c r="A2384" t="s">
        <v>3876</v>
      </c>
      <c r="B2384" t="s">
        <v>3724</v>
      </c>
      <c r="C2384" s="2">
        <v>40996</v>
      </c>
      <c r="D2384" s="2">
        <v>40997</v>
      </c>
      <c r="E2384" t="s">
        <v>26</v>
      </c>
      <c r="F2384" t="s">
        <v>161</v>
      </c>
      <c r="G2384" t="s">
        <v>141</v>
      </c>
      <c r="H2384">
        <v>22</v>
      </c>
      <c r="I2384" t="s">
        <v>142</v>
      </c>
      <c r="J2384" t="s">
        <v>55</v>
      </c>
      <c r="K2384" s="5" t="s">
        <v>3877</v>
      </c>
      <c r="L2384">
        <v>11.449999809265137</v>
      </c>
      <c r="M2384" t="s">
        <v>144</v>
      </c>
      <c r="N2384" t="s">
        <v>3878</v>
      </c>
      <c r="P2384" s="4" t="str">
        <f t="shared" si="73"/>
        <v>KRAYN-WKO-NDX-20120328</v>
      </c>
      <c r="Q2384">
        <f t="shared" si="74"/>
        <v>1</v>
      </c>
    </row>
    <row r="2385" spans="1:17" x14ac:dyDescent="0.25">
      <c r="A2385" t="s">
        <v>4603</v>
      </c>
      <c r="B2385" t="s">
        <v>3122</v>
      </c>
      <c r="C2385" s="2">
        <v>40996</v>
      </c>
      <c r="D2385" s="2">
        <v>40996</v>
      </c>
      <c r="E2385" t="s">
        <v>32</v>
      </c>
      <c r="F2385" t="s">
        <v>161</v>
      </c>
      <c r="G2385" t="s">
        <v>141</v>
      </c>
      <c r="H2385">
        <v>5.75</v>
      </c>
      <c r="I2385" t="s">
        <v>142</v>
      </c>
      <c r="J2385" t="s">
        <v>55</v>
      </c>
      <c r="K2385" s="5" t="s">
        <v>1549</v>
      </c>
      <c r="L2385">
        <v>7.3666667938232422</v>
      </c>
      <c r="M2385" t="s">
        <v>144</v>
      </c>
      <c r="N2385" t="s">
        <v>4604</v>
      </c>
      <c r="P2385" s="4" t="str">
        <f t="shared" si="73"/>
        <v>KRAYN-WKO-NDX-20120328</v>
      </c>
      <c r="Q2385">
        <f t="shared" si="74"/>
        <v>1</v>
      </c>
    </row>
    <row r="2386" spans="1:17" x14ac:dyDescent="0.25">
      <c r="A2386" t="s">
        <v>3302</v>
      </c>
      <c r="B2386" t="s">
        <v>1464</v>
      </c>
      <c r="C2386" s="2">
        <v>40997</v>
      </c>
      <c r="E2386" t="s">
        <v>23</v>
      </c>
      <c r="F2386" t="s">
        <v>161</v>
      </c>
      <c r="G2386" t="s">
        <v>141</v>
      </c>
      <c r="H2386">
        <v>2.5</v>
      </c>
      <c r="I2386" t="s">
        <v>142</v>
      </c>
      <c r="K2386" s="5" t="s">
        <v>143</v>
      </c>
      <c r="L2386">
        <v>0.46666666865348816</v>
      </c>
      <c r="M2386" t="s">
        <v>144</v>
      </c>
      <c r="N2386" t="s">
        <v>3303</v>
      </c>
      <c r="P2386" s="4" t="str">
        <f t="shared" si="73"/>
        <v>KRAYN-WKO-NDX-20120329</v>
      </c>
      <c r="Q2386">
        <f t="shared" si="74"/>
        <v>1</v>
      </c>
    </row>
    <row r="2387" spans="1:17" x14ac:dyDescent="0.25">
      <c r="A2387" t="s">
        <v>3709</v>
      </c>
      <c r="B2387" t="s">
        <v>1252</v>
      </c>
      <c r="C2387" s="2">
        <v>40997</v>
      </c>
      <c r="E2387" t="s">
        <v>25</v>
      </c>
      <c r="F2387" t="s">
        <v>161</v>
      </c>
      <c r="G2387" t="s">
        <v>141</v>
      </c>
      <c r="H2387">
        <v>8.5</v>
      </c>
      <c r="I2387" t="s">
        <v>142</v>
      </c>
      <c r="J2387" t="s">
        <v>55</v>
      </c>
      <c r="K2387" s="5" t="s">
        <v>968</v>
      </c>
      <c r="L2387">
        <v>0.96666663885116577</v>
      </c>
      <c r="M2387" t="s">
        <v>144</v>
      </c>
      <c r="N2387" t="s">
        <v>3710</v>
      </c>
      <c r="P2387" s="4" t="str">
        <f t="shared" si="73"/>
        <v>KRAYN-WKO-NDX-20120329</v>
      </c>
      <c r="Q2387">
        <f t="shared" si="74"/>
        <v>1</v>
      </c>
    </row>
    <row r="2388" spans="1:17" x14ac:dyDescent="0.25">
      <c r="A2388" t="s">
        <v>4537</v>
      </c>
      <c r="B2388" t="s">
        <v>1199</v>
      </c>
      <c r="C2388" s="2">
        <v>40998</v>
      </c>
      <c r="D2388" s="2">
        <v>40998</v>
      </c>
      <c r="E2388" t="s">
        <v>31</v>
      </c>
      <c r="F2388" t="s">
        <v>161</v>
      </c>
      <c r="G2388" t="s">
        <v>141</v>
      </c>
      <c r="H2388">
        <v>7</v>
      </c>
      <c r="I2388" t="s">
        <v>142</v>
      </c>
      <c r="K2388" s="5" t="s">
        <v>143</v>
      </c>
      <c r="L2388">
        <v>5.8333334922790527</v>
      </c>
      <c r="M2388" t="s">
        <v>144</v>
      </c>
      <c r="N2388" t="s">
        <v>4538</v>
      </c>
      <c r="P2388" s="4" t="str">
        <f t="shared" si="73"/>
        <v>KRAYN-WKO-NDX-20120330</v>
      </c>
      <c r="Q2388">
        <f t="shared" si="74"/>
        <v>1</v>
      </c>
    </row>
    <row r="2389" spans="1:17" x14ac:dyDescent="0.25">
      <c r="A2389" t="s">
        <v>4550</v>
      </c>
      <c r="B2389" t="s">
        <v>1199</v>
      </c>
      <c r="C2389" s="2">
        <v>40998</v>
      </c>
      <c r="D2389" s="2">
        <v>40996</v>
      </c>
      <c r="E2389" t="s">
        <v>31</v>
      </c>
      <c r="F2389" t="s">
        <v>161</v>
      </c>
      <c r="G2389" t="s">
        <v>141</v>
      </c>
      <c r="H2389">
        <v>1</v>
      </c>
      <c r="I2389" t="s">
        <v>142</v>
      </c>
      <c r="K2389" s="5" t="s">
        <v>143</v>
      </c>
      <c r="L2389">
        <v>7.3666667938232422</v>
      </c>
      <c r="M2389" t="s">
        <v>144</v>
      </c>
      <c r="N2389" t="s">
        <v>4551</v>
      </c>
      <c r="P2389" s="4" t="str">
        <f t="shared" si="73"/>
        <v>KRAYN-WKO-NDX-20120330</v>
      </c>
      <c r="Q2389">
        <f t="shared" si="74"/>
        <v>1</v>
      </c>
    </row>
    <row r="2390" spans="1:17" x14ac:dyDescent="0.25">
      <c r="A2390" t="s">
        <v>5024</v>
      </c>
      <c r="B2390" t="s">
        <v>1219</v>
      </c>
      <c r="C2390" s="2">
        <v>40998</v>
      </c>
      <c r="E2390" t="s">
        <v>34</v>
      </c>
      <c r="F2390" t="s">
        <v>161</v>
      </c>
      <c r="G2390" t="s">
        <v>141</v>
      </c>
      <c r="H2390">
        <v>1.75</v>
      </c>
      <c r="I2390" t="s">
        <v>142</v>
      </c>
      <c r="K2390" s="5" t="s">
        <v>143</v>
      </c>
      <c r="L2390">
        <v>3.4166667461395264</v>
      </c>
      <c r="M2390" t="s">
        <v>144</v>
      </c>
      <c r="N2390" t="s">
        <v>5025</v>
      </c>
      <c r="P2390" s="4" t="str">
        <f t="shared" si="73"/>
        <v>KRAYN-WKO-NDX-20120330</v>
      </c>
      <c r="Q2390">
        <f t="shared" si="74"/>
        <v>1</v>
      </c>
    </row>
    <row r="2391" spans="1:17" x14ac:dyDescent="0.25">
      <c r="A2391" t="s">
        <v>2814</v>
      </c>
      <c r="B2391" t="s">
        <v>1461</v>
      </c>
      <c r="C2391" s="2">
        <v>40999</v>
      </c>
      <c r="D2391" s="2">
        <v>40999</v>
      </c>
      <c r="E2391" t="s">
        <v>19</v>
      </c>
      <c r="F2391" t="s">
        <v>161</v>
      </c>
      <c r="G2391" t="s">
        <v>141</v>
      </c>
      <c r="H2391">
        <v>4.5</v>
      </c>
      <c r="I2391" t="s">
        <v>142</v>
      </c>
      <c r="K2391" s="5" t="s">
        <v>143</v>
      </c>
      <c r="L2391">
        <v>11.350000381469727</v>
      </c>
      <c r="M2391" t="s">
        <v>144</v>
      </c>
      <c r="N2391" t="s">
        <v>2815</v>
      </c>
      <c r="P2391" s="4" t="str">
        <f t="shared" si="73"/>
        <v>KRAYN-WKO-NDX-20120331</v>
      </c>
      <c r="Q2391">
        <f t="shared" si="74"/>
        <v>1</v>
      </c>
    </row>
    <row r="2392" spans="1:17" x14ac:dyDescent="0.25">
      <c r="A2392" t="s">
        <v>1251</v>
      </c>
      <c r="B2392" t="s">
        <v>1252</v>
      </c>
      <c r="C2392" s="2">
        <v>41001</v>
      </c>
      <c r="D2392" s="2">
        <v>41001</v>
      </c>
      <c r="E2392" t="s">
        <v>25</v>
      </c>
      <c r="F2392" t="s">
        <v>161</v>
      </c>
      <c r="G2392" t="s">
        <v>141</v>
      </c>
      <c r="H2392">
        <v>11.25</v>
      </c>
      <c r="I2392" t="s">
        <v>142</v>
      </c>
      <c r="K2392" s="5" t="s">
        <v>143</v>
      </c>
      <c r="L2392">
        <v>102.44999694824219</v>
      </c>
      <c r="M2392" t="s">
        <v>144</v>
      </c>
      <c r="N2392" t="s">
        <v>1253</v>
      </c>
      <c r="P2392" s="4" t="str">
        <f t="shared" si="73"/>
        <v>KRAYN-WKO-NDX-20120402</v>
      </c>
      <c r="Q2392">
        <f t="shared" si="74"/>
        <v>1</v>
      </c>
    </row>
    <row r="2393" spans="1:17" x14ac:dyDescent="0.25">
      <c r="A2393" t="s">
        <v>3418</v>
      </c>
      <c r="B2393" t="s">
        <v>1785</v>
      </c>
      <c r="C2393" s="2">
        <v>41002</v>
      </c>
      <c r="E2393" t="s">
        <v>23</v>
      </c>
      <c r="F2393" t="s">
        <v>161</v>
      </c>
      <c r="G2393" t="s">
        <v>141</v>
      </c>
      <c r="H2393">
        <v>6.5</v>
      </c>
      <c r="I2393" t="s">
        <v>142</v>
      </c>
      <c r="K2393" s="5" t="s">
        <v>143</v>
      </c>
      <c r="L2393">
        <v>1.3666666746139526</v>
      </c>
      <c r="M2393" t="s">
        <v>144</v>
      </c>
      <c r="N2393" t="s">
        <v>3419</v>
      </c>
      <c r="P2393" s="4" t="str">
        <f t="shared" si="73"/>
        <v>KRAYN-WKO-NDX-20120403</v>
      </c>
      <c r="Q2393">
        <f t="shared" si="74"/>
        <v>1</v>
      </c>
    </row>
    <row r="2394" spans="1:17" x14ac:dyDescent="0.25">
      <c r="A2394" t="s">
        <v>3304</v>
      </c>
      <c r="B2394" t="s">
        <v>1464</v>
      </c>
      <c r="C2394" s="2">
        <v>41003</v>
      </c>
      <c r="D2394" s="2">
        <v>41003</v>
      </c>
      <c r="E2394" t="s">
        <v>23</v>
      </c>
      <c r="F2394" t="s">
        <v>161</v>
      </c>
      <c r="G2394" t="s">
        <v>141</v>
      </c>
      <c r="H2394">
        <v>11.5</v>
      </c>
      <c r="I2394" t="s">
        <v>142</v>
      </c>
      <c r="J2394" t="s">
        <v>3305</v>
      </c>
      <c r="K2394" s="5" t="s">
        <v>201</v>
      </c>
      <c r="L2394">
        <v>221.81666564941406</v>
      </c>
      <c r="M2394" t="s">
        <v>144</v>
      </c>
      <c r="N2394" t="s">
        <v>3306</v>
      </c>
      <c r="P2394" s="4" t="str">
        <f t="shared" si="73"/>
        <v>KRAYN-WKO-NDX-20120404</v>
      </c>
      <c r="Q2394">
        <f t="shared" si="74"/>
        <v>1</v>
      </c>
    </row>
    <row r="2395" spans="1:17" x14ac:dyDescent="0.25">
      <c r="A2395" t="s">
        <v>1452</v>
      </c>
      <c r="B2395" t="s">
        <v>1199</v>
      </c>
      <c r="C2395" s="2">
        <v>41008</v>
      </c>
      <c r="D2395" s="2">
        <v>41008</v>
      </c>
      <c r="E2395" t="s">
        <v>11</v>
      </c>
      <c r="F2395" t="s">
        <v>1216</v>
      </c>
      <c r="G2395" t="s">
        <v>141</v>
      </c>
      <c r="H2395">
        <v>6</v>
      </c>
      <c r="I2395" t="s">
        <v>142</v>
      </c>
      <c r="K2395" s="5" t="s">
        <v>143</v>
      </c>
      <c r="L2395">
        <v>2.6500000953674316</v>
      </c>
      <c r="M2395" t="s">
        <v>144</v>
      </c>
      <c r="N2395" t="s">
        <v>1453</v>
      </c>
      <c r="P2395" s="4" t="str">
        <f t="shared" si="73"/>
        <v>KRAYN-WKO-NDX-20120409</v>
      </c>
      <c r="Q2395">
        <f t="shared" si="74"/>
        <v>1</v>
      </c>
    </row>
    <row r="2396" spans="1:17" x14ac:dyDescent="0.25">
      <c r="A2396" t="s">
        <v>1460</v>
      </c>
      <c r="B2396" t="s">
        <v>1461</v>
      </c>
      <c r="C2396" s="2">
        <v>41008</v>
      </c>
      <c r="D2396" s="2">
        <v>41009</v>
      </c>
      <c r="E2396" t="s">
        <v>11</v>
      </c>
      <c r="F2396" t="s">
        <v>161</v>
      </c>
      <c r="G2396" t="s">
        <v>141</v>
      </c>
      <c r="H2396">
        <v>1</v>
      </c>
      <c r="I2396" t="s">
        <v>142</v>
      </c>
      <c r="K2396" s="5" t="s">
        <v>143</v>
      </c>
      <c r="L2396">
        <v>0.93333333730697632</v>
      </c>
      <c r="M2396" t="s">
        <v>144</v>
      </c>
      <c r="N2396" t="s">
        <v>1462</v>
      </c>
      <c r="P2396" s="4" t="str">
        <f t="shared" si="73"/>
        <v>KRAYN-WKO-NDX-20120409</v>
      </c>
      <c r="Q2396">
        <f t="shared" si="74"/>
        <v>1</v>
      </c>
    </row>
    <row r="2397" spans="1:17" x14ac:dyDescent="0.25">
      <c r="A2397" t="s">
        <v>3868</v>
      </c>
      <c r="B2397" t="s">
        <v>3869</v>
      </c>
      <c r="C2397" s="2">
        <v>41008</v>
      </c>
      <c r="D2397" s="2">
        <v>41009</v>
      </c>
      <c r="E2397" t="s">
        <v>26</v>
      </c>
      <c r="F2397" t="s">
        <v>161</v>
      </c>
      <c r="G2397" t="s">
        <v>141</v>
      </c>
      <c r="H2397">
        <v>3</v>
      </c>
      <c r="I2397" t="s">
        <v>142</v>
      </c>
      <c r="J2397" t="s">
        <v>49</v>
      </c>
      <c r="K2397" s="5" t="s">
        <v>168</v>
      </c>
      <c r="L2397">
        <v>1.6000000238418579</v>
      </c>
      <c r="M2397" t="s">
        <v>144</v>
      </c>
      <c r="N2397" t="s">
        <v>3870</v>
      </c>
      <c r="P2397" s="4" t="str">
        <f t="shared" si="73"/>
        <v>KRAYN-WKO-NDX-20120409</v>
      </c>
      <c r="Q2397">
        <f t="shared" si="74"/>
        <v>1</v>
      </c>
    </row>
    <row r="2398" spans="1:17" x14ac:dyDescent="0.25">
      <c r="A2398" t="s">
        <v>2085</v>
      </c>
      <c r="B2398" t="s">
        <v>1199</v>
      </c>
      <c r="C2398" s="2">
        <v>41010</v>
      </c>
      <c r="D2398" s="2">
        <v>41010</v>
      </c>
      <c r="E2398" t="s">
        <v>15</v>
      </c>
      <c r="F2398" t="s">
        <v>140</v>
      </c>
      <c r="G2398" t="s">
        <v>141</v>
      </c>
      <c r="H2398">
        <v>8</v>
      </c>
      <c r="I2398" t="s">
        <v>142</v>
      </c>
      <c r="K2398" s="5" t="s">
        <v>143</v>
      </c>
      <c r="L2398">
        <v>5.8666667938232422</v>
      </c>
      <c r="M2398" t="s">
        <v>144</v>
      </c>
      <c r="N2398" t="s">
        <v>2086</v>
      </c>
      <c r="P2398" s="4" t="str">
        <f t="shared" si="73"/>
        <v>KRAYN-WKO-NDX-20120411</v>
      </c>
      <c r="Q2398">
        <f t="shared" si="74"/>
        <v>1</v>
      </c>
    </row>
    <row r="2399" spans="1:17" x14ac:dyDescent="0.25">
      <c r="A2399" t="s">
        <v>2087</v>
      </c>
      <c r="B2399" t="s">
        <v>1199</v>
      </c>
      <c r="C2399" s="2">
        <v>41010</v>
      </c>
      <c r="D2399" s="2">
        <v>41010</v>
      </c>
      <c r="E2399" t="s">
        <v>15</v>
      </c>
      <c r="F2399" t="s">
        <v>161</v>
      </c>
      <c r="G2399" t="s">
        <v>141</v>
      </c>
      <c r="H2399">
        <v>1</v>
      </c>
      <c r="I2399" t="s">
        <v>142</v>
      </c>
      <c r="K2399" s="5" t="s">
        <v>143</v>
      </c>
      <c r="L2399">
        <v>5.8666667938232422</v>
      </c>
      <c r="M2399" t="s">
        <v>144</v>
      </c>
      <c r="N2399" t="s">
        <v>2088</v>
      </c>
      <c r="P2399" s="4" t="str">
        <f t="shared" si="73"/>
        <v>KRAYN-WKO-NDX-20120411</v>
      </c>
      <c r="Q2399">
        <f t="shared" si="74"/>
        <v>1</v>
      </c>
    </row>
    <row r="2400" spans="1:17" x14ac:dyDescent="0.25">
      <c r="A2400" t="s">
        <v>2089</v>
      </c>
      <c r="B2400" t="s">
        <v>1199</v>
      </c>
      <c r="C2400" s="2">
        <v>41010</v>
      </c>
      <c r="D2400" s="2">
        <v>41010</v>
      </c>
      <c r="E2400" t="s">
        <v>15</v>
      </c>
      <c r="F2400" t="s">
        <v>161</v>
      </c>
      <c r="G2400" t="s">
        <v>141</v>
      </c>
      <c r="H2400">
        <v>2.5</v>
      </c>
      <c r="I2400" t="s">
        <v>142</v>
      </c>
      <c r="K2400" s="5" t="s">
        <v>143</v>
      </c>
      <c r="L2400">
        <v>5.8666667938232422</v>
      </c>
      <c r="M2400" t="s">
        <v>144</v>
      </c>
      <c r="N2400" t="s">
        <v>2090</v>
      </c>
      <c r="P2400" s="4" t="str">
        <f t="shared" si="73"/>
        <v>KRAYN-WKO-NDX-20120411</v>
      </c>
      <c r="Q2400">
        <f t="shared" si="74"/>
        <v>1</v>
      </c>
    </row>
    <row r="2401" spans="1:17" x14ac:dyDescent="0.25">
      <c r="A2401" t="s">
        <v>2091</v>
      </c>
      <c r="B2401" t="s">
        <v>1199</v>
      </c>
      <c r="C2401" s="2">
        <v>41010</v>
      </c>
      <c r="D2401" s="2">
        <v>41010</v>
      </c>
      <c r="E2401" t="s">
        <v>15</v>
      </c>
      <c r="F2401" t="s">
        <v>161</v>
      </c>
      <c r="G2401" t="s">
        <v>141</v>
      </c>
      <c r="H2401">
        <v>0.5</v>
      </c>
      <c r="I2401" t="s">
        <v>142</v>
      </c>
      <c r="K2401" s="5" t="s">
        <v>143</v>
      </c>
      <c r="L2401">
        <v>5.8666667938232422</v>
      </c>
      <c r="M2401" t="s">
        <v>144</v>
      </c>
      <c r="N2401" t="s">
        <v>2092</v>
      </c>
      <c r="P2401" s="4" t="str">
        <f t="shared" si="73"/>
        <v>KRAYN-WKO-NDX-20120411</v>
      </c>
      <c r="Q2401">
        <f t="shared" si="74"/>
        <v>1</v>
      </c>
    </row>
    <row r="2402" spans="1:17" x14ac:dyDescent="0.25">
      <c r="A2402" t="s">
        <v>1243</v>
      </c>
      <c r="B2402" t="s">
        <v>1219</v>
      </c>
      <c r="C2402" s="2">
        <v>41011</v>
      </c>
      <c r="D2402" s="2">
        <v>41011</v>
      </c>
      <c r="E2402" t="s">
        <v>11</v>
      </c>
      <c r="F2402" t="s">
        <v>161</v>
      </c>
      <c r="G2402" t="s">
        <v>141</v>
      </c>
      <c r="H2402">
        <v>3.25</v>
      </c>
      <c r="I2402" t="s">
        <v>142</v>
      </c>
      <c r="K2402" s="5" t="s">
        <v>143</v>
      </c>
      <c r="L2402">
        <v>0.73333334922790527</v>
      </c>
      <c r="M2402" t="s">
        <v>144</v>
      </c>
      <c r="N2402" t="s">
        <v>1244</v>
      </c>
      <c r="P2402" s="4" t="str">
        <f t="shared" si="73"/>
        <v>KRAYN-WKO-NDX-20120412</v>
      </c>
      <c r="Q2402">
        <f t="shared" si="74"/>
        <v>1</v>
      </c>
    </row>
    <row r="2403" spans="1:17" x14ac:dyDescent="0.25">
      <c r="A2403" t="s">
        <v>4142</v>
      </c>
      <c r="B2403" t="s">
        <v>1464</v>
      </c>
      <c r="C2403" s="2">
        <v>41011</v>
      </c>
      <c r="E2403" t="s">
        <v>28</v>
      </c>
      <c r="F2403" t="s">
        <v>161</v>
      </c>
      <c r="G2403" t="s">
        <v>141</v>
      </c>
      <c r="H2403">
        <v>11.25</v>
      </c>
      <c r="I2403" t="s">
        <v>142</v>
      </c>
      <c r="K2403" s="5" t="s">
        <v>143</v>
      </c>
      <c r="L2403">
        <v>3.9000000953674316</v>
      </c>
      <c r="M2403" t="s">
        <v>144</v>
      </c>
      <c r="N2403" t="s">
        <v>4143</v>
      </c>
      <c r="P2403" s="4" t="str">
        <f t="shared" si="73"/>
        <v>KRAYN-WKO-NDX-20120412</v>
      </c>
      <c r="Q2403">
        <f t="shared" si="74"/>
        <v>1</v>
      </c>
    </row>
    <row r="2404" spans="1:17" x14ac:dyDescent="0.25">
      <c r="A2404" t="s">
        <v>4157</v>
      </c>
      <c r="B2404" t="s">
        <v>4158</v>
      </c>
      <c r="C2404" s="2">
        <v>41011</v>
      </c>
      <c r="E2404" t="s">
        <v>28</v>
      </c>
      <c r="F2404" t="s">
        <v>161</v>
      </c>
      <c r="G2404" t="s">
        <v>141</v>
      </c>
      <c r="H2404">
        <v>2.5</v>
      </c>
      <c r="I2404" t="s">
        <v>142</v>
      </c>
      <c r="K2404" s="5" t="s">
        <v>143</v>
      </c>
      <c r="L2404">
        <v>9.6833333969116211</v>
      </c>
      <c r="M2404" t="s">
        <v>144</v>
      </c>
      <c r="N2404" t="s">
        <v>4159</v>
      </c>
      <c r="P2404" s="4" t="str">
        <f t="shared" si="73"/>
        <v>KRAYN-WKO-NDX-20120412</v>
      </c>
      <c r="Q2404">
        <f t="shared" si="74"/>
        <v>1</v>
      </c>
    </row>
    <row r="2405" spans="1:17" x14ac:dyDescent="0.25">
      <c r="A2405" t="s">
        <v>4144</v>
      </c>
      <c r="B2405" t="s">
        <v>1464</v>
      </c>
      <c r="C2405" s="2">
        <v>41012</v>
      </c>
      <c r="D2405" s="2">
        <v>41012</v>
      </c>
      <c r="E2405" t="s">
        <v>28</v>
      </c>
      <c r="F2405" t="s">
        <v>161</v>
      </c>
      <c r="G2405" t="s">
        <v>141</v>
      </c>
      <c r="H2405">
        <v>14</v>
      </c>
      <c r="I2405" t="s">
        <v>142</v>
      </c>
      <c r="J2405" t="s">
        <v>1467</v>
      </c>
      <c r="K2405" s="5" t="s">
        <v>201</v>
      </c>
      <c r="L2405">
        <v>48.333332061767578</v>
      </c>
      <c r="M2405" t="s">
        <v>144</v>
      </c>
      <c r="N2405" t="s">
        <v>4145</v>
      </c>
      <c r="P2405" s="4" t="str">
        <f t="shared" si="73"/>
        <v>KRAYN-WKO-NDX-20120413</v>
      </c>
      <c r="Q2405">
        <f t="shared" si="74"/>
        <v>1</v>
      </c>
    </row>
    <row r="2406" spans="1:17" x14ac:dyDescent="0.25">
      <c r="A2406" t="s">
        <v>4146</v>
      </c>
      <c r="B2406" t="s">
        <v>4147</v>
      </c>
      <c r="C2406" s="2">
        <v>41015</v>
      </c>
      <c r="D2406" s="2">
        <v>41015</v>
      </c>
      <c r="E2406" t="s">
        <v>28</v>
      </c>
      <c r="F2406" t="s">
        <v>161</v>
      </c>
      <c r="G2406" t="s">
        <v>141</v>
      </c>
      <c r="H2406">
        <v>3.75</v>
      </c>
      <c r="I2406" t="s">
        <v>142</v>
      </c>
      <c r="K2406" s="5" t="s">
        <v>143</v>
      </c>
      <c r="L2406">
        <v>6.0833334922790527</v>
      </c>
      <c r="M2406" t="s">
        <v>144</v>
      </c>
      <c r="N2406" t="s">
        <v>4148</v>
      </c>
      <c r="P2406" s="4" t="str">
        <f t="shared" si="73"/>
        <v>KRAYN-WKO-NDX-20120416</v>
      </c>
      <c r="Q2406">
        <f t="shared" si="74"/>
        <v>1</v>
      </c>
    </row>
    <row r="2407" spans="1:17" x14ac:dyDescent="0.25">
      <c r="A2407" t="s">
        <v>2505</v>
      </c>
      <c r="B2407" t="s">
        <v>1199</v>
      </c>
      <c r="C2407" s="2">
        <v>41016</v>
      </c>
      <c r="D2407" s="2">
        <v>41016</v>
      </c>
      <c r="E2407" t="s">
        <v>17</v>
      </c>
      <c r="F2407" t="s">
        <v>1200</v>
      </c>
      <c r="G2407" t="s">
        <v>141</v>
      </c>
      <c r="H2407">
        <v>10.75</v>
      </c>
      <c r="I2407" t="s">
        <v>162</v>
      </c>
      <c r="K2407" s="5" t="s">
        <v>143</v>
      </c>
      <c r="L2407">
        <v>7.5</v>
      </c>
      <c r="M2407" t="s">
        <v>144</v>
      </c>
      <c r="N2407" t="s">
        <v>1604</v>
      </c>
      <c r="P2407" s="4" t="str">
        <f t="shared" si="73"/>
        <v>KRAYN-WKO-NDX-20120417</v>
      </c>
      <c r="Q2407">
        <f t="shared" si="74"/>
        <v>1</v>
      </c>
    </row>
    <row r="2408" spans="1:17" x14ac:dyDescent="0.25">
      <c r="A2408" t="s">
        <v>2506</v>
      </c>
      <c r="B2408" t="s">
        <v>1199</v>
      </c>
      <c r="C2408" s="2">
        <v>41016</v>
      </c>
      <c r="D2408" s="2">
        <v>41016</v>
      </c>
      <c r="E2408" t="s">
        <v>17</v>
      </c>
      <c r="F2408" t="s">
        <v>1200</v>
      </c>
      <c r="G2408" t="s">
        <v>141</v>
      </c>
      <c r="H2408">
        <v>1</v>
      </c>
      <c r="I2408" t="s">
        <v>162</v>
      </c>
      <c r="J2408" t="s">
        <v>1606</v>
      </c>
      <c r="K2408" s="5" t="s">
        <v>1607</v>
      </c>
      <c r="L2408">
        <v>7.5</v>
      </c>
      <c r="M2408" t="s">
        <v>144</v>
      </c>
      <c r="N2408" t="s">
        <v>2507</v>
      </c>
      <c r="P2408" s="4" t="str">
        <f t="shared" si="73"/>
        <v>KRAYN-WKO-NDX-20120417</v>
      </c>
      <c r="Q2408">
        <f t="shared" si="74"/>
        <v>1</v>
      </c>
    </row>
    <row r="2409" spans="1:17" x14ac:dyDescent="0.25">
      <c r="A2409" t="s">
        <v>5285</v>
      </c>
      <c r="B2409" t="s">
        <v>2560</v>
      </c>
      <c r="C2409" s="2">
        <v>41016</v>
      </c>
      <c r="D2409" s="2">
        <v>41016</v>
      </c>
      <c r="E2409" t="s">
        <v>18</v>
      </c>
      <c r="F2409" t="s">
        <v>161</v>
      </c>
      <c r="G2409" t="s">
        <v>141</v>
      </c>
      <c r="H2409">
        <v>10.25</v>
      </c>
      <c r="I2409" t="s">
        <v>142</v>
      </c>
      <c r="J2409" t="s">
        <v>2561</v>
      </c>
      <c r="K2409" s="5" t="s">
        <v>2562</v>
      </c>
      <c r="L2409">
        <v>7.3333334922790527</v>
      </c>
      <c r="M2409" t="s">
        <v>144</v>
      </c>
      <c r="N2409" t="s">
        <v>2563</v>
      </c>
      <c r="P2409" s="4" t="str">
        <f t="shared" si="73"/>
        <v>KRAYN-WKO-NDX-20120417</v>
      </c>
      <c r="Q2409">
        <f t="shared" si="74"/>
        <v>1</v>
      </c>
    </row>
    <row r="2410" spans="1:17" x14ac:dyDescent="0.25">
      <c r="A2410" t="s">
        <v>2713</v>
      </c>
      <c r="B2410" t="s">
        <v>2560</v>
      </c>
      <c r="C2410" s="2">
        <v>41016</v>
      </c>
      <c r="D2410" s="2">
        <v>41016</v>
      </c>
      <c r="E2410" t="s">
        <v>18</v>
      </c>
      <c r="F2410" t="s">
        <v>161</v>
      </c>
      <c r="G2410" t="s">
        <v>141</v>
      </c>
      <c r="H2410">
        <v>10.25</v>
      </c>
      <c r="I2410" t="s">
        <v>142</v>
      </c>
      <c r="J2410" t="s">
        <v>120</v>
      </c>
      <c r="K2410" s="5" t="s">
        <v>168</v>
      </c>
      <c r="L2410">
        <v>7.3333334922790527</v>
      </c>
      <c r="M2410" t="s">
        <v>144</v>
      </c>
      <c r="N2410" t="s">
        <v>2563</v>
      </c>
      <c r="P2410" s="4" t="str">
        <f t="shared" si="73"/>
        <v>KRAYN-WKO-NDX-20120417</v>
      </c>
      <c r="Q2410">
        <f t="shared" si="74"/>
        <v>1</v>
      </c>
    </row>
    <row r="2411" spans="1:17" x14ac:dyDescent="0.25">
      <c r="A2411" t="s">
        <v>2128</v>
      </c>
      <c r="B2411" t="s">
        <v>1199</v>
      </c>
      <c r="C2411" s="2">
        <v>41017</v>
      </c>
      <c r="D2411" s="2">
        <v>41017</v>
      </c>
      <c r="E2411" t="s">
        <v>15</v>
      </c>
      <c r="F2411" t="s">
        <v>1200</v>
      </c>
      <c r="G2411" t="s">
        <v>141</v>
      </c>
      <c r="H2411">
        <v>11.5</v>
      </c>
      <c r="I2411" t="s">
        <v>162</v>
      </c>
      <c r="K2411" s="5" t="s">
        <v>143</v>
      </c>
      <c r="L2411">
        <v>6.9833331108093262</v>
      </c>
      <c r="M2411" t="s">
        <v>144</v>
      </c>
      <c r="N2411" t="s">
        <v>1604</v>
      </c>
      <c r="P2411" s="4" t="str">
        <f t="shared" si="73"/>
        <v>KRAYN-WKO-NDX-20120418</v>
      </c>
      <c r="Q2411">
        <f t="shared" si="74"/>
        <v>1</v>
      </c>
    </row>
    <row r="2412" spans="1:17" x14ac:dyDescent="0.25">
      <c r="A2412" t="s">
        <v>2129</v>
      </c>
      <c r="B2412" t="s">
        <v>1219</v>
      </c>
      <c r="C2412" s="2">
        <v>41017</v>
      </c>
      <c r="D2412" s="2">
        <v>41017</v>
      </c>
      <c r="E2412" t="s">
        <v>15</v>
      </c>
      <c r="F2412" t="s">
        <v>1200</v>
      </c>
      <c r="G2412" t="s">
        <v>141</v>
      </c>
      <c r="H2412">
        <v>1.5833333730697632</v>
      </c>
      <c r="I2412" t="s">
        <v>162</v>
      </c>
      <c r="J2412" t="s">
        <v>1606</v>
      </c>
      <c r="K2412" s="5" t="s">
        <v>2130</v>
      </c>
      <c r="L2412">
        <v>6.9833331108093262</v>
      </c>
      <c r="M2412" t="s">
        <v>144</v>
      </c>
      <c r="N2412" t="s">
        <v>1608</v>
      </c>
      <c r="P2412" s="4" t="str">
        <f t="shared" si="73"/>
        <v>KRAYN-WKO-NDX-20120418</v>
      </c>
      <c r="Q2412">
        <f t="shared" si="74"/>
        <v>1</v>
      </c>
    </row>
    <row r="2413" spans="1:17" x14ac:dyDescent="0.25">
      <c r="A2413" t="s">
        <v>2282</v>
      </c>
      <c r="B2413" t="s">
        <v>1219</v>
      </c>
      <c r="C2413" s="2">
        <v>41017</v>
      </c>
      <c r="D2413" s="2">
        <v>41018</v>
      </c>
      <c r="E2413" t="s">
        <v>17</v>
      </c>
      <c r="F2413" t="s">
        <v>1216</v>
      </c>
      <c r="G2413" t="s">
        <v>141</v>
      </c>
      <c r="H2413">
        <v>1</v>
      </c>
      <c r="I2413" t="s">
        <v>142</v>
      </c>
      <c r="K2413" s="5" t="s">
        <v>143</v>
      </c>
      <c r="L2413">
        <v>12.449999809265137</v>
      </c>
      <c r="M2413" t="s">
        <v>144</v>
      </c>
      <c r="N2413" t="s">
        <v>2283</v>
      </c>
      <c r="P2413" s="4" t="str">
        <f t="shared" si="73"/>
        <v>KRAYN-WKO-NDX-20120418</v>
      </c>
      <c r="Q2413">
        <f t="shared" si="74"/>
        <v>1</v>
      </c>
    </row>
    <row r="2414" spans="1:17" x14ac:dyDescent="0.25">
      <c r="A2414" t="s">
        <v>2284</v>
      </c>
      <c r="B2414" t="s">
        <v>1219</v>
      </c>
      <c r="C2414" s="2">
        <v>41017</v>
      </c>
      <c r="D2414" s="2">
        <v>41018</v>
      </c>
      <c r="E2414" t="s">
        <v>17</v>
      </c>
      <c r="F2414" t="s">
        <v>1216</v>
      </c>
      <c r="G2414" t="s">
        <v>141</v>
      </c>
      <c r="H2414">
        <v>1</v>
      </c>
      <c r="I2414" t="s">
        <v>142</v>
      </c>
      <c r="K2414" s="5" t="s">
        <v>143</v>
      </c>
      <c r="L2414">
        <v>12.449999809265137</v>
      </c>
      <c r="M2414" t="s">
        <v>144</v>
      </c>
      <c r="N2414" t="s">
        <v>2285</v>
      </c>
      <c r="P2414" s="4" t="str">
        <f t="shared" si="73"/>
        <v>KRAYN-WKO-NDX-20120418</v>
      </c>
      <c r="Q2414">
        <f t="shared" si="74"/>
        <v>1</v>
      </c>
    </row>
    <row r="2415" spans="1:17" x14ac:dyDescent="0.25">
      <c r="A2415" t="s">
        <v>2286</v>
      </c>
      <c r="B2415" t="s">
        <v>1219</v>
      </c>
      <c r="C2415" s="2">
        <v>41017</v>
      </c>
      <c r="D2415" s="2">
        <v>41018</v>
      </c>
      <c r="E2415" t="s">
        <v>17</v>
      </c>
      <c r="F2415" t="s">
        <v>161</v>
      </c>
      <c r="G2415" t="s">
        <v>141</v>
      </c>
      <c r="H2415">
        <v>2</v>
      </c>
      <c r="I2415" t="s">
        <v>142</v>
      </c>
      <c r="K2415" s="5" t="s">
        <v>143</v>
      </c>
      <c r="L2415">
        <v>12.449999809265137</v>
      </c>
      <c r="M2415" t="s">
        <v>144</v>
      </c>
      <c r="N2415" t="s">
        <v>2287</v>
      </c>
      <c r="P2415" s="4" t="str">
        <f t="shared" si="73"/>
        <v>KRAYN-WKO-NDX-20120418</v>
      </c>
      <c r="Q2415">
        <f t="shared" si="74"/>
        <v>1</v>
      </c>
    </row>
    <row r="2416" spans="1:17" x14ac:dyDescent="0.25">
      <c r="A2416" t="s">
        <v>2387</v>
      </c>
      <c r="B2416" t="s">
        <v>1477</v>
      </c>
      <c r="C2416" s="2">
        <v>41017</v>
      </c>
      <c r="D2416" s="2">
        <v>41018</v>
      </c>
      <c r="E2416" t="s">
        <v>17</v>
      </c>
      <c r="F2416" t="s">
        <v>1200</v>
      </c>
      <c r="G2416" t="s">
        <v>141</v>
      </c>
      <c r="H2416">
        <v>14.75</v>
      </c>
      <c r="I2416" t="s">
        <v>162</v>
      </c>
      <c r="J2416" t="s">
        <v>2388</v>
      </c>
      <c r="K2416" s="5" t="s">
        <v>2389</v>
      </c>
      <c r="L2416">
        <v>12.449999809265137</v>
      </c>
      <c r="M2416" t="s">
        <v>144</v>
      </c>
      <c r="N2416" t="s">
        <v>2390</v>
      </c>
      <c r="P2416" s="4" t="str">
        <f t="shared" si="73"/>
        <v>KRAYN-WKO-NDX-20120418</v>
      </c>
      <c r="Q2416">
        <f t="shared" si="74"/>
        <v>1</v>
      </c>
    </row>
    <row r="2417" spans="1:17" x14ac:dyDescent="0.25">
      <c r="A2417" t="s">
        <v>1931</v>
      </c>
      <c r="B2417" t="s">
        <v>1199</v>
      </c>
      <c r="C2417" s="2">
        <v>41018</v>
      </c>
      <c r="D2417" s="2">
        <v>41018</v>
      </c>
      <c r="E2417" t="s">
        <v>13</v>
      </c>
      <c r="F2417" t="s">
        <v>1200</v>
      </c>
      <c r="G2417" t="s">
        <v>141</v>
      </c>
      <c r="H2417">
        <v>5.25</v>
      </c>
      <c r="I2417" t="s">
        <v>162</v>
      </c>
      <c r="K2417" s="5" t="s">
        <v>143</v>
      </c>
      <c r="L2417">
        <v>5.3000001907348633</v>
      </c>
      <c r="M2417" t="s">
        <v>144</v>
      </c>
      <c r="N2417" t="s">
        <v>1604</v>
      </c>
      <c r="P2417" s="4" t="str">
        <f t="shared" si="73"/>
        <v>KRAYN-WKO-NDX-20120419</v>
      </c>
      <c r="Q2417">
        <f t="shared" si="74"/>
        <v>1</v>
      </c>
    </row>
    <row r="2418" spans="1:17" x14ac:dyDescent="0.25">
      <c r="A2418" t="s">
        <v>1932</v>
      </c>
      <c r="B2418" t="s">
        <v>1199</v>
      </c>
      <c r="C2418" s="2">
        <v>41018</v>
      </c>
      <c r="D2418" s="2">
        <v>41018</v>
      </c>
      <c r="E2418" t="s">
        <v>13</v>
      </c>
      <c r="F2418" t="s">
        <v>1200</v>
      </c>
      <c r="G2418" t="s">
        <v>141</v>
      </c>
      <c r="H2418">
        <v>1.5</v>
      </c>
      <c r="I2418" t="s">
        <v>162</v>
      </c>
      <c r="J2418" t="s">
        <v>1606</v>
      </c>
      <c r="K2418" s="5" t="s">
        <v>1607</v>
      </c>
      <c r="L2418">
        <v>5.3000001907348633</v>
      </c>
      <c r="M2418" t="s">
        <v>144</v>
      </c>
      <c r="N2418" t="s">
        <v>1608</v>
      </c>
      <c r="P2418" s="4" t="str">
        <f t="shared" si="73"/>
        <v>KRAYN-WKO-NDX-20120419</v>
      </c>
      <c r="Q2418">
        <f t="shared" si="74"/>
        <v>1</v>
      </c>
    </row>
    <row r="2419" spans="1:17" x14ac:dyDescent="0.25">
      <c r="A2419" t="s">
        <v>1937</v>
      </c>
      <c r="B2419" t="s">
        <v>1199</v>
      </c>
      <c r="C2419" s="2">
        <v>41018</v>
      </c>
      <c r="D2419" s="2">
        <v>41018</v>
      </c>
      <c r="E2419" t="s">
        <v>14</v>
      </c>
      <c r="F2419" t="s">
        <v>1200</v>
      </c>
      <c r="G2419" t="s">
        <v>141</v>
      </c>
      <c r="H2419">
        <v>5</v>
      </c>
      <c r="I2419" t="s">
        <v>162</v>
      </c>
      <c r="K2419" s="5" t="s">
        <v>143</v>
      </c>
      <c r="L2419">
        <v>5</v>
      </c>
      <c r="M2419" t="s">
        <v>144</v>
      </c>
      <c r="N2419" t="s">
        <v>1604</v>
      </c>
      <c r="P2419" s="4" t="str">
        <f t="shared" si="73"/>
        <v>KRAYN-WKO-NDX-20120419</v>
      </c>
      <c r="Q2419">
        <f t="shared" si="74"/>
        <v>1</v>
      </c>
    </row>
    <row r="2420" spans="1:17" x14ac:dyDescent="0.25">
      <c r="A2420" t="s">
        <v>1938</v>
      </c>
      <c r="B2420" t="s">
        <v>1199</v>
      </c>
      <c r="C2420" s="2">
        <v>41018</v>
      </c>
      <c r="D2420" s="2">
        <v>41018</v>
      </c>
      <c r="E2420" t="s">
        <v>14</v>
      </c>
      <c r="F2420" t="s">
        <v>1200</v>
      </c>
      <c r="G2420" t="s">
        <v>141</v>
      </c>
      <c r="H2420">
        <v>1.5</v>
      </c>
      <c r="I2420" t="s">
        <v>162</v>
      </c>
      <c r="J2420" t="s">
        <v>1939</v>
      </c>
      <c r="K2420" s="5" t="s">
        <v>1940</v>
      </c>
      <c r="L2420">
        <v>5</v>
      </c>
      <c r="M2420" t="s">
        <v>144</v>
      </c>
      <c r="N2420" t="s">
        <v>1608</v>
      </c>
      <c r="P2420" s="4" t="str">
        <f t="shared" si="73"/>
        <v>KRAYN-WKO-NDX-20120419</v>
      </c>
      <c r="Q2420">
        <f t="shared" si="74"/>
        <v>1</v>
      </c>
    </row>
    <row r="2421" spans="1:17" x14ac:dyDescent="0.25">
      <c r="A2421" t="s">
        <v>2382</v>
      </c>
      <c r="B2421" t="s">
        <v>1477</v>
      </c>
      <c r="C2421" s="2">
        <v>41018</v>
      </c>
      <c r="D2421" s="2">
        <v>41018</v>
      </c>
      <c r="E2421" t="s">
        <v>17</v>
      </c>
      <c r="F2421" t="s">
        <v>1200</v>
      </c>
      <c r="G2421" t="s">
        <v>141</v>
      </c>
      <c r="H2421">
        <v>0.5</v>
      </c>
      <c r="I2421" t="s">
        <v>162</v>
      </c>
      <c r="K2421" s="5" t="s">
        <v>143</v>
      </c>
      <c r="L2421">
        <v>5.9666666984558105</v>
      </c>
      <c r="M2421" t="s">
        <v>144</v>
      </c>
      <c r="N2421" t="s">
        <v>1459</v>
      </c>
      <c r="P2421" s="4" t="str">
        <f t="shared" si="73"/>
        <v>KRAYN-WKO-NDX-20120419</v>
      </c>
      <c r="Q2421">
        <f t="shared" si="74"/>
        <v>1</v>
      </c>
    </row>
    <row r="2422" spans="1:17" x14ac:dyDescent="0.25">
      <c r="A2422" t="s">
        <v>2391</v>
      </c>
      <c r="B2422" t="s">
        <v>1477</v>
      </c>
      <c r="C2422" s="2">
        <v>41018</v>
      </c>
      <c r="D2422" s="2">
        <v>41018</v>
      </c>
      <c r="E2422" t="s">
        <v>17</v>
      </c>
      <c r="F2422" t="s">
        <v>1200</v>
      </c>
      <c r="G2422" t="s">
        <v>141</v>
      </c>
      <c r="H2422">
        <v>9.5</v>
      </c>
      <c r="I2422" t="s">
        <v>162</v>
      </c>
      <c r="K2422" s="5" t="s">
        <v>143</v>
      </c>
      <c r="L2422">
        <v>5.9666666984558105</v>
      </c>
      <c r="M2422" t="s">
        <v>144</v>
      </c>
      <c r="N2422" t="s">
        <v>2392</v>
      </c>
      <c r="P2422" s="4" t="str">
        <f t="shared" si="73"/>
        <v>KRAYN-WKO-NDX-20120419</v>
      </c>
      <c r="Q2422">
        <f t="shared" si="74"/>
        <v>1</v>
      </c>
    </row>
    <row r="2423" spans="1:17" x14ac:dyDescent="0.25">
      <c r="A2423" t="s">
        <v>1603</v>
      </c>
      <c r="B2423" t="s">
        <v>1199</v>
      </c>
      <c r="C2423" s="2">
        <v>41019</v>
      </c>
      <c r="D2423" s="2">
        <v>41019</v>
      </c>
      <c r="E2423" t="s">
        <v>11</v>
      </c>
      <c r="F2423" t="s">
        <v>1200</v>
      </c>
      <c r="G2423" t="s">
        <v>141</v>
      </c>
      <c r="H2423">
        <v>5.25</v>
      </c>
      <c r="I2423" t="s">
        <v>162</v>
      </c>
      <c r="K2423" s="5" t="s">
        <v>143</v>
      </c>
      <c r="L2423">
        <v>5.0999999046325684</v>
      </c>
      <c r="M2423" t="s">
        <v>144</v>
      </c>
      <c r="N2423" t="s">
        <v>1604</v>
      </c>
      <c r="P2423" s="4" t="str">
        <f t="shared" si="73"/>
        <v>KRAYN-WKO-NDX-20120420</v>
      </c>
      <c r="Q2423">
        <f t="shared" si="74"/>
        <v>1</v>
      </c>
    </row>
    <row r="2424" spans="1:17" x14ac:dyDescent="0.25">
      <c r="A2424" t="s">
        <v>1605</v>
      </c>
      <c r="B2424" t="s">
        <v>1199</v>
      </c>
      <c r="C2424" s="2">
        <v>41019</v>
      </c>
      <c r="D2424" s="2">
        <v>41019</v>
      </c>
      <c r="E2424" t="s">
        <v>11</v>
      </c>
      <c r="F2424" t="s">
        <v>1200</v>
      </c>
      <c r="G2424" t="s">
        <v>141</v>
      </c>
      <c r="H2424">
        <v>1.5</v>
      </c>
      <c r="I2424" t="s">
        <v>162</v>
      </c>
      <c r="J2424" t="s">
        <v>1606</v>
      </c>
      <c r="K2424" s="5" t="s">
        <v>1607</v>
      </c>
      <c r="L2424">
        <v>5.0999999046325684</v>
      </c>
      <c r="M2424" t="s">
        <v>144</v>
      </c>
      <c r="N2424" t="s">
        <v>1608</v>
      </c>
      <c r="P2424" s="4" t="str">
        <f t="shared" si="73"/>
        <v>KRAYN-WKO-NDX-20120420</v>
      </c>
      <c r="Q2424">
        <f t="shared" si="74"/>
        <v>1</v>
      </c>
    </row>
    <row r="2425" spans="1:17" x14ac:dyDescent="0.25">
      <c r="A2425" t="s">
        <v>1758</v>
      </c>
      <c r="B2425" t="s">
        <v>1199</v>
      </c>
      <c r="C2425" s="2">
        <v>41019</v>
      </c>
      <c r="D2425" s="2">
        <v>41019</v>
      </c>
      <c r="E2425" t="s">
        <v>12</v>
      </c>
      <c r="F2425" t="s">
        <v>1200</v>
      </c>
      <c r="G2425" t="s">
        <v>141</v>
      </c>
      <c r="H2425">
        <v>4.5833334922790527</v>
      </c>
      <c r="I2425" t="s">
        <v>162</v>
      </c>
      <c r="K2425" s="5" t="s">
        <v>143</v>
      </c>
      <c r="L2425">
        <v>5.1999998092651367</v>
      </c>
      <c r="M2425" t="s">
        <v>144</v>
      </c>
      <c r="N2425" t="s">
        <v>1604</v>
      </c>
      <c r="P2425" s="4" t="str">
        <f t="shared" si="73"/>
        <v>KRAYN-WKO-NDX-20120420</v>
      </c>
      <c r="Q2425">
        <f t="shared" si="74"/>
        <v>1</v>
      </c>
    </row>
    <row r="2426" spans="1:17" x14ac:dyDescent="0.25">
      <c r="A2426" t="s">
        <v>1759</v>
      </c>
      <c r="B2426" t="s">
        <v>1199</v>
      </c>
      <c r="C2426" s="2">
        <v>41019</v>
      </c>
      <c r="D2426" s="2">
        <v>41019</v>
      </c>
      <c r="E2426" t="s">
        <v>12</v>
      </c>
      <c r="F2426" t="s">
        <v>1200</v>
      </c>
      <c r="G2426" t="s">
        <v>141</v>
      </c>
      <c r="H2426">
        <v>1.5</v>
      </c>
      <c r="I2426" t="s">
        <v>162</v>
      </c>
      <c r="J2426" t="s">
        <v>1606</v>
      </c>
      <c r="K2426" s="5" t="s">
        <v>1607</v>
      </c>
      <c r="L2426">
        <v>5.1999998092651367</v>
      </c>
      <c r="M2426" t="s">
        <v>144</v>
      </c>
      <c r="N2426" t="s">
        <v>1608</v>
      </c>
      <c r="P2426" s="4" t="str">
        <f t="shared" si="73"/>
        <v>KRAYN-WKO-NDX-20120420</v>
      </c>
      <c r="Q2426">
        <f t="shared" si="74"/>
        <v>1</v>
      </c>
    </row>
    <row r="2427" spans="1:17" x14ac:dyDescent="0.25">
      <c r="A2427" t="s">
        <v>1915</v>
      </c>
      <c r="B2427" t="s">
        <v>1219</v>
      </c>
      <c r="C2427" s="2">
        <v>41023</v>
      </c>
      <c r="D2427" s="2">
        <v>41024</v>
      </c>
      <c r="E2427" t="s">
        <v>15</v>
      </c>
      <c r="F2427" t="s">
        <v>1200</v>
      </c>
      <c r="G2427" t="s">
        <v>141</v>
      </c>
      <c r="H2427">
        <v>0.5</v>
      </c>
      <c r="I2427" t="s">
        <v>162</v>
      </c>
      <c r="K2427" s="5" t="s">
        <v>143</v>
      </c>
      <c r="L2427">
        <v>10.649999618530273</v>
      </c>
      <c r="M2427" t="s">
        <v>144</v>
      </c>
      <c r="N2427" t="s">
        <v>1916</v>
      </c>
      <c r="P2427" s="4" t="str">
        <f t="shared" si="73"/>
        <v>KRAYN-WKO-NDX-20120424</v>
      </c>
      <c r="Q2427">
        <f t="shared" si="74"/>
        <v>1</v>
      </c>
    </row>
    <row r="2428" spans="1:17" x14ac:dyDescent="0.25">
      <c r="A2428" t="s">
        <v>1919</v>
      </c>
      <c r="B2428" t="s">
        <v>1219</v>
      </c>
      <c r="C2428" s="2">
        <v>41023</v>
      </c>
      <c r="D2428" s="2">
        <v>41024</v>
      </c>
      <c r="E2428" t="s">
        <v>15</v>
      </c>
      <c r="F2428" t="s">
        <v>161</v>
      </c>
      <c r="G2428" t="s">
        <v>141</v>
      </c>
      <c r="H2428">
        <v>2</v>
      </c>
      <c r="I2428" t="s">
        <v>142</v>
      </c>
      <c r="J2428" t="s">
        <v>75</v>
      </c>
      <c r="K2428" s="5" t="s">
        <v>168</v>
      </c>
      <c r="L2428">
        <v>10.649999618530273</v>
      </c>
      <c r="M2428" t="s">
        <v>144</v>
      </c>
      <c r="N2428" t="s">
        <v>1920</v>
      </c>
      <c r="P2428" s="4" t="str">
        <f t="shared" si="73"/>
        <v>KRAYN-WKO-NDX-20120424</v>
      </c>
      <c r="Q2428">
        <f t="shared" si="74"/>
        <v>1</v>
      </c>
    </row>
    <row r="2429" spans="1:17" x14ac:dyDescent="0.25">
      <c r="A2429" t="s">
        <v>2098</v>
      </c>
      <c r="B2429" t="s">
        <v>1219</v>
      </c>
      <c r="C2429" s="2">
        <v>41023</v>
      </c>
      <c r="D2429" s="2">
        <v>41024</v>
      </c>
      <c r="E2429" t="s">
        <v>15</v>
      </c>
      <c r="F2429" t="s">
        <v>1216</v>
      </c>
      <c r="G2429" t="s">
        <v>141</v>
      </c>
      <c r="H2429">
        <v>2</v>
      </c>
      <c r="I2429" t="s">
        <v>142</v>
      </c>
      <c r="K2429" s="5" t="s">
        <v>143</v>
      </c>
      <c r="L2429">
        <v>10.649999618530273</v>
      </c>
      <c r="M2429" t="s">
        <v>144</v>
      </c>
      <c r="N2429" t="s">
        <v>2099</v>
      </c>
      <c r="P2429" s="4" t="str">
        <f t="shared" si="73"/>
        <v>KRAYN-WKO-NDX-20120424</v>
      </c>
      <c r="Q2429">
        <f t="shared" si="74"/>
        <v>1</v>
      </c>
    </row>
    <row r="2430" spans="1:17" x14ac:dyDescent="0.25">
      <c r="A2430" t="s">
        <v>1917</v>
      </c>
      <c r="B2430" t="s">
        <v>1219</v>
      </c>
      <c r="C2430" s="2">
        <v>41024</v>
      </c>
      <c r="D2430" s="2">
        <v>41024</v>
      </c>
      <c r="E2430" t="s">
        <v>15</v>
      </c>
      <c r="F2430" t="s">
        <v>1200</v>
      </c>
      <c r="G2430" t="s">
        <v>141</v>
      </c>
      <c r="H2430">
        <v>3</v>
      </c>
      <c r="I2430" t="s">
        <v>162</v>
      </c>
      <c r="K2430" s="5" t="s">
        <v>143</v>
      </c>
      <c r="L2430">
        <v>10.649999618530273</v>
      </c>
      <c r="M2430" t="s">
        <v>144</v>
      </c>
      <c r="N2430" t="s">
        <v>1918</v>
      </c>
      <c r="P2430" s="4" t="str">
        <f t="shared" si="73"/>
        <v>KRAYN-WKO-NDX-20120425</v>
      </c>
      <c r="Q2430">
        <f t="shared" si="74"/>
        <v>1</v>
      </c>
    </row>
    <row r="2431" spans="1:17" x14ac:dyDescent="0.25">
      <c r="A2431" t="s">
        <v>2096</v>
      </c>
      <c r="B2431" t="s">
        <v>1219</v>
      </c>
      <c r="C2431" s="2">
        <v>41024</v>
      </c>
      <c r="D2431" s="2">
        <v>41024</v>
      </c>
      <c r="E2431" t="s">
        <v>15</v>
      </c>
      <c r="F2431" t="s">
        <v>161</v>
      </c>
      <c r="G2431" t="s">
        <v>141</v>
      </c>
      <c r="H2431">
        <v>2</v>
      </c>
      <c r="I2431" t="s">
        <v>142</v>
      </c>
      <c r="J2431" t="s">
        <v>40</v>
      </c>
      <c r="K2431" s="5" t="s">
        <v>168</v>
      </c>
      <c r="L2431">
        <v>10.649999618530273</v>
      </c>
      <c r="M2431" t="s">
        <v>144</v>
      </c>
      <c r="N2431" t="s">
        <v>2097</v>
      </c>
      <c r="P2431" s="4" t="str">
        <f t="shared" si="73"/>
        <v>KRAYN-WKO-NDX-20120425</v>
      </c>
      <c r="Q2431">
        <f t="shared" si="74"/>
        <v>1</v>
      </c>
    </row>
    <row r="2432" spans="1:17" x14ac:dyDescent="0.25">
      <c r="A2432" t="s">
        <v>2100</v>
      </c>
      <c r="B2432" t="s">
        <v>1219</v>
      </c>
      <c r="C2432" s="2">
        <v>41024</v>
      </c>
      <c r="D2432" s="2">
        <v>41024</v>
      </c>
      <c r="E2432" t="s">
        <v>15</v>
      </c>
      <c r="F2432" t="s">
        <v>1216</v>
      </c>
      <c r="G2432" t="s">
        <v>141</v>
      </c>
      <c r="H2432">
        <v>1</v>
      </c>
      <c r="I2432" t="s">
        <v>142</v>
      </c>
      <c r="K2432" s="5" t="s">
        <v>143</v>
      </c>
      <c r="L2432">
        <v>10.649999618530273</v>
      </c>
      <c r="M2432" t="s">
        <v>144</v>
      </c>
      <c r="N2432" t="s">
        <v>2101</v>
      </c>
      <c r="P2432" s="4" t="str">
        <f t="shared" si="73"/>
        <v>KRAYN-WKO-NDX-20120425</v>
      </c>
      <c r="Q2432">
        <f t="shared" si="74"/>
        <v>1</v>
      </c>
    </row>
    <row r="2433" spans="1:17" x14ac:dyDescent="0.25">
      <c r="A2433" t="s">
        <v>1890</v>
      </c>
      <c r="B2433" t="s">
        <v>1199</v>
      </c>
      <c r="C2433" s="2">
        <v>41025</v>
      </c>
      <c r="D2433" s="2">
        <v>41025</v>
      </c>
      <c r="E2433" t="s">
        <v>14</v>
      </c>
      <c r="F2433" t="s">
        <v>1200</v>
      </c>
      <c r="G2433" t="s">
        <v>141</v>
      </c>
      <c r="H2433">
        <v>5</v>
      </c>
      <c r="I2433" t="s">
        <v>162</v>
      </c>
      <c r="K2433" s="5" t="s">
        <v>143</v>
      </c>
      <c r="L2433">
        <v>9.9333333969116211</v>
      </c>
      <c r="M2433" t="s">
        <v>144</v>
      </c>
      <c r="N2433" t="s">
        <v>1891</v>
      </c>
      <c r="P2433" s="4" t="str">
        <f t="shared" si="73"/>
        <v>KRAYN-WKO-NDX-20120426</v>
      </c>
      <c r="Q2433">
        <f t="shared" si="74"/>
        <v>1</v>
      </c>
    </row>
    <row r="2434" spans="1:17" x14ac:dyDescent="0.25">
      <c r="A2434" t="s">
        <v>1892</v>
      </c>
      <c r="B2434" t="s">
        <v>1199</v>
      </c>
      <c r="C2434" s="2">
        <v>41025</v>
      </c>
      <c r="D2434" s="2">
        <v>41025</v>
      </c>
      <c r="E2434" t="s">
        <v>14</v>
      </c>
      <c r="F2434" t="s">
        <v>1200</v>
      </c>
      <c r="G2434" t="s">
        <v>141</v>
      </c>
      <c r="H2434">
        <v>2.5</v>
      </c>
      <c r="I2434" t="s">
        <v>162</v>
      </c>
      <c r="K2434" s="5" t="s">
        <v>143</v>
      </c>
      <c r="L2434">
        <v>9.9333333969116211</v>
      </c>
      <c r="M2434" t="s">
        <v>144</v>
      </c>
      <c r="N2434" t="s">
        <v>1893</v>
      </c>
      <c r="P2434" s="4" t="str">
        <f t="shared" si="73"/>
        <v>KRAYN-WKO-NDX-20120426</v>
      </c>
      <c r="Q2434">
        <f t="shared" si="74"/>
        <v>1</v>
      </c>
    </row>
    <row r="2435" spans="1:17" x14ac:dyDescent="0.25">
      <c r="A2435" t="s">
        <v>2677</v>
      </c>
      <c r="B2435" t="s">
        <v>1199</v>
      </c>
      <c r="C2435" s="2">
        <v>41025</v>
      </c>
      <c r="D2435" s="2">
        <v>41025</v>
      </c>
      <c r="E2435" t="s">
        <v>18</v>
      </c>
      <c r="F2435" t="s">
        <v>1200</v>
      </c>
      <c r="G2435" t="s">
        <v>141</v>
      </c>
      <c r="H2435">
        <v>8</v>
      </c>
      <c r="I2435" t="s">
        <v>162</v>
      </c>
      <c r="K2435" s="5" t="s">
        <v>143</v>
      </c>
      <c r="L2435">
        <v>6.4666666984558105</v>
      </c>
      <c r="M2435" t="s">
        <v>144</v>
      </c>
      <c r="N2435" t="s">
        <v>1604</v>
      </c>
      <c r="P2435" s="4" t="str">
        <f t="shared" ref="P2435:P2498" si="75">LEFT($A2435,22)</f>
        <v>KRAYN-WKO-NDX-20120426</v>
      </c>
      <c r="Q2435">
        <f t="shared" ref="Q2435:Q2498" si="76">COUNTIF($A$2:$A$2708,$A2435)</f>
        <v>1</v>
      </c>
    </row>
    <row r="2436" spans="1:17" x14ac:dyDescent="0.25">
      <c r="A2436" t="s">
        <v>2678</v>
      </c>
      <c r="B2436" t="s">
        <v>1199</v>
      </c>
      <c r="C2436" s="2">
        <v>41025</v>
      </c>
      <c r="D2436" s="2">
        <v>41025</v>
      </c>
      <c r="E2436" t="s">
        <v>18</v>
      </c>
      <c r="F2436" t="s">
        <v>1200</v>
      </c>
      <c r="G2436" t="s">
        <v>141</v>
      </c>
      <c r="H2436">
        <v>1.5</v>
      </c>
      <c r="I2436" t="s">
        <v>162</v>
      </c>
      <c r="J2436" t="s">
        <v>1606</v>
      </c>
      <c r="K2436" s="5" t="s">
        <v>1607</v>
      </c>
      <c r="L2436">
        <v>6.4666666984558105</v>
      </c>
      <c r="M2436" t="s">
        <v>144</v>
      </c>
      <c r="N2436" t="s">
        <v>1608</v>
      </c>
      <c r="P2436" s="4" t="str">
        <f t="shared" si="75"/>
        <v>KRAYN-WKO-NDX-20120426</v>
      </c>
      <c r="Q2436">
        <f t="shared" si="76"/>
        <v>1</v>
      </c>
    </row>
    <row r="2437" spans="1:17" x14ac:dyDescent="0.25">
      <c r="A2437" t="s">
        <v>2777</v>
      </c>
      <c r="B2437" t="s">
        <v>1199</v>
      </c>
      <c r="C2437" s="2">
        <v>41025</v>
      </c>
      <c r="D2437" s="2">
        <v>41025</v>
      </c>
      <c r="E2437" t="s">
        <v>18</v>
      </c>
      <c r="F2437" t="s">
        <v>1200</v>
      </c>
      <c r="G2437" t="s">
        <v>141</v>
      </c>
      <c r="H2437">
        <v>8</v>
      </c>
      <c r="I2437" t="s">
        <v>162</v>
      </c>
      <c r="K2437" s="5" t="s">
        <v>143</v>
      </c>
      <c r="L2437">
        <v>6.4666666984558105</v>
      </c>
      <c r="M2437" t="s">
        <v>144</v>
      </c>
      <c r="N2437" t="s">
        <v>1604</v>
      </c>
      <c r="P2437" s="4" t="str">
        <f t="shared" si="75"/>
        <v>KRAYN-WKO-NDX-20120426</v>
      </c>
      <c r="Q2437">
        <f t="shared" si="76"/>
        <v>1</v>
      </c>
    </row>
    <row r="2438" spans="1:17" x14ac:dyDescent="0.25">
      <c r="A2438" t="s">
        <v>2778</v>
      </c>
      <c r="B2438" t="s">
        <v>1199</v>
      </c>
      <c r="C2438" s="2">
        <v>41025</v>
      </c>
      <c r="D2438" s="2">
        <v>41025</v>
      </c>
      <c r="E2438" t="s">
        <v>18</v>
      </c>
      <c r="F2438" t="s">
        <v>1200</v>
      </c>
      <c r="G2438" t="s">
        <v>141</v>
      </c>
      <c r="H2438">
        <v>1.5</v>
      </c>
      <c r="I2438" t="s">
        <v>162</v>
      </c>
      <c r="J2438" t="s">
        <v>1606</v>
      </c>
      <c r="K2438" s="5" t="s">
        <v>1607</v>
      </c>
      <c r="L2438">
        <v>6.4666666984558105</v>
      </c>
      <c r="M2438" t="s">
        <v>144</v>
      </c>
      <c r="N2438" t="s">
        <v>1608</v>
      </c>
      <c r="P2438" s="4" t="str">
        <f t="shared" si="75"/>
        <v>KRAYN-WKO-NDX-20120426</v>
      </c>
      <c r="Q2438">
        <f t="shared" si="76"/>
        <v>1</v>
      </c>
    </row>
    <row r="2439" spans="1:17" x14ac:dyDescent="0.25">
      <c r="A2439" t="s">
        <v>2106</v>
      </c>
      <c r="B2439" t="s">
        <v>1199</v>
      </c>
      <c r="C2439" s="2">
        <v>41026</v>
      </c>
      <c r="D2439" s="2">
        <v>41026</v>
      </c>
      <c r="E2439" t="s">
        <v>15</v>
      </c>
      <c r="F2439" t="s">
        <v>1200</v>
      </c>
      <c r="G2439" t="s">
        <v>141</v>
      </c>
      <c r="H2439">
        <v>7.25</v>
      </c>
      <c r="I2439" t="s">
        <v>162</v>
      </c>
      <c r="K2439" s="5" t="s">
        <v>143</v>
      </c>
      <c r="L2439">
        <v>5.75</v>
      </c>
      <c r="M2439" t="s">
        <v>144</v>
      </c>
      <c r="N2439" t="s">
        <v>2107</v>
      </c>
      <c r="P2439" s="4" t="str">
        <f t="shared" si="75"/>
        <v>KRAYN-WKO-NDX-20120427</v>
      </c>
      <c r="Q2439">
        <f t="shared" si="76"/>
        <v>1</v>
      </c>
    </row>
    <row r="2440" spans="1:17" x14ac:dyDescent="0.25">
      <c r="A2440" t="s">
        <v>2383</v>
      </c>
      <c r="B2440" t="s">
        <v>1199</v>
      </c>
      <c r="C2440" s="2">
        <v>41026</v>
      </c>
      <c r="D2440" s="2">
        <v>41026</v>
      </c>
      <c r="E2440" t="s">
        <v>17</v>
      </c>
      <c r="F2440" t="s">
        <v>1200</v>
      </c>
      <c r="G2440" t="s">
        <v>141</v>
      </c>
      <c r="H2440">
        <v>5</v>
      </c>
      <c r="I2440" t="s">
        <v>162</v>
      </c>
      <c r="K2440" s="5" t="s">
        <v>143</v>
      </c>
      <c r="L2440">
        <v>4.4000000953674316</v>
      </c>
      <c r="M2440" t="s">
        <v>144</v>
      </c>
      <c r="N2440" t="s">
        <v>2384</v>
      </c>
      <c r="P2440" s="4" t="str">
        <f t="shared" si="75"/>
        <v>KRAYN-WKO-NDX-20120427</v>
      </c>
      <c r="Q2440">
        <f t="shared" si="76"/>
        <v>1</v>
      </c>
    </row>
    <row r="2441" spans="1:17" x14ac:dyDescent="0.25">
      <c r="A2441" t="s">
        <v>2385</v>
      </c>
      <c r="B2441" t="s">
        <v>1199</v>
      </c>
      <c r="C2441" s="2">
        <v>41026</v>
      </c>
      <c r="D2441" s="2">
        <v>41026</v>
      </c>
      <c r="E2441" t="s">
        <v>17</v>
      </c>
      <c r="F2441" t="s">
        <v>161</v>
      </c>
      <c r="G2441" t="s">
        <v>141</v>
      </c>
      <c r="H2441">
        <v>2.5</v>
      </c>
      <c r="I2441" t="s">
        <v>142</v>
      </c>
      <c r="K2441" s="5" t="s">
        <v>143</v>
      </c>
      <c r="L2441">
        <v>4.4000000953674316</v>
      </c>
      <c r="M2441" t="s">
        <v>144</v>
      </c>
      <c r="N2441" t="s">
        <v>2386</v>
      </c>
      <c r="P2441" s="4" t="str">
        <f t="shared" si="75"/>
        <v>KRAYN-WKO-NDX-20120427</v>
      </c>
      <c r="Q2441">
        <f t="shared" si="76"/>
        <v>1</v>
      </c>
    </row>
    <row r="2442" spans="1:17" x14ac:dyDescent="0.25">
      <c r="A2442" t="s">
        <v>1463</v>
      </c>
      <c r="B2442" t="s">
        <v>1464</v>
      </c>
      <c r="C2442" s="2">
        <v>41027</v>
      </c>
      <c r="E2442" t="s">
        <v>11</v>
      </c>
      <c r="F2442" t="s">
        <v>161</v>
      </c>
      <c r="G2442" t="s">
        <v>141</v>
      </c>
      <c r="H2442">
        <v>7.25</v>
      </c>
      <c r="I2442" t="s">
        <v>142</v>
      </c>
      <c r="K2442" s="5" t="s">
        <v>143</v>
      </c>
      <c r="L2442">
        <v>0.93333333730697632</v>
      </c>
      <c r="M2442" t="s">
        <v>144</v>
      </c>
      <c r="N2442" t="s">
        <v>1465</v>
      </c>
      <c r="P2442" s="4" t="str">
        <f t="shared" si="75"/>
        <v>KRAYN-WKO-NDX-20120428</v>
      </c>
      <c r="Q2442">
        <f t="shared" si="76"/>
        <v>1</v>
      </c>
    </row>
    <row r="2443" spans="1:17" x14ac:dyDescent="0.25">
      <c r="A2443" t="s">
        <v>2945</v>
      </c>
      <c r="B2443" t="s">
        <v>1199</v>
      </c>
      <c r="C2443" s="2">
        <v>41027</v>
      </c>
      <c r="D2443" s="2">
        <v>41027</v>
      </c>
      <c r="E2443" t="s">
        <v>19</v>
      </c>
      <c r="F2443" t="s">
        <v>1200</v>
      </c>
      <c r="G2443" t="s">
        <v>141</v>
      </c>
      <c r="H2443">
        <v>9</v>
      </c>
      <c r="I2443" t="s">
        <v>162</v>
      </c>
      <c r="K2443" s="5" t="s">
        <v>143</v>
      </c>
      <c r="L2443">
        <v>8.6499996185302734</v>
      </c>
      <c r="M2443" t="s">
        <v>144</v>
      </c>
      <c r="N2443" t="s">
        <v>1604</v>
      </c>
      <c r="P2443" s="4" t="str">
        <f t="shared" si="75"/>
        <v>KRAYN-WKO-NDX-20120428</v>
      </c>
      <c r="Q2443">
        <f t="shared" si="76"/>
        <v>1</v>
      </c>
    </row>
    <row r="2444" spans="1:17" x14ac:dyDescent="0.25">
      <c r="A2444" t="s">
        <v>2946</v>
      </c>
      <c r="B2444" t="s">
        <v>1199</v>
      </c>
      <c r="C2444" s="2">
        <v>41027</v>
      </c>
      <c r="D2444" s="2">
        <v>41027</v>
      </c>
      <c r="E2444" t="s">
        <v>19</v>
      </c>
      <c r="F2444" t="s">
        <v>1200</v>
      </c>
      <c r="G2444" t="s">
        <v>141</v>
      </c>
      <c r="H2444">
        <v>1.5</v>
      </c>
      <c r="I2444" t="s">
        <v>162</v>
      </c>
      <c r="J2444" t="s">
        <v>1606</v>
      </c>
      <c r="K2444" s="5" t="s">
        <v>2947</v>
      </c>
      <c r="L2444">
        <v>8.6499996185302734</v>
      </c>
      <c r="M2444" t="s">
        <v>144</v>
      </c>
      <c r="N2444" t="s">
        <v>1608</v>
      </c>
      <c r="P2444" s="4" t="str">
        <f t="shared" si="75"/>
        <v>KRAYN-WKO-NDX-20120428</v>
      </c>
      <c r="Q2444">
        <f t="shared" si="76"/>
        <v>1</v>
      </c>
    </row>
    <row r="2445" spans="1:17" x14ac:dyDescent="0.25">
      <c r="A2445" t="s">
        <v>1466</v>
      </c>
      <c r="B2445" t="s">
        <v>1464</v>
      </c>
      <c r="C2445" s="2">
        <v>41030</v>
      </c>
      <c r="D2445" s="2">
        <v>41031</v>
      </c>
      <c r="E2445" t="s">
        <v>11</v>
      </c>
      <c r="F2445" t="s">
        <v>161</v>
      </c>
      <c r="G2445" t="s">
        <v>141</v>
      </c>
      <c r="H2445">
        <v>44.75</v>
      </c>
      <c r="I2445" t="s">
        <v>142</v>
      </c>
      <c r="J2445" t="s">
        <v>1467</v>
      </c>
      <c r="K2445" s="5" t="s">
        <v>201</v>
      </c>
      <c r="L2445">
        <v>108.18333435058594</v>
      </c>
      <c r="M2445" t="s">
        <v>144</v>
      </c>
      <c r="N2445" t="s">
        <v>1468</v>
      </c>
      <c r="P2445" s="4" t="str">
        <f t="shared" si="75"/>
        <v>KRAYN-WKO-NDX-20120501</v>
      </c>
      <c r="Q2445">
        <f t="shared" si="76"/>
        <v>1</v>
      </c>
    </row>
    <row r="2446" spans="1:17" x14ac:dyDescent="0.25">
      <c r="A2446" t="s">
        <v>4775</v>
      </c>
      <c r="B2446" t="s">
        <v>1199</v>
      </c>
      <c r="C2446" s="2">
        <v>41030</v>
      </c>
      <c r="D2446" s="2">
        <v>41030</v>
      </c>
      <c r="E2446" t="s">
        <v>33</v>
      </c>
      <c r="F2446" t="s">
        <v>1200</v>
      </c>
      <c r="G2446" t="s">
        <v>141</v>
      </c>
      <c r="H2446">
        <v>5</v>
      </c>
      <c r="I2446" t="s">
        <v>162</v>
      </c>
      <c r="K2446" s="5" t="s">
        <v>143</v>
      </c>
      <c r="L2446">
        <v>6.25</v>
      </c>
      <c r="M2446" t="s">
        <v>144</v>
      </c>
      <c r="N2446" t="s">
        <v>1604</v>
      </c>
      <c r="P2446" s="4" t="str">
        <f t="shared" si="75"/>
        <v>KRAYN-WKO-NDX-20120501</v>
      </c>
      <c r="Q2446">
        <f t="shared" si="76"/>
        <v>1</v>
      </c>
    </row>
    <row r="2447" spans="1:17" x14ac:dyDescent="0.25">
      <c r="A2447" t="s">
        <v>4776</v>
      </c>
      <c r="B2447" t="s">
        <v>1199</v>
      </c>
      <c r="C2447" s="2">
        <v>41030</v>
      </c>
      <c r="D2447" s="2">
        <v>41030</v>
      </c>
      <c r="E2447" t="s">
        <v>33</v>
      </c>
      <c r="F2447" t="s">
        <v>1200</v>
      </c>
      <c r="G2447" t="s">
        <v>141</v>
      </c>
      <c r="H2447">
        <v>2.25</v>
      </c>
      <c r="I2447" t="s">
        <v>162</v>
      </c>
      <c r="J2447" t="s">
        <v>4777</v>
      </c>
      <c r="K2447" s="5" t="s">
        <v>4778</v>
      </c>
      <c r="L2447">
        <v>6.25</v>
      </c>
      <c r="M2447" t="s">
        <v>144</v>
      </c>
      <c r="N2447" t="s">
        <v>4779</v>
      </c>
      <c r="P2447" s="4" t="str">
        <f t="shared" si="75"/>
        <v>KRAYN-WKO-NDX-20120501</v>
      </c>
      <c r="Q2447">
        <f t="shared" si="76"/>
        <v>1</v>
      </c>
    </row>
    <row r="2448" spans="1:17" x14ac:dyDescent="0.25">
      <c r="A2448" t="s">
        <v>4943</v>
      </c>
      <c r="B2448" t="s">
        <v>1199</v>
      </c>
      <c r="C2448" s="2">
        <v>41030</v>
      </c>
      <c r="D2448" s="2">
        <v>41031</v>
      </c>
      <c r="E2448" t="s">
        <v>34</v>
      </c>
      <c r="F2448" t="s">
        <v>1200</v>
      </c>
      <c r="G2448" t="s">
        <v>141</v>
      </c>
      <c r="H2448">
        <v>5.25</v>
      </c>
      <c r="I2448" t="s">
        <v>162</v>
      </c>
      <c r="K2448" s="5" t="s">
        <v>143</v>
      </c>
      <c r="L2448">
        <v>6.5</v>
      </c>
      <c r="M2448" t="s">
        <v>144</v>
      </c>
      <c r="N2448" t="s">
        <v>1604</v>
      </c>
      <c r="P2448" s="4" t="str">
        <f t="shared" si="75"/>
        <v>KRAYN-WKO-NDX-20120501</v>
      </c>
      <c r="Q2448">
        <f t="shared" si="76"/>
        <v>1</v>
      </c>
    </row>
    <row r="2449" spans="1:17" x14ac:dyDescent="0.25">
      <c r="A2449" t="s">
        <v>4944</v>
      </c>
      <c r="B2449" t="s">
        <v>1199</v>
      </c>
      <c r="C2449" s="2">
        <v>41030</v>
      </c>
      <c r="D2449" s="2">
        <v>41031</v>
      </c>
      <c r="E2449" t="s">
        <v>34</v>
      </c>
      <c r="F2449" t="s">
        <v>1200</v>
      </c>
      <c r="G2449" t="s">
        <v>141</v>
      </c>
      <c r="H2449">
        <v>2</v>
      </c>
      <c r="I2449" t="s">
        <v>162</v>
      </c>
      <c r="J2449" t="s">
        <v>4945</v>
      </c>
      <c r="K2449" s="5" t="s">
        <v>1556</v>
      </c>
      <c r="L2449">
        <v>6.5</v>
      </c>
      <c r="M2449" t="s">
        <v>144</v>
      </c>
      <c r="N2449" t="s">
        <v>4946</v>
      </c>
      <c r="P2449" s="4" t="str">
        <f t="shared" si="75"/>
        <v>KRAYN-WKO-NDX-20120501</v>
      </c>
      <c r="Q2449">
        <f t="shared" si="76"/>
        <v>1</v>
      </c>
    </row>
    <row r="2450" spans="1:17" x14ac:dyDescent="0.25">
      <c r="A2450" t="s">
        <v>5153</v>
      </c>
      <c r="B2450" t="s">
        <v>5154</v>
      </c>
      <c r="C2450" s="2">
        <v>41030</v>
      </c>
      <c r="D2450" s="2">
        <v>41030</v>
      </c>
      <c r="E2450" t="s">
        <v>35</v>
      </c>
      <c r="F2450" t="s">
        <v>161</v>
      </c>
      <c r="G2450" t="s">
        <v>141</v>
      </c>
      <c r="H2450">
        <v>1</v>
      </c>
      <c r="I2450" t="s">
        <v>142</v>
      </c>
      <c r="K2450" s="5" t="s">
        <v>143</v>
      </c>
      <c r="L2450">
        <v>5.3166666030883789</v>
      </c>
      <c r="M2450" t="s">
        <v>144</v>
      </c>
      <c r="N2450" t="s">
        <v>5155</v>
      </c>
      <c r="P2450" s="4" t="str">
        <f t="shared" si="75"/>
        <v>KRAYN-WKO-NDX-20120501</v>
      </c>
      <c r="Q2450">
        <f t="shared" si="76"/>
        <v>1</v>
      </c>
    </row>
    <row r="2451" spans="1:17" x14ac:dyDescent="0.25">
      <c r="A2451" t="s">
        <v>1591</v>
      </c>
      <c r="B2451" t="s">
        <v>1592</v>
      </c>
      <c r="C2451" s="2">
        <v>41031</v>
      </c>
      <c r="D2451" s="2">
        <v>41031</v>
      </c>
      <c r="E2451" t="s">
        <v>12</v>
      </c>
      <c r="F2451" t="s">
        <v>161</v>
      </c>
      <c r="G2451" t="s">
        <v>141</v>
      </c>
      <c r="H2451">
        <v>1.6666666269302368</v>
      </c>
      <c r="I2451" t="s">
        <v>142</v>
      </c>
      <c r="K2451" s="5" t="s">
        <v>143</v>
      </c>
      <c r="L2451">
        <v>4.6666665077209473</v>
      </c>
      <c r="M2451" t="s">
        <v>144</v>
      </c>
      <c r="N2451" t="s">
        <v>1593</v>
      </c>
      <c r="P2451" s="4" t="str">
        <f t="shared" si="75"/>
        <v>KRAYN-WKO-NDX-20120502</v>
      </c>
      <c r="Q2451">
        <f t="shared" si="76"/>
        <v>1</v>
      </c>
    </row>
    <row r="2452" spans="1:17" x14ac:dyDescent="0.25">
      <c r="A2452" t="s">
        <v>5115</v>
      </c>
      <c r="B2452" t="s">
        <v>1199</v>
      </c>
      <c r="C2452" s="2">
        <v>41031</v>
      </c>
      <c r="D2452" s="2">
        <v>41031</v>
      </c>
      <c r="E2452" t="s">
        <v>35</v>
      </c>
      <c r="F2452" t="s">
        <v>1200</v>
      </c>
      <c r="G2452" t="s">
        <v>141</v>
      </c>
      <c r="H2452">
        <v>4</v>
      </c>
      <c r="I2452" t="s">
        <v>162</v>
      </c>
      <c r="K2452" s="5" t="s">
        <v>143</v>
      </c>
      <c r="L2452">
        <v>4.5</v>
      </c>
      <c r="M2452" t="s">
        <v>144</v>
      </c>
      <c r="N2452" t="s">
        <v>1604</v>
      </c>
      <c r="P2452" s="4" t="str">
        <f t="shared" si="75"/>
        <v>KRAYN-WKO-NDX-20120502</v>
      </c>
      <c r="Q2452">
        <f t="shared" si="76"/>
        <v>1</v>
      </c>
    </row>
    <row r="2453" spans="1:17" x14ac:dyDescent="0.25">
      <c r="A2453" t="s">
        <v>5116</v>
      </c>
      <c r="B2453" t="s">
        <v>1199</v>
      </c>
      <c r="C2453" s="2">
        <v>41031</v>
      </c>
      <c r="D2453" s="2">
        <v>41031</v>
      </c>
      <c r="E2453" t="s">
        <v>35</v>
      </c>
      <c r="F2453" t="s">
        <v>1200</v>
      </c>
      <c r="G2453" t="s">
        <v>141</v>
      </c>
      <c r="H2453">
        <v>1.6666666269302368</v>
      </c>
      <c r="I2453" t="s">
        <v>162</v>
      </c>
      <c r="J2453" t="s">
        <v>5117</v>
      </c>
      <c r="K2453" s="5" t="s">
        <v>5118</v>
      </c>
      <c r="L2453">
        <v>4.5</v>
      </c>
      <c r="M2453" t="s">
        <v>144</v>
      </c>
      <c r="N2453" t="s">
        <v>4946</v>
      </c>
      <c r="P2453" s="4" t="str">
        <f t="shared" si="75"/>
        <v>KRAYN-WKO-NDX-20120502</v>
      </c>
      <c r="Q2453">
        <f t="shared" si="76"/>
        <v>1</v>
      </c>
    </row>
    <row r="2454" spans="1:17" x14ac:dyDescent="0.25">
      <c r="A2454" t="s">
        <v>2975</v>
      </c>
      <c r="B2454" t="s">
        <v>2976</v>
      </c>
      <c r="C2454" s="2">
        <v>41032</v>
      </c>
      <c r="D2454" s="2">
        <v>41032</v>
      </c>
      <c r="E2454" t="s">
        <v>20</v>
      </c>
      <c r="F2454" t="s">
        <v>161</v>
      </c>
      <c r="G2454" t="s">
        <v>141</v>
      </c>
      <c r="H2454">
        <v>7.5</v>
      </c>
      <c r="I2454" t="s">
        <v>142</v>
      </c>
      <c r="J2454" t="s">
        <v>2977</v>
      </c>
      <c r="K2454" s="5" t="s">
        <v>2978</v>
      </c>
      <c r="L2454">
        <v>9.9833335876464844</v>
      </c>
      <c r="M2454" t="s">
        <v>144</v>
      </c>
      <c r="N2454" t="s">
        <v>2979</v>
      </c>
      <c r="P2454" s="4" t="str">
        <f t="shared" si="75"/>
        <v>KRAYN-WKO-NDX-20120503</v>
      </c>
      <c r="Q2454">
        <f t="shared" si="76"/>
        <v>1</v>
      </c>
    </row>
    <row r="2455" spans="1:17" x14ac:dyDescent="0.25">
      <c r="A2455" t="s">
        <v>4079</v>
      </c>
      <c r="B2455" t="s">
        <v>1199</v>
      </c>
      <c r="C2455" s="2">
        <v>41034</v>
      </c>
      <c r="D2455" s="2">
        <v>41034</v>
      </c>
      <c r="E2455" t="s">
        <v>28</v>
      </c>
      <c r="F2455" t="s">
        <v>1200</v>
      </c>
      <c r="G2455" t="s">
        <v>141</v>
      </c>
      <c r="H2455">
        <v>4.75</v>
      </c>
      <c r="I2455" t="s">
        <v>162</v>
      </c>
      <c r="K2455" s="5" t="s">
        <v>143</v>
      </c>
      <c r="L2455">
        <v>4.7833333015441895</v>
      </c>
      <c r="M2455" t="s">
        <v>144</v>
      </c>
      <c r="N2455" t="s">
        <v>4080</v>
      </c>
      <c r="P2455" s="4" t="str">
        <f t="shared" si="75"/>
        <v>KRAYN-WKO-NDX-20120505</v>
      </c>
      <c r="Q2455">
        <f t="shared" si="76"/>
        <v>1</v>
      </c>
    </row>
    <row r="2456" spans="1:17" x14ac:dyDescent="0.25">
      <c r="A2456" t="s">
        <v>4081</v>
      </c>
      <c r="B2456" t="s">
        <v>1199</v>
      </c>
      <c r="C2456" s="2">
        <v>41034</v>
      </c>
      <c r="D2456" s="2">
        <v>41034</v>
      </c>
      <c r="E2456" t="s">
        <v>28</v>
      </c>
      <c r="F2456" t="s">
        <v>1200</v>
      </c>
      <c r="G2456" t="s">
        <v>141</v>
      </c>
      <c r="H2456">
        <v>1.75</v>
      </c>
      <c r="I2456" t="s">
        <v>162</v>
      </c>
      <c r="J2456" t="s">
        <v>4082</v>
      </c>
      <c r="K2456" s="5" t="s">
        <v>3609</v>
      </c>
      <c r="L2456">
        <v>4.7833333015441895</v>
      </c>
      <c r="M2456" t="s">
        <v>144</v>
      </c>
      <c r="N2456" t="s">
        <v>4083</v>
      </c>
      <c r="P2456" s="4" t="str">
        <f t="shared" si="75"/>
        <v>KRAYN-WKO-NDX-20120505</v>
      </c>
      <c r="Q2456">
        <f t="shared" si="76"/>
        <v>1</v>
      </c>
    </row>
    <row r="2457" spans="1:17" x14ac:dyDescent="0.25">
      <c r="A2457" t="s">
        <v>4242</v>
      </c>
      <c r="B2457" t="s">
        <v>1199</v>
      </c>
      <c r="C2457" s="2">
        <v>41034</v>
      </c>
      <c r="D2457" s="2">
        <v>41034</v>
      </c>
      <c r="E2457" t="s">
        <v>29</v>
      </c>
      <c r="F2457" t="s">
        <v>1200</v>
      </c>
      <c r="G2457" t="s">
        <v>141</v>
      </c>
      <c r="H2457">
        <v>4</v>
      </c>
      <c r="I2457" t="s">
        <v>162</v>
      </c>
      <c r="K2457" s="5" t="s">
        <v>143</v>
      </c>
      <c r="L2457">
        <v>4.75</v>
      </c>
      <c r="M2457" t="s">
        <v>144</v>
      </c>
      <c r="N2457" t="s">
        <v>1604</v>
      </c>
      <c r="P2457" s="4" t="str">
        <f t="shared" si="75"/>
        <v>KRAYN-WKO-NDX-20120505</v>
      </c>
      <c r="Q2457">
        <f t="shared" si="76"/>
        <v>1</v>
      </c>
    </row>
    <row r="2458" spans="1:17" x14ac:dyDescent="0.25">
      <c r="A2458" t="s">
        <v>4243</v>
      </c>
      <c r="B2458" t="s">
        <v>1199</v>
      </c>
      <c r="C2458" s="2">
        <v>41034</v>
      </c>
      <c r="D2458" s="2">
        <v>41034</v>
      </c>
      <c r="E2458" t="s">
        <v>29</v>
      </c>
      <c r="F2458" t="s">
        <v>1200</v>
      </c>
      <c r="G2458" t="s">
        <v>141</v>
      </c>
      <c r="H2458">
        <v>1.75</v>
      </c>
      <c r="I2458" t="s">
        <v>162</v>
      </c>
      <c r="J2458" t="s">
        <v>4082</v>
      </c>
      <c r="K2458" s="5" t="s">
        <v>3609</v>
      </c>
      <c r="L2458">
        <v>4.75</v>
      </c>
      <c r="M2458" t="s">
        <v>144</v>
      </c>
      <c r="N2458" t="s">
        <v>4244</v>
      </c>
      <c r="P2458" s="4" t="str">
        <f t="shared" si="75"/>
        <v>KRAYN-WKO-NDX-20120505</v>
      </c>
      <c r="Q2458">
        <f t="shared" si="76"/>
        <v>1</v>
      </c>
    </row>
    <row r="2459" spans="1:17" x14ac:dyDescent="0.25">
      <c r="A2459" t="s">
        <v>4846</v>
      </c>
      <c r="B2459" t="s">
        <v>4413</v>
      </c>
      <c r="C2459" s="2">
        <v>41034</v>
      </c>
      <c r="D2459" s="2">
        <v>41034</v>
      </c>
      <c r="E2459" t="s">
        <v>33</v>
      </c>
      <c r="F2459" t="s">
        <v>161</v>
      </c>
      <c r="G2459" t="s">
        <v>141</v>
      </c>
      <c r="H2459">
        <v>4.5</v>
      </c>
      <c r="I2459" t="s">
        <v>142</v>
      </c>
      <c r="K2459" s="5" t="s">
        <v>143</v>
      </c>
      <c r="L2459">
        <v>10.300000190734863</v>
      </c>
      <c r="M2459" t="s">
        <v>144</v>
      </c>
      <c r="N2459" t="s">
        <v>4847</v>
      </c>
      <c r="P2459" s="4" t="str">
        <f t="shared" si="75"/>
        <v>KRAYN-WKO-NDX-20120505</v>
      </c>
      <c r="Q2459">
        <f t="shared" si="76"/>
        <v>1</v>
      </c>
    </row>
    <row r="2460" spans="1:17" x14ac:dyDescent="0.25">
      <c r="A2460" t="s">
        <v>2497</v>
      </c>
      <c r="B2460" t="s">
        <v>2498</v>
      </c>
      <c r="C2460" s="2">
        <v>41035</v>
      </c>
      <c r="D2460" s="2">
        <v>41036</v>
      </c>
      <c r="E2460" t="s">
        <v>18</v>
      </c>
      <c r="F2460" t="s">
        <v>161</v>
      </c>
      <c r="G2460" t="s">
        <v>141</v>
      </c>
      <c r="H2460">
        <v>4</v>
      </c>
      <c r="I2460" t="s">
        <v>142</v>
      </c>
      <c r="K2460" s="5" t="s">
        <v>143</v>
      </c>
      <c r="L2460">
        <v>5.6166667938232422</v>
      </c>
      <c r="M2460" t="s">
        <v>144</v>
      </c>
      <c r="N2460" t="s">
        <v>2499</v>
      </c>
      <c r="P2460" s="4" t="str">
        <f t="shared" si="75"/>
        <v>KRAYN-WKO-NDX-20120506</v>
      </c>
      <c r="Q2460">
        <f t="shared" si="76"/>
        <v>1</v>
      </c>
    </row>
    <row r="2461" spans="1:17" x14ac:dyDescent="0.25">
      <c r="A2461" s="37" t="s">
        <v>1632</v>
      </c>
      <c r="B2461" t="s">
        <v>1477</v>
      </c>
      <c r="C2461" s="2">
        <v>41036</v>
      </c>
      <c r="D2461" s="2">
        <v>41036</v>
      </c>
      <c r="E2461" t="s">
        <v>12</v>
      </c>
      <c r="F2461" t="s">
        <v>1200</v>
      </c>
      <c r="G2461" t="s">
        <v>141</v>
      </c>
      <c r="H2461">
        <v>0.5</v>
      </c>
      <c r="I2461" t="s">
        <v>162</v>
      </c>
      <c r="K2461" s="5" t="s">
        <v>143</v>
      </c>
      <c r="L2461">
        <v>6.4000000953674316</v>
      </c>
      <c r="M2461" t="s">
        <v>144</v>
      </c>
      <c r="N2461" t="s">
        <v>1459</v>
      </c>
      <c r="P2461" s="4" t="str">
        <f t="shared" si="75"/>
        <v>KRAYN-WKO-NDX-20120507</v>
      </c>
      <c r="Q2461">
        <f t="shared" si="76"/>
        <v>1</v>
      </c>
    </row>
    <row r="2462" spans="1:17" x14ac:dyDescent="0.25">
      <c r="A2462" s="37" t="s">
        <v>1775</v>
      </c>
      <c r="B2462" t="s">
        <v>1477</v>
      </c>
      <c r="C2462" s="2">
        <v>41036</v>
      </c>
      <c r="D2462" s="2">
        <v>41036</v>
      </c>
      <c r="E2462" t="s">
        <v>12</v>
      </c>
      <c r="F2462" t="s">
        <v>1200</v>
      </c>
      <c r="G2462" t="s">
        <v>141</v>
      </c>
      <c r="H2462">
        <v>8.75</v>
      </c>
      <c r="I2462" t="s">
        <v>162</v>
      </c>
      <c r="J2462" t="s">
        <v>1633</v>
      </c>
      <c r="K2462" s="5" t="s">
        <v>1634</v>
      </c>
      <c r="L2462">
        <v>6.4000000953674316</v>
      </c>
      <c r="M2462" t="s">
        <v>144</v>
      </c>
      <c r="N2462" t="s">
        <v>1635</v>
      </c>
      <c r="P2462" s="4" t="str">
        <f t="shared" si="75"/>
        <v>KRAYN-WKO-NDX-20120507</v>
      </c>
      <c r="Q2462">
        <f t="shared" si="76"/>
        <v>1</v>
      </c>
    </row>
    <row r="2463" spans="1:17" x14ac:dyDescent="0.25">
      <c r="A2463" t="s">
        <v>4417</v>
      </c>
      <c r="B2463" t="s">
        <v>1199</v>
      </c>
      <c r="C2463" s="2">
        <v>41036</v>
      </c>
      <c r="D2463" s="2">
        <v>41036</v>
      </c>
      <c r="E2463" t="s">
        <v>30</v>
      </c>
      <c r="F2463" t="s">
        <v>1200</v>
      </c>
      <c r="G2463" t="s">
        <v>141</v>
      </c>
      <c r="H2463">
        <v>6.5</v>
      </c>
      <c r="I2463" t="s">
        <v>162</v>
      </c>
      <c r="K2463" s="5" t="s">
        <v>143</v>
      </c>
      <c r="L2463">
        <v>4.7666668891906738</v>
      </c>
      <c r="M2463" t="s">
        <v>144</v>
      </c>
      <c r="N2463" t="s">
        <v>1604</v>
      </c>
      <c r="P2463" s="4" t="str">
        <f t="shared" si="75"/>
        <v>KRAYN-WKO-NDX-20120507</v>
      </c>
      <c r="Q2463">
        <f t="shared" si="76"/>
        <v>1</v>
      </c>
    </row>
    <row r="2464" spans="1:17" x14ac:dyDescent="0.25">
      <c r="A2464" t="s">
        <v>4418</v>
      </c>
      <c r="B2464" t="s">
        <v>1199</v>
      </c>
      <c r="C2464" s="2">
        <v>41036</v>
      </c>
      <c r="D2464" s="2">
        <v>41036</v>
      </c>
      <c r="E2464" t="s">
        <v>30</v>
      </c>
      <c r="F2464" t="s">
        <v>1200</v>
      </c>
      <c r="G2464" t="s">
        <v>141</v>
      </c>
      <c r="H2464">
        <v>1.5</v>
      </c>
      <c r="I2464" t="s">
        <v>162</v>
      </c>
      <c r="J2464" t="s">
        <v>1606</v>
      </c>
      <c r="K2464" s="5" t="s">
        <v>1607</v>
      </c>
      <c r="L2464">
        <v>4.7666668891906738</v>
      </c>
      <c r="M2464" t="s">
        <v>144</v>
      </c>
      <c r="N2464" t="s">
        <v>1608</v>
      </c>
      <c r="P2464" s="4" t="str">
        <f t="shared" si="75"/>
        <v>KRAYN-WKO-NDX-20120507</v>
      </c>
      <c r="Q2464">
        <f t="shared" si="76"/>
        <v>1</v>
      </c>
    </row>
    <row r="2465" spans="1:17" x14ac:dyDescent="0.25">
      <c r="A2465" s="37" t="s">
        <v>5359</v>
      </c>
      <c r="B2465" t="s">
        <v>1587</v>
      </c>
      <c r="C2465" s="2">
        <v>41036</v>
      </c>
      <c r="D2465" s="2">
        <v>41036</v>
      </c>
      <c r="E2465" t="s">
        <v>13</v>
      </c>
      <c r="F2465" t="s">
        <v>1200</v>
      </c>
      <c r="G2465" t="s">
        <v>141</v>
      </c>
      <c r="H2465">
        <v>10</v>
      </c>
      <c r="I2465" t="s">
        <v>162</v>
      </c>
      <c r="J2465" t="s">
        <v>1743</v>
      </c>
      <c r="K2465" s="5" t="s">
        <v>1744</v>
      </c>
      <c r="L2465">
        <v>6.2333331108093262</v>
      </c>
      <c r="M2465" t="s">
        <v>144</v>
      </c>
      <c r="N2465" t="s">
        <v>1745</v>
      </c>
      <c r="P2465" s="4" t="str">
        <f t="shared" si="75"/>
        <v>KRAYN-WKO-NDX-20120507</v>
      </c>
      <c r="Q2465">
        <f t="shared" si="76"/>
        <v>1</v>
      </c>
    </row>
    <row r="2466" spans="1:17" x14ac:dyDescent="0.25">
      <c r="A2466" t="s">
        <v>5360</v>
      </c>
      <c r="B2466" t="s">
        <v>1199</v>
      </c>
      <c r="C2466" s="2">
        <v>41036</v>
      </c>
      <c r="D2466" s="2">
        <v>41036</v>
      </c>
      <c r="E2466" t="s">
        <v>13</v>
      </c>
      <c r="F2466" t="s">
        <v>1216</v>
      </c>
      <c r="G2466" t="s">
        <v>141</v>
      </c>
      <c r="H2466">
        <v>3</v>
      </c>
      <c r="I2466" t="s">
        <v>142</v>
      </c>
      <c r="K2466" s="5" t="s">
        <v>143</v>
      </c>
      <c r="L2466">
        <v>6.3333334922790527</v>
      </c>
      <c r="M2466" t="s">
        <v>144</v>
      </c>
      <c r="N2466" t="s">
        <v>1774</v>
      </c>
      <c r="P2466" s="4" t="str">
        <f t="shared" si="75"/>
        <v>KRAYN-WKO-NDX-20120507</v>
      </c>
      <c r="Q2466">
        <f t="shared" si="76"/>
        <v>1</v>
      </c>
    </row>
    <row r="2467" spans="1:17" x14ac:dyDescent="0.25">
      <c r="A2467" t="s">
        <v>5361</v>
      </c>
      <c r="B2467" t="s">
        <v>1199</v>
      </c>
      <c r="C2467" s="2">
        <v>41036</v>
      </c>
      <c r="D2467" s="2">
        <v>41036</v>
      </c>
      <c r="E2467" t="s">
        <v>13</v>
      </c>
      <c r="F2467" t="s">
        <v>161</v>
      </c>
      <c r="G2467" t="s">
        <v>141</v>
      </c>
      <c r="H2467">
        <v>5</v>
      </c>
      <c r="I2467" t="s">
        <v>142</v>
      </c>
      <c r="J2467" t="s">
        <v>75</v>
      </c>
      <c r="K2467" s="5" t="s">
        <v>168</v>
      </c>
      <c r="L2467">
        <v>6.3333334922790527</v>
      </c>
      <c r="M2467" t="s">
        <v>144</v>
      </c>
      <c r="N2467" t="s">
        <v>1776</v>
      </c>
      <c r="P2467" s="4" t="str">
        <f t="shared" si="75"/>
        <v>KRAYN-WKO-NDX-20120507</v>
      </c>
      <c r="Q2467">
        <f t="shared" si="76"/>
        <v>1</v>
      </c>
    </row>
    <row r="2468" spans="1:17" x14ac:dyDescent="0.25">
      <c r="A2468" t="s">
        <v>1469</v>
      </c>
      <c r="B2468" t="s">
        <v>1470</v>
      </c>
      <c r="C2468" s="2">
        <v>41037</v>
      </c>
      <c r="D2468" s="2">
        <v>41037</v>
      </c>
      <c r="E2468" t="s">
        <v>11</v>
      </c>
      <c r="F2468" t="s">
        <v>1216</v>
      </c>
      <c r="G2468" t="s">
        <v>141</v>
      </c>
      <c r="H2468">
        <v>1</v>
      </c>
      <c r="I2468" t="s">
        <v>142</v>
      </c>
      <c r="K2468" s="5" t="s">
        <v>143</v>
      </c>
      <c r="L2468">
        <v>4.6833333969116211</v>
      </c>
      <c r="M2468" t="s">
        <v>144</v>
      </c>
      <c r="N2468" t="s">
        <v>1471</v>
      </c>
      <c r="P2468" s="4" t="str">
        <f t="shared" si="75"/>
        <v>KRAYN-WKO-NDX-20120508</v>
      </c>
      <c r="Q2468">
        <f t="shared" si="76"/>
        <v>1</v>
      </c>
    </row>
    <row r="2469" spans="1:17" x14ac:dyDescent="0.25">
      <c r="A2469" t="s">
        <v>1472</v>
      </c>
      <c r="B2469" t="s">
        <v>1470</v>
      </c>
      <c r="C2469" s="2">
        <v>41037</v>
      </c>
      <c r="D2469" s="2">
        <v>41037</v>
      </c>
      <c r="E2469" t="s">
        <v>11</v>
      </c>
      <c r="F2469" t="s">
        <v>161</v>
      </c>
      <c r="G2469" t="s">
        <v>141</v>
      </c>
      <c r="H2469">
        <v>2.25</v>
      </c>
      <c r="I2469" t="s">
        <v>142</v>
      </c>
      <c r="K2469" s="5" t="s">
        <v>143</v>
      </c>
      <c r="L2469">
        <v>4.6833333969116211</v>
      </c>
      <c r="M2469" t="s">
        <v>144</v>
      </c>
      <c r="N2469" t="s">
        <v>1473</v>
      </c>
      <c r="P2469" s="4" t="str">
        <f t="shared" si="75"/>
        <v>KRAYN-WKO-NDX-20120508</v>
      </c>
      <c r="Q2469">
        <f t="shared" si="76"/>
        <v>1</v>
      </c>
    </row>
    <row r="2470" spans="1:17" x14ac:dyDescent="0.25">
      <c r="A2470" t="s">
        <v>1474</v>
      </c>
      <c r="B2470" t="s">
        <v>1470</v>
      </c>
      <c r="C2470" s="2">
        <v>41037</v>
      </c>
      <c r="D2470" s="2">
        <v>41037</v>
      </c>
      <c r="E2470" t="s">
        <v>11</v>
      </c>
      <c r="F2470" t="s">
        <v>1200</v>
      </c>
      <c r="G2470" t="s">
        <v>141</v>
      </c>
      <c r="H2470">
        <v>3</v>
      </c>
      <c r="I2470" t="s">
        <v>162</v>
      </c>
      <c r="K2470" s="5" t="s">
        <v>143</v>
      </c>
      <c r="L2470">
        <v>4.6833333969116211</v>
      </c>
      <c r="M2470" t="s">
        <v>144</v>
      </c>
      <c r="N2470" t="s">
        <v>1475</v>
      </c>
      <c r="P2470" s="4" t="str">
        <f t="shared" si="75"/>
        <v>KRAYN-WKO-NDX-20120508</v>
      </c>
      <c r="Q2470">
        <f t="shared" si="76"/>
        <v>1</v>
      </c>
    </row>
    <row r="2471" spans="1:17" x14ac:dyDescent="0.25">
      <c r="A2471" t="s">
        <v>4533</v>
      </c>
      <c r="B2471" t="s">
        <v>1199</v>
      </c>
      <c r="C2471" s="2">
        <v>41037</v>
      </c>
      <c r="D2471" s="2">
        <v>41037</v>
      </c>
      <c r="E2471" t="s">
        <v>31</v>
      </c>
      <c r="F2471" t="s">
        <v>1200</v>
      </c>
      <c r="G2471" t="s">
        <v>141</v>
      </c>
      <c r="H2471">
        <v>7</v>
      </c>
      <c r="I2471" t="s">
        <v>162</v>
      </c>
      <c r="K2471" s="5" t="s">
        <v>143</v>
      </c>
      <c r="L2471">
        <v>4.8666667938232422</v>
      </c>
      <c r="M2471" t="s">
        <v>144</v>
      </c>
      <c r="N2471" t="s">
        <v>1604</v>
      </c>
      <c r="P2471" s="4" t="str">
        <f t="shared" si="75"/>
        <v>KRAYN-WKO-NDX-20120508</v>
      </c>
      <c r="Q2471">
        <f t="shared" si="76"/>
        <v>1</v>
      </c>
    </row>
    <row r="2472" spans="1:17" x14ac:dyDescent="0.25">
      <c r="A2472" t="s">
        <v>4534</v>
      </c>
      <c r="B2472" t="s">
        <v>1199</v>
      </c>
      <c r="C2472" s="2">
        <v>41037</v>
      </c>
      <c r="D2472" s="2">
        <v>41037</v>
      </c>
      <c r="E2472" t="s">
        <v>31</v>
      </c>
      <c r="F2472" t="s">
        <v>1200</v>
      </c>
      <c r="G2472" t="s">
        <v>141</v>
      </c>
      <c r="H2472">
        <v>1.5</v>
      </c>
      <c r="I2472" t="s">
        <v>162</v>
      </c>
      <c r="J2472" t="s">
        <v>1606</v>
      </c>
      <c r="K2472" s="5" t="s">
        <v>1607</v>
      </c>
      <c r="L2472">
        <v>4.8666667938232422</v>
      </c>
      <c r="M2472" t="s">
        <v>144</v>
      </c>
      <c r="N2472" t="s">
        <v>1608</v>
      </c>
      <c r="P2472" s="4" t="str">
        <f t="shared" si="75"/>
        <v>KRAYN-WKO-NDX-20120508</v>
      </c>
      <c r="Q2472">
        <f t="shared" si="76"/>
        <v>1</v>
      </c>
    </row>
    <row r="2473" spans="1:17" x14ac:dyDescent="0.25">
      <c r="A2473" s="37" t="s">
        <v>1630</v>
      </c>
      <c r="B2473" t="s">
        <v>1199</v>
      </c>
      <c r="C2473" s="2">
        <v>41038</v>
      </c>
      <c r="D2473" s="2">
        <v>41039</v>
      </c>
      <c r="E2473" t="s">
        <v>12</v>
      </c>
      <c r="F2473" t="s">
        <v>1216</v>
      </c>
      <c r="G2473" t="s">
        <v>141</v>
      </c>
      <c r="H2473">
        <v>0.5</v>
      </c>
      <c r="I2473" t="s">
        <v>142</v>
      </c>
      <c r="K2473" s="5" t="s">
        <v>143</v>
      </c>
      <c r="L2473">
        <v>10.883333206176758</v>
      </c>
      <c r="M2473" t="s">
        <v>144</v>
      </c>
      <c r="N2473" t="s">
        <v>1631</v>
      </c>
      <c r="P2473" s="4" t="str">
        <f t="shared" si="75"/>
        <v>KRAYN-WKO-NDX-20120509</v>
      </c>
      <c r="Q2473">
        <f t="shared" si="76"/>
        <v>1</v>
      </c>
    </row>
    <row r="2474" spans="1:17" x14ac:dyDescent="0.25">
      <c r="A2474" t="s">
        <v>1636</v>
      </c>
      <c r="B2474" t="s">
        <v>1587</v>
      </c>
      <c r="C2474" s="2">
        <v>41038</v>
      </c>
      <c r="D2474" s="2">
        <v>41038</v>
      </c>
      <c r="E2474" t="s">
        <v>13</v>
      </c>
      <c r="F2474" t="s">
        <v>1200</v>
      </c>
      <c r="G2474" t="s">
        <v>141</v>
      </c>
      <c r="H2474">
        <v>10</v>
      </c>
      <c r="I2474" t="s">
        <v>162</v>
      </c>
      <c r="J2474" t="s">
        <v>53</v>
      </c>
      <c r="K2474" s="5" t="s">
        <v>333</v>
      </c>
      <c r="L2474">
        <v>9.8500003814697266</v>
      </c>
      <c r="M2474" t="s">
        <v>144</v>
      </c>
      <c r="N2474" t="s">
        <v>1747</v>
      </c>
      <c r="P2474" s="4" t="str">
        <f t="shared" si="75"/>
        <v>KRAYN-WKO-NDX-20120509</v>
      </c>
      <c r="Q2474">
        <f t="shared" si="76"/>
        <v>1</v>
      </c>
    </row>
    <row r="2475" spans="1:17" x14ac:dyDescent="0.25">
      <c r="A2475" t="s">
        <v>1740</v>
      </c>
      <c r="B2475" t="s">
        <v>1587</v>
      </c>
      <c r="C2475" s="2">
        <v>41038</v>
      </c>
      <c r="D2475" s="2">
        <v>41038</v>
      </c>
      <c r="E2475" t="s">
        <v>13</v>
      </c>
      <c r="F2475" t="s">
        <v>1216</v>
      </c>
      <c r="G2475" t="s">
        <v>141</v>
      </c>
      <c r="H2475">
        <v>1.75</v>
      </c>
      <c r="I2475" t="s">
        <v>142</v>
      </c>
      <c r="K2475" s="5" t="s">
        <v>143</v>
      </c>
      <c r="L2475">
        <v>9.8500003814697266</v>
      </c>
      <c r="M2475" t="s">
        <v>144</v>
      </c>
      <c r="N2475" t="s">
        <v>1748</v>
      </c>
      <c r="P2475" s="4" t="str">
        <f t="shared" si="75"/>
        <v>KRAYN-WKO-NDX-20120509</v>
      </c>
      <c r="Q2475">
        <f t="shared" si="76"/>
        <v>1</v>
      </c>
    </row>
    <row r="2476" spans="1:17" x14ac:dyDescent="0.25">
      <c r="A2476" t="s">
        <v>3089</v>
      </c>
      <c r="B2476" t="s">
        <v>1199</v>
      </c>
      <c r="C2476" s="2">
        <v>41038</v>
      </c>
      <c r="D2476" s="2">
        <v>41038</v>
      </c>
      <c r="E2476" t="s">
        <v>21</v>
      </c>
      <c r="F2476" t="s">
        <v>1200</v>
      </c>
      <c r="G2476" t="s">
        <v>141</v>
      </c>
      <c r="H2476">
        <v>4.5</v>
      </c>
      <c r="I2476" t="s">
        <v>162</v>
      </c>
      <c r="K2476" s="5" t="s">
        <v>143</v>
      </c>
      <c r="L2476">
        <v>4.1500000953674316</v>
      </c>
      <c r="M2476" t="s">
        <v>144</v>
      </c>
      <c r="N2476" t="s">
        <v>1604</v>
      </c>
      <c r="P2476" s="4" t="str">
        <f t="shared" si="75"/>
        <v>KRAYN-WKO-NDX-20120509</v>
      </c>
      <c r="Q2476">
        <f t="shared" si="76"/>
        <v>1</v>
      </c>
    </row>
    <row r="2477" spans="1:17" x14ac:dyDescent="0.25">
      <c r="A2477" t="s">
        <v>3549</v>
      </c>
      <c r="B2477" t="s">
        <v>1199</v>
      </c>
      <c r="C2477" s="2">
        <v>41038</v>
      </c>
      <c r="D2477" s="2">
        <v>41038</v>
      </c>
      <c r="E2477" t="s">
        <v>24</v>
      </c>
      <c r="F2477" t="s">
        <v>1200</v>
      </c>
      <c r="G2477" t="s">
        <v>141</v>
      </c>
      <c r="H2477">
        <v>5.25</v>
      </c>
      <c r="I2477" t="s">
        <v>162</v>
      </c>
      <c r="K2477" s="5" t="s">
        <v>143</v>
      </c>
      <c r="L2477">
        <v>3.9833333492279053</v>
      </c>
      <c r="M2477" t="s">
        <v>144</v>
      </c>
      <c r="N2477" t="s">
        <v>1604</v>
      </c>
      <c r="P2477" s="4" t="str">
        <f t="shared" si="75"/>
        <v>KRAYN-WKO-NDX-20120509</v>
      </c>
      <c r="Q2477">
        <f t="shared" si="76"/>
        <v>1</v>
      </c>
    </row>
    <row r="2478" spans="1:17" x14ac:dyDescent="0.25">
      <c r="A2478" t="s">
        <v>3550</v>
      </c>
      <c r="B2478" t="s">
        <v>1199</v>
      </c>
      <c r="C2478" s="2">
        <v>41038</v>
      </c>
      <c r="D2478" s="2">
        <v>41038</v>
      </c>
      <c r="E2478" t="s">
        <v>24</v>
      </c>
      <c r="F2478" t="s">
        <v>1200</v>
      </c>
      <c r="G2478" t="s">
        <v>141</v>
      </c>
      <c r="H2478">
        <v>1.5</v>
      </c>
      <c r="I2478" t="s">
        <v>162</v>
      </c>
      <c r="J2478" t="s">
        <v>1606</v>
      </c>
      <c r="K2478" s="5" t="s">
        <v>1607</v>
      </c>
      <c r="L2478">
        <v>3.9833333492279053</v>
      </c>
      <c r="M2478" t="s">
        <v>144</v>
      </c>
      <c r="N2478" t="s">
        <v>1608</v>
      </c>
      <c r="P2478" s="4" t="str">
        <f t="shared" si="75"/>
        <v>KRAYN-WKO-NDX-20120509</v>
      </c>
      <c r="Q2478">
        <f t="shared" si="76"/>
        <v>1</v>
      </c>
    </row>
    <row r="2479" spans="1:17" x14ac:dyDescent="0.25">
      <c r="A2479" t="s">
        <v>5124</v>
      </c>
      <c r="B2479" t="s">
        <v>1199</v>
      </c>
      <c r="C2479" s="2">
        <v>41038</v>
      </c>
      <c r="D2479" s="2">
        <v>41038</v>
      </c>
      <c r="E2479" t="s">
        <v>21</v>
      </c>
      <c r="F2479" t="s">
        <v>1200</v>
      </c>
      <c r="G2479" t="s">
        <v>141</v>
      </c>
      <c r="H2479">
        <v>1.5</v>
      </c>
      <c r="I2479" t="s">
        <v>162</v>
      </c>
      <c r="J2479" t="s">
        <v>1606</v>
      </c>
      <c r="K2479" s="5" t="s">
        <v>1607</v>
      </c>
      <c r="L2479">
        <v>4.1500000953674316</v>
      </c>
      <c r="M2479" t="s">
        <v>144</v>
      </c>
      <c r="N2479" t="s">
        <v>1608</v>
      </c>
      <c r="P2479" s="4" t="str">
        <f t="shared" si="75"/>
        <v>KRAYN-WKO-NDX-20120509</v>
      </c>
      <c r="Q2479">
        <f t="shared" si="76"/>
        <v>1</v>
      </c>
    </row>
    <row r="2480" spans="1:17" x14ac:dyDescent="0.25">
      <c r="A2480" s="37" t="s">
        <v>5351</v>
      </c>
      <c r="B2480" t="s">
        <v>1477</v>
      </c>
      <c r="C2480" s="2">
        <v>41038</v>
      </c>
      <c r="D2480" s="2">
        <v>41039</v>
      </c>
      <c r="E2480" t="s">
        <v>12</v>
      </c>
      <c r="F2480" t="s">
        <v>1200</v>
      </c>
      <c r="G2480" t="s">
        <v>141</v>
      </c>
      <c r="H2480">
        <v>17.25</v>
      </c>
      <c r="I2480" t="s">
        <v>162</v>
      </c>
      <c r="J2480" t="s">
        <v>1637</v>
      </c>
      <c r="K2480" s="5" t="s">
        <v>1638</v>
      </c>
      <c r="L2480">
        <v>10.883333206176758</v>
      </c>
      <c r="M2480" t="s">
        <v>144</v>
      </c>
      <c r="N2480" t="s">
        <v>1639</v>
      </c>
      <c r="P2480" s="4" t="str">
        <f t="shared" si="75"/>
        <v>KRAYN-WKO-NDX-20120509</v>
      </c>
      <c r="Q2480">
        <f t="shared" si="76"/>
        <v>1</v>
      </c>
    </row>
    <row r="2481" spans="1:17" x14ac:dyDescent="0.25">
      <c r="A2481" s="37" t="s">
        <v>5352</v>
      </c>
      <c r="B2481" t="s">
        <v>1587</v>
      </c>
      <c r="C2481" s="2">
        <v>41038</v>
      </c>
      <c r="D2481" s="2">
        <v>41038</v>
      </c>
      <c r="E2481" t="s">
        <v>13</v>
      </c>
      <c r="F2481" t="s">
        <v>1200</v>
      </c>
      <c r="G2481" t="s">
        <v>141</v>
      </c>
      <c r="H2481">
        <v>0.5</v>
      </c>
      <c r="I2481" t="s">
        <v>162</v>
      </c>
      <c r="K2481" s="5" t="s">
        <v>143</v>
      </c>
      <c r="L2481">
        <v>9.8500003814697266</v>
      </c>
      <c r="M2481" t="s">
        <v>144</v>
      </c>
      <c r="N2481" t="s">
        <v>1459</v>
      </c>
      <c r="P2481" s="4" t="str">
        <f t="shared" si="75"/>
        <v>KRAYN-WKO-NDX-20120509</v>
      </c>
      <c r="Q2481">
        <f t="shared" si="76"/>
        <v>1</v>
      </c>
    </row>
    <row r="2482" spans="1:17" x14ac:dyDescent="0.25">
      <c r="A2482" t="s">
        <v>5353</v>
      </c>
      <c r="B2482" t="s">
        <v>1587</v>
      </c>
      <c r="C2482" s="2">
        <v>41038</v>
      </c>
      <c r="D2482" s="2">
        <v>41038</v>
      </c>
      <c r="E2482" t="s">
        <v>13</v>
      </c>
      <c r="F2482" t="s">
        <v>1200</v>
      </c>
      <c r="G2482" t="s">
        <v>141</v>
      </c>
      <c r="H2482">
        <v>2</v>
      </c>
      <c r="I2482" t="s">
        <v>162</v>
      </c>
      <c r="K2482" s="5" t="s">
        <v>143</v>
      </c>
      <c r="L2482">
        <v>9.8500003814697266</v>
      </c>
      <c r="M2482" t="s">
        <v>144</v>
      </c>
      <c r="N2482" t="s">
        <v>1746</v>
      </c>
      <c r="P2482" s="4" t="str">
        <f t="shared" si="75"/>
        <v>KRAYN-WKO-NDX-20120509</v>
      </c>
      <c r="Q2482">
        <f t="shared" si="76"/>
        <v>1</v>
      </c>
    </row>
    <row r="2483" spans="1:17" x14ac:dyDescent="0.25">
      <c r="A2483" t="s">
        <v>2243</v>
      </c>
      <c r="B2483" t="s">
        <v>1404</v>
      </c>
      <c r="C2483" s="2">
        <v>41039</v>
      </c>
      <c r="E2483" t="s">
        <v>16</v>
      </c>
      <c r="F2483" t="s">
        <v>161</v>
      </c>
      <c r="G2483" t="s">
        <v>141</v>
      </c>
      <c r="H2483">
        <v>11.5</v>
      </c>
      <c r="I2483" t="s">
        <v>142</v>
      </c>
      <c r="K2483" s="5" t="s">
        <v>143</v>
      </c>
      <c r="L2483">
        <v>6.4000000953674316</v>
      </c>
      <c r="M2483" t="s">
        <v>144</v>
      </c>
      <c r="N2483" t="s">
        <v>2244</v>
      </c>
      <c r="P2483" s="4" t="str">
        <f t="shared" si="75"/>
        <v>KRAYN-WKO-NDX-20120510</v>
      </c>
      <c r="Q2483">
        <f t="shared" si="76"/>
        <v>1</v>
      </c>
    </row>
    <row r="2484" spans="1:17" x14ac:dyDescent="0.25">
      <c r="A2484" t="s">
        <v>2679</v>
      </c>
      <c r="B2484" t="s">
        <v>1199</v>
      </c>
      <c r="C2484" s="2">
        <v>41043</v>
      </c>
      <c r="D2484" s="2">
        <v>41043</v>
      </c>
      <c r="E2484" t="s">
        <v>18</v>
      </c>
      <c r="F2484" t="s">
        <v>1200</v>
      </c>
      <c r="G2484" t="s">
        <v>141</v>
      </c>
      <c r="H2484">
        <v>4.75</v>
      </c>
      <c r="I2484" t="s">
        <v>162</v>
      </c>
      <c r="K2484" s="5" t="s">
        <v>143</v>
      </c>
      <c r="L2484">
        <v>2.6833333969116211</v>
      </c>
      <c r="M2484" t="s">
        <v>144</v>
      </c>
      <c r="N2484" t="s">
        <v>2680</v>
      </c>
      <c r="P2484" s="4" t="str">
        <f t="shared" si="75"/>
        <v>KRAYN-WKO-NDX-20120514</v>
      </c>
      <c r="Q2484">
        <f t="shared" si="76"/>
        <v>1</v>
      </c>
    </row>
    <row r="2485" spans="1:17" x14ac:dyDescent="0.25">
      <c r="A2485" t="s">
        <v>2779</v>
      </c>
      <c r="B2485" t="s">
        <v>1199</v>
      </c>
      <c r="C2485" s="2">
        <v>41043</v>
      </c>
      <c r="D2485" s="2">
        <v>41043</v>
      </c>
      <c r="E2485" t="s">
        <v>18</v>
      </c>
      <c r="F2485" t="s">
        <v>1200</v>
      </c>
      <c r="G2485" t="s">
        <v>141</v>
      </c>
      <c r="H2485">
        <v>4.75</v>
      </c>
      <c r="I2485" t="s">
        <v>162</v>
      </c>
      <c r="K2485" s="5" t="s">
        <v>143</v>
      </c>
      <c r="L2485">
        <v>2.6833333969116211</v>
      </c>
      <c r="M2485" t="s">
        <v>144</v>
      </c>
      <c r="N2485" t="s">
        <v>2680</v>
      </c>
      <c r="P2485" s="4" t="str">
        <f t="shared" si="75"/>
        <v>KRAYN-WKO-NDX-20120514</v>
      </c>
      <c r="Q2485">
        <f t="shared" si="76"/>
        <v>1</v>
      </c>
    </row>
    <row r="2486" spans="1:17" x14ac:dyDescent="0.25">
      <c r="A2486" t="s">
        <v>2802</v>
      </c>
      <c r="B2486" t="s">
        <v>1199</v>
      </c>
      <c r="C2486" s="2">
        <v>41043</v>
      </c>
      <c r="D2486" s="2">
        <v>41043</v>
      </c>
      <c r="E2486" t="s">
        <v>19</v>
      </c>
      <c r="F2486" t="s">
        <v>1200</v>
      </c>
      <c r="G2486" t="s">
        <v>141</v>
      </c>
      <c r="H2486">
        <v>2</v>
      </c>
      <c r="I2486" t="s">
        <v>162</v>
      </c>
      <c r="K2486" s="5" t="s">
        <v>143</v>
      </c>
      <c r="L2486">
        <v>4.9000000953674316</v>
      </c>
      <c r="M2486" t="s">
        <v>144</v>
      </c>
      <c r="N2486" t="s">
        <v>2803</v>
      </c>
      <c r="P2486" s="4" t="str">
        <f t="shared" si="75"/>
        <v>KRAYN-WKO-NDX-20120514</v>
      </c>
      <c r="Q2486">
        <f t="shared" si="76"/>
        <v>1</v>
      </c>
    </row>
    <row r="2487" spans="1:17" x14ac:dyDescent="0.25">
      <c r="A2487" t="s">
        <v>2804</v>
      </c>
      <c r="B2487" t="s">
        <v>1199</v>
      </c>
      <c r="C2487" s="2">
        <v>41043</v>
      </c>
      <c r="D2487" s="2">
        <v>41043</v>
      </c>
      <c r="E2487" t="s">
        <v>19</v>
      </c>
      <c r="F2487" t="s">
        <v>1200</v>
      </c>
      <c r="G2487" t="s">
        <v>141</v>
      </c>
      <c r="H2487">
        <v>3.75</v>
      </c>
      <c r="I2487" t="s">
        <v>162</v>
      </c>
      <c r="J2487" t="s">
        <v>113</v>
      </c>
      <c r="K2487" s="5" t="s">
        <v>168</v>
      </c>
      <c r="L2487">
        <v>4.9000000953674316</v>
      </c>
      <c r="M2487" t="s">
        <v>144</v>
      </c>
      <c r="N2487" t="s">
        <v>2805</v>
      </c>
      <c r="P2487" s="4" t="str">
        <f t="shared" si="75"/>
        <v>KRAYN-WKO-NDX-20120514</v>
      </c>
      <c r="Q2487">
        <f t="shared" si="76"/>
        <v>1</v>
      </c>
    </row>
    <row r="2488" spans="1:17" x14ac:dyDescent="0.25">
      <c r="A2488" t="s">
        <v>2806</v>
      </c>
      <c r="B2488" t="s">
        <v>1199</v>
      </c>
      <c r="C2488" s="2">
        <v>41043</v>
      </c>
      <c r="D2488" s="2">
        <v>41043</v>
      </c>
      <c r="E2488" t="s">
        <v>19</v>
      </c>
      <c r="F2488" t="s">
        <v>1216</v>
      </c>
      <c r="G2488" t="s">
        <v>141</v>
      </c>
      <c r="H2488">
        <v>2.25</v>
      </c>
      <c r="I2488" t="s">
        <v>142</v>
      </c>
      <c r="K2488" s="5" t="s">
        <v>143</v>
      </c>
      <c r="L2488">
        <v>4.9000000953674316</v>
      </c>
      <c r="M2488" t="s">
        <v>144</v>
      </c>
      <c r="N2488" t="s">
        <v>2807</v>
      </c>
      <c r="P2488" s="4" t="str">
        <f t="shared" si="75"/>
        <v>KRAYN-WKO-NDX-20120514</v>
      </c>
      <c r="Q2488">
        <f t="shared" si="76"/>
        <v>1</v>
      </c>
    </row>
    <row r="2489" spans="1:17" x14ac:dyDescent="0.25">
      <c r="A2489" t="s">
        <v>1198</v>
      </c>
      <c r="B2489" t="s">
        <v>1199</v>
      </c>
      <c r="C2489" s="2">
        <v>41044</v>
      </c>
      <c r="E2489" t="s">
        <v>16</v>
      </c>
      <c r="F2489" t="s">
        <v>1200</v>
      </c>
      <c r="G2489" t="s">
        <v>141</v>
      </c>
      <c r="H2489">
        <v>11.5</v>
      </c>
      <c r="I2489" t="s">
        <v>162</v>
      </c>
      <c r="J2489" t="s">
        <v>1201</v>
      </c>
      <c r="K2489" s="5" t="s">
        <v>1202</v>
      </c>
      <c r="L2489">
        <v>0</v>
      </c>
      <c r="M2489" t="s">
        <v>144</v>
      </c>
      <c r="N2489" t="s">
        <v>1203</v>
      </c>
      <c r="P2489" s="4" t="str">
        <f t="shared" si="75"/>
        <v>KRAYN-WKO-NDX-20120515</v>
      </c>
      <c r="Q2489">
        <f t="shared" si="76"/>
        <v>1</v>
      </c>
    </row>
    <row r="2490" spans="1:17" x14ac:dyDescent="0.25">
      <c r="A2490" t="s">
        <v>1476</v>
      </c>
      <c r="B2490" t="s">
        <v>1477</v>
      </c>
      <c r="C2490" s="2">
        <v>41044</v>
      </c>
      <c r="D2490" s="2">
        <v>41045</v>
      </c>
      <c r="E2490" t="s">
        <v>11</v>
      </c>
      <c r="F2490" t="s">
        <v>1200</v>
      </c>
      <c r="G2490" t="s">
        <v>141</v>
      </c>
      <c r="H2490">
        <v>14.25</v>
      </c>
      <c r="I2490" t="s">
        <v>162</v>
      </c>
      <c r="J2490" t="s">
        <v>1478</v>
      </c>
      <c r="K2490" s="5" t="s">
        <v>1479</v>
      </c>
      <c r="L2490">
        <v>12.383333206176758</v>
      </c>
      <c r="M2490" t="s">
        <v>144</v>
      </c>
      <c r="N2490" t="s">
        <v>1480</v>
      </c>
      <c r="P2490" s="4" t="str">
        <f t="shared" si="75"/>
        <v>KRAYN-WKO-NDX-20120515</v>
      </c>
      <c r="Q2490">
        <f t="shared" si="76"/>
        <v>1</v>
      </c>
    </row>
    <row r="2491" spans="1:17" x14ac:dyDescent="0.25">
      <c r="A2491" t="s">
        <v>2232</v>
      </c>
      <c r="B2491" t="s">
        <v>1404</v>
      </c>
      <c r="C2491" s="2">
        <v>41044</v>
      </c>
      <c r="E2491" t="s">
        <v>16</v>
      </c>
      <c r="F2491" t="s">
        <v>1216</v>
      </c>
      <c r="G2491" t="s">
        <v>141</v>
      </c>
      <c r="H2491">
        <v>1</v>
      </c>
      <c r="I2491" t="s">
        <v>142</v>
      </c>
      <c r="K2491" s="5" t="s">
        <v>143</v>
      </c>
      <c r="L2491">
        <v>24.233333587646484</v>
      </c>
      <c r="M2491" t="s">
        <v>144</v>
      </c>
      <c r="N2491" t="s">
        <v>2233</v>
      </c>
      <c r="P2491" s="4" t="str">
        <f t="shared" si="75"/>
        <v>KRAYN-WKO-NDX-20120515</v>
      </c>
      <c r="Q2491">
        <f t="shared" si="76"/>
        <v>1</v>
      </c>
    </row>
    <row r="2492" spans="1:17" x14ac:dyDescent="0.25">
      <c r="A2492" t="s">
        <v>2234</v>
      </c>
      <c r="B2492" t="s">
        <v>1404</v>
      </c>
      <c r="C2492" s="2">
        <v>41044</v>
      </c>
      <c r="E2492" t="s">
        <v>16</v>
      </c>
      <c r="F2492" t="s">
        <v>1216</v>
      </c>
      <c r="G2492" t="s">
        <v>141</v>
      </c>
      <c r="H2492">
        <v>1.5</v>
      </c>
      <c r="I2492" t="s">
        <v>142</v>
      </c>
      <c r="K2492" s="5" t="s">
        <v>143</v>
      </c>
      <c r="L2492">
        <v>24.233333587646484</v>
      </c>
      <c r="M2492" t="s">
        <v>144</v>
      </c>
      <c r="N2492" t="s">
        <v>2235</v>
      </c>
      <c r="P2492" s="4" t="str">
        <f t="shared" si="75"/>
        <v>KRAYN-WKO-NDX-20120515</v>
      </c>
      <c r="Q2492">
        <f t="shared" si="76"/>
        <v>1</v>
      </c>
    </row>
    <row r="2493" spans="1:17" x14ac:dyDescent="0.25">
      <c r="A2493" t="s">
        <v>2236</v>
      </c>
      <c r="B2493" t="s">
        <v>1404</v>
      </c>
      <c r="C2493" s="2">
        <v>41044</v>
      </c>
      <c r="E2493" t="s">
        <v>16</v>
      </c>
      <c r="F2493" t="s">
        <v>161</v>
      </c>
      <c r="G2493" t="s">
        <v>141</v>
      </c>
      <c r="H2493">
        <v>6.5</v>
      </c>
      <c r="I2493" t="s">
        <v>142</v>
      </c>
      <c r="K2493" s="5" t="s">
        <v>143</v>
      </c>
      <c r="L2493">
        <v>24.233333587646484</v>
      </c>
      <c r="M2493" t="s">
        <v>144</v>
      </c>
      <c r="N2493" t="s">
        <v>2237</v>
      </c>
      <c r="P2493" s="4" t="str">
        <f t="shared" si="75"/>
        <v>KRAYN-WKO-NDX-20120515</v>
      </c>
      <c r="Q2493">
        <f t="shared" si="76"/>
        <v>1</v>
      </c>
    </row>
    <row r="2494" spans="1:17" x14ac:dyDescent="0.25">
      <c r="A2494" t="s">
        <v>2973</v>
      </c>
      <c r="B2494" t="s">
        <v>1199</v>
      </c>
      <c r="C2494" s="2">
        <v>41044</v>
      </c>
      <c r="D2494" s="2">
        <v>41044</v>
      </c>
      <c r="E2494" t="s">
        <v>20</v>
      </c>
      <c r="F2494" t="s">
        <v>1200</v>
      </c>
      <c r="G2494" t="s">
        <v>141</v>
      </c>
      <c r="H2494">
        <v>7.1666665077209473</v>
      </c>
      <c r="I2494" t="s">
        <v>162</v>
      </c>
      <c r="K2494" s="5" t="s">
        <v>143</v>
      </c>
      <c r="L2494">
        <v>5.3166666030883789</v>
      </c>
      <c r="M2494" t="s">
        <v>144</v>
      </c>
      <c r="N2494" t="s">
        <v>1604</v>
      </c>
      <c r="P2494" s="4" t="str">
        <f t="shared" si="75"/>
        <v>KRAYN-WKO-NDX-20120515</v>
      </c>
      <c r="Q2494">
        <f t="shared" si="76"/>
        <v>1</v>
      </c>
    </row>
    <row r="2495" spans="1:17" x14ac:dyDescent="0.25">
      <c r="A2495" t="s">
        <v>2974</v>
      </c>
      <c r="B2495" t="s">
        <v>1199</v>
      </c>
      <c r="C2495" s="2">
        <v>41044</v>
      </c>
      <c r="D2495" s="2">
        <v>41044</v>
      </c>
      <c r="E2495" t="s">
        <v>20</v>
      </c>
      <c r="F2495" t="s">
        <v>1200</v>
      </c>
      <c r="G2495" t="s">
        <v>141</v>
      </c>
      <c r="H2495">
        <v>1.5</v>
      </c>
      <c r="I2495" t="s">
        <v>162</v>
      </c>
      <c r="J2495" t="s">
        <v>1606</v>
      </c>
      <c r="K2495" s="5" t="s">
        <v>1607</v>
      </c>
      <c r="L2495">
        <v>5.4833331108093262</v>
      </c>
      <c r="M2495" t="s">
        <v>144</v>
      </c>
      <c r="N2495" t="s">
        <v>1608</v>
      </c>
      <c r="P2495" s="4" t="str">
        <f t="shared" si="75"/>
        <v>KRAYN-WKO-NDX-20120515</v>
      </c>
      <c r="Q2495">
        <f t="shared" si="76"/>
        <v>1</v>
      </c>
    </row>
    <row r="2496" spans="1:17" x14ac:dyDescent="0.25">
      <c r="A2496" t="s">
        <v>3267</v>
      </c>
      <c r="B2496" t="s">
        <v>1199</v>
      </c>
      <c r="C2496" s="2">
        <v>41044</v>
      </c>
      <c r="D2496" s="2">
        <v>41044</v>
      </c>
      <c r="E2496" t="s">
        <v>22</v>
      </c>
      <c r="F2496" t="s">
        <v>1200</v>
      </c>
      <c r="G2496" t="s">
        <v>141</v>
      </c>
      <c r="H2496">
        <v>5.8333334922790527</v>
      </c>
      <c r="I2496" t="s">
        <v>162</v>
      </c>
      <c r="K2496" s="5" t="s">
        <v>143</v>
      </c>
      <c r="L2496">
        <v>3.1666667461395264</v>
      </c>
      <c r="M2496" t="s">
        <v>144</v>
      </c>
      <c r="N2496" t="s">
        <v>1604</v>
      </c>
      <c r="P2496" s="4" t="str">
        <f t="shared" si="75"/>
        <v>KRAYN-WKO-NDX-20120515</v>
      </c>
      <c r="Q2496">
        <f t="shared" si="76"/>
        <v>1</v>
      </c>
    </row>
    <row r="2497" spans="1:17" x14ac:dyDescent="0.25">
      <c r="A2497" t="s">
        <v>1586</v>
      </c>
      <c r="B2497" t="s">
        <v>1587</v>
      </c>
      <c r="C2497" s="2">
        <v>41045</v>
      </c>
      <c r="D2497" s="2">
        <v>41045</v>
      </c>
      <c r="E2497" t="s">
        <v>12</v>
      </c>
      <c r="F2497" t="s">
        <v>1200</v>
      </c>
      <c r="G2497" t="s">
        <v>141</v>
      </c>
      <c r="H2497">
        <v>4.5</v>
      </c>
      <c r="I2497" t="s">
        <v>162</v>
      </c>
      <c r="K2497" s="5" t="s">
        <v>143</v>
      </c>
      <c r="L2497">
        <v>6.8666667938232422</v>
      </c>
      <c r="M2497" t="s">
        <v>144</v>
      </c>
      <c r="N2497" t="s">
        <v>1588</v>
      </c>
      <c r="P2497" s="4" t="str">
        <f t="shared" si="75"/>
        <v>KRAYN-WKO-NDX-20120516</v>
      </c>
      <c r="Q2497">
        <f t="shared" si="76"/>
        <v>1</v>
      </c>
    </row>
    <row r="2498" spans="1:17" x14ac:dyDescent="0.25">
      <c r="A2498" t="s">
        <v>1589</v>
      </c>
      <c r="B2498" t="s">
        <v>1587</v>
      </c>
      <c r="C2498" s="2">
        <v>41045</v>
      </c>
      <c r="D2498" s="2">
        <v>41045</v>
      </c>
      <c r="E2498" t="s">
        <v>12</v>
      </c>
      <c r="F2498" t="s">
        <v>161</v>
      </c>
      <c r="G2498" t="s">
        <v>141</v>
      </c>
      <c r="H2498">
        <v>5</v>
      </c>
      <c r="I2498" t="s">
        <v>142</v>
      </c>
      <c r="K2498" s="5" t="s">
        <v>143</v>
      </c>
      <c r="L2498">
        <v>6.8666667938232422</v>
      </c>
      <c r="M2498" t="s">
        <v>144</v>
      </c>
      <c r="N2498" t="s">
        <v>1590</v>
      </c>
      <c r="P2498" s="4" t="str">
        <f t="shared" si="75"/>
        <v>KRAYN-WKO-NDX-20120516</v>
      </c>
      <c r="Q2498">
        <f t="shared" si="76"/>
        <v>1</v>
      </c>
    </row>
    <row r="2499" spans="1:17" x14ac:dyDescent="0.25">
      <c r="A2499" t="s">
        <v>5330</v>
      </c>
      <c r="B2499" t="s">
        <v>1477</v>
      </c>
      <c r="C2499" s="2">
        <v>41045</v>
      </c>
      <c r="D2499" s="2">
        <v>41046</v>
      </c>
      <c r="E2499" t="s">
        <v>18</v>
      </c>
      <c r="F2499" t="s">
        <v>1200</v>
      </c>
      <c r="G2499" t="s">
        <v>141</v>
      </c>
      <c r="H2499">
        <v>2</v>
      </c>
      <c r="I2499" t="s">
        <v>162</v>
      </c>
      <c r="K2499" s="5" t="s">
        <v>143</v>
      </c>
      <c r="L2499">
        <v>11.033333778381348</v>
      </c>
      <c r="M2499" t="s">
        <v>144</v>
      </c>
      <c r="N2499" t="s">
        <v>2565</v>
      </c>
      <c r="P2499" s="4" t="str">
        <f t="shared" ref="P2499:P2562" si="77">LEFT($A2499,22)</f>
        <v>KRAYN-WKO-NDX-20120516</v>
      </c>
      <c r="Q2499">
        <f t="shared" ref="Q2499:Q2562" si="78">COUNTIF($A$2:$A$2708,$A2499)</f>
        <v>1</v>
      </c>
    </row>
    <row r="2500" spans="1:17" x14ac:dyDescent="0.25">
      <c r="A2500" t="s">
        <v>2564</v>
      </c>
      <c r="B2500" t="s">
        <v>1477</v>
      </c>
      <c r="C2500" s="2">
        <v>41045</v>
      </c>
      <c r="D2500" s="2">
        <v>41046</v>
      </c>
      <c r="E2500" t="s">
        <v>18</v>
      </c>
      <c r="F2500" t="s">
        <v>1200</v>
      </c>
      <c r="G2500" t="s">
        <v>141</v>
      </c>
      <c r="H2500">
        <v>13.5</v>
      </c>
      <c r="I2500" t="s">
        <v>162</v>
      </c>
      <c r="J2500" t="s">
        <v>2566</v>
      </c>
      <c r="K2500" s="5" t="s">
        <v>2567</v>
      </c>
      <c r="L2500">
        <v>11.033333778381348</v>
      </c>
      <c r="M2500" t="s">
        <v>144</v>
      </c>
      <c r="N2500" t="s">
        <v>1480</v>
      </c>
      <c r="P2500" s="4" t="str">
        <f t="shared" si="77"/>
        <v>KRAYN-WKO-NDX-20120516</v>
      </c>
      <c r="Q2500">
        <f t="shared" si="78"/>
        <v>1</v>
      </c>
    </row>
    <row r="2501" spans="1:17" x14ac:dyDescent="0.25">
      <c r="A2501" t="s">
        <v>2714</v>
      </c>
      <c r="B2501" t="s">
        <v>1477</v>
      </c>
      <c r="C2501" s="2">
        <v>41045</v>
      </c>
      <c r="D2501" s="2">
        <v>41046</v>
      </c>
      <c r="E2501" t="s">
        <v>18</v>
      </c>
      <c r="F2501" t="s">
        <v>1200</v>
      </c>
      <c r="G2501" t="s">
        <v>141</v>
      </c>
      <c r="H2501">
        <v>2</v>
      </c>
      <c r="I2501" t="s">
        <v>162</v>
      </c>
      <c r="K2501" s="5" t="s">
        <v>143</v>
      </c>
      <c r="L2501">
        <v>11.033333778381348</v>
      </c>
      <c r="M2501" t="s">
        <v>144</v>
      </c>
      <c r="N2501" t="s">
        <v>2565</v>
      </c>
      <c r="P2501" s="4" t="str">
        <f t="shared" si="77"/>
        <v>KRAYN-WKO-NDX-20120516</v>
      </c>
      <c r="Q2501">
        <f t="shared" si="78"/>
        <v>1</v>
      </c>
    </row>
    <row r="2502" spans="1:17" x14ac:dyDescent="0.25">
      <c r="A2502" t="s">
        <v>2715</v>
      </c>
      <c r="B2502" t="s">
        <v>1477</v>
      </c>
      <c r="C2502" s="2">
        <v>41045</v>
      </c>
      <c r="D2502" s="2">
        <v>41046</v>
      </c>
      <c r="E2502" t="s">
        <v>18</v>
      </c>
      <c r="F2502" t="s">
        <v>1200</v>
      </c>
      <c r="G2502" t="s">
        <v>141</v>
      </c>
      <c r="H2502">
        <v>13.5</v>
      </c>
      <c r="I2502" t="s">
        <v>162</v>
      </c>
      <c r="J2502" t="s">
        <v>2566</v>
      </c>
      <c r="K2502" s="5" t="s">
        <v>2567</v>
      </c>
      <c r="L2502">
        <v>11.033333778381348</v>
      </c>
      <c r="M2502" t="s">
        <v>144</v>
      </c>
      <c r="N2502" t="s">
        <v>1480</v>
      </c>
      <c r="P2502" s="4" t="str">
        <f t="shared" si="77"/>
        <v>KRAYN-WKO-NDX-20120516</v>
      </c>
      <c r="Q2502">
        <f t="shared" si="78"/>
        <v>1</v>
      </c>
    </row>
    <row r="2503" spans="1:17" x14ac:dyDescent="0.25">
      <c r="A2503" t="s">
        <v>3434</v>
      </c>
      <c r="B2503" t="s">
        <v>1199</v>
      </c>
      <c r="C2503" s="2">
        <v>41045</v>
      </c>
      <c r="D2503" s="2">
        <v>41045</v>
      </c>
      <c r="E2503" t="s">
        <v>23</v>
      </c>
      <c r="F2503" t="s">
        <v>1200</v>
      </c>
      <c r="G2503" t="s">
        <v>141</v>
      </c>
      <c r="H2503">
        <v>4</v>
      </c>
      <c r="I2503" t="s">
        <v>162</v>
      </c>
      <c r="K2503" s="5" t="s">
        <v>143</v>
      </c>
      <c r="L2503">
        <v>3.7833333015441895</v>
      </c>
      <c r="M2503" t="s">
        <v>144</v>
      </c>
      <c r="N2503" t="s">
        <v>1604</v>
      </c>
      <c r="P2503" s="4" t="str">
        <f t="shared" si="77"/>
        <v>KRAYN-WKO-NDX-20120516</v>
      </c>
      <c r="Q2503">
        <f t="shared" si="78"/>
        <v>1</v>
      </c>
    </row>
    <row r="2504" spans="1:17" x14ac:dyDescent="0.25">
      <c r="A2504" t="s">
        <v>3435</v>
      </c>
      <c r="B2504" t="s">
        <v>1199</v>
      </c>
      <c r="C2504" s="2">
        <v>41045</v>
      </c>
      <c r="D2504" s="2">
        <v>41045</v>
      </c>
      <c r="E2504" t="s">
        <v>23</v>
      </c>
      <c r="F2504" t="s">
        <v>1200</v>
      </c>
      <c r="G2504" t="s">
        <v>141</v>
      </c>
      <c r="H2504">
        <v>1.5</v>
      </c>
      <c r="I2504" t="s">
        <v>162</v>
      </c>
      <c r="J2504" t="s">
        <v>1606</v>
      </c>
      <c r="K2504" s="5" t="s">
        <v>1607</v>
      </c>
      <c r="L2504">
        <v>3.7833333015441895</v>
      </c>
      <c r="M2504" t="s">
        <v>144</v>
      </c>
      <c r="N2504" t="s">
        <v>1608</v>
      </c>
      <c r="P2504" s="4" t="str">
        <f t="shared" si="77"/>
        <v>KRAYN-WKO-NDX-20120516</v>
      </c>
      <c r="Q2504">
        <f t="shared" si="78"/>
        <v>1</v>
      </c>
    </row>
    <row r="2505" spans="1:17" x14ac:dyDescent="0.25">
      <c r="A2505" t="s">
        <v>1204</v>
      </c>
      <c r="B2505" t="s">
        <v>1199</v>
      </c>
      <c r="C2505" s="2">
        <v>41046</v>
      </c>
      <c r="E2505" t="s">
        <v>16</v>
      </c>
      <c r="F2505" t="s">
        <v>161</v>
      </c>
      <c r="G2505" t="s">
        <v>141</v>
      </c>
      <c r="H2505">
        <v>12.5</v>
      </c>
      <c r="I2505" t="s">
        <v>142</v>
      </c>
      <c r="K2505" s="5" t="s">
        <v>143</v>
      </c>
      <c r="L2505">
        <v>0</v>
      </c>
      <c r="M2505" t="s">
        <v>144</v>
      </c>
      <c r="N2505" t="s">
        <v>1205</v>
      </c>
      <c r="P2505" s="4" t="str">
        <f t="shared" si="77"/>
        <v>KRAYN-WKO-NDX-20120517</v>
      </c>
      <c r="Q2505">
        <f t="shared" si="78"/>
        <v>1</v>
      </c>
    </row>
    <row r="2506" spans="1:17" x14ac:dyDescent="0.25">
      <c r="A2506" t="s">
        <v>1481</v>
      </c>
      <c r="B2506" t="s">
        <v>1482</v>
      </c>
      <c r="C2506" s="2">
        <v>41046</v>
      </c>
      <c r="D2506" s="2">
        <v>41046</v>
      </c>
      <c r="E2506" t="s">
        <v>11</v>
      </c>
      <c r="F2506" t="s">
        <v>161</v>
      </c>
      <c r="G2506" t="s">
        <v>141</v>
      </c>
      <c r="H2506">
        <v>4</v>
      </c>
      <c r="I2506" t="s">
        <v>142</v>
      </c>
      <c r="J2506" t="s">
        <v>660</v>
      </c>
      <c r="K2506" s="5" t="s">
        <v>168</v>
      </c>
      <c r="L2506">
        <v>4.9666666984558105</v>
      </c>
      <c r="M2506" t="s">
        <v>144</v>
      </c>
      <c r="N2506" t="s">
        <v>1483</v>
      </c>
      <c r="P2506" s="4" t="str">
        <f t="shared" si="77"/>
        <v>KRAYN-WKO-NDX-20120517</v>
      </c>
      <c r="Q2506">
        <f t="shared" si="78"/>
        <v>1</v>
      </c>
    </row>
    <row r="2507" spans="1:17" x14ac:dyDescent="0.25">
      <c r="A2507" t="s">
        <v>2636</v>
      </c>
      <c r="B2507" t="s">
        <v>1587</v>
      </c>
      <c r="C2507" s="2">
        <v>41046</v>
      </c>
      <c r="D2507" s="2">
        <v>41046</v>
      </c>
      <c r="E2507" t="s">
        <v>19</v>
      </c>
      <c r="F2507" t="s">
        <v>1216</v>
      </c>
      <c r="G2507" t="s">
        <v>141</v>
      </c>
      <c r="H2507">
        <v>1</v>
      </c>
      <c r="I2507" t="s">
        <v>142</v>
      </c>
      <c r="K2507" s="5" t="s">
        <v>143</v>
      </c>
      <c r="L2507">
        <v>11.433333396911621</v>
      </c>
      <c r="M2507" t="s">
        <v>144</v>
      </c>
      <c r="N2507" t="s">
        <v>2637</v>
      </c>
      <c r="P2507" s="4" t="str">
        <f t="shared" si="77"/>
        <v>KRAYN-WKO-NDX-20120517</v>
      </c>
      <c r="Q2507">
        <f t="shared" si="78"/>
        <v>1</v>
      </c>
    </row>
    <row r="2508" spans="1:17" x14ac:dyDescent="0.25">
      <c r="A2508" t="s">
        <v>2638</v>
      </c>
      <c r="B2508" t="s">
        <v>1587</v>
      </c>
      <c r="C2508" s="2">
        <v>41046</v>
      </c>
      <c r="D2508" s="2">
        <v>41046</v>
      </c>
      <c r="E2508" t="s">
        <v>19</v>
      </c>
      <c r="F2508" t="s">
        <v>1200</v>
      </c>
      <c r="G2508" t="s">
        <v>141</v>
      </c>
      <c r="H2508">
        <v>2</v>
      </c>
      <c r="I2508" t="s">
        <v>162</v>
      </c>
      <c r="K2508" s="5" t="s">
        <v>143</v>
      </c>
      <c r="L2508">
        <v>11.433333396911621</v>
      </c>
      <c r="M2508" t="s">
        <v>144</v>
      </c>
      <c r="N2508" t="s">
        <v>2639</v>
      </c>
      <c r="P2508" s="4" t="str">
        <f t="shared" si="77"/>
        <v>KRAYN-WKO-NDX-20120517</v>
      </c>
      <c r="Q2508">
        <f t="shared" si="78"/>
        <v>1</v>
      </c>
    </row>
    <row r="2509" spans="1:17" x14ac:dyDescent="0.25">
      <c r="A2509" t="s">
        <v>2640</v>
      </c>
      <c r="B2509" t="s">
        <v>1587</v>
      </c>
      <c r="C2509" s="2">
        <v>41046</v>
      </c>
      <c r="D2509" s="2">
        <v>41046</v>
      </c>
      <c r="E2509" t="s">
        <v>19</v>
      </c>
      <c r="F2509" t="s">
        <v>1216</v>
      </c>
      <c r="G2509" t="s">
        <v>141</v>
      </c>
      <c r="H2509">
        <v>1</v>
      </c>
      <c r="I2509" t="s">
        <v>142</v>
      </c>
      <c r="K2509" s="5" t="s">
        <v>143</v>
      </c>
      <c r="L2509">
        <v>11.433333396911621</v>
      </c>
      <c r="M2509" t="s">
        <v>144</v>
      </c>
      <c r="N2509" t="s">
        <v>2641</v>
      </c>
      <c r="P2509" s="4" t="str">
        <f t="shared" si="77"/>
        <v>KRAYN-WKO-NDX-20120517</v>
      </c>
      <c r="Q2509">
        <f t="shared" si="78"/>
        <v>1</v>
      </c>
    </row>
    <row r="2510" spans="1:17" x14ac:dyDescent="0.25">
      <c r="A2510" t="s">
        <v>2642</v>
      </c>
      <c r="B2510" t="s">
        <v>1587</v>
      </c>
      <c r="C2510" s="2">
        <v>41046</v>
      </c>
      <c r="D2510" s="2">
        <v>41046</v>
      </c>
      <c r="E2510" t="s">
        <v>19</v>
      </c>
      <c r="F2510" t="s">
        <v>1200</v>
      </c>
      <c r="G2510" t="s">
        <v>141</v>
      </c>
      <c r="H2510">
        <v>10</v>
      </c>
      <c r="I2510" t="s">
        <v>162</v>
      </c>
      <c r="J2510" t="s">
        <v>2643</v>
      </c>
      <c r="K2510" s="5" t="s">
        <v>2644</v>
      </c>
      <c r="L2510">
        <v>11.066666603088379</v>
      </c>
      <c r="M2510" t="s">
        <v>144</v>
      </c>
      <c r="N2510" t="s">
        <v>2645</v>
      </c>
      <c r="P2510" s="4" t="str">
        <f t="shared" si="77"/>
        <v>KRAYN-WKO-NDX-20120517</v>
      </c>
      <c r="Q2510">
        <f t="shared" si="78"/>
        <v>1</v>
      </c>
    </row>
    <row r="2511" spans="1:17" x14ac:dyDescent="0.25">
      <c r="A2511" t="s">
        <v>2646</v>
      </c>
      <c r="B2511" t="s">
        <v>1587</v>
      </c>
      <c r="C2511" s="2">
        <v>41046</v>
      </c>
      <c r="D2511" s="2">
        <v>41046</v>
      </c>
      <c r="E2511" t="s">
        <v>19</v>
      </c>
      <c r="F2511" t="s">
        <v>1200</v>
      </c>
      <c r="G2511" t="s">
        <v>141</v>
      </c>
      <c r="H2511">
        <v>3.5</v>
      </c>
      <c r="I2511" t="s">
        <v>162</v>
      </c>
      <c r="K2511" s="5" t="s">
        <v>143</v>
      </c>
      <c r="L2511">
        <v>11.066666603088379</v>
      </c>
      <c r="M2511" t="s">
        <v>144</v>
      </c>
      <c r="N2511" t="s">
        <v>2647</v>
      </c>
      <c r="P2511" s="4" t="str">
        <f t="shared" si="77"/>
        <v>KRAYN-WKO-NDX-20120517</v>
      </c>
      <c r="Q2511">
        <f t="shared" si="78"/>
        <v>1</v>
      </c>
    </row>
    <row r="2512" spans="1:17" x14ac:dyDescent="0.25">
      <c r="A2512" t="s">
        <v>2756</v>
      </c>
      <c r="B2512" t="s">
        <v>1587</v>
      </c>
      <c r="C2512" s="2">
        <v>41046</v>
      </c>
      <c r="D2512" s="2">
        <v>41046</v>
      </c>
      <c r="E2512" t="s">
        <v>19</v>
      </c>
      <c r="F2512" t="s">
        <v>1216</v>
      </c>
      <c r="G2512" t="s">
        <v>141</v>
      </c>
      <c r="H2512">
        <v>1</v>
      </c>
      <c r="I2512" t="s">
        <v>142</v>
      </c>
      <c r="K2512" s="5" t="s">
        <v>143</v>
      </c>
      <c r="L2512">
        <v>11.433333396911621</v>
      </c>
      <c r="M2512" t="s">
        <v>144</v>
      </c>
      <c r="N2512" t="s">
        <v>2637</v>
      </c>
      <c r="P2512" s="4" t="str">
        <f t="shared" si="77"/>
        <v>KRAYN-WKO-NDX-20120517</v>
      </c>
      <c r="Q2512">
        <f t="shared" si="78"/>
        <v>1</v>
      </c>
    </row>
    <row r="2513" spans="1:17" x14ac:dyDescent="0.25">
      <c r="A2513" t="s">
        <v>2757</v>
      </c>
      <c r="B2513" t="s">
        <v>1587</v>
      </c>
      <c r="C2513" s="2">
        <v>41046</v>
      </c>
      <c r="D2513" s="2">
        <v>41046</v>
      </c>
      <c r="E2513" t="s">
        <v>19</v>
      </c>
      <c r="F2513" t="s">
        <v>1200</v>
      </c>
      <c r="G2513" t="s">
        <v>141</v>
      </c>
      <c r="H2513">
        <v>2</v>
      </c>
      <c r="I2513" t="s">
        <v>162</v>
      </c>
      <c r="K2513" s="5" t="s">
        <v>143</v>
      </c>
      <c r="L2513">
        <v>11.433333396911621</v>
      </c>
      <c r="M2513" t="s">
        <v>144</v>
      </c>
      <c r="N2513" t="s">
        <v>2639</v>
      </c>
      <c r="P2513" s="4" t="str">
        <f t="shared" si="77"/>
        <v>KRAYN-WKO-NDX-20120517</v>
      </c>
      <c r="Q2513">
        <f t="shared" si="78"/>
        <v>1</v>
      </c>
    </row>
    <row r="2514" spans="1:17" x14ac:dyDescent="0.25">
      <c r="A2514" t="s">
        <v>2758</v>
      </c>
      <c r="B2514" t="s">
        <v>1587</v>
      </c>
      <c r="C2514" s="2">
        <v>41046</v>
      </c>
      <c r="D2514" s="2">
        <v>41046</v>
      </c>
      <c r="E2514" t="s">
        <v>19</v>
      </c>
      <c r="F2514" t="s">
        <v>1216</v>
      </c>
      <c r="G2514" t="s">
        <v>141</v>
      </c>
      <c r="H2514">
        <v>1</v>
      </c>
      <c r="I2514" t="s">
        <v>142</v>
      </c>
      <c r="K2514" s="5" t="s">
        <v>143</v>
      </c>
      <c r="L2514">
        <v>11.433333396911621</v>
      </c>
      <c r="M2514" t="s">
        <v>144</v>
      </c>
      <c r="N2514" t="s">
        <v>2641</v>
      </c>
      <c r="P2514" s="4" t="str">
        <f t="shared" si="77"/>
        <v>KRAYN-WKO-NDX-20120517</v>
      </c>
      <c r="Q2514">
        <f t="shared" si="78"/>
        <v>1</v>
      </c>
    </row>
    <row r="2515" spans="1:17" x14ac:dyDescent="0.25">
      <c r="A2515" t="s">
        <v>2759</v>
      </c>
      <c r="B2515" t="s">
        <v>1587</v>
      </c>
      <c r="C2515" s="2">
        <v>41046</v>
      </c>
      <c r="D2515" s="2">
        <v>41046</v>
      </c>
      <c r="E2515" t="s">
        <v>19</v>
      </c>
      <c r="F2515" t="s">
        <v>1200</v>
      </c>
      <c r="G2515" t="s">
        <v>141</v>
      </c>
      <c r="H2515">
        <v>10</v>
      </c>
      <c r="I2515" t="s">
        <v>162</v>
      </c>
      <c r="J2515" t="s">
        <v>2643</v>
      </c>
      <c r="K2515" s="5" t="s">
        <v>2644</v>
      </c>
      <c r="L2515">
        <v>11.066666603088379</v>
      </c>
      <c r="M2515" t="s">
        <v>144</v>
      </c>
      <c r="N2515" t="s">
        <v>2645</v>
      </c>
      <c r="P2515" s="4" t="str">
        <f t="shared" si="77"/>
        <v>KRAYN-WKO-NDX-20120517</v>
      </c>
      <c r="Q2515">
        <f t="shared" si="78"/>
        <v>1</v>
      </c>
    </row>
    <row r="2516" spans="1:17" x14ac:dyDescent="0.25">
      <c r="A2516" t="s">
        <v>2760</v>
      </c>
      <c r="B2516" t="s">
        <v>1587</v>
      </c>
      <c r="C2516" s="2">
        <v>41046</v>
      </c>
      <c r="D2516" s="2">
        <v>41046</v>
      </c>
      <c r="E2516" t="s">
        <v>19</v>
      </c>
      <c r="F2516" t="s">
        <v>1200</v>
      </c>
      <c r="G2516" t="s">
        <v>141</v>
      </c>
      <c r="H2516">
        <v>3.5</v>
      </c>
      <c r="I2516" t="s">
        <v>162</v>
      </c>
      <c r="K2516" s="5" t="s">
        <v>143</v>
      </c>
      <c r="L2516">
        <v>11.066666603088379</v>
      </c>
      <c r="M2516" t="s">
        <v>144</v>
      </c>
      <c r="N2516" t="s">
        <v>2647</v>
      </c>
      <c r="P2516" s="4" t="str">
        <f t="shared" si="77"/>
        <v>KRAYN-WKO-NDX-20120517</v>
      </c>
      <c r="Q2516">
        <f t="shared" si="78"/>
        <v>1</v>
      </c>
    </row>
    <row r="2517" spans="1:17" x14ac:dyDescent="0.25">
      <c r="A2517" t="s">
        <v>2797</v>
      </c>
      <c r="B2517" t="s">
        <v>1587</v>
      </c>
      <c r="C2517" s="2">
        <v>41046</v>
      </c>
      <c r="D2517" s="2">
        <v>41046</v>
      </c>
      <c r="E2517" t="s">
        <v>19</v>
      </c>
      <c r="F2517" t="s">
        <v>1200</v>
      </c>
      <c r="G2517" t="s">
        <v>141</v>
      </c>
      <c r="H2517">
        <v>0.5</v>
      </c>
      <c r="I2517" t="s">
        <v>162</v>
      </c>
      <c r="K2517" s="5" t="s">
        <v>143</v>
      </c>
      <c r="L2517">
        <v>11.066666603088379</v>
      </c>
      <c r="M2517" t="s">
        <v>144</v>
      </c>
      <c r="N2517" t="s">
        <v>1459</v>
      </c>
      <c r="P2517" s="4" t="str">
        <f t="shared" si="77"/>
        <v>KRAYN-WKO-NDX-20120517</v>
      </c>
      <c r="Q2517">
        <f t="shared" si="78"/>
        <v>1</v>
      </c>
    </row>
    <row r="2518" spans="1:17" x14ac:dyDescent="0.25">
      <c r="A2518" t="s">
        <v>3867</v>
      </c>
      <c r="B2518" t="s">
        <v>1199</v>
      </c>
      <c r="C2518" s="2">
        <v>41046</v>
      </c>
      <c r="D2518" s="2">
        <v>41046</v>
      </c>
      <c r="E2518" t="s">
        <v>26</v>
      </c>
      <c r="F2518" t="s">
        <v>1200</v>
      </c>
      <c r="G2518" t="s">
        <v>141</v>
      </c>
      <c r="H2518">
        <v>4.75</v>
      </c>
      <c r="I2518" t="s">
        <v>162</v>
      </c>
      <c r="K2518" s="5" t="s">
        <v>143</v>
      </c>
      <c r="L2518">
        <v>4.4000000953674316</v>
      </c>
      <c r="M2518" t="s">
        <v>144</v>
      </c>
      <c r="N2518" t="s">
        <v>1604</v>
      </c>
      <c r="P2518" s="4" t="str">
        <f t="shared" si="77"/>
        <v>KRAYN-WKO-NDX-20120517</v>
      </c>
      <c r="Q2518">
        <f t="shared" si="78"/>
        <v>1</v>
      </c>
    </row>
    <row r="2519" spans="1:17" x14ac:dyDescent="0.25">
      <c r="A2519" t="s">
        <v>3887</v>
      </c>
      <c r="B2519" t="s">
        <v>1199</v>
      </c>
      <c r="C2519" s="2">
        <v>41046</v>
      </c>
      <c r="D2519" s="2">
        <v>41046</v>
      </c>
      <c r="E2519" t="s">
        <v>26</v>
      </c>
      <c r="F2519" t="s">
        <v>1200</v>
      </c>
      <c r="G2519" t="s">
        <v>141</v>
      </c>
      <c r="H2519">
        <v>1.5</v>
      </c>
      <c r="I2519" t="s">
        <v>162</v>
      </c>
      <c r="J2519" t="s">
        <v>1606</v>
      </c>
      <c r="K2519" s="5" t="s">
        <v>1607</v>
      </c>
      <c r="L2519">
        <v>4.4000000953674316</v>
      </c>
      <c r="M2519" t="s">
        <v>144</v>
      </c>
      <c r="N2519" t="s">
        <v>1608</v>
      </c>
      <c r="P2519" s="4" t="str">
        <f t="shared" si="77"/>
        <v>KRAYN-WKO-NDX-20120517</v>
      </c>
      <c r="Q2519">
        <f t="shared" si="78"/>
        <v>1</v>
      </c>
    </row>
    <row r="2520" spans="1:17" x14ac:dyDescent="0.25">
      <c r="A2520" t="s">
        <v>3989</v>
      </c>
      <c r="B2520" t="s">
        <v>1199</v>
      </c>
      <c r="C2520" s="2">
        <v>41046</v>
      </c>
      <c r="D2520" s="2">
        <v>41046</v>
      </c>
      <c r="E2520" t="s">
        <v>27</v>
      </c>
      <c r="F2520" t="s">
        <v>1200</v>
      </c>
      <c r="G2520" t="s">
        <v>141</v>
      </c>
      <c r="H2520">
        <v>5.25</v>
      </c>
      <c r="I2520" t="s">
        <v>162</v>
      </c>
      <c r="K2520" s="5" t="s">
        <v>143</v>
      </c>
      <c r="L2520">
        <v>3.2666666507720947</v>
      </c>
      <c r="M2520" t="s">
        <v>144</v>
      </c>
      <c r="N2520" t="s">
        <v>1604</v>
      </c>
      <c r="P2520" s="4" t="str">
        <f t="shared" si="77"/>
        <v>KRAYN-WKO-NDX-20120517</v>
      </c>
      <c r="Q2520">
        <f t="shared" si="78"/>
        <v>1</v>
      </c>
    </row>
    <row r="2521" spans="1:17" x14ac:dyDescent="0.25">
      <c r="A2521" t="s">
        <v>3990</v>
      </c>
      <c r="B2521" t="s">
        <v>1199</v>
      </c>
      <c r="C2521" s="2">
        <v>41046</v>
      </c>
      <c r="D2521" s="2">
        <v>41046</v>
      </c>
      <c r="E2521" t="s">
        <v>27</v>
      </c>
      <c r="F2521" t="s">
        <v>1200</v>
      </c>
      <c r="G2521" t="s">
        <v>141</v>
      </c>
      <c r="H2521">
        <v>1.5</v>
      </c>
      <c r="I2521" t="s">
        <v>162</v>
      </c>
      <c r="J2521" t="s">
        <v>1606</v>
      </c>
      <c r="K2521" s="5" t="s">
        <v>1607</v>
      </c>
      <c r="L2521">
        <v>3.2666666507720947</v>
      </c>
      <c r="M2521" t="s">
        <v>144</v>
      </c>
      <c r="N2521" t="s">
        <v>1608</v>
      </c>
      <c r="P2521" s="4" t="str">
        <f t="shared" si="77"/>
        <v>KRAYN-WKO-NDX-20120517</v>
      </c>
      <c r="Q2521">
        <f t="shared" si="78"/>
        <v>1</v>
      </c>
    </row>
    <row r="2522" spans="1:17" x14ac:dyDescent="0.25">
      <c r="A2522" t="s">
        <v>1206</v>
      </c>
      <c r="B2522" t="s">
        <v>1199</v>
      </c>
      <c r="C2522" s="2">
        <v>41047</v>
      </c>
      <c r="E2522" t="s">
        <v>16</v>
      </c>
      <c r="F2522" t="s">
        <v>161</v>
      </c>
      <c r="G2522" t="s">
        <v>141</v>
      </c>
      <c r="H2522">
        <v>16</v>
      </c>
      <c r="I2522" t="s">
        <v>142</v>
      </c>
      <c r="K2522" s="5" t="s">
        <v>143</v>
      </c>
      <c r="L2522">
        <v>0</v>
      </c>
      <c r="M2522" t="s">
        <v>144</v>
      </c>
      <c r="N2522" t="s">
        <v>1207</v>
      </c>
      <c r="P2522" s="4" t="str">
        <f t="shared" si="77"/>
        <v>KRAYN-WKO-NDX-20120518</v>
      </c>
      <c r="Q2522">
        <f t="shared" si="78"/>
        <v>1</v>
      </c>
    </row>
    <row r="2523" spans="1:17" x14ac:dyDescent="0.25">
      <c r="A2523" t="s">
        <v>2648</v>
      </c>
      <c r="B2523" t="s">
        <v>2649</v>
      </c>
      <c r="C2523" s="2">
        <v>41047</v>
      </c>
      <c r="D2523" s="2">
        <v>41047</v>
      </c>
      <c r="E2523" t="s">
        <v>19</v>
      </c>
      <c r="F2523" t="s">
        <v>161</v>
      </c>
      <c r="G2523" t="s">
        <v>141</v>
      </c>
      <c r="H2523">
        <v>7.3333334922790527</v>
      </c>
      <c r="I2523" t="s">
        <v>142</v>
      </c>
      <c r="J2523" t="s">
        <v>67</v>
      </c>
      <c r="K2523" s="5" t="s">
        <v>168</v>
      </c>
      <c r="L2523">
        <v>6.3333334922790527</v>
      </c>
      <c r="M2523" t="s">
        <v>144</v>
      </c>
      <c r="N2523" t="s">
        <v>2650</v>
      </c>
      <c r="P2523" s="4" t="str">
        <f t="shared" si="77"/>
        <v>KRAYN-WKO-NDX-20120518</v>
      </c>
      <c r="Q2523">
        <f t="shared" si="78"/>
        <v>1</v>
      </c>
    </row>
    <row r="2524" spans="1:17" x14ac:dyDescent="0.25">
      <c r="A2524" t="s">
        <v>2761</v>
      </c>
      <c r="B2524" t="s">
        <v>2649</v>
      </c>
      <c r="C2524" s="2">
        <v>41047</v>
      </c>
      <c r="D2524" s="2">
        <v>41047</v>
      </c>
      <c r="E2524" t="s">
        <v>19</v>
      </c>
      <c r="F2524" t="s">
        <v>161</v>
      </c>
      <c r="G2524" t="s">
        <v>141</v>
      </c>
      <c r="H2524">
        <v>7.3333334922790527</v>
      </c>
      <c r="I2524" t="s">
        <v>142</v>
      </c>
      <c r="J2524" t="s">
        <v>67</v>
      </c>
      <c r="K2524" s="5" t="s">
        <v>168</v>
      </c>
      <c r="L2524">
        <v>6.3333334922790527</v>
      </c>
      <c r="M2524" t="s">
        <v>144</v>
      </c>
      <c r="N2524" t="s">
        <v>2650</v>
      </c>
      <c r="P2524" s="4" t="str">
        <f t="shared" si="77"/>
        <v>KRAYN-WKO-NDX-20120518</v>
      </c>
      <c r="Q2524">
        <f t="shared" si="78"/>
        <v>1</v>
      </c>
    </row>
    <row r="2525" spans="1:17" x14ac:dyDescent="0.25">
      <c r="A2525" t="s">
        <v>3706</v>
      </c>
      <c r="B2525" t="s">
        <v>3707</v>
      </c>
      <c r="C2525" s="2">
        <v>41047</v>
      </c>
      <c r="D2525" s="2">
        <v>41047</v>
      </c>
      <c r="E2525" t="s">
        <v>25</v>
      </c>
      <c r="F2525" t="s">
        <v>161</v>
      </c>
      <c r="G2525" t="s">
        <v>141</v>
      </c>
      <c r="H2525">
        <v>2.5</v>
      </c>
      <c r="I2525" t="s">
        <v>142</v>
      </c>
      <c r="K2525" s="5" t="s">
        <v>143</v>
      </c>
      <c r="L2525">
        <v>0.96666663885116577</v>
      </c>
      <c r="M2525" t="s">
        <v>144</v>
      </c>
      <c r="N2525" t="s">
        <v>3708</v>
      </c>
      <c r="P2525" s="4" t="str">
        <f t="shared" si="77"/>
        <v>KRAYN-WKO-NDX-20120518</v>
      </c>
      <c r="Q2525">
        <f t="shared" si="78"/>
        <v>1</v>
      </c>
    </row>
    <row r="2526" spans="1:17" x14ac:dyDescent="0.25">
      <c r="A2526" t="s">
        <v>3716</v>
      </c>
      <c r="B2526" t="s">
        <v>1199</v>
      </c>
      <c r="C2526" s="2">
        <v>41047</v>
      </c>
      <c r="D2526" s="2">
        <v>41047</v>
      </c>
      <c r="E2526" t="s">
        <v>25</v>
      </c>
      <c r="F2526" t="s">
        <v>1200</v>
      </c>
      <c r="G2526" t="s">
        <v>141</v>
      </c>
      <c r="H2526">
        <v>4.5</v>
      </c>
      <c r="I2526" t="s">
        <v>162</v>
      </c>
      <c r="K2526" s="5" t="s">
        <v>143</v>
      </c>
      <c r="L2526">
        <v>3.7666666507720947</v>
      </c>
      <c r="M2526" t="s">
        <v>144</v>
      </c>
      <c r="N2526" t="s">
        <v>3717</v>
      </c>
      <c r="P2526" s="4" t="str">
        <f t="shared" si="77"/>
        <v>KRAYN-WKO-NDX-20120518</v>
      </c>
      <c r="Q2526">
        <f t="shared" si="78"/>
        <v>1</v>
      </c>
    </row>
    <row r="2527" spans="1:17" x14ac:dyDescent="0.25">
      <c r="A2527" t="s">
        <v>3718</v>
      </c>
      <c r="B2527" t="s">
        <v>3719</v>
      </c>
      <c r="C2527" s="2">
        <v>41047</v>
      </c>
      <c r="D2527" s="2">
        <v>41047</v>
      </c>
      <c r="E2527" t="s">
        <v>25</v>
      </c>
      <c r="F2527" t="s">
        <v>1200</v>
      </c>
      <c r="G2527" t="s">
        <v>141</v>
      </c>
      <c r="H2527">
        <v>1.5</v>
      </c>
      <c r="I2527" t="s">
        <v>162</v>
      </c>
      <c r="J2527" t="s">
        <v>1606</v>
      </c>
      <c r="K2527" s="5" t="s">
        <v>1607</v>
      </c>
      <c r="L2527">
        <v>3.7666666507720947</v>
      </c>
      <c r="M2527" t="s">
        <v>144</v>
      </c>
      <c r="N2527" t="s">
        <v>1608</v>
      </c>
      <c r="P2527" s="4" t="str">
        <f t="shared" si="77"/>
        <v>KRAYN-WKO-NDX-20120518</v>
      </c>
      <c r="Q2527">
        <f t="shared" si="78"/>
        <v>1</v>
      </c>
    </row>
    <row r="2528" spans="1:17" x14ac:dyDescent="0.25">
      <c r="A2528" t="s">
        <v>4697</v>
      </c>
      <c r="B2528" t="s">
        <v>1199</v>
      </c>
      <c r="C2528" s="2">
        <v>41047</v>
      </c>
      <c r="D2528" s="2">
        <v>41047</v>
      </c>
      <c r="E2528" t="s">
        <v>32</v>
      </c>
      <c r="F2528" t="s">
        <v>1200</v>
      </c>
      <c r="G2528" t="s">
        <v>141</v>
      </c>
      <c r="H2528">
        <v>4.5</v>
      </c>
      <c r="I2528" t="s">
        <v>162</v>
      </c>
      <c r="K2528" s="5" t="s">
        <v>143</v>
      </c>
      <c r="L2528">
        <v>3</v>
      </c>
      <c r="M2528" t="s">
        <v>144</v>
      </c>
      <c r="N2528" t="s">
        <v>1604</v>
      </c>
      <c r="P2528" s="4" t="str">
        <f t="shared" si="77"/>
        <v>KRAYN-WKO-NDX-20120518</v>
      </c>
      <c r="Q2528">
        <f t="shared" si="78"/>
        <v>1</v>
      </c>
    </row>
    <row r="2529" spans="1:17" x14ac:dyDescent="0.25">
      <c r="A2529" t="s">
        <v>4698</v>
      </c>
      <c r="B2529" t="s">
        <v>1199</v>
      </c>
      <c r="C2529" s="2">
        <v>41047</v>
      </c>
      <c r="E2529" t="s">
        <v>32</v>
      </c>
      <c r="F2529" t="s">
        <v>1200</v>
      </c>
      <c r="G2529" t="s">
        <v>141</v>
      </c>
      <c r="H2529">
        <v>1.5</v>
      </c>
      <c r="I2529" t="s">
        <v>162</v>
      </c>
      <c r="J2529" t="s">
        <v>1606</v>
      </c>
      <c r="K2529" s="5" t="s">
        <v>1607</v>
      </c>
      <c r="L2529">
        <v>3</v>
      </c>
      <c r="M2529" t="s">
        <v>144</v>
      </c>
      <c r="N2529" t="s">
        <v>1608</v>
      </c>
      <c r="P2529" s="4" t="str">
        <f t="shared" si="77"/>
        <v>KRAYN-WKO-NDX-20120518</v>
      </c>
      <c r="Q2529">
        <f t="shared" si="78"/>
        <v>1</v>
      </c>
    </row>
    <row r="2530" spans="1:17" x14ac:dyDescent="0.25">
      <c r="A2530" t="s">
        <v>3856</v>
      </c>
      <c r="B2530" t="s">
        <v>3857</v>
      </c>
      <c r="C2530" s="2">
        <v>41048</v>
      </c>
      <c r="D2530" s="2">
        <v>41048</v>
      </c>
      <c r="E2530" t="s">
        <v>26</v>
      </c>
      <c r="F2530" t="s">
        <v>161</v>
      </c>
      <c r="G2530" t="s">
        <v>141</v>
      </c>
      <c r="H2530">
        <v>2</v>
      </c>
      <c r="I2530" t="s">
        <v>142</v>
      </c>
      <c r="K2530" s="5" t="s">
        <v>143</v>
      </c>
      <c r="L2530">
        <v>3.4333333969116211</v>
      </c>
      <c r="M2530" t="s">
        <v>144</v>
      </c>
      <c r="N2530" t="s">
        <v>3858</v>
      </c>
      <c r="P2530" s="4" t="str">
        <f t="shared" si="77"/>
        <v>KRAYN-WKO-NDX-20120519</v>
      </c>
      <c r="Q2530">
        <f t="shared" si="78"/>
        <v>1</v>
      </c>
    </row>
    <row r="2531" spans="1:17" x14ac:dyDescent="0.25">
      <c r="A2531" t="s">
        <v>4140</v>
      </c>
      <c r="B2531" t="s">
        <v>1219</v>
      </c>
      <c r="C2531" s="2">
        <v>41048</v>
      </c>
      <c r="D2531" s="2">
        <v>41048</v>
      </c>
      <c r="E2531" t="s">
        <v>28</v>
      </c>
      <c r="F2531" t="s">
        <v>161</v>
      </c>
      <c r="G2531" t="s">
        <v>141</v>
      </c>
      <c r="H2531">
        <v>4.5</v>
      </c>
      <c r="I2531" t="s">
        <v>142</v>
      </c>
      <c r="J2531" t="s">
        <v>124</v>
      </c>
      <c r="K2531" s="5" t="s">
        <v>168</v>
      </c>
      <c r="L2531">
        <v>3.9000000953674316</v>
      </c>
      <c r="M2531" t="s">
        <v>144</v>
      </c>
      <c r="N2531" t="s">
        <v>4141</v>
      </c>
      <c r="P2531" s="4" t="str">
        <f t="shared" si="77"/>
        <v>KRAYN-WKO-NDX-20120519</v>
      </c>
      <c r="Q2531">
        <f t="shared" si="78"/>
        <v>1</v>
      </c>
    </row>
    <row r="2532" spans="1:17" x14ac:dyDescent="0.25">
      <c r="A2532" t="s">
        <v>1208</v>
      </c>
      <c r="B2532" t="s">
        <v>1199</v>
      </c>
      <c r="C2532" s="2">
        <v>41050</v>
      </c>
      <c r="E2532" t="s">
        <v>16</v>
      </c>
      <c r="F2532" t="s">
        <v>161</v>
      </c>
      <c r="G2532" t="s">
        <v>141</v>
      </c>
      <c r="H2532">
        <v>14</v>
      </c>
      <c r="I2532" t="s">
        <v>142</v>
      </c>
      <c r="K2532" s="5" t="s">
        <v>143</v>
      </c>
      <c r="L2532">
        <v>0</v>
      </c>
      <c r="M2532" t="s">
        <v>144</v>
      </c>
      <c r="N2532" t="s">
        <v>1209</v>
      </c>
      <c r="P2532" s="4" t="str">
        <f t="shared" si="77"/>
        <v>KRAYN-WKO-NDX-20120521</v>
      </c>
      <c r="Q2532">
        <f t="shared" si="78"/>
        <v>1</v>
      </c>
    </row>
    <row r="2533" spans="1:17" x14ac:dyDescent="0.25">
      <c r="A2533" t="s">
        <v>1454</v>
      </c>
      <c r="B2533" t="s">
        <v>1199</v>
      </c>
      <c r="C2533" s="2">
        <v>41050</v>
      </c>
      <c r="D2533" s="2">
        <v>41050</v>
      </c>
      <c r="E2533" t="s">
        <v>11</v>
      </c>
      <c r="F2533" t="s">
        <v>161</v>
      </c>
      <c r="G2533" t="s">
        <v>141</v>
      </c>
      <c r="H2533">
        <v>1.75</v>
      </c>
      <c r="I2533" t="s">
        <v>142</v>
      </c>
      <c r="K2533" s="5" t="s">
        <v>143</v>
      </c>
      <c r="L2533">
        <v>5.8166666030883789</v>
      </c>
      <c r="M2533" t="s">
        <v>144</v>
      </c>
      <c r="N2533" t="s">
        <v>1455</v>
      </c>
      <c r="P2533" s="4" t="str">
        <f t="shared" si="77"/>
        <v>KRAYN-WKO-NDX-20120521</v>
      </c>
      <c r="Q2533">
        <f t="shared" si="78"/>
        <v>1</v>
      </c>
    </row>
    <row r="2534" spans="1:17" x14ac:dyDescent="0.25">
      <c r="A2534" t="s">
        <v>1456</v>
      </c>
      <c r="B2534" t="s">
        <v>1199</v>
      </c>
      <c r="C2534" s="2">
        <v>41050</v>
      </c>
      <c r="D2534" s="2">
        <v>41050</v>
      </c>
      <c r="E2534" t="s">
        <v>11</v>
      </c>
      <c r="F2534" t="s">
        <v>1200</v>
      </c>
      <c r="G2534" t="s">
        <v>141</v>
      </c>
      <c r="H2534">
        <v>6.5</v>
      </c>
      <c r="I2534" t="s">
        <v>162</v>
      </c>
      <c r="K2534" s="5" t="s">
        <v>143</v>
      </c>
      <c r="L2534">
        <v>5.8166666030883789</v>
      </c>
      <c r="M2534" t="s">
        <v>144</v>
      </c>
      <c r="N2534" t="s">
        <v>1457</v>
      </c>
      <c r="P2534" s="4" t="str">
        <f t="shared" si="77"/>
        <v>KRAYN-WKO-NDX-20120521</v>
      </c>
      <c r="Q2534">
        <f t="shared" si="78"/>
        <v>1</v>
      </c>
    </row>
    <row r="2535" spans="1:17" x14ac:dyDescent="0.25">
      <c r="A2535" t="s">
        <v>1458</v>
      </c>
      <c r="B2535" t="s">
        <v>1199</v>
      </c>
      <c r="C2535" s="2">
        <v>41050</v>
      </c>
      <c r="D2535" s="2">
        <v>41050</v>
      </c>
      <c r="E2535" t="s">
        <v>11</v>
      </c>
      <c r="F2535" t="s">
        <v>1200</v>
      </c>
      <c r="G2535" t="s">
        <v>141</v>
      </c>
      <c r="H2535">
        <v>0.5</v>
      </c>
      <c r="I2535" t="s">
        <v>162</v>
      </c>
      <c r="K2535" s="5" t="s">
        <v>143</v>
      </c>
      <c r="L2535">
        <v>5.8166666030883789</v>
      </c>
      <c r="M2535" t="s">
        <v>144</v>
      </c>
      <c r="N2535" t="s">
        <v>1459</v>
      </c>
      <c r="P2535" s="4" t="str">
        <f t="shared" si="77"/>
        <v>KRAYN-WKO-NDX-20120521</v>
      </c>
      <c r="Q2535">
        <f t="shared" si="78"/>
        <v>1</v>
      </c>
    </row>
    <row r="2536" spans="1:17" x14ac:dyDescent="0.25">
      <c r="A2536" t="s">
        <v>1896</v>
      </c>
      <c r="B2536" t="s">
        <v>1199</v>
      </c>
      <c r="C2536" s="2">
        <v>41050</v>
      </c>
      <c r="D2536" s="2">
        <v>41050</v>
      </c>
      <c r="E2536" t="s">
        <v>14</v>
      </c>
      <c r="F2536" t="s">
        <v>1200</v>
      </c>
      <c r="G2536" t="s">
        <v>141</v>
      </c>
      <c r="H2536">
        <v>2.25</v>
      </c>
      <c r="I2536" t="s">
        <v>162</v>
      </c>
      <c r="K2536" s="5" t="s">
        <v>143</v>
      </c>
      <c r="L2536">
        <v>4.9833331108093262</v>
      </c>
      <c r="M2536" t="s">
        <v>144</v>
      </c>
      <c r="N2536" t="s">
        <v>1897</v>
      </c>
      <c r="P2536" s="4" t="str">
        <f t="shared" si="77"/>
        <v>KRAYN-WKO-NDX-20120521</v>
      </c>
      <c r="Q2536">
        <f t="shared" si="78"/>
        <v>1</v>
      </c>
    </row>
    <row r="2537" spans="1:17" x14ac:dyDescent="0.25">
      <c r="A2537" t="s">
        <v>1898</v>
      </c>
      <c r="B2537" t="s">
        <v>1199</v>
      </c>
      <c r="C2537" s="2">
        <v>41050</v>
      </c>
      <c r="D2537" s="2">
        <v>41050</v>
      </c>
      <c r="E2537" t="s">
        <v>14</v>
      </c>
      <c r="F2537" t="s">
        <v>1200</v>
      </c>
      <c r="G2537" t="s">
        <v>141</v>
      </c>
      <c r="H2537">
        <v>5.75</v>
      </c>
      <c r="I2537" t="s">
        <v>162</v>
      </c>
      <c r="K2537" s="5" t="s">
        <v>143</v>
      </c>
      <c r="L2537">
        <v>4.9833331108093262</v>
      </c>
      <c r="M2537" t="s">
        <v>144</v>
      </c>
      <c r="N2537" t="s">
        <v>1899</v>
      </c>
      <c r="P2537" s="4" t="str">
        <f t="shared" si="77"/>
        <v>KRAYN-WKO-NDX-20120521</v>
      </c>
      <c r="Q2537">
        <f t="shared" si="78"/>
        <v>1</v>
      </c>
    </row>
    <row r="2538" spans="1:17" x14ac:dyDescent="0.25">
      <c r="A2538" t="s">
        <v>5341</v>
      </c>
      <c r="B2538" t="s">
        <v>1477</v>
      </c>
      <c r="C2538" s="2">
        <v>41050</v>
      </c>
      <c r="D2538" s="2">
        <v>41050</v>
      </c>
      <c r="E2538" t="s">
        <v>18</v>
      </c>
      <c r="F2538" t="s">
        <v>161</v>
      </c>
      <c r="G2538" t="s">
        <v>141</v>
      </c>
      <c r="H2538">
        <v>2.25</v>
      </c>
      <c r="I2538" t="s">
        <v>142</v>
      </c>
      <c r="K2538" s="5" t="s">
        <v>143</v>
      </c>
      <c r="L2538">
        <v>3.0666666030883789</v>
      </c>
      <c r="M2538" t="s">
        <v>144</v>
      </c>
      <c r="N2538" t="s">
        <v>2568</v>
      </c>
      <c r="P2538" s="4" t="str">
        <f t="shared" si="77"/>
        <v>KRAYN-WKO-NDX-20120521</v>
      </c>
      <c r="Q2538">
        <f t="shared" si="78"/>
        <v>1</v>
      </c>
    </row>
    <row r="2539" spans="1:17" x14ac:dyDescent="0.25">
      <c r="A2539" t="s">
        <v>2569</v>
      </c>
      <c r="B2539" t="s">
        <v>1477</v>
      </c>
      <c r="C2539" s="2">
        <v>41050</v>
      </c>
      <c r="D2539" s="2">
        <v>41050</v>
      </c>
      <c r="E2539" t="s">
        <v>18</v>
      </c>
      <c r="F2539" t="s">
        <v>1200</v>
      </c>
      <c r="G2539" t="s">
        <v>141</v>
      </c>
      <c r="H2539">
        <v>3.25</v>
      </c>
      <c r="I2539" t="s">
        <v>162</v>
      </c>
      <c r="K2539" s="5" t="s">
        <v>143</v>
      </c>
      <c r="L2539">
        <v>3.0666666030883789</v>
      </c>
      <c r="M2539" t="s">
        <v>144</v>
      </c>
      <c r="N2539" t="s">
        <v>2570</v>
      </c>
      <c r="P2539" s="4" t="str">
        <f t="shared" si="77"/>
        <v>KRAYN-WKO-NDX-20120521</v>
      </c>
      <c r="Q2539">
        <f t="shared" si="78"/>
        <v>1</v>
      </c>
    </row>
    <row r="2540" spans="1:17" x14ac:dyDescent="0.25">
      <c r="A2540" t="s">
        <v>2651</v>
      </c>
      <c r="B2540" t="s">
        <v>1199</v>
      </c>
      <c r="C2540" s="2">
        <v>41050</v>
      </c>
      <c r="D2540" s="2">
        <v>41050</v>
      </c>
      <c r="E2540" t="s">
        <v>19</v>
      </c>
      <c r="F2540" t="s">
        <v>1200</v>
      </c>
      <c r="G2540" t="s">
        <v>141</v>
      </c>
      <c r="H2540">
        <v>4.0833334922790527</v>
      </c>
      <c r="I2540" t="s">
        <v>162</v>
      </c>
      <c r="K2540" s="5" t="s">
        <v>143</v>
      </c>
      <c r="L2540">
        <v>3.1333334445953369</v>
      </c>
      <c r="M2540" t="s">
        <v>144</v>
      </c>
      <c r="N2540" t="s">
        <v>2652</v>
      </c>
      <c r="P2540" s="4" t="str">
        <f t="shared" si="77"/>
        <v>KRAYN-WKO-NDX-20120521</v>
      </c>
      <c r="Q2540">
        <f t="shared" si="78"/>
        <v>1</v>
      </c>
    </row>
    <row r="2541" spans="1:17" x14ac:dyDescent="0.25">
      <c r="A2541" t="s">
        <v>2716</v>
      </c>
      <c r="B2541" t="s">
        <v>1477</v>
      </c>
      <c r="C2541" s="2">
        <v>41050</v>
      </c>
      <c r="D2541" s="2">
        <v>41050</v>
      </c>
      <c r="E2541" t="s">
        <v>18</v>
      </c>
      <c r="F2541" t="s">
        <v>161</v>
      </c>
      <c r="G2541" t="s">
        <v>141</v>
      </c>
      <c r="H2541">
        <v>2.25</v>
      </c>
      <c r="I2541" t="s">
        <v>142</v>
      </c>
      <c r="K2541" s="5" t="s">
        <v>143</v>
      </c>
      <c r="L2541">
        <v>3.0666666030883789</v>
      </c>
      <c r="M2541" t="s">
        <v>144</v>
      </c>
      <c r="N2541" t="s">
        <v>2568</v>
      </c>
      <c r="P2541" s="4" t="str">
        <f t="shared" si="77"/>
        <v>KRAYN-WKO-NDX-20120521</v>
      </c>
      <c r="Q2541">
        <f t="shared" si="78"/>
        <v>1</v>
      </c>
    </row>
    <row r="2542" spans="1:17" x14ac:dyDescent="0.25">
      <c r="A2542" t="s">
        <v>2717</v>
      </c>
      <c r="B2542" t="s">
        <v>1477</v>
      </c>
      <c r="C2542" s="2">
        <v>41050</v>
      </c>
      <c r="D2542" s="2">
        <v>41050</v>
      </c>
      <c r="E2542" t="s">
        <v>18</v>
      </c>
      <c r="F2542" t="s">
        <v>1200</v>
      </c>
      <c r="G2542" t="s">
        <v>141</v>
      </c>
      <c r="H2542">
        <v>3.25</v>
      </c>
      <c r="I2542" t="s">
        <v>162</v>
      </c>
      <c r="K2542" s="5" t="s">
        <v>143</v>
      </c>
      <c r="L2542">
        <v>3.0666666030883789</v>
      </c>
      <c r="M2542" t="s">
        <v>144</v>
      </c>
      <c r="N2542" t="s">
        <v>2570</v>
      </c>
      <c r="P2542" s="4" t="str">
        <f t="shared" si="77"/>
        <v>KRAYN-WKO-NDX-20120521</v>
      </c>
      <c r="Q2542">
        <f t="shared" si="78"/>
        <v>1</v>
      </c>
    </row>
    <row r="2543" spans="1:17" x14ac:dyDescent="0.25">
      <c r="A2543" t="s">
        <v>2762</v>
      </c>
      <c r="B2543" t="s">
        <v>1199</v>
      </c>
      <c r="C2543" s="2">
        <v>41050</v>
      </c>
      <c r="D2543" s="2">
        <v>41050</v>
      </c>
      <c r="E2543" t="s">
        <v>19</v>
      </c>
      <c r="F2543" t="s">
        <v>1200</v>
      </c>
      <c r="G2543" t="s">
        <v>141</v>
      </c>
      <c r="H2543">
        <v>4.0833334922790527</v>
      </c>
      <c r="I2543" t="s">
        <v>162</v>
      </c>
      <c r="K2543" s="5" t="s">
        <v>143</v>
      </c>
      <c r="L2543">
        <v>3.1333334445953369</v>
      </c>
      <c r="M2543" t="s">
        <v>144</v>
      </c>
      <c r="N2543" t="s">
        <v>2652</v>
      </c>
      <c r="P2543" s="4" t="str">
        <f t="shared" si="77"/>
        <v>KRAYN-WKO-NDX-20120521</v>
      </c>
      <c r="Q2543">
        <f t="shared" si="78"/>
        <v>1</v>
      </c>
    </row>
    <row r="2544" spans="1:17" x14ac:dyDescent="0.25">
      <c r="A2544" t="s">
        <v>4699</v>
      </c>
      <c r="B2544" t="s">
        <v>1199</v>
      </c>
      <c r="C2544" s="2">
        <v>41051</v>
      </c>
      <c r="D2544" s="2">
        <v>41051</v>
      </c>
      <c r="E2544" t="s">
        <v>32</v>
      </c>
      <c r="F2544" t="s">
        <v>161</v>
      </c>
      <c r="G2544" t="s">
        <v>141</v>
      </c>
      <c r="H2544">
        <v>2.75</v>
      </c>
      <c r="I2544" t="s">
        <v>142</v>
      </c>
      <c r="K2544" s="5" t="s">
        <v>143</v>
      </c>
      <c r="L2544">
        <v>7.8333334922790527</v>
      </c>
      <c r="M2544" t="s">
        <v>144</v>
      </c>
      <c r="N2544" t="s">
        <v>4700</v>
      </c>
      <c r="P2544" s="4" t="str">
        <f t="shared" si="77"/>
        <v>KRAYN-WKO-NDX-20120522</v>
      </c>
      <c r="Q2544">
        <f t="shared" si="78"/>
        <v>1</v>
      </c>
    </row>
    <row r="2545" spans="1:17" x14ac:dyDescent="0.25">
      <c r="A2545" t="s">
        <v>4701</v>
      </c>
      <c r="B2545" t="s">
        <v>1199</v>
      </c>
      <c r="C2545" s="2">
        <v>41051</v>
      </c>
      <c r="D2545" s="2">
        <v>41051</v>
      </c>
      <c r="E2545" t="s">
        <v>32</v>
      </c>
      <c r="F2545" t="s">
        <v>1200</v>
      </c>
      <c r="G2545" t="s">
        <v>141</v>
      </c>
      <c r="H2545">
        <v>6</v>
      </c>
      <c r="I2545" t="s">
        <v>162</v>
      </c>
      <c r="K2545" s="5" t="s">
        <v>143</v>
      </c>
      <c r="L2545">
        <v>7.8333334922790527</v>
      </c>
      <c r="M2545" t="s">
        <v>144</v>
      </c>
      <c r="N2545" t="s">
        <v>4702</v>
      </c>
      <c r="P2545" s="4" t="str">
        <f t="shared" si="77"/>
        <v>KRAYN-WKO-NDX-20120522</v>
      </c>
      <c r="Q2545">
        <f t="shared" si="78"/>
        <v>1</v>
      </c>
    </row>
    <row r="2546" spans="1:17" x14ac:dyDescent="0.25">
      <c r="A2546" t="s">
        <v>4703</v>
      </c>
      <c r="B2546" t="s">
        <v>1199</v>
      </c>
      <c r="C2546" s="2">
        <v>41051</v>
      </c>
      <c r="D2546" s="2">
        <v>41051</v>
      </c>
      <c r="E2546" t="s">
        <v>32</v>
      </c>
      <c r="F2546" t="s">
        <v>161</v>
      </c>
      <c r="G2546" t="s">
        <v>141</v>
      </c>
      <c r="H2546">
        <v>1.75</v>
      </c>
      <c r="I2546" t="s">
        <v>142</v>
      </c>
      <c r="K2546" s="5" t="s">
        <v>143</v>
      </c>
      <c r="L2546">
        <v>7.8333334922790527</v>
      </c>
      <c r="M2546" t="s">
        <v>144</v>
      </c>
      <c r="N2546" t="s">
        <v>4704</v>
      </c>
      <c r="P2546" s="4" t="str">
        <f t="shared" si="77"/>
        <v>KRAYN-WKO-NDX-20120522</v>
      </c>
      <c r="Q2546">
        <f t="shared" si="78"/>
        <v>1</v>
      </c>
    </row>
    <row r="2547" spans="1:17" x14ac:dyDescent="0.25">
      <c r="A2547" t="s">
        <v>4837</v>
      </c>
      <c r="B2547" t="s">
        <v>1199</v>
      </c>
      <c r="C2547" s="2">
        <v>41051</v>
      </c>
      <c r="D2547" s="2">
        <v>41051</v>
      </c>
      <c r="E2547" t="s">
        <v>33</v>
      </c>
      <c r="F2547" t="s">
        <v>1200</v>
      </c>
      <c r="G2547" t="s">
        <v>141</v>
      </c>
      <c r="H2547">
        <v>10</v>
      </c>
      <c r="I2547" t="s">
        <v>162</v>
      </c>
      <c r="K2547" s="5" t="s">
        <v>143</v>
      </c>
      <c r="L2547">
        <v>6.4666666984558105</v>
      </c>
      <c r="M2547" t="s">
        <v>144</v>
      </c>
      <c r="N2547" t="s">
        <v>4838</v>
      </c>
      <c r="P2547" s="4" t="str">
        <f t="shared" si="77"/>
        <v>KRAYN-WKO-NDX-20120522</v>
      </c>
      <c r="Q2547">
        <f t="shared" si="78"/>
        <v>1</v>
      </c>
    </row>
    <row r="2548" spans="1:17" x14ac:dyDescent="0.25">
      <c r="A2548" t="s">
        <v>5026</v>
      </c>
      <c r="B2548" t="s">
        <v>1477</v>
      </c>
      <c r="C2548" s="2">
        <v>41051</v>
      </c>
      <c r="D2548" s="2">
        <v>41051</v>
      </c>
      <c r="E2548" t="s">
        <v>34</v>
      </c>
      <c r="F2548" t="s">
        <v>1200</v>
      </c>
      <c r="G2548" t="s">
        <v>141</v>
      </c>
      <c r="H2548">
        <v>7</v>
      </c>
      <c r="I2548" t="s">
        <v>162</v>
      </c>
      <c r="K2548" s="5" t="s">
        <v>143</v>
      </c>
      <c r="L2548">
        <v>6</v>
      </c>
      <c r="M2548" t="s">
        <v>144</v>
      </c>
      <c r="N2548" t="s">
        <v>5027</v>
      </c>
      <c r="P2548" s="4" t="str">
        <f t="shared" si="77"/>
        <v>KRAYN-WKO-NDX-20120522</v>
      </c>
      <c r="Q2548">
        <f t="shared" si="78"/>
        <v>1</v>
      </c>
    </row>
    <row r="2549" spans="1:17" x14ac:dyDescent="0.25">
      <c r="A2549" t="s">
        <v>5156</v>
      </c>
      <c r="B2549" t="s">
        <v>1199</v>
      </c>
      <c r="C2549" s="2">
        <v>41051</v>
      </c>
      <c r="D2549" s="2">
        <v>41051</v>
      </c>
      <c r="E2549" t="s">
        <v>35</v>
      </c>
      <c r="F2549" t="s">
        <v>1216</v>
      </c>
      <c r="G2549" t="s">
        <v>141</v>
      </c>
      <c r="H2549">
        <v>1.5</v>
      </c>
      <c r="I2549" t="s">
        <v>142</v>
      </c>
      <c r="K2549" s="5" t="s">
        <v>143</v>
      </c>
      <c r="L2549">
        <v>5.1166667938232422</v>
      </c>
      <c r="M2549" t="s">
        <v>144</v>
      </c>
      <c r="N2549" t="s">
        <v>5157</v>
      </c>
      <c r="P2549" s="4" t="str">
        <f t="shared" si="77"/>
        <v>KRAYN-WKO-NDX-20120522</v>
      </c>
      <c r="Q2549">
        <f t="shared" si="78"/>
        <v>1</v>
      </c>
    </row>
    <row r="2550" spans="1:17" x14ac:dyDescent="0.25">
      <c r="A2550" t="s">
        <v>5158</v>
      </c>
      <c r="B2550" t="s">
        <v>1199</v>
      </c>
      <c r="C2550" s="2">
        <v>41051</v>
      </c>
      <c r="D2550" s="2">
        <v>41051</v>
      </c>
      <c r="E2550" t="s">
        <v>35</v>
      </c>
      <c r="F2550" t="s">
        <v>1200</v>
      </c>
      <c r="G2550" t="s">
        <v>141</v>
      </c>
      <c r="H2550">
        <v>4</v>
      </c>
      <c r="I2550" t="s">
        <v>162</v>
      </c>
      <c r="K2550" s="5" t="s">
        <v>143</v>
      </c>
      <c r="L2550">
        <v>5.1166667938232422</v>
      </c>
      <c r="M2550" t="s">
        <v>144</v>
      </c>
      <c r="N2550" t="s">
        <v>5159</v>
      </c>
      <c r="P2550" s="4" t="str">
        <f t="shared" si="77"/>
        <v>KRAYN-WKO-NDX-20120522</v>
      </c>
      <c r="Q2550">
        <f t="shared" si="78"/>
        <v>1</v>
      </c>
    </row>
    <row r="2551" spans="1:17" x14ac:dyDescent="0.25">
      <c r="A2551" t="s">
        <v>5160</v>
      </c>
      <c r="B2551" t="s">
        <v>1199</v>
      </c>
      <c r="C2551" s="2">
        <v>41051</v>
      </c>
      <c r="D2551" s="2">
        <v>41051</v>
      </c>
      <c r="E2551" t="s">
        <v>35</v>
      </c>
      <c r="F2551" t="s">
        <v>1216</v>
      </c>
      <c r="G2551" t="s">
        <v>141</v>
      </c>
      <c r="H2551">
        <v>2.5</v>
      </c>
      <c r="I2551" t="s">
        <v>142</v>
      </c>
      <c r="K2551" s="5" t="s">
        <v>143</v>
      </c>
      <c r="L2551">
        <v>5.1166667938232422</v>
      </c>
      <c r="M2551" t="s">
        <v>144</v>
      </c>
      <c r="N2551" t="s">
        <v>5161</v>
      </c>
      <c r="P2551" s="4" t="str">
        <f t="shared" si="77"/>
        <v>KRAYN-WKO-NDX-20120522</v>
      </c>
      <c r="Q2551">
        <f t="shared" si="78"/>
        <v>1</v>
      </c>
    </row>
    <row r="2552" spans="1:17" x14ac:dyDescent="0.25">
      <c r="A2552" t="s">
        <v>1210</v>
      </c>
      <c r="B2552" t="s">
        <v>1199</v>
      </c>
      <c r="C2552" s="2">
        <v>41052</v>
      </c>
      <c r="D2552" s="2">
        <v>41052</v>
      </c>
      <c r="E2552" t="s">
        <v>16</v>
      </c>
      <c r="F2552" t="s">
        <v>161</v>
      </c>
      <c r="G2552" t="s">
        <v>141</v>
      </c>
      <c r="H2552">
        <v>13.5</v>
      </c>
      <c r="I2552" t="s">
        <v>142</v>
      </c>
      <c r="K2552" s="5" t="s">
        <v>143</v>
      </c>
      <c r="L2552">
        <v>300.43331909179687</v>
      </c>
      <c r="M2552" t="s">
        <v>144</v>
      </c>
      <c r="N2552" t="s">
        <v>1211</v>
      </c>
      <c r="P2552" s="4" t="str">
        <f t="shared" si="77"/>
        <v>KRAYN-WKO-NDX-20120523</v>
      </c>
      <c r="Q2552">
        <f t="shared" si="78"/>
        <v>1</v>
      </c>
    </row>
    <row r="2553" spans="1:17" x14ac:dyDescent="0.25">
      <c r="A2553" t="s">
        <v>4681</v>
      </c>
      <c r="B2553" t="s">
        <v>1199</v>
      </c>
      <c r="C2553" s="2">
        <v>41052</v>
      </c>
      <c r="D2553" s="2">
        <v>41052</v>
      </c>
      <c r="E2553" t="s">
        <v>32</v>
      </c>
      <c r="F2553" t="s">
        <v>161</v>
      </c>
      <c r="G2553" t="s">
        <v>141</v>
      </c>
      <c r="H2553">
        <v>1.5</v>
      </c>
      <c r="I2553" t="s">
        <v>142</v>
      </c>
      <c r="K2553" s="5" t="s">
        <v>143</v>
      </c>
      <c r="L2553">
        <v>9.1833333969116211</v>
      </c>
      <c r="M2553" t="s">
        <v>144</v>
      </c>
      <c r="N2553" t="s">
        <v>4682</v>
      </c>
      <c r="P2553" s="4" t="str">
        <f t="shared" si="77"/>
        <v>KRAYN-WKO-NDX-20120523</v>
      </c>
      <c r="Q2553">
        <f t="shared" si="78"/>
        <v>1</v>
      </c>
    </row>
    <row r="2554" spans="1:17" x14ac:dyDescent="0.25">
      <c r="A2554" t="s">
        <v>4683</v>
      </c>
      <c r="B2554" t="s">
        <v>1199</v>
      </c>
      <c r="C2554" s="2">
        <v>41052</v>
      </c>
      <c r="D2554" s="2">
        <v>41052</v>
      </c>
      <c r="E2554" t="s">
        <v>32</v>
      </c>
      <c r="F2554" t="s">
        <v>161</v>
      </c>
      <c r="G2554" t="s">
        <v>141</v>
      </c>
      <c r="H2554">
        <v>2.5</v>
      </c>
      <c r="I2554" t="s">
        <v>142</v>
      </c>
      <c r="K2554" s="5" t="s">
        <v>143</v>
      </c>
      <c r="L2554">
        <v>9.1833333969116211</v>
      </c>
      <c r="M2554" t="s">
        <v>144</v>
      </c>
      <c r="N2554" t="s">
        <v>4684</v>
      </c>
      <c r="P2554" s="4" t="str">
        <f t="shared" si="77"/>
        <v>KRAYN-WKO-NDX-20120523</v>
      </c>
      <c r="Q2554">
        <f t="shared" si="78"/>
        <v>1</v>
      </c>
    </row>
    <row r="2555" spans="1:17" x14ac:dyDescent="0.25">
      <c r="A2555" t="s">
        <v>4685</v>
      </c>
      <c r="B2555" t="s">
        <v>1199</v>
      </c>
      <c r="C2555" s="2">
        <v>41052</v>
      </c>
      <c r="D2555" s="2">
        <v>41052</v>
      </c>
      <c r="E2555" t="s">
        <v>32</v>
      </c>
      <c r="F2555" t="s">
        <v>1200</v>
      </c>
      <c r="G2555" t="s">
        <v>141</v>
      </c>
      <c r="H2555">
        <v>8.5</v>
      </c>
      <c r="I2555" t="s">
        <v>162</v>
      </c>
      <c r="J2555" t="s">
        <v>1201</v>
      </c>
      <c r="K2555" s="5" t="s">
        <v>4686</v>
      </c>
      <c r="L2555">
        <v>9.1833333969116211</v>
      </c>
      <c r="M2555" t="s">
        <v>144</v>
      </c>
      <c r="N2555" t="s">
        <v>4687</v>
      </c>
      <c r="P2555" s="4" t="str">
        <f t="shared" si="77"/>
        <v>KRAYN-WKO-NDX-20120523</v>
      </c>
      <c r="Q2555">
        <f t="shared" si="78"/>
        <v>1</v>
      </c>
    </row>
    <row r="2556" spans="1:17" x14ac:dyDescent="0.25">
      <c r="A2556" t="s">
        <v>4694</v>
      </c>
      <c r="B2556" t="s">
        <v>1199</v>
      </c>
      <c r="C2556" s="2">
        <v>41052</v>
      </c>
      <c r="D2556" s="2">
        <v>41052</v>
      </c>
      <c r="E2556" t="s">
        <v>32</v>
      </c>
      <c r="F2556" t="s">
        <v>1200</v>
      </c>
      <c r="G2556" t="s">
        <v>141</v>
      </c>
      <c r="H2556">
        <v>0.5</v>
      </c>
      <c r="I2556" t="s">
        <v>162</v>
      </c>
      <c r="K2556" s="5" t="s">
        <v>143</v>
      </c>
      <c r="L2556">
        <v>9.1833333969116211</v>
      </c>
      <c r="M2556" t="s">
        <v>144</v>
      </c>
      <c r="N2556" t="s">
        <v>1459</v>
      </c>
      <c r="P2556" s="4" t="str">
        <f t="shared" si="77"/>
        <v>KRAYN-WKO-NDX-20120523</v>
      </c>
      <c r="Q2556">
        <f t="shared" si="78"/>
        <v>1</v>
      </c>
    </row>
    <row r="2557" spans="1:17" x14ac:dyDescent="0.25">
      <c r="A2557" t="s">
        <v>4848</v>
      </c>
      <c r="B2557" t="s">
        <v>1477</v>
      </c>
      <c r="C2557" s="2">
        <v>41052</v>
      </c>
      <c r="D2557" s="2">
        <v>41052</v>
      </c>
      <c r="E2557" t="s">
        <v>33</v>
      </c>
      <c r="F2557" t="s">
        <v>161</v>
      </c>
      <c r="G2557" t="s">
        <v>141</v>
      </c>
      <c r="H2557">
        <v>1.5</v>
      </c>
      <c r="I2557" t="s">
        <v>142</v>
      </c>
      <c r="K2557" s="5" t="s">
        <v>143</v>
      </c>
      <c r="L2557">
        <v>9.8833332061767578</v>
      </c>
      <c r="M2557" t="s">
        <v>144</v>
      </c>
      <c r="N2557" t="s">
        <v>4849</v>
      </c>
      <c r="P2557" s="4" t="str">
        <f t="shared" si="77"/>
        <v>KRAYN-WKO-NDX-20120523</v>
      </c>
      <c r="Q2557">
        <f t="shared" si="78"/>
        <v>1</v>
      </c>
    </row>
    <row r="2558" spans="1:17" x14ac:dyDescent="0.25">
      <c r="A2558" t="s">
        <v>4850</v>
      </c>
      <c r="B2558" t="s">
        <v>1477</v>
      </c>
      <c r="C2558" s="2">
        <v>41052</v>
      </c>
      <c r="D2558" s="2">
        <v>41052</v>
      </c>
      <c r="E2558" t="s">
        <v>33</v>
      </c>
      <c r="F2558" t="s">
        <v>161</v>
      </c>
      <c r="G2558" t="s">
        <v>141</v>
      </c>
      <c r="H2558">
        <v>1.5</v>
      </c>
      <c r="I2558" t="s">
        <v>142</v>
      </c>
      <c r="K2558" s="5" t="s">
        <v>143</v>
      </c>
      <c r="L2558">
        <v>9.8833332061767578</v>
      </c>
      <c r="M2558" t="s">
        <v>144</v>
      </c>
      <c r="N2558" t="s">
        <v>4851</v>
      </c>
      <c r="P2558" s="4" t="str">
        <f t="shared" si="77"/>
        <v>KRAYN-WKO-NDX-20120523</v>
      </c>
      <c r="Q2558">
        <f t="shared" si="78"/>
        <v>1</v>
      </c>
    </row>
    <row r="2559" spans="1:17" x14ac:dyDescent="0.25">
      <c r="A2559" t="s">
        <v>4852</v>
      </c>
      <c r="B2559" t="s">
        <v>1477</v>
      </c>
      <c r="C2559" s="2">
        <v>41052</v>
      </c>
      <c r="D2559" s="2">
        <v>41052</v>
      </c>
      <c r="E2559" t="s">
        <v>33</v>
      </c>
      <c r="F2559" t="s">
        <v>1200</v>
      </c>
      <c r="G2559" t="s">
        <v>141</v>
      </c>
      <c r="H2559">
        <v>28.75</v>
      </c>
      <c r="I2559" t="s">
        <v>162</v>
      </c>
      <c r="J2559" t="s">
        <v>4853</v>
      </c>
      <c r="K2559" s="5" t="s">
        <v>4854</v>
      </c>
      <c r="L2559">
        <v>9.8833332061767578</v>
      </c>
      <c r="M2559" t="s">
        <v>144</v>
      </c>
      <c r="N2559" t="s">
        <v>3558</v>
      </c>
      <c r="P2559" s="4" t="str">
        <f t="shared" si="77"/>
        <v>KRAYN-WKO-NDX-20120523</v>
      </c>
      <c r="Q2559">
        <f t="shared" si="78"/>
        <v>1</v>
      </c>
    </row>
    <row r="2560" spans="1:17" x14ac:dyDescent="0.25">
      <c r="A2560" t="s">
        <v>3439</v>
      </c>
      <c r="B2560" t="s">
        <v>3440</v>
      </c>
      <c r="C2560" s="2">
        <v>41053</v>
      </c>
      <c r="D2560" s="2">
        <v>41054</v>
      </c>
      <c r="E2560" t="s">
        <v>23</v>
      </c>
      <c r="F2560" t="s">
        <v>140</v>
      </c>
      <c r="G2560" t="s">
        <v>141</v>
      </c>
      <c r="H2560">
        <v>14.5</v>
      </c>
      <c r="I2560" t="s">
        <v>142</v>
      </c>
      <c r="J2560" t="s">
        <v>136</v>
      </c>
      <c r="K2560" s="5" t="s">
        <v>168</v>
      </c>
      <c r="L2560">
        <v>15.766666412353516</v>
      </c>
      <c r="M2560" t="s">
        <v>144</v>
      </c>
      <c r="N2560" t="s">
        <v>3441</v>
      </c>
      <c r="P2560" s="4" t="str">
        <f t="shared" si="77"/>
        <v>KRAYN-WKO-NDX-20120524</v>
      </c>
      <c r="Q2560">
        <f t="shared" si="78"/>
        <v>1</v>
      </c>
    </row>
    <row r="2561" spans="1:17" x14ac:dyDescent="0.25">
      <c r="A2561" t="s">
        <v>3442</v>
      </c>
      <c r="B2561" t="s">
        <v>3440</v>
      </c>
      <c r="C2561" s="2">
        <v>41053</v>
      </c>
      <c r="D2561" s="2">
        <v>41054</v>
      </c>
      <c r="E2561" t="s">
        <v>23</v>
      </c>
      <c r="F2561" t="s">
        <v>161</v>
      </c>
      <c r="G2561" t="s">
        <v>141</v>
      </c>
      <c r="H2561">
        <v>4.5</v>
      </c>
      <c r="I2561" t="s">
        <v>142</v>
      </c>
      <c r="K2561" s="5" t="s">
        <v>143</v>
      </c>
      <c r="L2561">
        <v>15.766666412353516</v>
      </c>
      <c r="M2561" t="s">
        <v>144</v>
      </c>
      <c r="N2561" t="s">
        <v>3443</v>
      </c>
      <c r="P2561" s="4" t="str">
        <f t="shared" si="77"/>
        <v>KRAYN-WKO-NDX-20120524</v>
      </c>
      <c r="Q2561">
        <f t="shared" si="78"/>
        <v>1</v>
      </c>
    </row>
    <row r="2562" spans="1:17" x14ac:dyDescent="0.25">
      <c r="A2562" t="s">
        <v>3444</v>
      </c>
      <c r="B2562" t="s">
        <v>3440</v>
      </c>
      <c r="C2562" s="2">
        <v>41053</v>
      </c>
      <c r="D2562" s="2">
        <v>41054</v>
      </c>
      <c r="E2562" t="s">
        <v>23</v>
      </c>
      <c r="F2562" t="s">
        <v>161</v>
      </c>
      <c r="G2562" t="s">
        <v>141</v>
      </c>
      <c r="H2562">
        <v>4.5</v>
      </c>
      <c r="I2562" t="s">
        <v>142</v>
      </c>
      <c r="J2562" t="s">
        <v>91</v>
      </c>
      <c r="K2562" s="5" t="s">
        <v>168</v>
      </c>
      <c r="L2562">
        <v>15.766666412353516</v>
      </c>
      <c r="M2562" t="s">
        <v>144</v>
      </c>
      <c r="N2562" t="s">
        <v>3443</v>
      </c>
      <c r="P2562" s="4" t="str">
        <f t="shared" si="77"/>
        <v>KRAYN-WKO-NDX-20120524</v>
      </c>
      <c r="Q2562">
        <f t="shared" si="78"/>
        <v>1</v>
      </c>
    </row>
    <row r="2563" spans="1:17" x14ac:dyDescent="0.25">
      <c r="A2563" t="s">
        <v>3445</v>
      </c>
      <c r="B2563" t="s">
        <v>3440</v>
      </c>
      <c r="C2563" s="2">
        <v>41053</v>
      </c>
      <c r="D2563" s="2">
        <v>41054</v>
      </c>
      <c r="E2563" t="s">
        <v>23</v>
      </c>
      <c r="F2563" t="s">
        <v>161</v>
      </c>
      <c r="G2563" t="s">
        <v>141</v>
      </c>
      <c r="H2563">
        <v>0.5</v>
      </c>
      <c r="I2563" t="s">
        <v>142</v>
      </c>
      <c r="K2563" s="5" t="s">
        <v>143</v>
      </c>
      <c r="L2563">
        <v>15.766666412353516</v>
      </c>
      <c r="M2563" t="s">
        <v>144</v>
      </c>
      <c r="N2563" t="s">
        <v>3446</v>
      </c>
      <c r="P2563" s="4" t="str">
        <f t="shared" ref="P2563:P2626" si="79">LEFT($A2563,22)</f>
        <v>KRAYN-WKO-NDX-20120524</v>
      </c>
      <c r="Q2563">
        <f t="shared" ref="Q2563:Q2626" si="80">COUNTIF($A$2:$A$2708,$A2563)</f>
        <v>1</v>
      </c>
    </row>
    <row r="2564" spans="1:17" x14ac:dyDescent="0.25">
      <c r="A2564" t="s">
        <v>3447</v>
      </c>
      <c r="B2564" t="s">
        <v>3440</v>
      </c>
      <c r="C2564" s="2">
        <v>41053</v>
      </c>
      <c r="D2564" s="2">
        <v>41054</v>
      </c>
      <c r="E2564" t="s">
        <v>23</v>
      </c>
      <c r="F2564" t="s">
        <v>1200</v>
      </c>
      <c r="G2564" t="s">
        <v>141</v>
      </c>
      <c r="H2564">
        <v>5</v>
      </c>
      <c r="I2564" t="s">
        <v>162</v>
      </c>
      <c r="J2564" t="s">
        <v>3448</v>
      </c>
      <c r="K2564" s="5" t="s">
        <v>3449</v>
      </c>
      <c r="L2564">
        <v>15.766666412353516</v>
      </c>
      <c r="M2564" t="s">
        <v>144</v>
      </c>
      <c r="N2564" t="s">
        <v>3450</v>
      </c>
      <c r="P2564" s="4" t="str">
        <f t="shared" si="79"/>
        <v>KRAYN-WKO-NDX-20120524</v>
      </c>
      <c r="Q2564">
        <f t="shared" si="80"/>
        <v>1</v>
      </c>
    </row>
    <row r="2565" spans="1:17" x14ac:dyDescent="0.25">
      <c r="A2565" t="s">
        <v>5028</v>
      </c>
      <c r="B2565" t="s">
        <v>1477</v>
      </c>
      <c r="C2565" s="2">
        <v>41053</v>
      </c>
      <c r="D2565" s="2">
        <v>41053</v>
      </c>
      <c r="E2565" t="s">
        <v>34</v>
      </c>
      <c r="F2565" t="s">
        <v>161</v>
      </c>
      <c r="G2565" t="s">
        <v>141</v>
      </c>
      <c r="H2565">
        <v>1.75</v>
      </c>
      <c r="I2565" t="s">
        <v>142</v>
      </c>
      <c r="K2565" s="5" t="s">
        <v>143</v>
      </c>
      <c r="L2565">
        <v>9.4666662216186523</v>
      </c>
      <c r="M2565" t="s">
        <v>144</v>
      </c>
      <c r="N2565" t="s">
        <v>5029</v>
      </c>
      <c r="P2565" s="4" t="str">
        <f t="shared" si="79"/>
        <v>KRAYN-WKO-NDX-20120524</v>
      </c>
      <c r="Q2565">
        <f t="shared" si="80"/>
        <v>1</v>
      </c>
    </row>
    <row r="2566" spans="1:17" x14ac:dyDescent="0.25">
      <c r="A2566" t="s">
        <v>5030</v>
      </c>
      <c r="B2566" t="s">
        <v>1477</v>
      </c>
      <c r="C2566" s="2">
        <v>41053</v>
      </c>
      <c r="D2566" s="2">
        <v>41053</v>
      </c>
      <c r="E2566" t="s">
        <v>34</v>
      </c>
      <c r="F2566" t="s">
        <v>1200</v>
      </c>
      <c r="G2566" t="s">
        <v>141</v>
      </c>
      <c r="H2566">
        <v>30.75</v>
      </c>
      <c r="I2566" t="s">
        <v>162</v>
      </c>
      <c r="J2566" t="s">
        <v>5031</v>
      </c>
      <c r="K2566" s="5" t="s">
        <v>5032</v>
      </c>
      <c r="L2566">
        <v>9.4666662216186523</v>
      </c>
      <c r="M2566" t="s">
        <v>144</v>
      </c>
      <c r="N2566" t="s">
        <v>3558</v>
      </c>
      <c r="P2566" s="4" t="str">
        <f t="shared" si="79"/>
        <v>KRAYN-WKO-NDX-20120524</v>
      </c>
      <c r="Q2566">
        <f t="shared" si="80"/>
        <v>1</v>
      </c>
    </row>
    <row r="2567" spans="1:17" x14ac:dyDescent="0.25">
      <c r="A2567" t="s">
        <v>2245</v>
      </c>
      <c r="B2567" t="s">
        <v>1199</v>
      </c>
      <c r="C2567" s="2">
        <v>41054</v>
      </c>
      <c r="D2567" s="2">
        <v>41054</v>
      </c>
      <c r="E2567" t="s">
        <v>16</v>
      </c>
      <c r="F2567" t="s">
        <v>1200</v>
      </c>
      <c r="G2567" t="s">
        <v>141</v>
      </c>
      <c r="H2567">
        <v>6.75</v>
      </c>
      <c r="I2567" t="s">
        <v>162</v>
      </c>
      <c r="K2567" s="5" t="s">
        <v>143</v>
      </c>
      <c r="L2567">
        <v>4.5166668891906738</v>
      </c>
      <c r="M2567" t="s">
        <v>144</v>
      </c>
      <c r="N2567" t="s">
        <v>2246</v>
      </c>
      <c r="P2567" s="4" t="str">
        <f t="shared" si="79"/>
        <v>KRAYN-WKO-NDX-20120525</v>
      </c>
      <c r="Q2567">
        <f t="shared" si="80"/>
        <v>1</v>
      </c>
    </row>
    <row r="2568" spans="1:17" x14ac:dyDescent="0.25">
      <c r="A2568" t="s">
        <v>3121</v>
      </c>
      <c r="B2568" t="s">
        <v>3122</v>
      </c>
      <c r="C2568" s="2">
        <v>41055</v>
      </c>
      <c r="D2568" s="2">
        <v>41056</v>
      </c>
      <c r="E2568" t="s">
        <v>22</v>
      </c>
      <c r="F2568" t="s">
        <v>161</v>
      </c>
      <c r="G2568" t="s">
        <v>141</v>
      </c>
      <c r="H2568">
        <v>0.75</v>
      </c>
      <c r="I2568" t="s">
        <v>142</v>
      </c>
      <c r="K2568" s="5" t="s">
        <v>143</v>
      </c>
      <c r="L2568">
        <v>4.0833334922790527</v>
      </c>
      <c r="M2568" t="s">
        <v>144</v>
      </c>
      <c r="N2568" t="s">
        <v>3123</v>
      </c>
      <c r="P2568" s="4" t="str">
        <f t="shared" si="79"/>
        <v>KRAYN-WKO-NDX-20120526</v>
      </c>
      <c r="Q2568">
        <f t="shared" si="80"/>
        <v>1</v>
      </c>
    </row>
    <row r="2569" spans="1:17" x14ac:dyDescent="0.25">
      <c r="A2569" t="s">
        <v>3714</v>
      </c>
      <c r="B2569" t="s">
        <v>1274</v>
      </c>
      <c r="C2569" s="2">
        <v>41055</v>
      </c>
      <c r="D2569" s="2">
        <v>41056</v>
      </c>
      <c r="E2569" t="s">
        <v>25</v>
      </c>
      <c r="F2569" t="s">
        <v>161</v>
      </c>
      <c r="G2569" t="s">
        <v>141</v>
      </c>
      <c r="H2569">
        <v>3</v>
      </c>
      <c r="I2569" t="s">
        <v>142</v>
      </c>
      <c r="K2569" s="5" t="s">
        <v>143</v>
      </c>
      <c r="L2569">
        <v>4.1333332061767578</v>
      </c>
      <c r="M2569" t="s">
        <v>144</v>
      </c>
      <c r="N2569" t="s">
        <v>3715</v>
      </c>
      <c r="P2569" s="4" t="str">
        <f t="shared" si="79"/>
        <v>KRAYN-WKO-NDX-20120526</v>
      </c>
      <c r="Q2569">
        <f t="shared" si="80"/>
        <v>1</v>
      </c>
    </row>
    <row r="2570" spans="1:17" x14ac:dyDescent="0.25">
      <c r="A2570" t="s">
        <v>3078</v>
      </c>
      <c r="B2570" t="s">
        <v>3079</v>
      </c>
      <c r="C2570" s="2">
        <v>41056</v>
      </c>
      <c r="D2570" s="2">
        <v>41057</v>
      </c>
      <c r="E2570" t="s">
        <v>21</v>
      </c>
      <c r="F2570" t="s">
        <v>161</v>
      </c>
      <c r="G2570" t="s">
        <v>141</v>
      </c>
      <c r="H2570">
        <v>1</v>
      </c>
      <c r="I2570" t="s">
        <v>142</v>
      </c>
      <c r="K2570" s="5" t="s">
        <v>143</v>
      </c>
      <c r="L2570">
        <v>15.066666603088379</v>
      </c>
      <c r="M2570" t="s">
        <v>144</v>
      </c>
      <c r="N2570" t="s">
        <v>3080</v>
      </c>
      <c r="P2570" s="4" t="str">
        <f t="shared" si="79"/>
        <v>KRAYN-WKO-NDX-20120527</v>
      </c>
      <c r="Q2570">
        <f t="shared" si="80"/>
        <v>1</v>
      </c>
    </row>
    <row r="2571" spans="1:17" x14ac:dyDescent="0.25">
      <c r="A2571" t="s">
        <v>3861</v>
      </c>
      <c r="B2571" t="s">
        <v>1907</v>
      </c>
      <c r="C2571" s="2">
        <v>41056</v>
      </c>
      <c r="D2571" s="2">
        <v>41056</v>
      </c>
      <c r="E2571" t="s">
        <v>26</v>
      </c>
      <c r="F2571" t="s">
        <v>161</v>
      </c>
      <c r="G2571" t="s">
        <v>141</v>
      </c>
      <c r="H2571">
        <v>3.5</v>
      </c>
      <c r="I2571" t="s">
        <v>142</v>
      </c>
      <c r="K2571" s="5" t="s">
        <v>143</v>
      </c>
      <c r="L2571">
        <v>2.6500000953674316</v>
      </c>
      <c r="M2571" t="s">
        <v>144</v>
      </c>
      <c r="N2571" t="s">
        <v>3862</v>
      </c>
      <c r="P2571" s="4" t="str">
        <f t="shared" si="79"/>
        <v>KRAYN-WKO-NDX-20120527</v>
      </c>
      <c r="Q2571">
        <f t="shared" si="80"/>
        <v>1</v>
      </c>
    </row>
    <row r="2572" spans="1:17" x14ac:dyDescent="0.25">
      <c r="A2572" t="s">
        <v>5145</v>
      </c>
      <c r="B2572" t="s">
        <v>1935</v>
      </c>
      <c r="C2572" s="2">
        <v>41056</v>
      </c>
      <c r="D2572" s="2">
        <v>41057</v>
      </c>
      <c r="E2572" t="s">
        <v>35</v>
      </c>
      <c r="F2572" t="s">
        <v>161</v>
      </c>
      <c r="G2572" t="s">
        <v>141</v>
      </c>
      <c r="H2572">
        <v>2.25</v>
      </c>
      <c r="I2572" t="s">
        <v>142</v>
      </c>
      <c r="K2572" s="5" t="s">
        <v>143</v>
      </c>
      <c r="L2572">
        <v>14.316666603088379</v>
      </c>
      <c r="M2572" t="s">
        <v>144</v>
      </c>
      <c r="N2572" t="s">
        <v>5146</v>
      </c>
      <c r="P2572" s="4" t="str">
        <f t="shared" si="79"/>
        <v>KRAYN-WKO-NDX-20120527</v>
      </c>
      <c r="Q2572">
        <f t="shared" si="80"/>
        <v>1</v>
      </c>
    </row>
    <row r="2573" spans="1:17" x14ac:dyDescent="0.25">
      <c r="A2573" t="s">
        <v>4076</v>
      </c>
      <c r="B2573" t="s">
        <v>1199</v>
      </c>
      <c r="C2573" s="2">
        <v>41058</v>
      </c>
      <c r="D2573" s="2">
        <v>41058</v>
      </c>
      <c r="E2573" t="s">
        <v>28</v>
      </c>
      <c r="F2573" t="s">
        <v>1200</v>
      </c>
      <c r="G2573" t="s">
        <v>141</v>
      </c>
      <c r="H2573">
        <v>5.75</v>
      </c>
      <c r="I2573" t="s">
        <v>162</v>
      </c>
      <c r="J2573" t="s">
        <v>123</v>
      </c>
      <c r="K2573" s="5" t="s">
        <v>4077</v>
      </c>
      <c r="L2573">
        <v>4.25</v>
      </c>
      <c r="M2573" t="s">
        <v>144</v>
      </c>
      <c r="N2573" t="s">
        <v>4078</v>
      </c>
      <c r="P2573" s="4" t="str">
        <f t="shared" si="79"/>
        <v>KRAYN-WKO-NDX-20120529</v>
      </c>
      <c r="Q2573">
        <f t="shared" si="80"/>
        <v>1</v>
      </c>
    </row>
    <row r="2574" spans="1:17" x14ac:dyDescent="0.25">
      <c r="A2574" s="37" t="s">
        <v>1640</v>
      </c>
      <c r="B2574" t="s">
        <v>1219</v>
      </c>
      <c r="C2574" s="2">
        <v>41059</v>
      </c>
      <c r="D2574" s="2">
        <v>41059</v>
      </c>
      <c r="E2574" t="s">
        <v>12</v>
      </c>
      <c r="F2574" t="s">
        <v>161</v>
      </c>
      <c r="G2574" t="s">
        <v>141</v>
      </c>
      <c r="H2574">
        <v>12.25</v>
      </c>
      <c r="I2574" t="s">
        <v>142</v>
      </c>
      <c r="J2574" t="s">
        <v>42</v>
      </c>
      <c r="K2574" s="5" t="s">
        <v>1641</v>
      </c>
      <c r="L2574">
        <v>10.600000381469727</v>
      </c>
      <c r="M2574" t="s">
        <v>144</v>
      </c>
      <c r="N2574" t="s">
        <v>1642</v>
      </c>
      <c r="P2574" s="4" t="str">
        <f t="shared" si="79"/>
        <v>KRAYN-WKO-NDX-20120530</v>
      </c>
      <c r="Q2574">
        <f t="shared" si="80"/>
        <v>1</v>
      </c>
    </row>
    <row r="2575" spans="1:17" x14ac:dyDescent="0.25">
      <c r="A2575" t="s">
        <v>4153</v>
      </c>
      <c r="B2575" t="s">
        <v>1199</v>
      </c>
      <c r="C2575" s="2">
        <v>41059</v>
      </c>
      <c r="D2575" s="2">
        <v>41059</v>
      </c>
      <c r="E2575" t="s">
        <v>28</v>
      </c>
      <c r="F2575" t="s">
        <v>1200</v>
      </c>
      <c r="G2575" t="s">
        <v>141</v>
      </c>
      <c r="H2575">
        <v>17.75</v>
      </c>
      <c r="I2575" t="s">
        <v>162</v>
      </c>
      <c r="J2575" t="s">
        <v>4154</v>
      </c>
      <c r="K2575" s="5" t="s">
        <v>4155</v>
      </c>
      <c r="L2575">
        <v>9.6833333969116211</v>
      </c>
      <c r="M2575" t="s">
        <v>144</v>
      </c>
      <c r="N2575" t="s">
        <v>4156</v>
      </c>
      <c r="P2575" s="4" t="str">
        <f t="shared" si="79"/>
        <v>KRAYN-WKO-NDX-20120530</v>
      </c>
      <c r="Q2575">
        <f t="shared" si="80"/>
        <v>1</v>
      </c>
    </row>
    <row r="2576" spans="1:17" x14ac:dyDescent="0.25">
      <c r="A2576" t="s">
        <v>5310</v>
      </c>
      <c r="B2576" t="s">
        <v>1199</v>
      </c>
      <c r="C2576" s="2">
        <v>41059</v>
      </c>
      <c r="D2576" s="2">
        <v>41059</v>
      </c>
      <c r="E2576" t="s">
        <v>28</v>
      </c>
      <c r="F2576" t="s">
        <v>161</v>
      </c>
      <c r="G2576" t="s">
        <v>141</v>
      </c>
      <c r="H2576">
        <v>0.5</v>
      </c>
      <c r="I2576" t="s">
        <v>142</v>
      </c>
      <c r="K2576" s="5" t="s">
        <v>143</v>
      </c>
      <c r="L2576">
        <v>9.6833333969116211</v>
      </c>
      <c r="M2576" t="s">
        <v>144</v>
      </c>
      <c r="N2576" t="s">
        <v>4152</v>
      </c>
      <c r="P2576" s="4" t="str">
        <f t="shared" si="79"/>
        <v>KRAYN-WKO-NDX-20120530</v>
      </c>
      <c r="Q2576">
        <f t="shared" si="80"/>
        <v>1</v>
      </c>
    </row>
    <row r="2577" spans="1:17" x14ac:dyDescent="0.25">
      <c r="A2577" t="s">
        <v>1777</v>
      </c>
      <c r="B2577" t="s">
        <v>1219</v>
      </c>
      <c r="C2577" s="2">
        <v>41060</v>
      </c>
      <c r="D2577" s="2">
        <v>41060</v>
      </c>
      <c r="E2577" t="s">
        <v>13</v>
      </c>
      <c r="F2577" t="s">
        <v>161</v>
      </c>
      <c r="G2577" t="s">
        <v>141</v>
      </c>
      <c r="H2577">
        <v>11</v>
      </c>
      <c r="I2577" t="s">
        <v>142</v>
      </c>
      <c r="J2577" t="s">
        <v>42</v>
      </c>
      <c r="K2577" s="5" t="s">
        <v>1641</v>
      </c>
      <c r="L2577">
        <v>7.5</v>
      </c>
      <c r="M2577" t="s">
        <v>144</v>
      </c>
      <c r="N2577" t="s">
        <v>1642</v>
      </c>
      <c r="P2577" s="4" t="str">
        <f t="shared" si="79"/>
        <v>KRAYN-WKO-NDX-20120531</v>
      </c>
      <c r="Q2577">
        <f t="shared" si="80"/>
        <v>1</v>
      </c>
    </row>
    <row r="2578" spans="1:17" x14ac:dyDescent="0.25">
      <c r="A2578" t="s">
        <v>3420</v>
      </c>
      <c r="B2578" t="s">
        <v>1199</v>
      </c>
      <c r="C2578" s="2">
        <v>41060</v>
      </c>
      <c r="D2578" s="2">
        <v>41060</v>
      </c>
      <c r="E2578" t="s">
        <v>23</v>
      </c>
      <c r="F2578" t="s">
        <v>161</v>
      </c>
      <c r="G2578" t="s">
        <v>141</v>
      </c>
      <c r="H2578">
        <v>0.5</v>
      </c>
      <c r="I2578" t="s">
        <v>142</v>
      </c>
      <c r="K2578" s="5" t="s">
        <v>143</v>
      </c>
      <c r="L2578">
        <v>7.5999999046325684</v>
      </c>
      <c r="M2578" t="s">
        <v>144</v>
      </c>
      <c r="N2578" t="s">
        <v>3421</v>
      </c>
      <c r="P2578" s="4" t="str">
        <f t="shared" si="79"/>
        <v>KRAYN-WKO-NDX-20120531</v>
      </c>
      <c r="Q2578">
        <f t="shared" si="80"/>
        <v>1</v>
      </c>
    </row>
    <row r="2579" spans="1:17" x14ac:dyDescent="0.25">
      <c r="A2579" t="s">
        <v>3451</v>
      </c>
      <c r="B2579" t="s">
        <v>1199</v>
      </c>
      <c r="C2579" s="2">
        <v>41060</v>
      </c>
      <c r="D2579" s="2">
        <v>41060</v>
      </c>
      <c r="E2579" t="s">
        <v>23</v>
      </c>
      <c r="F2579" t="s">
        <v>1200</v>
      </c>
      <c r="G2579" t="s">
        <v>141</v>
      </c>
      <c r="H2579">
        <v>11</v>
      </c>
      <c r="I2579" t="s">
        <v>162</v>
      </c>
      <c r="J2579" t="s">
        <v>3127</v>
      </c>
      <c r="K2579" s="5" t="s">
        <v>3452</v>
      </c>
      <c r="L2579">
        <v>7.5158333778381348</v>
      </c>
      <c r="M2579" t="s">
        <v>144</v>
      </c>
      <c r="N2579" t="s">
        <v>3453</v>
      </c>
      <c r="P2579" s="4" t="str">
        <f t="shared" si="79"/>
        <v>KRAYN-WKO-NDX-20120531</v>
      </c>
      <c r="Q2579">
        <f t="shared" si="80"/>
        <v>1</v>
      </c>
    </row>
    <row r="2580" spans="1:17" x14ac:dyDescent="0.25">
      <c r="A2580" t="s">
        <v>5162</v>
      </c>
      <c r="B2580" t="s">
        <v>1199</v>
      </c>
      <c r="C2580" s="2">
        <v>41060</v>
      </c>
      <c r="D2580" s="2">
        <v>41060</v>
      </c>
      <c r="E2580" t="s">
        <v>35</v>
      </c>
      <c r="F2580" t="s">
        <v>161</v>
      </c>
      <c r="G2580" t="s">
        <v>141</v>
      </c>
      <c r="H2580">
        <v>0.5</v>
      </c>
      <c r="I2580" t="s">
        <v>142</v>
      </c>
      <c r="K2580" s="5" t="s">
        <v>143</v>
      </c>
      <c r="L2580">
        <v>9.7333335876464844</v>
      </c>
      <c r="M2580" t="s">
        <v>144</v>
      </c>
      <c r="N2580" t="s">
        <v>5163</v>
      </c>
      <c r="P2580" s="4" t="str">
        <f t="shared" si="79"/>
        <v>KRAYN-WKO-NDX-20120531</v>
      </c>
      <c r="Q2580">
        <f t="shared" si="80"/>
        <v>1</v>
      </c>
    </row>
    <row r="2581" spans="1:17" x14ac:dyDescent="0.25">
      <c r="A2581" t="s">
        <v>5164</v>
      </c>
      <c r="B2581" t="s">
        <v>1477</v>
      </c>
      <c r="C2581" s="2">
        <v>41060</v>
      </c>
      <c r="D2581" s="2">
        <v>41060</v>
      </c>
      <c r="E2581" t="s">
        <v>35</v>
      </c>
      <c r="F2581" t="s">
        <v>1200</v>
      </c>
      <c r="G2581" t="s">
        <v>141</v>
      </c>
      <c r="H2581">
        <v>1</v>
      </c>
      <c r="I2581" t="s">
        <v>162</v>
      </c>
      <c r="J2581" t="s">
        <v>89</v>
      </c>
      <c r="K2581" s="5" t="s">
        <v>168</v>
      </c>
      <c r="L2581">
        <v>9.7333335876464844</v>
      </c>
      <c r="M2581" t="s">
        <v>144</v>
      </c>
      <c r="N2581" t="s">
        <v>5165</v>
      </c>
      <c r="P2581" s="4" t="str">
        <f t="shared" si="79"/>
        <v>KRAYN-WKO-NDX-20120531</v>
      </c>
      <c r="Q2581">
        <f t="shared" si="80"/>
        <v>1</v>
      </c>
    </row>
    <row r="2582" spans="1:17" x14ac:dyDescent="0.25">
      <c r="A2582" t="s">
        <v>2653</v>
      </c>
      <c r="B2582" t="s">
        <v>2654</v>
      </c>
      <c r="C2582" s="2">
        <v>41061</v>
      </c>
      <c r="D2582" s="2">
        <v>41061</v>
      </c>
      <c r="E2582" t="s">
        <v>19</v>
      </c>
      <c r="F2582" t="s">
        <v>161</v>
      </c>
      <c r="G2582" t="s">
        <v>141</v>
      </c>
      <c r="H2582">
        <v>2.5</v>
      </c>
      <c r="I2582" t="s">
        <v>142</v>
      </c>
      <c r="K2582" s="5" t="s">
        <v>143</v>
      </c>
      <c r="L2582">
        <v>1.8999999761581421</v>
      </c>
      <c r="M2582" t="s">
        <v>144</v>
      </c>
      <c r="N2582" t="s">
        <v>2655</v>
      </c>
      <c r="P2582" s="4" t="str">
        <f t="shared" si="79"/>
        <v>KRAYN-WKO-NDX-20120601</v>
      </c>
      <c r="Q2582">
        <f t="shared" si="80"/>
        <v>1</v>
      </c>
    </row>
    <row r="2583" spans="1:17" x14ac:dyDescent="0.25">
      <c r="A2583" t="s">
        <v>2763</v>
      </c>
      <c r="B2583" t="s">
        <v>2654</v>
      </c>
      <c r="C2583" s="2">
        <v>41061</v>
      </c>
      <c r="D2583" s="2">
        <v>41061</v>
      </c>
      <c r="E2583" t="s">
        <v>19</v>
      </c>
      <c r="F2583" t="s">
        <v>161</v>
      </c>
      <c r="G2583" t="s">
        <v>141</v>
      </c>
      <c r="H2583">
        <v>2.5</v>
      </c>
      <c r="I2583" t="s">
        <v>142</v>
      </c>
      <c r="K2583" s="5" t="s">
        <v>143</v>
      </c>
      <c r="L2583">
        <v>1.8999999761581421</v>
      </c>
      <c r="M2583" t="s">
        <v>144</v>
      </c>
      <c r="N2583" t="s">
        <v>2655</v>
      </c>
      <c r="P2583" s="4" t="str">
        <f t="shared" si="79"/>
        <v>KRAYN-WKO-NDX-20120601</v>
      </c>
      <c r="Q2583">
        <f t="shared" si="80"/>
        <v>1</v>
      </c>
    </row>
    <row r="2584" spans="1:17" x14ac:dyDescent="0.25">
      <c r="A2584" t="s">
        <v>5131</v>
      </c>
      <c r="B2584" t="s">
        <v>2109</v>
      </c>
      <c r="C2584" s="2">
        <v>41063</v>
      </c>
      <c r="D2584" s="2">
        <v>41063</v>
      </c>
      <c r="E2584" t="s">
        <v>17</v>
      </c>
      <c r="F2584" t="s">
        <v>161</v>
      </c>
      <c r="G2584" t="s">
        <v>141</v>
      </c>
      <c r="H2584">
        <v>4.75</v>
      </c>
      <c r="I2584" t="s">
        <v>142</v>
      </c>
      <c r="J2584" t="s">
        <v>124</v>
      </c>
      <c r="K2584" s="5" t="s">
        <v>168</v>
      </c>
      <c r="L2584">
        <v>3.9333333969116211</v>
      </c>
      <c r="M2584" t="s">
        <v>144</v>
      </c>
      <c r="N2584" t="s">
        <v>5132</v>
      </c>
      <c r="P2584" s="4" t="str">
        <f t="shared" si="79"/>
        <v>KRAYN-WKO-NDX-20120603</v>
      </c>
      <c r="Q2584">
        <f t="shared" si="80"/>
        <v>1</v>
      </c>
    </row>
    <row r="2585" spans="1:17" x14ac:dyDescent="0.25">
      <c r="A2585" t="s">
        <v>2093</v>
      </c>
      <c r="B2585" t="s">
        <v>2094</v>
      </c>
      <c r="C2585" s="2">
        <v>41064</v>
      </c>
      <c r="D2585" s="2">
        <v>41065</v>
      </c>
      <c r="E2585" t="s">
        <v>15</v>
      </c>
      <c r="F2585" t="s">
        <v>161</v>
      </c>
      <c r="G2585" t="s">
        <v>141</v>
      </c>
      <c r="H2585">
        <v>4.25</v>
      </c>
      <c r="I2585" t="s">
        <v>142</v>
      </c>
      <c r="J2585" t="s">
        <v>60</v>
      </c>
      <c r="K2585" s="5" t="s">
        <v>333</v>
      </c>
      <c r="L2585">
        <v>3.9500000476837158</v>
      </c>
      <c r="M2585" t="s">
        <v>144</v>
      </c>
      <c r="N2585" t="s">
        <v>2095</v>
      </c>
      <c r="P2585" s="4" t="str">
        <f t="shared" si="79"/>
        <v>KRAYN-WKO-NDX-20120604</v>
      </c>
      <c r="Q2585">
        <f t="shared" si="80"/>
        <v>1</v>
      </c>
    </row>
    <row r="2586" spans="1:17" x14ac:dyDescent="0.25">
      <c r="A2586" t="s">
        <v>4259</v>
      </c>
      <c r="B2586" t="s">
        <v>1219</v>
      </c>
      <c r="C2586" s="2">
        <v>41064</v>
      </c>
      <c r="D2586" s="2">
        <v>41064</v>
      </c>
      <c r="E2586" t="s">
        <v>29</v>
      </c>
      <c r="F2586" t="s">
        <v>1200</v>
      </c>
      <c r="G2586" t="s">
        <v>141</v>
      </c>
      <c r="H2586">
        <v>11</v>
      </c>
      <c r="I2586" t="s">
        <v>162</v>
      </c>
      <c r="J2586" t="s">
        <v>4260</v>
      </c>
      <c r="K2586" s="5" t="s">
        <v>4261</v>
      </c>
      <c r="L2586">
        <v>8.2666664123535156</v>
      </c>
      <c r="M2586" t="s">
        <v>144</v>
      </c>
      <c r="N2586" t="s">
        <v>4262</v>
      </c>
      <c r="P2586" s="4" t="str">
        <f t="shared" si="79"/>
        <v>KRAYN-WKO-NDX-20120604</v>
      </c>
      <c r="Q2586">
        <f t="shared" si="80"/>
        <v>1</v>
      </c>
    </row>
    <row r="2587" spans="1:17" x14ac:dyDescent="0.25">
      <c r="A2587" t="s">
        <v>4263</v>
      </c>
      <c r="B2587" t="s">
        <v>1219</v>
      </c>
      <c r="C2587" s="2">
        <v>41064</v>
      </c>
      <c r="D2587" s="2">
        <v>41064</v>
      </c>
      <c r="E2587" t="s">
        <v>29</v>
      </c>
      <c r="F2587" t="s">
        <v>1216</v>
      </c>
      <c r="G2587" t="s">
        <v>141</v>
      </c>
      <c r="H2587">
        <v>0.5</v>
      </c>
      <c r="I2587" t="s">
        <v>142</v>
      </c>
      <c r="K2587" s="5" t="s">
        <v>143</v>
      </c>
      <c r="L2587">
        <v>8.2666664123535156</v>
      </c>
      <c r="M2587" t="s">
        <v>144</v>
      </c>
      <c r="N2587" t="s">
        <v>4264</v>
      </c>
      <c r="P2587" s="4" t="str">
        <f t="shared" si="79"/>
        <v>KRAYN-WKO-NDX-20120604</v>
      </c>
      <c r="Q2587">
        <f t="shared" si="80"/>
        <v>1</v>
      </c>
    </row>
    <row r="2588" spans="1:17" x14ac:dyDescent="0.25">
      <c r="A2588" t="s">
        <v>4265</v>
      </c>
      <c r="B2588" t="s">
        <v>1219</v>
      </c>
      <c r="C2588" s="2">
        <v>41065</v>
      </c>
      <c r="D2588" s="2">
        <v>41065</v>
      </c>
      <c r="E2588" t="s">
        <v>29</v>
      </c>
      <c r="F2588" t="s">
        <v>1200</v>
      </c>
      <c r="G2588" t="s">
        <v>141</v>
      </c>
      <c r="H2588">
        <v>9.5</v>
      </c>
      <c r="I2588" t="s">
        <v>162</v>
      </c>
      <c r="K2588" s="5" t="s">
        <v>143</v>
      </c>
      <c r="L2588">
        <v>4.5999999046325684</v>
      </c>
      <c r="M2588" t="s">
        <v>144</v>
      </c>
      <c r="N2588" t="s">
        <v>4266</v>
      </c>
      <c r="P2588" s="4" t="str">
        <f t="shared" si="79"/>
        <v>KRAYN-WKO-NDX-20120605</v>
      </c>
      <c r="Q2588">
        <f t="shared" si="80"/>
        <v>1</v>
      </c>
    </row>
    <row r="2589" spans="1:17" x14ac:dyDescent="0.25">
      <c r="A2589" t="s">
        <v>4419</v>
      </c>
      <c r="B2589" t="s">
        <v>1199</v>
      </c>
      <c r="C2589" s="2">
        <v>41065</v>
      </c>
      <c r="D2589" s="2">
        <v>41065</v>
      </c>
      <c r="E2589" t="s">
        <v>30</v>
      </c>
      <c r="F2589" t="s">
        <v>1200</v>
      </c>
      <c r="G2589" t="s">
        <v>141</v>
      </c>
      <c r="H2589">
        <v>9.75</v>
      </c>
      <c r="I2589" t="s">
        <v>162</v>
      </c>
      <c r="J2589" t="s">
        <v>4420</v>
      </c>
      <c r="K2589" s="5" t="s">
        <v>4421</v>
      </c>
      <c r="L2589">
        <v>7.25</v>
      </c>
      <c r="M2589" t="s">
        <v>144</v>
      </c>
      <c r="N2589" t="s">
        <v>4262</v>
      </c>
      <c r="P2589" s="4" t="str">
        <f t="shared" si="79"/>
        <v>KRAYN-WKO-NDX-20120605</v>
      </c>
      <c r="Q2589">
        <f t="shared" si="80"/>
        <v>1</v>
      </c>
    </row>
    <row r="2590" spans="1:17" x14ac:dyDescent="0.25">
      <c r="A2590" t="s">
        <v>4542</v>
      </c>
      <c r="B2590" t="s">
        <v>1199</v>
      </c>
      <c r="C2590" s="2">
        <v>41066</v>
      </c>
      <c r="D2590" s="2">
        <v>41066</v>
      </c>
      <c r="E2590" t="s">
        <v>31</v>
      </c>
      <c r="F2590" t="s">
        <v>1200</v>
      </c>
      <c r="G2590" t="s">
        <v>141</v>
      </c>
      <c r="H2590">
        <v>0.5</v>
      </c>
      <c r="I2590" t="s">
        <v>162</v>
      </c>
      <c r="K2590" s="5" t="s">
        <v>143</v>
      </c>
      <c r="L2590">
        <v>10.300000190734863</v>
      </c>
      <c r="M2590" t="s">
        <v>144</v>
      </c>
      <c r="N2590" t="s">
        <v>4543</v>
      </c>
      <c r="P2590" s="4" t="str">
        <f t="shared" si="79"/>
        <v>KRAYN-WKO-NDX-20120606</v>
      </c>
      <c r="Q2590">
        <f t="shared" si="80"/>
        <v>1</v>
      </c>
    </row>
    <row r="2591" spans="1:17" x14ac:dyDescent="0.25">
      <c r="A2591" t="s">
        <v>4544</v>
      </c>
      <c r="B2591" t="s">
        <v>1587</v>
      </c>
      <c r="C2591" s="2">
        <v>41066</v>
      </c>
      <c r="D2591" s="2">
        <v>41066</v>
      </c>
      <c r="E2591" t="s">
        <v>31</v>
      </c>
      <c r="F2591" t="s">
        <v>1200</v>
      </c>
      <c r="G2591" t="s">
        <v>141</v>
      </c>
      <c r="H2591">
        <v>12.25</v>
      </c>
      <c r="I2591" t="s">
        <v>162</v>
      </c>
      <c r="J2591" t="s">
        <v>4545</v>
      </c>
      <c r="K2591" s="5" t="s">
        <v>4546</v>
      </c>
      <c r="L2591">
        <v>10.300000190734863</v>
      </c>
      <c r="M2591" t="s">
        <v>144</v>
      </c>
      <c r="N2591" t="s">
        <v>2645</v>
      </c>
      <c r="P2591" s="4" t="str">
        <f t="shared" si="79"/>
        <v>KRAYN-WKO-NDX-20120606</v>
      </c>
      <c r="Q2591">
        <f t="shared" si="80"/>
        <v>1</v>
      </c>
    </row>
    <row r="2592" spans="1:17" x14ac:dyDescent="0.25">
      <c r="A2592" t="s">
        <v>4547</v>
      </c>
      <c r="B2592" t="s">
        <v>1587</v>
      </c>
      <c r="C2592" s="2">
        <v>41066</v>
      </c>
      <c r="D2592" s="2">
        <v>41066</v>
      </c>
      <c r="E2592" t="s">
        <v>31</v>
      </c>
      <c r="F2592" t="s">
        <v>1216</v>
      </c>
      <c r="G2592" t="s">
        <v>141</v>
      </c>
      <c r="H2592">
        <v>3.25</v>
      </c>
      <c r="I2592" t="s">
        <v>142</v>
      </c>
      <c r="K2592" s="5" t="s">
        <v>143</v>
      </c>
      <c r="L2592">
        <v>10.300000190734863</v>
      </c>
      <c r="M2592" t="s">
        <v>144</v>
      </c>
      <c r="N2592" t="s">
        <v>2647</v>
      </c>
      <c r="P2592" s="4" t="str">
        <f t="shared" si="79"/>
        <v>KRAYN-WKO-NDX-20120606</v>
      </c>
      <c r="Q2592">
        <f t="shared" si="80"/>
        <v>1</v>
      </c>
    </row>
    <row r="2593" spans="1:17" x14ac:dyDescent="0.25">
      <c r="A2593" t="s">
        <v>3498</v>
      </c>
      <c r="B2593" t="s">
        <v>1587</v>
      </c>
      <c r="C2593" s="2">
        <v>41067</v>
      </c>
      <c r="D2593" s="2">
        <v>41067</v>
      </c>
      <c r="E2593" t="s">
        <v>24</v>
      </c>
      <c r="F2593" t="s">
        <v>1200</v>
      </c>
      <c r="G2593" t="s">
        <v>141</v>
      </c>
      <c r="H2593">
        <v>6</v>
      </c>
      <c r="I2593" t="s">
        <v>162</v>
      </c>
      <c r="K2593" s="5" t="s">
        <v>143</v>
      </c>
      <c r="L2593">
        <v>3.4166667461395264</v>
      </c>
      <c r="M2593" t="s">
        <v>144</v>
      </c>
      <c r="N2593" t="s">
        <v>3499</v>
      </c>
      <c r="P2593" s="4" t="str">
        <f t="shared" si="79"/>
        <v>KRAYN-WKO-NDX-20120607</v>
      </c>
      <c r="Q2593">
        <f t="shared" si="80"/>
        <v>1</v>
      </c>
    </row>
    <row r="2594" spans="1:17" x14ac:dyDescent="0.25">
      <c r="A2594" t="s">
        <v>4430</v>
      </c>
      <c r="B2594" t="s">
        <v>1199</v>
      </c>
      <c r="C2594" s="2">
        <v>41067</v>
      </c>
      <c r="D2594" s="2">
        <v>41067</v>
      </c>
      <c r="E2594" t="s">
        <v>30</v>
      </c>
      <c r="F2594" t="s">
        <v>1200</v>
      </c>
      <c r="G2594" t="s">
        <v>141</v>
      </c>
      <c r="H2594">
        <v>4</v>
      </c>
      <c r="I2594" t="s">
        <v>162</v>
      </c>
      <c r="K2594" s="5" t="s">
        <v>143</v>
      </c>
      <c r="L2594">
        <v>4.25</v>
      </c>
      <c r="M2594" t="s">
        <v>144</v>
      </c>
      <c r="N2594" t="s">
        <v>4431</v>
      </c>
      <c r="P2594" s="4" t="str">
        <f t="shared" si="79"/>
        <v>KRAYN-WKO-NDX-20120607</v>
      </c>
      <c r="Q2594">
        <f t="shared" si="80"/>
        <v>1</v>
      </c>
    </row>
    <row r="2595" spans="1:17" x14ac:dyDescent="0.25">
      <c r="A2595" t="s">
        <v>4539</v>
      </c>
      <c r="B2595" t="s">
        <v>1199</v>
      </c>
      <c r="C2595" s="2">
        <v>41067</v>
      </c>
      <c r="D2595" s="2">
        <v>41067</v>
      </c>
      <c r="E2595" t="s">
        <v>31</v>
      </c>
      <c r="F2595" t="s">
        <v>1200</v>
      </c>
      <c r="G2595" t="s">
        <v>141</v>
      </c>
      <c r="H2595">
        <v>5.75</v>
      </c>
      <c r="I2595" t="s">
        <v>162</v>
      </c>
      <c r="K2595" s="5" t="s">
        <v>143</v>
      </c>
      <c r="L2595">
        <v>3.5333333015441895</v>
      </c>
      <c r="M2595" t="s">
        <v>144</v>
      </c>
      <c r="N2595" t="s">
        <v>4540</v>
      </c>
      <c r="P2595" s="4" t="str">
        <f t="shared" si="79"/>
        <v>KRAYN-WKO-NDX-20120607</v>
      </c>
      <c r="Q2595">
        <f t="shared" si="80"/>
        <v>1</v>
      </c>
    </row>
    <row r="2596" spans="1:17" x14ac:dyDescent="0.25">
      <c r="A2596" t="s">
        <v>4422</v>
      </c>
      <c r="B2596" t="s">
        <v>1907</v>
      </c>
      <c r="C2596" s="2">
        <v>41070</v>
      </c>
      <c r="D2596" s="2">
        <v>41070</v>
      </c>
      <c r="E2596" t="s">
        <v>30</v>
      </c>
      <c r="F2596" t="s">
        <v>161</v>
      </c>
      <c r="G2596" t="s">
        <v>141</v>
      </c>
      <c r="H2596">
        <v>4</v>
      </c>
      <c r="I2596" t="s">
        <v>142</v>
      </c>
      <c r="K2596" s="5" t="s">
        <v>143</v>
      </c>
      <c r="L2596">
        <v>3.7333333492279053</v>
      </c>
      <c r="M2596" t="s">
        <v>144</v>
      </c>
      <c r="N2596" t="s">
        <v>4423</v>
      </c>
      <c r="P2596" s="4" t="str">
        <f t="shared" si="79"/>
        <v>KRAYN-WKO-NDX-20120610</v>
      </c>
      <c r="Q2596">
        <f t="shared" si="80"/>
        <v>1</v>
      </c>
    </row>
    <row r="2597" spans="1:17" x14ac:dyDescent="0.25">
      <c r="A2597" t="s">
        <v>3551</v>
      </c>
      <c r="B2597" t="s">
        <v>1477</v>
      </c>
      <c r="C2597" s="2">
        <v>41071</v>
      </c>
      <c r="D2597" s="2">
        <v>41071</v>
      </c>
      <c r="E2597" t="s">
        <v>24</v>
      </c>
      <c r="F2597" t="s">
        <v>1200</v>
      </c>
      <c r="G2597" t="s">
        <v>141</v>
      </c>
      <c r="H2597">
        <v>1.5</v>
      </c>
      <c r="I2597" t="s">
        <v>162</v>
      </c>
      <c r="K2597" s="5" t="s">
        <v>143</v>
      </c>
      <c r="L2597">
        <v>8.25</v>
      </c>
      <c r="M2597" t="s">
        <v>144</v>
      </c>
      <c r="N2597" t="s">
        <v>3552</v>
      </c>
      <c r="P2597" s="4" t="str">
        <f t="shared" si="79"/>
        <v>KRAYN-WKO-NDX-20120611</v>
      </c>
      <c r="Q2597">
        <f t="shared" si="80"/>
        <v>1</v>
      </c>
    </row>
    <row r="2598" spans="1:17" x14ac:dyDescent="0.25">
      <c r="A2598" t="s">
        <v>3553</v>
      </c>
      <c r="B2598" t="s">
        <v>1477</v>
      </c>
      <c r="C2598" s="2">
        <v>41071</v>
      </c>
      <c r="D2598" s="2">
        <v>41071</v>
      </c>
      <c r="E2598" t="s">
        <v>24</v>
      </c>
      <c r="F2598" t="s">
        <v>1200</v>
      </c>
      <c r="G2598" t="s">
        <v>141</v>
      </c>
      <c r="H2598">
        <v>0.5</v>
      </c>
      <c r="I2598" t="s">
        <v>162</v>
      </c>
      <c r="K2598" s="5" t="s">
        <v>143</v>
      </c>
      <c r="L2598">
        <v>8.25</v>
      </c>
      <c r="M2598" t="s">
        <v>144</v>
      </c>
      <c r="N2598" t="s">
        <v>3554</v>
      </c>
      <c r="P2598" s="4" t="str">
        <f t="shared" si="79"/>
        <v>KRAYN-WKO-NDX-20120611</v>
      </c>
      <c r="Q2598">
        <f t="shared" si="80"/>
        <v>1</v>
      </c>
    </row>
    <row r="2599" spans="1:17" x14ac:dyDescent="0.25">
      <c r="A2599" t="s">
        <v>3555</v>
      </c>
      <c r="B2599" t="s">
        <v>1477</v>
      </c>
      <c r="C2599" s="2">
        <v>41071</v>
      </c>
      <c r="D2599" s="2">
        <v>41071</v>
      </c>
      <c r="E2599" t="s">
        <v>24</v>
      </c>
      <c r="F2599" t="s">
        <v>1200</v>
      </c>
      <c r="G2599" t="s">
        <v>141</v>
      </c>
      <c r="H2599">
        <v>8.75</v>
      </c>
      <c r="I2599" t="s">
        <v>162</v>
      </c>
      <c r="J2599" t="s">
        <v>3556</v>
      </c>
      <c r="K2599" s="5" t="s">
        <v>3557</v>
      </c>
      <c r="L2599">
        <v>8.25</v>
      </c>
      <c r="M2599" t="s">
        <v>144</v>
      </c>
      <c r="N2599" t="s">
        <v>3558</v>
      </c>
      <c r="P2599" s="4" t="str">
        <f t="shared" si="79"/>
        <v>KRAYN-WKO-NDX-20120611</v>
      </c>
      <c r="Q2599">
        <f t="shared" si="80"/>
        <v>1</v>
      </c>
    </row>
    <row r="2600" spans="1:17" x14ac:dyDescent="0.25">
      <c r="A2600" t="s">
        <v>3559</v>
      </c>
      <c r="B2600" t="s">
        <v>1477</v>
      </c>
      <c r="C2600" s="2">
        <v>41071</v>
      </c>
      <c r="D2600" s="2">
        <v>41071</v>
      </c>
      <c r="E2600" t="s">
        <v>24</v>
      </c>
      <c r="F2600" t="s">
        <v>1200</v>
      </c>
      <c r="G2600" t="s">
        <v>141</v>
      </c>
      <c r="H2600">
        <v>1.5</v>
      </c>
      <c r="I2600" t="s">
        <v>162</v>
      </c>
      <c r="K2600" s="5" t="s">
        <v>143</v>
      </c>
      <c r="L2600">
        <v>8.25</v>
      </c>
      <c r="M2600" t="s">
        <v>144</v>
      </c>
      <c r="N2600" t="s">
        <v>3560</v>
      </c>
      <c r="P2600" s="4" t="str">
        <f t="shared" si="79"/>
        <v>KRAYN-WKO-NDX-20120611</v>
      </c>
      <c r="Q2600">
        <f t="shared" si="80"/>
        <v>1</v>
      </c>
    </row>
    <row r="2601" spans="1:17" x14ac:dyDescent="0.25">
      <c r="A2601" t="s">
        <v>3728</v>
      </c>
      <c r="B2601" t="s">
        <v>1199</v>
      </c>
      <c r="C2601" s="2">
        <v>41071</v>
      </c>
      <c r="D2601" s="2">
        <v>41071</v>
      </c>
      <c r="E2601" t="s">
        <v>25</v>
      </c>
      <c r="F2601" t="s">
        <v>1200</v>
      </c>
      <c r="G2601" t="s">
        <v>141</v>
      </c>
      <c r="H2601">
        <v>9</v>
      </c>
      <c r="I2601" t="s">
        <v>162</v>
      </c>
      <c r="K2601" s="5" t="s">
        <v>143</v>
      </c>
      <c r="L2601">
        <v>7.3833332061767578</v>
      </c>
      <c r="M2601" t="s">
        <v>144</v>
      </c>
      <c r="N2601" t="s">
        <v>3729</v>
      </c>
      <c r="P2601" s="4" t="str">
        <f t="shared" si="79"/>
        <v>KRAYN-WKO-NDX-20120611</v>
      </c>
      <c r="Q2601">
        <f t="shared" si="80"/>
        <v>1</v>
      </c>
    </row>
    <row r="2602" spans="1:17" x14ac:dyDescent="0.25">
      <c r="A2602" t="s">
        <v>2510</v>
      </c>
      <c r="B2602" t="s">
        <v>1587</v>
      </c>
      <c r="C2602" s="2">
        <v>41072</v>
      </c>
      <c r="D2602" s="2">
        <v>41073</v>
      </c>
      <c r="E2602" t="s">
        <v>17</v>
      </c>
      <c r="F2602" t="s">
        <v>161</v>
      </c>
      <c r="G2602" t="s">
        <v>141</v>
      </c>
      <c r="H2602">
        <v>1.75</v>
      </c>
      <c r="I2602" t="s">
        <v>142</v>
      </c>
      <c r="K2602" s="5" t="s">
        <v>143</v>
      </c>
      <c r="L2602">
        <v>2.5333333015441895</v>
      </c>
      <c r="M2602" t="s">
        <v>144</v>
      </c>
      <c r="N2602" t="s">
        <v>2511</v>
      </c>
      <c r="P2602" s="4" t="str">
        <f t="shared" si="79"/>
        <v>KRAYN-WKO-NDX-20120612</v>
      </c>
      <c r="Q2602">
        <f t="shared" si="80"/>
        <v>1</v>
      </c>
    </row>
    <row r="2603" spans="1:17" x14ac:dyDescent="0.25">
      <c r="A2603" t="s">
        <v>4160</v>
      </c>
      <c r="B2603" t="s">
        <v>1274</v>
      </c>
      <c r="C2603" s="2">
        <v>41072</v>
      </c>
      <c r="D2603" s="2">
        <v>41072</v>
      </c>
      <c r="E2603" t="s">
        <v>28</v>
      </c>
      <c r="F2603" t="s">
        <v>161</v>
      </c>
      <c r="G2603" t="s">
        <v>141</v>
      </c>
      <c r="H2603">
        <v>4</v>
      </c>
      <c r="I2603" t="s">
        <v>142</v>
      </c>
      <c r="K2603" s="5" t="s">
        <v>143</v>
      </c>
      <c r="L2603">
        <v>0.66666668653488159</v>
      </c>
      <c r="M2603" t="s">
        <v>144</v>
      </c>
      <c r="N2603" t="s">
        <v>4161</v>
      </c>
      <c r="P2603" s="4" t="str">
        <f t="shared" si="79"/>
        <v>KRAYN-WKO-NDX-20120612</v>
      </c>
      <c r="Q2603">
        <f t="shared" si="80"/>
        <v>1</v>
      </c>
    </row>
    <row r="2604" spans="1:17" x14ac:dyDescent="0.25">
      <c r="A2604" t="s">
        <v>5129</v>
      </c>
      <c r="B2604" t="s">
        <v>1199</v>
      </c>
      <c r="C2604" s="2">
        <v>41072</v>
      </c>
      <c r="D2604" s="2">
        <v>41072</v>
      </c>
      <c r="E2604" t="s">
        <v>12</v>
      </c>
      <c r="F2604" t="s">
        <v>1200</v>
      </c>
      <c r="G2604" t="s">
        <v>141</v>
      </c>
      <c r="H2604">
        <v>1.5</v>
      </c>
      <c r="I2604" t="s">
        <v>162</v>
      </c>
      <c r="K2604" s="5" t="s">
        <v>143</v>
      </c>
      <c r="L2604">
        <v>0.46666666865348816</v>
      </c>
      <c r="M2604" t="s">
        <v>144</v>
      </c>
      <c r="N2604" t="s">
        <v>5130</v>
      </c>
      <c r="P2604" s="4" t="str">
        <f t="shared" si="79"/>
        <v>KRAYN-WKO-NDX-20120612</v>
      </c>
      <c r="Q2604">
        <f t="shared" si="80"/>
        <v>1</v>
      </c>
    </row>
    <row r="2605" spans="1:17" x14ac:dyDescent="0.25">
      <c r="A2605" t="s">
        <v>3094</v>
      </c>
      <c r="B2605" t="s">
        <v>1587</v>
      </c>
      <c r="C2605" s="2">
        <v>41073</v>
      </c>
      <c r="D2605" s="2">
        <v>41073</v>
      </c>
      <c r="E2605" t="s">
        <v>21</v>
      </c>
      <c r="F2605" t="s">
        <v>1200</v>
      </c>
      <c r="G2605" t="s">
        <v>141</v>
      </c>
      <c r="H2605">
        <v>20.75</v>
      </c>
      <c r="I2605" t="s">
        <v>162</v>
      </c>
      <c r="K2605" s="5" t="s">
        <v>143</v>
      </c>
      <c r="L2605">
        <v>9.8166666030883789</v>
      </c>
      <c r="M2605" t="s">
        <v>144</v>
      </c>
      <c r="N2605" t="s">
        <v>3095</v>
      </c>
      <c r="P2605" s="4" t="str">
        <f t="shared" si="79"/>
        <v>KRAYN-WKO-NDX-20120613</v>
      </c>
      <c r="Q2605">
        <f t="shared" si="80"/>
        <v>1</v>
      </c>
    </row>
    <row r="2606" spans="1:17" x14ac:dyDescent="0.25">
      <c r="A2606" t="s">
        <v>3096</v>
      </c>
      <c r="B2606" t="s">
        <v>3097</v>
      </c>
      <c r="C2606" s="2">
        <v>41073</v>
      </c>
      <c r="D2606" s="2">
        <v>41074</v>
      </c>
      <c r="E2606" t="s">
        <v>21</v>
      </c>
      <c r="F2606" t="s">
        <v>161</v>
      </c>
      <c r="G2606" t="s">
        <v>141</v>
      </c>
      <c r="H2606">
        <v>1.5</v>
      </c>
      <c r="I2606" t="s">
        <v>142</v>
      </c>
      <c r="K2606" s="5" t="s">
        <v>143</v>
      </c>
      <c r="L2606">
        <v>1.0499999523162842</v>
      </c>
      <c r="M2606" t="s">
        <v>144</v>
      </c>
      <c r="N2606" t="s">
        <v>3098</v>
      </c>
      <c r="P2606" s="4" t="str">
        <f t="shared" si="79"/>
        <v>KRAYN-WKO-NDX-20120613</v>
      </c>
      <c r="Q2606">
        <f t="shared" si="80"/>
        <v>1</v>
      </c>
    </row>
    <row r="2607" spans="1:17" x14ac:dyDescent="0.25">
      <c r="A2607" t="s">
        <v>3688</v>
      </c>
      <c r="B2607" t="s">
        <v>1587</v>
      </c>
      <c r="C2607" s="2">
        <v>41073</v>
      </c>
      <c r="D2607" s="2">
        <v>41073</v>
      </c>
      <c r="E2607" t="s">
        <v>25</v>
      </c>
      <c r="F2607" t="s">
        <v>1200</v>
      </c>
      <c r="G2607" t="s">
        <v>141</v>
      </c>
      <c r="H2607">
        <v>12.5</v>
      </c>
      <c r="I2607" t="s">
        <v>162</v>
      </c>
      <c r="J2607" t="s">
        <v>2930</v>
      </c>
      <c r="K2607" s="5" t="s">
        <v>3689</v>
      </c>
      <c r="L2607">
        <v>10.350000381469727</v>
      </c>
      <c r="M2607" t="s">
        <v>144</v>
      </c>
      <c r="N2607" t="s">
        <v>3102</v>
      </c>
      <c r="P2607" s="4" t="str">
        <f t="shared" si="79"/>
        <v>KRAYN-WKO-NDX-20120613</v>
      </c>
      <c r="Q2607">
        <f t="shared" si="80"/>
        <v>1</v>
      </c>
    </row>
    <row r="2608" spans="1:17" x14ac:dyDescent="0.25">
      <c r="A2608" t="s">
        <v>3720</v>
      </c>
      <c r="B2608" t="s">
        <v>1199</v>
      </c>
      <c r="C2608" s="2">
        <v>41073</v>
      </c>
      <c r="D2608" s="2">
        <v>41073</v>
      </c>
      <c r="E2608" t="s">
        <v>25</v>
      </c>
      <c r="F2608" t="s">
        <v>1200</v>
      </c>
      <c r="G2608" t="s">
        <v>141</v>
      </c>
      <c r="H2608">
        <v>0.5</v>
      </c>
      <c r="I2608" t="s">
        <v>162</v>
      </c>
      <c r="K2608" s="5" t="s">
        <v>143</v>
      </c>
      <c r="L2608">
        <v>10.350000381469727</v>
      </c>
      <c r="M2608" t="s">
        <v>144</v>
      </c>
      <c r="N2608" t="s">
        <v>3721</v>
      </c>
      <c r="P2608" s="4" t="str">
        <f t="shared" si="79"/>
        <v>KRAYN-WKO-NDX-20120613</v>
      </c>
      <c r="Q2608">
        <f t="shared" si="80"/>
        <v>1</v>
      </c>
    </row>
    <row r="2609" spans="1:17" x14ac:dyDescent="0.25">
      <c r="A2609" t="s">
        <v>3722</v>
      </c>
      <c r="B2609" t="s">
        <v>1199</v>
      </c>
      <c r="C2609" s="2">
        <v>41073</v>
      </c>
      <c r="D2609" s="2">
        <v>41073</v>
      </c>
      <c r="E2609" t="s">
        <v>25</v>
      </c>
      <c r="F2609" t="s">
        <v>1216</v>
      </c>
      <c r="G2609" t="s">
        <v>141</v>
      </c>
      <c r="H2609">
        <v>2</v>
      </c>
      <c r="I2609" t="s">
        <v>142</v>
      </c>
      <c r="K2609" s="5" t="s">
        <v>143</v>
      </c>
      <c r="L2609">
        <v>10.350000381469727</v>
      </c>
      <c r="M2609" t="s">
        <v>144</v>
      </c>
      <c r="N2609" t="s">
        <v>1614</v>
      </c>
      <c r="P2609" s="4" t="str">
        <f t="shared" si="79"/>
        <v>KRAYN-WKO-NDX-20120613</v>
      </c>
      <c r="Q2609">
        <f t="shared" si="80"/>
        <v>1</v>
      </c>
    </row>
    <row r="2610" spans="1:17" x14ac:dyDescent="0.25">
      <c r="A2610" t="s">
        <v>1240</v>
      </c>
      <c r="B2610" t="s">
        <v>1241</v>
      </c>
      <c r="C2610" s="2">
        <v>41074</v>
      </c>
      <c r="D2610" s="2">
        <v>41074</v>
      </c>
      <c r="E2610" t="s">
        <v>26</v>
      </c>
      <c r="F2610" t="s">
        <v>1200</v>
      </c>
      <c r="G2610" t="s">
        <v>141</v>
      </c>
      <c r="H2610">
        <v>3.25</v>
      </c>
      <c r="I2610" t="s">
        <v>162</v>
      </c>
      <c r="K2610" s="5" t="s">
        <v>143</v>
      </c>
      <c r="L2610">
        <v>3.0499999523162842</v>
      </c>
      <c r="M2610" t="s">
        <v>144</v>
      </c>
      <c r="N2610" t="s">
        <v>1242</v>
      </c>
      <c r="P2610" s="4" t="str">
        <f t="shared" si="79"/>
        <v>KRAYN-WKO-NDX-20120614</v>
      </c>
      <c r="Q2610">
        <f t="shared" si="80"/>
        <v>1</v>
      </c>
    </row>
    <row r="2611" spans="1:17" x14ac:dyDescent="0.25">
      <c r="A2611" t="s">
        <v>3081</v>
      </c>
      <c r="B2611" t="s">
        <v>1461</v>
      </c>
      <c r="C2611" s="2">
        <v>41074</v>
      </c>
      <c r="D2611" s="2">
        <v>41074</v>
      </c>
      <c r="E2611" t="s">
        <v>21</v>
      </c>
      <c r="F2611" t="s">
        <v>1200</v>
      </c>
      <c r="G2611" t="s">
        <v>141</v>
      </c>
      <c r="H2611">
        <v>2</v>
      </c>
      <c r="I2611" t="s">
        <v>162</v>
      </c>
      <c r="K2611" s="5" t="s">
        <v>143</v>
      </c>
      <c r="L2611">
        <v>20.166666030883789</v>
      </c>
      <c r="M2611" t="s">
        <v>144</v>
      </c>
      <c r="N2611" t="s">
        <v>3082</v>
      </c>
      <c r="P2611" s="4" t="str">
        <f t="shared" si="79"/>
        <v>KRAYN-WKO-NDX-20120614</v>
      </c>
      <c r="Q2611">
        <f t="shared" si="80"/>
        <v>1</v>
      </c>
    </row>
    <row r="2612" spans="1:17" x14ac:dyDescent="0.25">
      <c r="A2612" t="s">
        <v>3083</v>
      </c>
      <c r="B2612" t="s">
        <v>1461</v>
      </c>
      <c r="C2612" s="2">
        <v>41074</v>
      </c>
      <c r="D2612" s="2">
        <v>41074</v>
      </c>
      <c r="E2612" t="s">
        <v>21</v>
      </c>
      <c r="F2612" t="s">
        <v>1200</v>
      </c>
      <c r="G2612" t="s">
        <v>141</v>
      </c>
      <c r="H2612">
        <v>1.5</v>
      </c>
      <c r="I2612" t="s">
        <v>162</v>
      </c>
      <c r="K2612" s="5" t="s">
        <v>143</v>
      </c>
      <c r="L2612">
        <v>20.166666030883789</v>
      </c>
      <c r="M2612" t="s">
        <v>144</v>
      </c>
      <c r="N2612" t="s">
        <v>3084</v>
      </c>
      <c r="P2612" s="4" t="str">
        <f t="shared" si="79"/>
        <v>KRAYN-WKO-NDX-20120614</v>
      </c>
      <c r="Q2612">
        <f t="shared" si="80"/>
        <v>1</v>
      </c>
    </row>
    <row r="2613" spans="1:17" x14ac:dyDescent="0.25">
      <c r="A2613" t="s">
        <v>3099</v>
      </c>
      <c r="B2613" t="s">
        <v>1587</v>
      </c>
      <c r="C2613" s="2">
        <v>41074</v>
      </c>
      <c r="D2613" s="2">
        <v>41074</v>
      </c>
      <c r="E2613" t="s">
        <v>21</v>
      </c>
      <c r="F2613" t="s">
        <v>1200</v>
      </c>
      <c r="G2613" t="s">
        <v>141</v>
      </c>
      <c r="H2613">
        <v>12</v>
      </c>
      <c r="I2613" t="s">
        <v>162</v>
      </c>
      <c r="J2613" t="s">
        <v>3100</v>
      </c>
      <c r="K2613" s="5" t="s">
        <v>3101</v>
      </c>
      <c r="L2613">
        <v>20.166666030883789</v>
      </c>
      <c r="M2613" t="s">
        <v>144</v>
      </c>
      <c r="N2613" t="s">
        <v>3102</v>
      </c>
      <c r="P2613" s="4" t="str">
        <f t="shared" si="79"/>
        <v>KRAYN-WKO-NDX-20120614</v>
      </c>
      <c r="Q2613">
        <f t="shared" si="80"/>
        <v>1</v>
      </c>
    </row>
    <row r="2614" spans="1:17" x14ac:dyDescent="0.25">
      <c r="A2614" s="37" t="s">
        <v>1643</v>
      </c>
      <c r="B2614" t="s">
        <v>1199</v>
      </c>
      <c r="C2614" s="2">
        <v>41075</v>
      </c>
      <c r="D2614" s="2">
        <v>41075</v>
      </c>
      <c r="E2614" t="s">
        <v>12</v>
      </c>
      <c r="F2614" t="s">
        <v>161</v>
      </c>
      <c r="G2614" t="s">
        <v>141</v>
      </c>
      <c r="H2614">
        <v>2</v>
      </c>
      <c r="I2614" t="s">
        <v>142</v>
      </c>
      <c r="K2614" s="5" t="s">
        <v>143</v>
      </c>
      <c r="L2614">
        <v>1.1166666746139526</v>
      </c>
      <c r="M2614" t="s">
        <v>144</v>
      </c>
      <c r="N2614" t="s">
        <v>1644</v>
      </c>
      <c r="P2614" s="4" t="str">
        <f t="shared" si="79"/>
        <v>KRAYN-WKO-NDX-20120615</v>
      </c>
      <c r="Q2614">
        <f t="shared" si="80"/>
        <v>1</v>
      </c>
    </row>
    <row r="2615" spans="1:17" x14ac:dyDescent="0.25">
      <c r="A2615" t="s">
        <v>2929</v>
      </c>
      <c r="B2615" t="s">
        <v>1587</v>
      </c>
      <c r="C2615" s="2">
        <v>41075</v>
      </c>
      <c r="D2615" s="2">
        <v>41075</v>
      </c>
      <c r="E2615" t="s">
        <v>20</v>
      </c>
      <c r="F2615" t="s">
        <v>1200</v>
      </c>
      <c r="G2615" t="s">
        <v>141</v>
      </c>
      <c r="H2615">
        <v>11.5</v>
      </c>
      <c r="I2615" t="s">
        <v>162</v>
      </c>
      <c r="J2615" t="s">
        <v>2930</v>
      </c>
      <c r="K2615" s="5" t="s">
        <v>2931</v>
      </c>
      <c r="L2615">
        <v>8.7833337783813477</v>
      </c>
      <c r="M2615" t="s">
        <v>144</v>
      </c>
      <c r="N2615" t="s">
        <v>2932</v>
      </c>
      <c r="P2615" s="4" t="str">
        <f t="shared" si="79"/>
        <v>KRAYN-WKO-NDX-20120615</v>
      </c>
      <c r="Q2615">
        <f t="shared" si="80"/>
        <v>1</v>
      </c>
    </row>
    <row r="2616" spans="1:17" x14ac:dyDescent="0.25">
      <c r="A2616" t="s">
        <v>2933</v>
      </c>
      <c r="B2616" t="s">
        <v>1587</v>
      </c>
      <c r="C2616" s="2">
        <v>41075</v>
      </c>
      <c r="D2616" s="2">
        <v>41075</v>
      </c>
      <c r="E2616" t="s">
        <v>20</v>
      </c>
      <c r="F2616" t="s">
        <v>1216</v>
      </c>
      <c r="G2616" t="s">
        <v>141</v>
      </c>
      <c r="H2616">
        <v>0.5</v>
      </c>
      <c r="I2616" t="s">
        <v>142</v>
      </c>
      <c r="K2616" s="5" t="s">
        <v>143</v>
      </c>
      <c r="L2616">
        <v>8.7833337783813477</v>
      </c>
      <c r="M2616" t="s">
        <v>144</v>
      </c>
      <c r="N2616" t="s">
        <v>2934</v>
      </c>
      <c r="P2616" s="4" t="str">
        <f t="shared" si="79"/>
        <v>KRAYN-WKO-NDX-20120615</v>
      </c>
      <c r="Q2616">
        <f t="shared" si="80"/>
        <v>1</v>
      </c>
    </row>
    <row r="2617" spans="1:17" x14ac:dyDescent="0.25">
      <c r="A2617" t="s">
        <v>2983</v>
      </c>
      <c r="B2617" t="s">
        <v>1477</v>
      </c>
      <c r="C2617" s="2">
        <v>41075</v>
      </c>
      <c r="D2617" s="2">
        <v>41075</v>
      </c>
      <c r="E2617" t="s">
        <v>20</v>
      </c>
      <c r="F2617" t="s">
        <v>161</v>
      </c>
      <c r="G2617" t="s">
        <v>141</v>
      </c>
      <c r="H2617">
        <v>0.25</v>
      </c>
      <c r="I2617" t="s">
        <v>142</v>
      </c>
      <c r="K2617" s="5" t="s">
        <v>143</v>
      </c>
      <c r="L2617">
        <v>8.8000001907348633</v>
      </c>
      <c r="M2617" t="s">
        <v>144</v>
      </c>
      <c r="N2617" t="s">
        <v>2984</v>
      </c>
      <c r="P2617" s="4" t="str">
        <f t="shared" si="79"/>
        <v>KRAYN-WKO-NDX-20120615</v>
      </c>
      <c r="Q2617">
        <f t="shared" si="80"/>
        <v>1</v>
      </c>
    </row>
    <row r="2618" spans="1:17" x14ac:dyDescent="0.25">
      <c r="A2618" t="s">
        <v>2985</v>
      </c>
      <c r="B2618" t="s">
        <v>1477</v>
      </c>
      <c r="C2618" s="2">
        <v>41075</v>
      </c>
      <c r="D2618" s="2">
        <v>41075</v>
      </c>
      <c r="E2618" t="s">
        <v>20</v>
      </c>
      <c r="F2618" t="s">
        <v>1200</v>
      </c>
      <c r="G2618" t="s">
        <v>141</v>
      </c>
      <c r="H2618">
        <v>0.5</v>
      </c>
      <c r="I2618" t="s">
        <v>162</v>
      </c>
      <c r="K2618" s="5" t="s">
        <v>143</v>
      </c>
      <c r="L2618">
        <v>8.8000001907348633</v>
      </c>
      <c r="M2618" t="s">
        <v>144</v>
      </c>
      <c r="N2618" t="s">
        <v>2986</v>
      </c>
      <c r="P2618" s="4" t="str">
        <f t="shared" si="79"/>
        <v>KRAYN-WKO-NDX-20120615</v>
      </c>
      <c r="Q2618">
        <f t="shared" si="80"/>
        <v>1</v>
      </c>
    </row>
    <row r="2619" spans="1:17" x14ac:dyDescent="0.25">
      <c r="A2619" t="s">
        <v>3092</v>
      </c>
      <c r="B2619" t="s">
        <v>1756</v>
      </c>
      <c r="C2619" s="2">
        <v>41075</v>
      </c>
      <c r="D2619" s="2">
        <v>41075</v>
      </c>
      <c r="E2619" t="s">
        <v>21</v>
      </c>
      <c r="F2619" t="s">
        <v>161</v>
      </c>
      <c r="G2619" t="s">
        <v>141</v>
      </c>
      <c r="H2619">
        <v>2.5</v>
      </c>
      <c r="I2619" t="s">
        <v>142</v>
      </c>
      <c r="K2619" s="5" t="s">
        <v>143</v>
      </c>
      <c r="L2619">
        <v>12.5</v>
      </c>
      <c r="M2619" t="s">
        <v>144</v>
      </c>
      <c r="N2619" t="s">
        <v>3093</v>
      </c>
      <c r="P2619" s="4" t="str">
        <f t="shared" si="79"/>
        <v>KRAYN-WKO-NDX-20120615</v>
      </c>
      <c r="Q2619">
        <f t="shared" si="80"/>
        <v>1</v>
      </c>
    </row>
    <row r="2620" spans="1:17" x14ac:dyDescent="0.25">
      <c r="A2620" t="s">
        <v>5323</v>
      </c>
      <c r="B2620" t="s">
        <v>1587</v>
      </c>
      <c r="C2620" s="2">
        <v>41075</v>
      </c>
      <c r="D2620" s="2">
        <v>41075</v>
      </c>
      <c r="E2620" t="s">
        <v>20</v>
      </c>
      <c r="F2620" t="s">
        <v>1200</v>
      </c>
      <c r="G2620" t="s">
        <v>141</v>
      </c>
      <c r="H2620">
        <v>0.5</v>
      </c>
      <c r="I2620" t="s">
        <v>162</v>
      </c>
      <c r="K2620" s="5" t="s">
        <v>143</v>
      </c>
      <c r="L2620">
        <v>8.7833337783813477</v>
      </c>
      <c r="M2620" t="s">
        <v>144</v>
      </c>
      <c r="N2620" t="s">
        <v>2928</v>
      </c>
      <c r="P2620" s="4" t="str">
        <f t="shared" si="79"/>
        <v>KRAYN-WKO-NDX-20120615</v>
      </c>
      <c r="Q2620">
        <f t="shared" si="80"/>
        <v>1</v>
      </c>
    </row>
    <row r="2621" spans="1:17" x14ac:dyDescent="0.25">
      <c r="A2621" t="s">
        <v>2935</v>
      </c>
      <c r="B2621" t="s">
        <v>1219</v>
      </c>
      <c r="C2621" s="2">
        <v>41076</v>
      </c>
      <c r="D2621" s="2">
        <v>41076</v>
      </c>
      <c r="E2621" t="s">
        <v>20</v>
      </c>
      <c r="F2621" t="s">
        <v>161</v>
      </c>
      <c r="G2621" t="s">
        <v>141</v>
      </c>
      <c r="H2621">
        <v>6.5</v>
      </c>
      <c r="I2621" t="s">
        <v>142</v>
      </c>
      <c r="J2621" t="s">
        <v>124</v>
      </c>
      <c r="K2621" s="5" t="s">
        <v>168</v>
      </c>
      <c r="L2621">
        <v>7.4000000953674316</v>
      </c>
      <c r="M2621" t="s">
        <v>144</v>
      </c>
      <c r="N2621" t="s">
        <v>2936</v>
      </c>
      <c r="P2621" s="4" t="str">
        <f t="shared" si="79"/>
        <v>KRAYN-WKO-NDX-20120616</v>
      </c>
      <c r="Q2621">
        <f t="shared" si="80"/>
        <v>1</v>
      </c>
    </row>
    <row r="2622" spans="1:17" x14ac:dyDescent="0.25">
      <c r="A2622" t="s">
        <v>2816</v>
      </c>
      <c r="B2622" t="s">
        <v>2574</v>
      </c>
      <c r="C2622" s="2">
        <v>41078</v>
      </c>
      <c r="D2622" s="2">
        <v>41078</v>
      </c>
      <c r="E2622" t="s">
        <v>19</v>
      </c>
      <c r="F2622" t="s">
        <v>161</v>
      </c>
      <c r="G2622" t="s">
        <v>141</v>
      </c>
      <c r="H2622">
        <v>2</v>
      </c>
      <c r="I2622" t="s">
        <v>142</v>
      </c>
      <c r="K2622" s="5" t="s">
        <v>143</v>
      </c>
      <c r="L2622">
        <v>10.083333015441895</v>
      </c>
      <c r="M2622" t="s">
        <v>144</v>
      </c>
      <c r="N2622" t="s">
        <v>2817</v>
      </c>
      <c r="P2622" s="4" t="str">
        <f t="shared" si="79"/>
        <v>KRAYN-WKO-NDX-20120618</v>
      </c>
      <c r="Q2622">
        <f t="shared" si="80"/>
        <v>1</v>
      </c>
    </row>
    <row r="2623" spans="1:17" x14ac:dyDescent="0.25">
      <c r="A2623" t="s">
        <v>3124</v>
      </c>
      <c r="B2623" t="s">
        <v>1587</v>
      </c>
      <c r="C2623" s="2">
        <v>41078</v>
      </c>
      <c r="D2623" s="2">
        <v>41078</v>
      </c>
      <c r="E2623" t="s">
        <v>22</v>
      </c>
      <c r="F2623" t="s">
        <v>1200</v>
      </c>
      <c r="G2623" t="s">
        <v>141</v>
      </c>
      <c r="H2623">
        <v>0.5</v>
      </c>
      <c r="I2623" t="s">
        <v>162</v>
      </c>
      <c r="K2623" s="5" t="s">
        <v>143</v>
      </c>
      <c r="L2623">
        <v>6.3166666030883789</v>
      </c>
      <c r="M2623" t="s">
        <v>144</v>
      </c>
      <c r="N2623" t="s">
        <v>3125</v>
      </c>
      <c r="P2623" s="4" t="str">
        <f t="shared" si="79"/>
        <v>KRAYN-WKO-NDX-20120618</v>
      </c>
      <c r="Q2623">
        <f t="shared" si="80"/>
        <v>1</v>
      </c>
    </row>
    <row r="2624" spans="1:17" x14ac:dyDescent="0.25">
      <c r="A2624" t="s">
        <v>3126</v>
      </c>
      <c r="B2624" t="s">
        <v>1587</v>
      </c>
      <c r="C2624" s="2">
        <v>41078</v>
      </c>
      <c r="D2624" s="2">
        <v>41078</v>
      </c>
      <c r="E2624" t="s">
        <v>22</v>
      </c>
      <c r="F2624" t="s">
        <v>1200</v>
      </c>
      <c r="G2624" t="s">
        <v>141</v>
      </c>
      <c r="H2624">
        <v>9.25</v>
      </c>
      <c r="I2624" t="s">
        <v>162</v>
      </c>
      <c r="J2624" t="s">
        <v>3127</v>
      </c>
      <c r="K2624" s="5" t="s">
        <v>3128</v>
      </c>
      <c r="L2624">
        <v>6.3166666030883789</v>
      </c>
      <c r="M2624" t="s">
        <v>144</v>
      </c>
      <c r="N2624" t="s">
        <v>3129</v>
      </c>
      <c r="P2624" s="4" t="str">
        <f t="shared" si="79"/>
        <v>KRAYN-WKO-NDX-20120618</v>
      </c>
      <c r="Q2624">
        <f t="shared" si="80"/>
        <v>1</v>
      </c>
    </row>
    <row r="2625" spans="1:17" x14ac:dyDescent="0.25">
      <c r="A2625" t="s">
        <v>3871</v>
      </c>
      <c r="B2625" t="s">
        <v>2574</v>
      </c>
      <c r="C2625" s="2">
        <v>41078</v>
      </c>
      <c r="D2625" s="2">
        <v>41078</v>
      </c>
      <c r="E2625" t="s">
        <v>26</v>
      </c>
      <c r="F2625" t="s">
        <v>161</v>
      </c>
      <c r="G2625" t="s">
        <v>141</v>
      </c>
      <c r="H2625">
        <v>0.5</v>
      </c>
      <c r="I2625" t="s">
        <v>142</v>
      </c>
      <c r="K2625" s="5" t="s">
        <v>143</v>
      </c>
      <c r="L2625">
        <v>6.4333333969116211</v>
      </c>
      <c r="M2625" t="s">
        <v>144</v>
      </c>
      <c r="N2625" t="s">
        <v>3872</v>
      </c>
      <c r="P2625" s="4" t="str">
        <f t="shared" si="79"/>
        <v>KRAYN-WKO-NDX-20120618</v>
      </c>
      <c r="Q2625">
        <f t="shared" si="80"/>
        <v>1</v>
      </c>
    </row>
    <row r="2626" spans="1:17" x14ac:dyDescent="0.25">
      <c r="A2626" t="s">
        <v>3873</v>
      </c>
      <c r="B2626" t="s">
        <v>2574</v>
      </c>
      <c r="C2626" s="2">
        <v>41078</v>
      </c>
      <c r="D2626" s="2">
        <v>41078</v>
      </c>
      <c r="E2626" t="s">
        <v>26</v>
      </c>
      <c r="F2626" t="s">
        <v>1200</v>
      </c>
      <c r="G2626" t="s">
        <v>141</v>
      </c>
      <c r="H2626">
        <v>7</v>
      </c>
      <c r="I2626" t="s">
        <v>162</v>
      </c>
      <c r="J2626" t="s">
        <v>52</v>
      </c>
      <c r="K2626" s="5" t="s">
        <v>3874</v>
      </c>
      <c r="L2626">
        <v>6.4333333969116211</v>
      </c>
      <c r="M2626" t="s">
        <v>144</v>
      </c>
      <c r="N2626" t="s">
        <v>3875</v>
      </c>
      <c r="P2626" s="4" t="str">
        <f t="shared" si="79"/>
        <v>KRAYN-WKO-NDX-20120618</v>
      </c>
      <c r="Q2626">
        <f t="shared" si="80"/>
        <v>1</v>
      </c>
    </row>
    <row r="2627" spans="1:17" x14ac:dyDescent="0.25">
      <c r="A2627" t="s">
        <v>5174</v>
      </c>
      <c r="B2627" t="s">
        <v>1219</v>
      </c>
      <c r="C2627" s="2">
        <v>41079</v>
      </c>
      <c r="E2627" t="s">
        <v>1299</v>
      </c>
      <c r="F2627" t="s">
        <v>161</v>
      </c>
      <c r="G2627" t="s">
        <v>141</v>
      </c>
      <c r="H2627">
        <v>6</v>
      </c>
      <c r="I2627" t="s">
        <v>142</v>
      </c>
      <c r="K2627" s="5" t="s">
        <v>143</v>
      </c>
      <c r="L2627">
        <v>24.25</v>
      </c>
      <c r="M2627" t="s">
        <v>144</v>
      </c>
      <c r="N2627" t="s">
        <v>5175</v>
      </c>
      <c r="P2627" s="4" t="str">
        <f t="shared" ref="P2627:P2690" si="81">LEFT($A2627,22)</f>
        <v>KRAYN-WKO-NDX-20120619</v>
      </c>
      <c r="Q2627">
        <f t="shared" ref="Q2627:Q2690" si="82">COUNTIF($A$2:$A$2708,$A2627)</f>
        <v>1</v>
      </c>
    </row>
    <row r="2628" spans="1:17" x14ac:dyDescent="0.25">
      <c r="A2628" t="s">
        <v>3743</v>
      </c>
      <c r="B2628" t="s">
        <v>1587</v>
      </c>
      <c r="C2628" s="2">
        <v>41080</v>
      </c>
      <c r="D2628" s="2">
        <v>41080</v>
      </c>
      <c r="E2628" t="s">
        <v>26</v>
      </c>
      <c r="F2628" t="s">
        <v>1200</v>
      </c>
      <c r="G2628" t="s">
        <v>141</v>
      </c>
      <c r="H2628">
        <v>10</v>
      </c>
      <c r="I2628" t="s">
        <v>162</v>
      </c>
      <c r="J2628" t="s">
        <v>2930</v>
      </c>
      <c r="K2628" s="5" t="s">
        <v>3744</v>
      </c>
      <c r="L2628">
        <v>7</v>
      </c>
      <c r="M2628" t="s">
        <v>144</v>
      </c>
      <c r="N2628" t="s">
        <v>2932</v>
      </c>
      <c r="P2628" s="4" t="str">
        <f t="shared" si="81"/>
        <v>KRAYN-WKO-NDX-20120620</v>
      </c>
      <c r="Q2628">
        <f t="shared" si="82"/>
        <v>1</v>
      </c>
    </row>
    <row r="2629" spans="1:17" x14ac:dyDescent="0.25">
      <c r="A2629" t="s">
        <v>3888</v>
      </c>
      <c r="B2629" t="s">
        <v>1199</v>
      </c>
      <c r="C2629" s="2">
        <v>41080</v>
      </c>
      <c r="D2629" s="2">
        <v>41080</v>
      </c>
      <c r="E2629" t="s">
        <v>26</v>
      </c>
      <c r="F2629" t="s">
        <v>1216</v>
      </c>
      <c r="G2629" t="s">
        <v>141</v>
      </c>
      <c r="H2629">
        <v>1.5</v>
      </c>
      <c r="I2629" t="s">
        <v>142</v>
      </c>
      <c r="K2629" s="5" t="s">
        <v>143</v>
      </c>
      <c r="L2629">
        <v>7.0833334922790527</v>
      </c>
      <c r="M2629" t="s">
        <v>144</v>
      </c>
      <c r="N2629" t="s">
        <v>1614</v>
      </c>
      <c r="P2629" s="4" t="str">
        <f t="shared" si="81"/>
        <v>KRAYN-WKO-NDX-20120620</v>
      </c>
      <c r="Q2629">
        <f t="shared" si="82"/>
        <v>1</v>
      </c>
    </row>
    <row r="2630" spans="1:17" x14ac:dyDescent="0.25">
      <c r="A2630" t="s">
        <v>3980</v>
      </c>
      <c r="B2630" t="s">
        <v>1199</v>
      </c>
      <c r="C2630" s="2">
        <v>41080</v>
      </c>
      <c r="D2630" s="2">
        <v>41080</v>
      </c>
      <c r="E2630" t="s">
        <v>27</v>
      </c>
      <c r="F2630" t="s">
        <v>1200</v>
      </c>
      <c r="G2630" t="s">
        <v>141</v>
      </c>
      <c r="H2630">
        <v>0.5</v>
      </c>
      <c r="I2630" t="s">
        <v>162</v>
      </c>
      <c r="K2630" s="5" t="s">
        <v>143</v>
      </c>
      <c r="L2630">
        <v>5.9166665077209473</v>
      </c>
      <c r="M2630" t="s">
        <v>144</v>
      </c>
      <c r="N2630" t="s">
        <v>3981</v>
      </c>
      <c r="P2630" s="4" t="str">
        <f t="shared" si="81"/>
        <v>KRAYN-WKO-NDX-20120620</v>
      </c>
      <c r="Q2630">
        <f t="shared" si="82"/>
        <v>1</v>
      </c>
    </row>
    <row r="2631" spans="1:17" x14ac:dyDescent="0.25">
      <c r="A2631" t="s">
        <v>3982</v>
      </c>
      <c r="B2631" t="s">
        <v>1199</v>
      </c>
      <c r="C2631" s="2">
        <v>41080</v>
      </c>
      <c r="D2631" s="2">
        <v>41080</v>
      </c>
      <c r="E2631" t="s">
        <v>27</v>
      </c>
      <c r="F2631" t="s">
        <v>1200</v>
      </c>
      <c r="G2631" t="s">
        <v>141</v>
      </c>
      <c r="H2631">
        <v>0.5</v>
      </c>
      <c r="I2631" t="s">
        <v>162</v>
      </c>
      <c r="K2631" s="5" t="s">
        <v>143</v>
      </c>
      <c r="L2631">
        <v>5.9166665077209473</v>
      </c>
      <c r="M2631" t="s">
        <v>144</v>
      </c>
      <c r="N2631" t="s">
        <v>3983</v>
      </c>
      <c r="P2631" s="4" t="str">
        <f t="shared" si="81"/>
        <v>KRAYN-WKO-NDX-20120620</v>
      </c>
      <c r="Q2631">
        <f t="shared" si="82"/>
        <v>1</v>
      </c>
    </row>
    <row r="2632" spans="1:17" x14ac:dyDescent="0.25">
      <c r="A2632" t="s">
        <v>3994</v>
      </c>
      <c r="B2632" t="s">
        <v>1587</v>
      </c>
      <c r="C2632" s="2">
        <v>41080</v>
      </c>
      <c r="D2632" s="2">
        <v>41080</v>
      </c>
      <c r="E2632" t="s">
        <v>27</v>
      </c>
      <c r="F2632" t="s">
        <v>1200</v>
      </c>
      <c r="G2632" t="s">
        <v>141</v>
      </c>
      <c r="H2632">
        <v>18</v>
      </c>
      <c r="I2632" t="s">
        <v>162</v>
      </c>
      <c r="J2632" t="s">
        <v>3995</v>
      </c>
      <c r="K2632" s="5" t="s">
        <v>3996</v>
      </c>
      <c r="L2632">
        <v>5.9166665077209473</v>
      </c>
      <c r="M2632" t="s">
        <v>144</v>
      </c>
      <c r="N2632" t="s">
        <v>3095</v>
      </c>
      <c r="P2632" s="4" t="str">
        <f t="shared" si="81"/>
        <v>KRAYN-WKO-NDX-20120620</v>
      </c>
      <c r="Q2632">
        <f t="shared" si="82"/>
        <v>1</v>
      </c>
    </row>
    <row r="2633" spans="1:17" x14ac:dyDescent="0.25">
      <c r="A2633" t="s">
        <v>3130</v>
      </c>
      <c r="B2633" t="s">
        <v>1219</v>
      </c>
      <c r="C2633" s="2">
        <v>41081</v>
      </c>
      <c r="D2633" s="2">
        <v>41081</v>
      </c>
      <c r="E2633" t="s">
        <v>22</v>
      </c>
      <c r="F2633" t="s">
        <v>1200</v>
      </c>
      <c r="G2633" t="s">
        <v>141</v>
      </c>
      <c r="H2633">
        <v>12.5</v>
      </c>
      <c r="I2633" t="s">
        <v>162</v>
      </c>
      <c r="J2633" t="s">
        <v>55</v>
      </c>
      <c r="K2633" s="5" t="s">
        <v>333</v>
      </c>
      <c r="L2633">
        <v>7.3499999046325684</v>
      </c>
      <c r="M2633" t="s">
        <v>144</v>
      </c>
      <c r="N2633" t="s">
        <v>3131</v>
      </c>
      <c r="P2633" s="4" t="str">
        <f t="shared" si="81"/>
        <v>KRAYN-WKO-NDX-20120621</v>
      </c>
      <c r="Q2633">
        <f t="shared" si="82"/>
        <v>1</v>
      </c>
    </row>
    <row r="2634" spans="1:17" x14ac:dyDescent="0.25">
      <c r="A2634" t="s">
        <v>3997</v>
      </c>
      <c r="B2634" t="s">
        <v>1199</v>
      </c>
      <c r="C2634" s="2">
        <v>41081</v>
      </c>
      <c r="D2634" s="2">
        <v>41081</v>
      </c>
      <c r="E2634" t="s">
        <v>27</v>
      </c>
      <c r="F2634" t="s">
        <v>1216</v>
      </c>
      <c r="G2634" t="s">
        <v>141</v>
      </c>
      <c r="H2634">
        <v>2</v>
      </c>
      <c r="I2634" t="s">
        <v>142</v>
      </c>
      <c r="K2634" s="5" t="s">
        <v>143</v>
      </c>
      <c r="L2634">
        <v>7.0333333015441895</v>
      </c>
      <c r="M2634" t="s">
        <v>144</v>
      </c>
      <c r="N2634" t="s">
        <v>3998</v>
      </c>
      <c r="P2634" s="4" t="str">
        <f t="shared" si="81"/>
        <v>KRAYN-WKO-NDX-20120621</v>
      </c>
      <c r="Q2634">
        <f t="shared" si="82"/>
        <v>1</v>
      </c>
    </row>
    <row r="2635" spans="1:17" x14ac:dyDescent="0.25">
      <c r="A2635" t="s">
        <v>3999</v>
      </c>
      <c r="B2635" t="s">
        <v>1199</v>
      </c>
      <c r="C2635" s="2">
        <v>41081</v>
      </c>
      <c r="D2635" s="2">
        <v>41081</v>
      </c>
      <c r="E2635" t="s">
        <v>27</v>
      </c>
      <c r="F2635" t="s">
        <v>161</v>
      </c>
      <c r="G2635" t="s">
        <v>141</v>
      </c>
      <c r="H2635">
        <v>2</v>
      </c>
      <c r="I2635" t="s">
        <v>142</v>
      </c>
      <c r="K2635" s="5" t="s">
        <v>143</v>
      </c>
      <c r="L2635">
        <v>7.0333333015441895</v>
      </c>
      <c r="M2635" t="s">
        <v>144</v>
      </c>
      <c r="N2635" t="s">
        <v>3998</v>
      </c>
      <c r="P2635" s="4" t="str">
        <f t="shared" si="81"/>
        <v>KRAYN-WKO-NDX-20120621</v>
      </c>
      <c r="Q2635">
        <f t="shared" si="82"/>
        <v>1</v>
      </c>
    </row>
    <row r="2636" spans="1:17" x14ac:dyDescent="0.25">
      <c r="A2636" t="s">
        <v>4000</v>
      </c>
      <c r="B2636" t="s">
        <v>1199</v>
      </c>
      <c r="C2636" s="2">
        <v>41081</v>
      </c>
      <c r="D2636" s="2">
        <v>41081</v>
      </c>
      <c r="E2636" t="s">
        <v>27</v>
      </c>
      <c r="F2636" t="s">
        <v>1200</v>
      </c>
      <c r="G2636" t="s">
        <v>141</v>
      </c>
      <c r="H2636">
        <v>15</v>
      </c>
      <c r="I2636" t="s">
        <v>162</v>
      </c>
      <c r="J2636" t="s">
        <v>4001</v>
      </c>
      <c r="K2636" s="5" t="s">
        <v>4002</v>
      </c>
      <c r="L2636">
        <v>7.0333333015441895</v>
      </c>
      <c r="M2636" t="s">
        <v>144</v>
      </c>
      <c r="N2636" t="s">
        <v>4003</v>
      </c>
      <c r="P2636" s="4" t="str">
        <f t="shared" si="81"/>
        <v>KRAYN-WKO-NDX-20120621</v>
      </c>
      <c r="Q2636">
        <f t="shared" si="82"/>
        <v>1</v>
      </c>
    </row>
    <row r="2637" spans="1:17" x14ac:dyDescent="0.25">
      <c r="A2637" t="s">
        <v>5166</v>
      </c>
      <c r="B2637" t="s">
        <v>1344</v>
      </c>
      <c r="C2637" s="2">
        <v>41081</v>
      </c>
      <c r="D2637" s="2">
        <v>41081</v>
      </c>
      <c r="E2637" t="s">
        <v>35</v>
      </c>
      <c r="F2637" t="s">
        <v>1200</v>
      </c>
      <c r="G2637" t="s">
        <v>141</v>
      </c>
      <c r="H2637">
        <v>3.25</v>
      </c>
      <c r="I2637" t="s">
        <v>162</v>
      </c>
      <c r="K2637" s="5" t="s">
        <v>143</v>
      </c>
      <c r="L2637">
        <v>1.4333332777023315</v>
      </c>
      <c r="M2637" t="s">
        <v>144</v>
      </c>
      <c r="N2637" t="s">
        <v>5167</v>
      </c>
      <c r="P2637" s="4" t="str">
        <f t="shared" si="81"/>
        <v>KRAYN-WKO-NDX-20120621</v>
      </c>
      <c r="Q2637">
        <f t="shared" si="82"/>
        <v>1</v>
      </c>
    </row>
    <row r="2638" spans="1:17" x14ac:dyDescent="0.25">
      <c r="A2638" t="s">
        <v>5172</v>
      </c>
      <c r="B2638" t="s">
        <v>1219</v>
      </c>
      <c r="C2638" s="2">
        <v>41082</v>
      </c>
      <c r="E2638" t="s">
        <v>1299</v>
      </c>
      <c r="F2638" t="s">
        <v>1200</v>
      </c>
      <c r="G2638" t="s">
        <v>141</v>
      </c>
      <c r="H2638">
        <v>2</v>
      </c>
      <c r="I2638" t="s">
        <v>162</v>
      </c>
      <c r="K2638" s="5" t="s">
        <v>143</v>
      </c>
      <c r="L2638">
        <v>24.25</v>
      </c>
      <c r="M2638" t="s">
        <v>144</v>
      </c>
      <c r="N2638" t="s">
        <v>5173</v>
      </c>
      <c r="P2638" s="4" t="str">
        <f t="shared" si="81"/>
        <v>KRAYN-WKO-NDX-20120622</v>
      </c>
      <c r="Q2638">
        <f t="shared" si="82"/>
        <v>1</v>
      </c>
    </row>
    <row r="2639" spans="1:17" x14ac:dyDescent="0.25">
      <c r="A2639" t="s">
        <v>4947</v>
      </c>
      <c r="B2639" t="s">
        <v>2795</v>
      </c>
      <c r="C2639" s="2">
        <v>41085</v>
      </c>
      <c r="D2639" s="2">
        <v>41085</v>
      </c>
      <c r="E2639" t="s">
        <v>34</v>
      </c>
      <c r="F2639" t="s">
        <v>161</v>
      </c>
      <c r="G2639" t="s">
        <v>141</v>
      </c>
      <c r="H2639">
        <v>5.25</v>
      </c>
      <c r="I2639" t="s">
        <v>142</v>
      </c>
      <c r="K2639" s="5" t="s">
        <v>143</v>
      </c>
      <c r="L2639">
        <v>14.75</v>
      </c>
      <c r="M2639" t="s">
        <v>144</v>
      </c>
      <c r="N2639" t="s">
        <v>4948</v>
      </c>
      <c r="P2639" s="4" t="str">
        <f t="shared" si="81"/>
        <v>KRAYN-WKO-NDX-20120625</v>
      </c>
      <c r="Q2639">
        <f t="shared" si="82"/>
        <v>1</v>
      </c>
    </row>
    <row r="2640" spans="1:17" x14ac:dyDescent="0.25">
      <c r="A2640" t="s">
        <v>1900</v>
      </c>
      <c r="B2640" t="s">
        <v>1901</v>
      </c>
      <c r="C2640" s="2">
        <v>41086</v>
      </c>
      <c r="D2640" s="2">
        <v>41086</v>
      </c>
      <c r="E2640" t="s">
        <v>14</v>
      </c>
      <c r="F2640" t="s">
        <v>161</v>
      </c>
      <c r="G2640" t="s">
        <v>141</v>
      </c>
      <c r="H2640">
        <v>2.5</v>
      </c>
      <c r="I2640" t="s">
        <v>142</v>
      </c>
      <c r="K2640" s="5" t="s">
        <v>143</v>
      </c>
      <c r="L2640">
        <v>11.633333206176758</v>
      </c>
      <c r="M2640" t="s">
        <v>144</v>
      </c>
      <c r="N2640" t="s">
        <v>1902</v>
      </c>
      <c r="P2640" s="4" t="str">
        <f t="shared" si="81"/>
        <v>KRAYN-WKO-NDX-20120626</v>
      </c>
      <c r="Q2640">
        <f t="shared" si="82"/>
        <v>1</v>
      </c>
    </row>
    <row r="2641" spans="1:17" x14ac:dyDescent="0.25">
      <c r="A2641" t="s">
        <v>4428</v>
      </c>
      <c r="B2641" t="s">
        <v>2795</v>
      </c>
      <c r="C2641" s="2">
        <v>41088</v>
      </c>
      <c r="D2641" s="2">
        <v>41088</v>
      </c>
      <c r="E2641" t="s">
        <v>30</v>
      </c>
      <c r="F2641" t="s">
        <v>161</v>
      </c>
      <c r="G2641" t="s">
        <v>141</v>
      </c>
      <c r="H2641">
        <v>6</v>
      </c>
      <c r="I2641" t="s">
        <v>142</v>
      </c>
      <c r="J2641" t="s">
        <v>124</v>
      </c>
      <c r="K2641" s="5" t="s">
        <v>168</v>
      </c>
      <c r="L2641">
        <v>6</v>
      </c>
      <c r="M2641" t="s">
        <v>144</v>
      </c>
      <c r="N2641" t="s">
        <v>4429</v>
      </c>
      <c r="P2641" s="4" t="str">
        <f t="shared" si="81"/>
        <v>KRAYN-WKO-NDX-20120628</v>
      </c>
      <c r="Q2641">
        <f t="shared" si="82"/>
        <v>1</v>
      </c>
    </row>
    <row r="2642" spans="1:17" x14ac:dyDescent="0.25">
      <c r="A2642" t="s">
        <v>4780</v>
      </c>
      <c r="B2642" t="s">
        <v>4781</v>
      </c>
      <c r="C2642" s="2">
        <v>41088</v>
      </c>
      <c r="D2642" s="2">
        <v>41088</v>
      </c>
      <c r="E2642" t="s">
        <v>33</v>
      </c>
      <c r="F2642" t="s">
        <v>161</v>
      </c>
      <c r="G2642" t="s">
        <v>141</v>
      </c>
      <c r="H2642">
        <v>2.8333332538604736</v>
      </c>
      <c r="I2642" t="s">
        <v>142</v>
      </c>
      <c r="K2642" s="5" t="s">
        <v>143</v>
      </c>
      <c r="L2642">
        <v>1.8333333730697632</v>
      </c>
      <c r="M2642" t="s">
        <v>144</v>
      </c>
      <c r="N2642" t="s">
        <v>4782</v>
      </c>
      <c r="P2642" s="4" t="str">
        <f t="shared" si="81"/>
        <v>KRAYN-WKO-NDX-20120628</v>
      </c>
      <c r="Q2642">
        <f t="shared" si="82"/>
        <v>1</v>
      </c>
    </row>
    <row r="2643" spans="1:17" x14ac:dyDescent="0.25">
      <c r="A2643" t="s">
        <v>2247</v>
      </c>
      <c r="B2643" t="s">
        <v>2109</v>
      </c>
      <c r="C2643" s="2">
        <v>41090</v>
      </c>
      <c r="D2643" s="2">
        <v>41090</v>
      </c>
      <c r="E2643" t="s">
        <v>16</v>
      </c>
      <c r="F2643" t="s">
        <v>161</v>
      </c>
      <c r="G2643" t="s">
        <v>141</v>
      </c>
      <c r="H2643">
        <v>5.5</v>
      </c>
      <c r="I2643" t="s">
        <v>142</v>
      </c>
      <c r="J2643" t="s">
        <v>124</v>
      </c>
      <c r="K2643" s="5" t="s">
        <v>168</v>
      </c>
      <c r="L2643">
        <v>20.983333587646484</v>
      </c>
      <c r="M2643" t="s">
        <v>144</v>
      </c>
      <c r="N2643" t="s">
        <v>2248</v>
      </c>
      <c r="P2643" s="4" t="str">
        <f t="shared" si="81"/>
        <v>KRAYN-WKO-NDX-20120630</v>
      </c>
      <c r="Q2643">
        <f t="shared" si="82"/>
        <v>1</v>
      </c>
    </row>
    <row r="2644" spans="1:17" x14ac:dyDescent="0.25">
      <c r="A2644" t="s">
        <v>2393</v>
      </c>
      <c r="B2644" t="s">
        <v>1461</v>
      </c>
      <c r="C2644" s="2">
        <v>41090</v>
      </c>
      <c r="D2644" s="2">
        <v>41090</v>
      </c>
      <c r="E2644" t="s">
        <v>17</v>
      </c>
      <c r="F2644" t="s">
        <v>161</v>
      </c>
      <c r="G2644" t="s">
        <v>141</v>
      </c>
      <c r="H2644">
        <v>3</v>
      </c>
      <c r="I2644" t="s">
        <v>142</v>
      </c>
      <c r="K2644" s="5" t="s">
        <v>143</v>
      </c>
      <c r="L2644">
        <v>11.050000190734863</v>
      </c>
      <c r="M2644" t="s">
        <v>144</v>
      </c>
      <c r="N2644" t="s">
        <v>2394</v>
      </c>
      <c r="P2644" s="4" t="str">
        <f t="shared" si="81"/>
        <v>KRAYN-WKO-NDX-20120630</v>
      </c>
      <c r="Q2644">
        <f t="shared" si="82"/>
        <v>1</v>
      </c>
    </row>
    <row r="2645" spans="1:17" x14ac:dyDescent="0.25">
      <c r="A2645" t="s">
        <v>2297</v>
      </c>
      <c r="B2645" t="s">
        <v>1199</v>
      </c>
      <c r="C2645" s="2">
        <v>41093</v>
      </c>
      <c r="D2645" s="2">
        <v>41093</v>
      </c>
      <c r="E2645" t="s">
        <v>16</v>
      </c>
      <c r="F2645" t="s">
        <v>161</v>
      </c>
      <c r="G2645" t="s">
        <v>141</v>
      </c>
      <c r="H2645">
        <v>4</v>
      </c>
      <c r="I2645" t="s">
        <v>142</v>
      </c>
      <c r="K2645" s="5" t="s">
        <v>143</v>
      </c>
      <c r="L2645">
        <v>1.7166666984558105</v>
      </c>
      <c r="M2645" t="s">
        <v>144</v>
      </c>
      <c r="N2645" t="s">
        <v>2298</v>
      </c>
      <c r="P2645" s="4" t="str">
        <f t="shared" si="81"/>
        <v>KRAYN-WKO-NDX-20120703</v>
      </c>
      <c r="Q2645">
        <f t="shared" si="82"/>
        <v>1</v>
      </c>
    </row>
    <row r="2646" spans="1:17" x14ac:dyDescent="0.25">
      <c r="A2646" t="s">
        <v>2102</v>
      </c>
      <c r="B2646" t="s">
        <v>2103</v>
      </c>
      <c r="C2646" s="2">
        <v>41096</v>
      </c>
      <c r="D2646" s="2">
        <v>41096</v>
      </c>
      <c r="E2646" t="s">
        <v>15</v>
      </c>
      <c r="F2646" t="s">
        <v>161</v>
      </c>
      <c r="G2646" t="s">
        <v>141</v>
      </c>
      <c r="H2646">
        <v>3</v>
      </c>
      <c r="I2646" t="s">
        <v>142</v>
      </c>
      <c r="K2646" s="5" t="s">
        <v>143</v>
      </c>
      <c r="L2646">
        <v>3.1666667461395264</v>
      </c>
      <c r="M2646" t="s">
        <v>144</v>
      </c>
      <c r="N2646" t="s">
        <v>2104</v>
      </c>
      <c r="P2646" s="4" t="str">
        <f t="shared" si="81"/>
        <v>KRAYN-WKO-NDX-20120706</v>
      </c>
      <c r="Q2646">
        <f t="shared" si="82"/>
        <v>1</v>
      </c>
    </row>
    <row r="2647" spans="1:17" x14ac:dyDescent="0.25">
      <c r="A2647" t="s">
        <v>4609</v>
      </c>
      <c r="B2647" t="s">
        <v>1199</v>
      </c>
      <c r="C2647" s="2">
        <v>41096</v>
      </c>
      <c r="D2647" s="2">
        <v>41096</v>
      </c>
      <c r="E2647" t="s">
        <v>32</v>
      </c>
      <c r="F2647" t="s">
        <v>161</v>
      </c>
      <c r="G2647" t="s">
        <v>141</v>
      </c>
      <c r="H2647">
        <v>2</v>
      </c>
      <c r="I2647" t="s">
        <v>142</v>
      </c>
      <c r="K2647" s="5" t="s">
        <v>143</v>
      </c>
      <c r="L2647">
        <v>68.650001525878906</v>
      </c>
      <c r="M2647" t="s">
        <v>144</v>
      </c>
      <c r="N2647" t="s">
        <v>4610</v>
      </c>
      <c r="P2647" s="4" t="str">
        <f t="shared" si="81"/>
        <v>KRAYN-WKO-NDX-20120706</v>
      </c>
      <c r="Q2647">
        <f t="shared" si="82"/>
        <v>1</v>
      </c>
    </row>
    <row r="2648" spans="1:17" x14ac:dyDescent="0.25">
      <c r="A2648" t="s">
        <v>2718</v>
      </c>
      <c r="B2648" t="s">
        <v>1199</v>
      </c>
      <c r="C2648" s="2">
        <v>41100</v>
      </c>
      <c r="D2648" s="2">
        <v>41100</v>
      </c>
      <c r="E2648" t="s">
        <v>18</v>
      </c>
      <c r="F2648" t="s">
        <v>1216</v>
      </c>
      <c r="G2648" t="s">
        <v>141</v>
      </c>
      <c r="H2648">
        <v>9</v>
      </c>
      <c r="I2648" t="s">
        <v>142</v>
      </c>
      <c r="K2648" s="5" t="s">
        <v>143</v>
      </c>
      <c r="L2648">
        <v>6.3499999046325684</v>
      </c>
      <c r="M2648" t="s">
        <v>144</v>
      </c>
      <c r="N2648" t="s">
        <v>2572</v>
      </c>
      <c r="P2648" s="4" t="str">
        <f t="shared" si="81"/>
        <v>KRAYN-WKO-NDX-20120710</v>
      </c>
      <c r="Q2648">
        <f t="shared" si="82"/>
        <v>1</v>
      </c>
    </row>
    <row r="2649" spans="1:17" x14ac:dyDescent="0.25">
      <c r="A2649" t="s">
        <v>2571</v>
      </c>
      <c r="B2649" t="s">
        <v>1199</v>
      </c>
      <c r="C2649" s="2">
        <v>41100</v>
      </c>
      <c r="D2649" s="2">
        <v>41100</v>
      </c>
      <c r="E2649" t="s">
        <v>18</v>
      </c>
      <c r="F2649" t="s">
        <v>1216</v>
      </c>
      <c r="G2649" t="s">
        <v>141</v>
      </c>
      <c r="H2649">
        <v>9</v>
      </c>
      <c r="I2649" t="s">
        <v>142</v>
      </c>
      <c r="K2649" s="5" t="s">
        <v>143</v>
      </c>
      <c r="L2649">
        <v>6.3499999046325684</v>
      </c>
      <c r="M2649" t="s">
        <v>144</v>
      </c>
      <c r="N2649" t="s">
        <v>2572</v>
      </c>
      <c r="P2649" s="4" t="str">
        <f t="shared" si="81"/>
        <v>KRAYN-WKO-NDX-20120710</v>
      </c>
      <c r="Q2649">
        <f t="shared" si="82"/>
        <v>1</v>
      </c>
    </row>
    <row r="2650" spans="1:17" x14ac:dyDescent="0.25">
      <c r="A2650" t="s">
        <v>1215</v>
      </c>
      <c r="B2650" t="s">
        <v>1199</v>
      </c>
      <c r="C2650" s="2">
        <v>41101</v>
      </c>
      <c r="D2650" s="2">
        <v>41101</v>
      </c>
      <c r="E2650" t="s">
        <v>19</v>
      </c>
      <c r="F2650" t="s">
        <v>1216</v>
      </c>
      <c r="G2650" t="s">
        <v>141</v>
      </c>
      <c r="H2650">
        <v>20.75</v>
      </c>
      <c r="I2650" t="s">
        <v>142</v>
      </c>
      <c r="K2650" s="5" t="s">
        <v>143</v>
      </c>
      <c r="L2650">
        <v>8.8333330154418945</v>
      </c>
      <c r="M2650" t="s">
        <v>144</v>
      </c>
      <c r="N2650" t="s">
        <v>1217</v>
      </c>
      <c r="P2650" s="4" t="str">
        <f t="shared" si="81"/>
        <v>KRAYN-WKO-NDX-20120711</v>
      </c>
      <c r="Q2650">
        <f t="shared" si="82"/>
        <v>1</v>
      </c>
    </row>
    <row r="2651" spans="1:17" x14ac:dyDescent="0.25">
      <c r="A2651" t="s">
        <v>2818</v>
      </c>
      <c r="B2651" t="s">
        <v>1199</v>
      </c>
      <c r="C2651" s="2">
        <v>41101</v>
      </c>
      <c r="D2651" s="2">
        <v>41101</v>
      </c>
      <c r="E2651" t="s">
        <v>19</v>
      </c>
      <c r="F2651" t="s">
        <v>140</v>
      </c>
      <c r="G2651" t="s">
        <v>141</v>
      </c>
      <c r="H2651">
        <v>12</v>
      </c>
      <c r="I2651" t="s">
        <v>142</v>
      </c>
      <c r="J2651" t="s">
        <v>136</v>
      </c>
      <c r="K2651" s="5" t="s">
        <v>333</v>
      </c>
      <c r="L2651">
        <v>8.8333330154418945</v>
      </c>
      <c r="M2651" t="s">
        <v>144</v>
      </c>
      <c r="N2651" t="s">
        <v>2819</v>
      </c>
      <c r="P2651" s="4" t="str">
        <f t="shared" si="81"/>
        <v>KRAYN-WKO-NDX-20120711</v>
      </c>
      <c r="Q2651">
        <f t="shared" si="82"/>
        <v>1</v>
      </c>
    </row>
    <row r="2652" spans="1:17" x14ac:dyDescent="0.25">
      <c r="A2652" t="s">
        <v>3132</v>
      </c>
      <c r="B2652" t="s">
        <v>1199</v>
      </c>
      <c r="C2652" s="2">
        <v>41101</v>
      </c>
      <c r="D2652" s="2">
        <v>41101</v>
      </c>
      <c r="E2652" t="s">
        <v>22</v>
      </c>
      <c r="F2652" t="s">
        <v>161</v>
      </c>
      <c r="G2652" t="s">
        <v>141</v>
      </c>
      <c r="H2652">
        <v>1.75</v>
      </c>
      <c r="I2652" t="s">
        <v>142</v>
      </c>
      <c r="K2652" s="5" t="s">
        <v>143</v>
      </c>
      <c r="L2652">
        <v>1.2333333492279053</v>
      </c>
      <c r="M2652" t="s">
        <v>144</v>
      </c>
      <c r="N2652" t="s">
        <v>3133</v>
      </c>
      <c r="P2652" s="4" t="str">
        <f t="shared" si="81"/>
        <v>KRAYN-WKO-NDX-20120711</v>
      </c>
      <c r="Q2652">
        <f t="shared" si="82"/>
        <v>1</v>
      </c>
    </row>
    <row r="2653" spans="1:17" x14ac:dyDescent="0.25">
      <c r="A2653" t="s">
        <v>4949</v>
      </c>
      <c r="B2653" t="s">
        <v>1199</v>
      </c>
      <c r="C2653" s="2">
        <v>41101</v>
      </c>
      <c r="D2653" s="2">
        <v>41101</v>
      </c>
      <c r="E2653" t="s">
        <v>34</v>
      </c>
      <c r="F2653" t="s">
        <v>161</v>
      </c>
      <c r="G2653" t="s">
        <v>141</v>
      </c>
      <c r="H2653">
        <v>2</v>
      </c>
      <c r="I2653" t="s">
        <v>142</v>
      </c>
      <c r="J2653" t="s">
        <v>63</v>
      </c>
      <c r="K2653" s="5" t="s">
        <v>168</v>
      </c>
      <c r="L2653">
        <v>0.91666668653488159</v>
      </c>
      <c r="M2653" t="s">
        <v>144</v>
      </c>
      <c r="N2653" t="s">
        <v>4950</v>
      </c>
      <c r="P2653" s="4" t="str">
        <f t="shared" si="81"/>
        <v>KRAYN-WKO-NDX-20120711</v>
      </c>
      <c r="Q2653">
        <f t="shared" si="82"/>
        <v>1</v>
      </c>
    </row>
    <row r="2654" spans="1:17" x14ac:dyDescent="0.25">
      <c r="A2654" t="s">
        <v>2937</v>
      </c>
      <c r="B2654" t="s">
        <v>1199</v>
      </c>
      <c r="C2654" s="2">
        <v>41102</v>
      </c>
      <c r="D2654" s="2">
        <v>41102</v>
      </c>
      <c r="E2654" t="s">
        <v>20</v>
      </c>
      <c r="F2654" t="s">
        <v>161</v>
      </c>
      <c r="G2654" t="s">
        <v>141</v>
      </c>
      <c r="H2654">
        <v>8.75</v>
      </c>
      <c r="I2654" t="s">
        <v>142</v>
      </c>
      <c r="K2654" s="5" t="s">
        <v>143</v>
      </c>
      <c r="L2654">
        <v>7.1666665077209473</v>
      </c>
      <c r="M2654" t="s">
        <v>144</v>
      </c>
      <c r="N2654" t="s">
        <v>2938</v>
      </c>
      <c r="P2654" s="4" t="str">
        <f t="shared" si="81"/>
        <v>KRAYN-WKO-NDX-20120712</v>
      </c>
      <c r="Q2654">
        <f t="shared" si="82"/>
        <v>1</v>
      </c>
    </row>
    <row r="2655" spans="1:17" x14ac:dyDescent="0.25">
      <c r="A2655" t="s">
        <v>2980</v>
      </c>
      <c r="B2655" t="s">
        <v>1199</v>
      </c>
      <c r="C2655" s="2">
        <v>41102</v>
      </c>
      <c r="D2655" s="2">
        <v>41102</v>
      </c>
      <c r="E2655" t="s">
        <v>20</v>
      </c>
      <c r="F2655" t="s">
        <v>161</v>
      </c>
      <c r="G2655" t="s">
        <v>141</v>
      </c>
      <c r="H2655">
        <v>10.25</v>
      </c>
      <c r="I2655" t="s">
        <v>142</v>
      </c>
      <c r="J2655" t="s">
        <v>136</v>
      </c>
      <c r="K2655" s="5" t="s">
        <v>168</v>
      </c>
      <c r="L2655">
        <v>7.1666665077209473</v>
      </c>
      <c r="M2655" t="s">
        <v>144</v>
      </c>
      <c r="N2655" t="s">
        <v>2981</v>
      </c>
      <c r="P2655" s="4" t="str">
        <f t="shared" si="81"/>
        <v>KRAYN-WKO-NDX-20120712</v>
      </c>
      <c r="Q2655">
        <f t="shared" si="82"/>
        <v>1</v>
      </c>
    </row>
    <row r="2656" spans="1:17" x14ac:dyDescent="0.25">
      <c r="A2656" t="s">
        <v>2508</v>
      </c>
      <c r="B2656" t="s">
        <v>1592</v>
      </c>
      <c r="C2656" s="2">
        <v>41106</v>
      </c>
      <c r="D2656" s="2">
        <v>41107</v>
      </c>
      <c r="E2656" t="s">
        <v>17</v>
      </c>
      <c r="F2656" t="s">
        <v>161</v>
      </c>
      <c r="G2656" t="s">
        <v>141</v>
      </c>
      <c r="H2656">
        <v>2.5</v>
      </c>
      <c r="I2656" t="s">
        <v>142</v>
      </c>
      <c r="K2656" s="5" t="s">
        <v>143</v>
      </c>
      <c r="L2656">
        <v>2.8333332538604736</v>
      </c>
      <c r="M2656" t="s">
        <v>144</v>
      </c>
      <c r="N2656" t="s">
        <v>2509</v>
      </c>
      <c r="P2656" s="4" t="str">
        <f t="shared" si="81"/>
        <v>KRAYN-WKO-NDX-20120716</v>
      </c>
      <c r="Q2656">
        <f t="shared" si="82"/>
        <v>1</v>
      </c>
    </row>
    <row r="2657" spans="1:17" x14ac:dyDescent="0.25">
      <c r="A2657" t="s">
        <v>1749</v>
      </c>
      <c r="B2657" t="s">
        <v>1199</v>
      </c>
      <c r="C2657" s="2">
        <v>41107</v>
      </c>
      <c r="D2657" s="2">
        <v>41107</v>
      </c>
      <c r="E2657" t="s">
        <v>13</v>
      </c>
      <c r="F2657" t="s">
        <v>1216</v>
      </c>
      <c r="G2657" t="s">
        <v>141</v>
      </c>
      <c r="H2657">
        <v>11.5</v>
      </c>
      <c r="I2657" t="s">
        <v>142</v>
      </c>
      <c r="J2657" t="s">
        <v>136</v>
      </c>
      <c r="K2657" s="5" t="s">
        <v>168</v>
      </c>
      <c r="L2657">
        <v>9.3500003814697266</v>
      </c>
      <c r="M2657" t="s">
        <v>144</v>
      </c>
      <c r="N2657" t="s">
        <v>1750</v>
      </c>
      <c r="P2657" s="4" t="str">
        <f t="shared" si="81"/>
        <v>KRAYN-WKO-NDX-20120717</v>
      </c>
      <c r="Q2657">
        <f t="shared" si="82"/>
        <v>1</v>
      </c>
    </row>
    <row r="2658" spans="1:17" x14ac:dyDescent="0.25">
      <c r="A2658" t="s">
        <v>1751</v>
      </c>
      <c r="B2658" t="s">
        <v>1199</v>
      </c>
      <c r="C2658" s="2">
        <v>41107</v>
      </c>
      <c r="D2658" s="2">
        <v>41107</v>
      </c>
      <c r="E2658" t="s">
        <v>13</v>
      </c>
      <c r="F2658" t="s">
        <v>1216</v>
      </c>
      <c r="G2658" t="s">
        <v>141</v>
      </c>
      <c r="H2658">
        <v>6.25</v>
      </c>
      <c r="I2658" t="s">
        <v>142</v>
      </c>
      <c r="K2658" s="5" t="s">
        <v>143</v>
      </c>
      <c r="L2658">
        <v>9.3333330154418945</v>
      </c>
      <c r="M2658" t="s">
        <v>144</v>
      </c>
      <c r="N2658" t="s">
        <v>1752</v>
      </c>
      <c r="P2658" s="4" t="str">
        <f t="shared" si="81"/>
        <v>KRAYN-WKO-NDX-20120717</v>
      </c>
      <c r="Q2658">
        <f t="shared" si="82"/>
        <v>1</v>
      </c>
    </row>
    <row r="2659" spans="1:17" x14ac:dyDescent="0.25">
      <c r="A2659" t="s">
        <v>4839</v>
      </c>
      <c r="B2659" t="s">
        <v>2241</v>
      </c>
      <c r="C2659" s="2">
        <v>41108</v>
      </c>
      <c r="D2659" s="2">
        <v>41108</v>
      </c>
      <c r="E2659" t="s">
        <v>33</v>
      </c>
      <c r="F2659" t="s">
        <v>161</v>
      </c>
      <c r="G2659" t="s">
        <v>141</v>
      </c>
      <c r="H2659">
        <v>1.5</v>
      </c>
      <c r="I2659" t="s">
        <v>142</v>
      </c>
      <c r="J2659" t="s">
        <v>60</v>
      </c>
      <c r="K2659" s="5" t="s">
        <v>680</v>
      </c>
      <c r="L2659">
        <v>0.15000000596046448</v>
      </c>
      <c r="M2659" t="s">
        <v>144</v>
      </c>
      <c r="N2659" t="s">
        <v>4840</v>
      </c>
      <c r="P2659" s="4" t="str">
        <f t="shared" si="81"/>
        <v>KRAYN-WKO-NDX-20120718</v>
      </c>
      <c r="Q2659">
        <f t="shared" si="82"/>
        <v>1</v>
      </c>
    </row>
    <row r="2660" spans="1:17" x14ac:dyDescent="0.25">
      <c r="A2660" t="s">
        <v>4951</v>
      </c>
      <c r="B2660" t="s">
        <v>3724</v>
      </c>
      <c r="C2660" s="2">
        <v>41108</v>
      </c>
      <c r="D2660" s="2">
        <v>41108</v>
      </c>
      <c r="E2660" t="s">
        <v>34</v>
      </c>
      <c r="F2660" t="s">
        <v>161</v>
      </c>
      <c r="G2660" t="s">
        <v>141</v>
      </c>
      <c r="H2660">
        <v>2</v>
      </c>
      <c r="I2660" t="s">
        <v>142</v>
      </c>
      <c r="K2660" s="5" t="s">
        <v>143</v>
      </c>
      <c r="L2660">
        <v>1.7999999523162842</v>
      </c>
      <c r="M2660" t="s">
        <v>144</v>
      </c>
      <c r="N2660" t="s">
        <v>4952</v>
      </c>
      <c r="P2660" s="4" t="str">
        <f t="shared" si="81"/>
        <v>KRAYN-WKO-NDX-20120718</v>
      </c>
      <c r="Q2660">
        <f t="shared" si="82"/>
        <v>1</v>
      </c>
    </row>
    <row r="2661" spans="1:17" x14ac:dyDescent="0.25">
      <c r="A2661" t="s">
        <v>2238</v>
      </c>
      <c r="B2661" t="s">
        <v>2109</v>
      </c>
      <c r="C2661" s="2">
        <v>41111</v>
      </c>
      <c r="D2661" s="2">
        <v>41111</v>
      </c>
      <c r="E2661" t="s">
        <v>16</v>
      </c>
      <c r="F2661" t="s">
        <v>161</v>
      </c>
      <c r="G2661" t="s">
        <v>141</v>
      </c>
      <c r="H2661">
        <v>4</v>
      </c>
      <c r="I2661" t="s">
        <v>142</v>
      </c>
      <c r="K2661" s="5" t="s">
        <v>143</v>
      </c>
      <c r="L2661">
        <v>6.4000000953674316</v>
      </c>
      <c r="M2661" t="s">
        <v>144</v>
      </c>
      <c r="N2661" t="s">
        <v>2239</v>
      </c>
      <c r="P2661" s="4" t="str">
        <f t="shared" si="81"/>
        <v>KRAYN-WKO-NDX-20120721</v>
      </c>
      <c r="Q2661">
        <f t="shared" si="82"/>
        <v>1</v>
      </c>
    </row>
    <row r="2662" spans="1:17" x14ac:dyDescent="0.25">
      <c r="A2662" t="s">
        <v>1408</v>
      </c>
      <c r="B2662" t="s">
        <v>1219</v>
      </c>
      <c r="C2662" s="2">
        <v>41113</v>
      </c>
      <c r="D2662" s="2">
        <v>41113</v>
      </c>
      <c r="E2662" t="s">
        <v>11</v>
      </c>
      <c r="F2662" t="s">
        <v>1200</v>
      </c>
      <c r="G2662" t="s">
        <v>141</v>
      </c>
      <c r="H2662">
        <v>3.5</v>
      </c>
      <c r="I2662" t="s">
        <v>162</v>
      </c>
      <c r="K2662" s="5" t="s">
        <v>143</v>
      </c>
      <c r="L2662">
        <v>1.4916666746139526</v>
      </c>
      <c r="M2662" t="s">
        <v>144</v>
      </c>
      <c r="N2662" t="s">
        <v>1409</v>
      </c>
      <c r="P2662" s="4" t="str">
        <f t="shared" si="81"/>
        <v>KRAYN-WKO-NDX-20120723</v>
      </c>
      <c r="Q2662">
        <f t="shared" si="82"/>
        <v>1</v>
      </c>
    </row>
    <row r="2663" spans="1:17" x14ac:dyDescent="0.25">
      <c r="A2663" t="s">
        <v>1410</v>
      </c>
      <c r="B2663" t="s">
        <v>1411</v>
      </c>
      <c r="C2663" s="2">
        <v>41114</v>
      </c>
      <c r="E2663" t="s">
        <v>11</v>
      </c>
      <c r="F2663" t="s">
        <v>161</v>
      </c>
      <c r="G2663" t="s">
        <v>141</v>
      </c>
      <c r="H2663">
        <v>4</v>
      </c>
      <c r="I2663" t="s">
        <v>142</v>
      </c>
      <c r="K2663" s="5" t="s">
        <v>143</v>
      </c>
      <c r="L2663">
        <v>1.4916666746139526</v>
      </c>
      <c r="M2663" t="s">
        <v>144</v>
      </c>
      <c r="N2663" t="s">
        <v>1412</v>
      </c>
      <c r="P2663" s="4" t="str">
        <f t="shared" si="81"/>
        <v>KRAYN-WKO-NDX-20120724</v>
      </c>
      <c r="Q2663">
        <f t="shared" si="82"/>
        <v>1</v>
      </c>
    </row>
    <row r="2664" spans="1:17" x14ac:dyDescent="0.25">
      <c r="A2664" t="s">
        <v>1413</v>
      </c>
      <c r="B2664" t="s">
        <v>1411</v>
      </c>
      <c r="C2664" s="2">
        <v>41114</v>
      </c>
      <c r="E2664" t="s">
        <v>11</v>
      </c>
      <c r="F2664" t="s">
        <v>1216</v>
      </c>
      <c r="G2664" t="s">
        <v>141</v>
      </c>
      <c r="H2664">
        <v>3</v>
      </c>
      <c r="I2664" t="s">
        <v>142</v>
      </c>
      <c r="K2664" s="5" t="s">
        <v>143</v>
      </c>
      <c r="L2664">
        <v>1.4916666746139526</v>
      </c>
      <c r="M2664" t="s">
        <v>144</v>
      </c>
      <c r="N2664" t="s">
        <v>1414</v>
      </c>
      <c r="P2664" s="4" t="str">
        <f t="shared" si="81"/>
        <v>KRAYN-WKO-NDX-20120724</v>
      </c>
      <c r="Q2664">
        <f t="shared" si="82"/>
        <v>1</v>
      </c>
    </row>
    <row r="2665" spans="1:17" x14ac:dyDescent="0.25">
      <c r="A2665" t="s">
        <v>5168</v>
      </c>
      <c r="B2665" t="s">
        <v>1411</v>
      </c>
      <c r="C2665" s="2">
        <v>41114</v>
      </c>
      <c r="E2665" t="s">
        <v>35</v>
      </c>
      <c r="F2665" t="s">
        <v>161</v>
      </c>
      <c r="G2665" t="s">
        <v>141</v>
      </c>
      <c r="H2665">
        <v>2.5</v>
      </c>
      <c r="I2665" t="s">
        <v>142</v>
      </c>
      <c r="K2665" s="5" t="s">
        <v>143</v>
      </c>
      <c r="L2665">
        <v>1.4333332777023315</v>
      </c>
      <c r="M2665" t="s">
        <v>144</v>
      </c>
      <c r="N2665" t="s">
        <v>5169</v>
      </c>
      <c r="P2665" s="4" t="str">
        <f t="shared" si="81"/>
        <v>KRAYN-WKO-NDX-20120724</v>
      </c>
      <c r="Q2665">
        <f t="shared" si="82"/>
        <v>1</v>
      </c>
    </row>
    <row r="2666" spans="1:17" x14ac:dyDescent="0.25">
      <c r="A2666" t="s">
        <v>1609</v>
      </c>
      <c r="B2666" t="s">
        <v>1411</v>
      </c>
      <c r="C2666" s="2">
        <v>41115</v>
      </c>
      <c r="D2666" s="2">
        <v>41116</v>
      </c>
      <c r="E2666" t="s">
        <v>11</v>
      </c>
      <c r="F2666" t="s">
        <v>161</v>
      </c>
      <c r="G2666" t="s">
        <v>141</v>
      </c>
      <c r="H2666">
        <v>7</v>
      </c>
      <c r="I2666" t="s">
        <v>142</v>
      </c>
      <c r="J2666" t="s">
        <v>110</v>
      </c>
      <c r="K2666" s="5" t="s">
        <v>968</v>
      </c>
      <c r="L2666">
        <v>22.633333206176758</v>
      </c>
      <c r="M2666" t="s">
        <v>144</v>
      </c>
      <c r="N2666" t="s">
        <v>1610</v>
      </c>
      <c r="P2666" s="4" t="str">
        <f t="shared" si="81"/>
        <v>KRAYN-WKO-NDX-20120725</v>
      </c>
      <c r="Q2666">
        <f t="shared" si="82"/>
        <v>1</v>
      </c>
    </row>
    <row r="2667" spans="1:17" x14ac:dyDescent="0.25">
      <c r="A2667" t="s">
        <v>1611</v>
      </c>
      <c r="B2667" t="s">
        <v>1411</v>
      </c>
      <c r="C2667" s="2">
        <v>41115</v>
      </c>
      <c r="D2667" s="2">
        <v>41116</v>
      </c>
      <c r="E2667" t="s">
        <v>11</v>
      </c>
      <c r="F2667" t="s">
        <v>1216</v>
      </c>
      <c r="G2667" t="s">
        <v>141</v>
      </c>
      <c r="H2667">
        <v>4.5</v>
      </c>
      <c r="I2667" t="s">
        <v>142</v>
      </c>
      <c r="K2667" s="5" t="s">
        <v>143</v>
      </c>
      <c r="L2667">
        <v>22.633333206176758</v>
      </c>
      <c r="M2667" t="s">
        <v>144</v>
      </c>
      <c r="N2667" t="s">
        <v>1612</v>
      </c>
      <c r="P2667" s="4" t="str">
        <f t="shared" si="81"/>
        <v>KRAYN-WKO-NDX-20120725</v>
      </c>
      <c r="Q2667">
        <f t="shared" si="82"/>
        <v>1</v>
      </c>
    </row>
    <row r="2668" spans="1:17" x14ac:dyDescent="0.25">
      <c r="A2668" t="s">
        <v>1613</v>
      </c>
      <c r="B2668" t="s">
        <v>1411</v>
      </c>
      <c r="C2668" s="2">
        <v>41115</v>
      </c>
      <c r="D2668" s="2">
        <v>41116</v>
      </c>
      <c r="E2668" t="s">
        <v>11</v>
      </c>
      <c r="F2668" t="s">
        <v>1216</v>
      </c>
      <c r="G2668" t="s">
        <v>141</v>
      </c>
      <c r="H2668">
        <v>2</v>
      </c>
      <c r="I2668" t="s">
        <v>142</v>
      </c>
      <c r="K2668" s="5" t="s">
        <v>143</v>
      </c>
      <c r="L2668">
        <v>22.633333206176758</v>
      </c>
      <c r="M2668" t="s">
        <v>144</v>
      </c>
      <c r="N2668" t="s">
        <v>1614</v>
      </c>
      <c r="P2668" s="4" t="str">
        <f t="shared" si="81"/>
        <v>KRAYN-WKO-NDX-20120725</v>
      </c>
      <c r="Q2668">
        <f t="shared" si="82"/>
        <v>1</v>
      </c>
    </row>
    <row r="2669" spans="1:17" x14ac:dyDescent="0.25">
      <c r="A2669" t="s">
        <v>4162</v>
      </c>
      <c r="B2669" t="s">
        <v>1199</v>
      </c>
      <c r="C2669" s="2">
        <v>41115</v>
      </c>
      <c r="D2669" s="2">
        <v>41116</v>
      </c>
      <c r="E2669" t="s">
        <v>28</v>
      </c>
      <c r="F2669" t="s">
        <v>161</v>
      </c>
      <c r="G2669" t="s">
        <v>141</v>
      </c>
      <c r="H2669">
        <v>16</v>
      </c>
      <c r="I2669" t="s">
        <v>142</v>
      </c>
      <c r="J2669" t="s">
        <v>3308</v>
      </c>
      <c r="K2669" s="5" t="s">
        <v>1556</v>
      </c>
      <c r="L2669">
        <v>13.539722442626953</v>
      </c>
      <c r="M2669" t="s">
        <v>144</v>
      </c>
      <c r="N2669" t="s">
        <v>4163</v>
      </c>
      <c r="P2669" s="4" t="str">
        <f t="shared" si="81"/>
        <v>KRAYN-WKO-NDX-20120725</v>
      </c>
      <c r="Q2669">
        <f t="shared" si="82"/>
        <v>1</v>
      </c>
    </row>
    <row r="2670" spans="1:17" x14ac:dyDescent="0.25">
      <c r="A2670" t="s">
        <v>4527</v>
      </c>
      <c r="B2670" t="s">
        <v>1199</v>
      </c>
      <c r="C2670" s="2">
        <v>41115</v>
      </c>
      <c r="D2670" s="2">
        <v>41116</v>
      </c>
      <c r="E2670" t="s">
        <v>31</v>
      </c>
      <c r="F2670" t="s">
        <v>161</v>
      </c>
      <c r="G2670" t="s">
        <v>141</v>
      </c>
      <c r="H2670">
        <v>8</v>
      </c>
      <c r="I2670" t="s">
        <v>142</v>
      </c>
      <c r="K2670" s="5" t="s">
        <v>143</v>
      </c>
      <c r="L2670">
        <v>9.2166662216186523</v>
      </c>
      <c r="M2670" t="s">
        <v>144</v>
      </c>
      <c r="N2670" t="s">
        <v>4528</v>
      </c>
      <c r="P2670" s="4" t="str">
        <f t="shared" si="81"/>
        <v>KRAYN-WKO-NDX-20120725</v>
      </c>
      <c r="Q2670">
        <f t="shared" si="82"/>
        <v>1</v>
      </c>
    </row>
    <row r="2671" spans="1:17" x14ac:dyDescent="0.25">
      <c r="A2671" t="s">
        <v>4529</v>
      </c>
      <c r="B2671" t="s">
        <v>1929</v>
      </c>
      <c r="C2671" s="2">
        <v>41115</v>
      </c>
      <c r="E2671" t="s">
        <v>31</v>
      </c>
      <c r="F2671" t="s">
        <v>161</v>
      </c>
      <c r="G2671" t="s">
        <v>141</v>
      </c>
      <c r="H2671">
        <v>1.5</v>
      </c>
      <c r="I2671" t="s">
        <v>142</v>
      </c>
      <c r="K2671" s="5" t="s">
        <v>143</v>
      </c>
      <c r="L2671">
        <v>9.2166662216186523</v>
      </c>
      <c r="M2671" t="s">
        <v>144</v>
      </c>
      <c r="N2671" t="s">
        <v>4530</v>
      </c>
      <c r="P2671" s="4" t="str">
        <f t="shared" si="81"/>
        <v>KRAYN-WKO-NDX-20120725</v>
      </c>
      <c r="Q2671">
        <f t="shared" si="82"/>
        <v>1</v>
      </c>
    </row>
    <row r="2672" spans="1:17" x14ac:dyDescent="0.25">
      <c r="A2672" t="s">
        <v>5170</v>
      </c>
      <c r="B2672" t="s">
        <v>1411</v>
      </c>
      <c r="C2672" s="2">
        <v>41115</v>
      </c>
      <c r="D2672" s="2">
        <v>41115</v>
      </c>
      <c r="E2672" t="s">
        <v>35</v>
      </c>
      <c r="F2672" t="s">
        <v>161</v>
      </c>
      <c r="G2672" t="s">
        <v>141</v>
      </c>
      <c r="H2672">
        <v>12</v>
      </c>
      <c r="I2672" t="s">
        <v>142</v>
      </c>
      <c r="J2672" t="s">
        <v>110</v>
      </c>
      <c r="K2672" s="5" t="s">
        <v>968</v>
      </c>
      <c r="L2672">
        <v>24.25</v>
      </c>
      <c r="M2672" t="s">
        <v>144</v>
      </c>
      <c r="N2672" t="s">
        <v>5171</v>
      </c>
      <c r="P2672" s="4" t="str">
        <f t="shared" si="81"/>
        <v>KRAYN-WKO-NDX-20120725</v>
      </c>
      <c r="Q2672">
        <f t="shared" si="82"/>
        <v>1</v>
      </c>
    </row>
    <row r="2673" spans="1:17" x14ac:dyDescent="0.25">
      <c r="A2673" t="s">
        <v>2820</v>
      </c>
      <c r="B2673" t="s">
        <v>1461</v>
      </c>
      <c r="C2673" s="2">
        <v>41116</v>
      </c>
      <c r="D2673" s="2">
        <v>41116</v>
      </c>
      <c r="E2673" t="s">
        <v>19</v>
      </c>
      <c r="F2673" t="s">
        <v>161</v>
      </c>
      <c r="G2673" t="s">
        <v>141</v>
      </c>
      <c r="H2673">
        <v>1.5</v>
      </c>
      <c r="I2673" t="s">
        <v>142</v>
      </c>
      <c r="K2673" s="5" t="s">
        <v>143</v>
      </c>
      <c r="L2673">
        <v>3.2833333015441895</v>
      </c>
      <c r="M2673" t="s">
        <v>144</v>
      </c>
      <c r="N2673" t="s">
        <v>2821</v>
      </c>
      <c r="P2673" s="4" t="str">
        <f t="shared" si="81"/>
        <v>KRAYN-WKO-NDX-20120726</v>
      </c>
      <c r="Q2673">
        <f t="shared" si="82"/>
        <v>1</v>
      </c>
    </row>
    <row r="2674" spans="1:17" x14ac:dyDescent="0.25">
      <c r="A2674" t="s">
        <v>3991</v>
      </c>
      <c r="B2674" t="s">
        <v>3992</v>
      </c>
      <c r="C2674" s="2">
        <v>41116</v>
      </c>
      <c r="D2674" s="2">
        <v>41116</v>
      </c>
      <c r="E2674" t="s">
        <v>27</v>
      </c>
      <c r="F2674" t="s">
        <v>161</v>
      </c>
      <c r="G2674" t="s">
        <v>141</v>
      </c>
      <c r="H2674">
        <v>8</v>
      </c>
      <c r="I2674" t="s">
        <v>142</v>
      </c>
      <c r="K2674" s="5" t="s">
        <v>143</v>
      </c>
      <c r="L2674">
        <v>7.8000001907348633</v>
      </c>
      <c r="M2674" t="s">
        <v>144</v>
      </c>
      <c r="N2674" t="s">
        <v>3993</v>
      </c>
      <c r="P2674" s="4" t="str">
        <f t="shared" si="81"/>
        <v>KRAYN-WKO-NDX-20120726</v>
      </c>
      <c r="Q2674">
        <f t="shared" si="82"/>
        <v>1</v>
      </c>
    </row>
    <row r="2675" spans="1:17" x14ac:dyDescent="0.25">
      <c r="A2675" t="s">
        <v>4245</v>
      </c>
      <c r="B2675" t="s">
        <v>3724</v>
      </c>
      <c r="C2675" s="2">
        <v>41116</v>
      </c>
      <c r="D2675" s="2">
        <v>41116</v>
      </c>
      <c r="E2675" t="s">
        <v>29</v>
      </c>
      <c r="F2675" t="s">
        <v>161</v>
      </c>
      <c r="G2675" t="s">
        <v>141</v>
      </c>
      <c r="H2675">
        <v>1</v>
      </c>
      <c r="I2675" t="s">
        <v>142</v>
      </c>
      <c r="J2675" t="s">
        <v>55</v>
      </c>
      <c r="K2675" s="5" t="s">
        <v>168</v>
      </c>
      <c r="L2675">
        <v>4.0500001907348633</v>
      </c>
      <c r="M2675" t="s">
        <v>144</v>
      </c>
      <c r="N2675" t="s">
        <v>4246</v>
      </c>
      <c r="P2675" s="4" t="str">
        <f t="shared" si="81"/>
        <v>KRAYN-WKO-NDX-20120726</v>
      </c>
      <c r="Q2675">
        <f t="shared" si="82"/>
        <v>1</v>
      </c>
    </row>
    <row r="2676" spans="1:17" x14ac:dyDescent="0.25">
      <c r="A2676" t="s">
        <v>4953</v>
      </c>
      <c r="B2676" t="s">
        <v>3724</v>
      </c>
      <c r="C2676" s="2">
        <v>41116</v>
      </c>
      <c r="D2676" s="2">
        <v>41116</v>
      </c>
      <c r="E2676" t="s">
        <v>34</v>
      </c>
      <c r="F2676" t="s">
        <v>161</v>
      </c>
      <c r="G2676" t="s">
        <v>141</v>
      </c>
      <c r="H2676">
        <v>0.5</v>
      </c>
      <c r="I2676" t="s">
        <v>142</v>
      </c>
      <c r="J2676" t="s">
        <v>55</v>
      </c>
      <c r="K2676" s="5" t="s">
        <v>168</v>
      </c>
      <c r="L2676">
        <v>4.5666666030883789</v>
      </c>
      <c r="M2676" t="s">
        <v>144</v>
      </c>
      <c r="N2676" t="s">
        <v>4246</v>
      </c>
      <c r="P2676" s="4" t="str">
        <f t="shared" si="81"/>
        <v>KRAYN-WKO-NDX-20120726</v>
      </c>
      <c r="Q2676">
        <f t="shared" si="82"/>
        <v>1</v>
      </c>
    </row>
    <row r="2677" spans="1:17" x14ac:dyDescent="0.25">
      <c r="A2677" t="s">
        <v>5017</v>
      </c>
      <c r="B2677" t="s">
        <v>1199</v>
      </c>
      <c r="C2677" s="2">
        <v>41116</v>
      </c>
      <c r="D2677" s="2">
        <v>41116</v>
      </c>
      <c r="E2677" t="s">
        <v>34</v>
      </c>
      <c r="F2677" t="s">
        <v>161</v>
      </c>
      <c r="G2677" t="s">
        <v>141</v>
      </c>
      <c r="H2677">
        <v>3.5</v>
      </c>
      <c r="I2677" t="s">
        <v>142</v>
      </c>
      <c r="J2677" t="s">
        <v>110</v>
      </c>
      <c r="K2677" s="5" t="s">
        <v>968</v>
      </c>
      <c r="L2677">
        <v>3.0166666507720947</v>
      </c>
      <c r="M2677" t="s">
        <v>144</v>
      </c>
      <c r="N2677" t="s">
        <v>5018</v>
      </c>
      <c r="P2677" s="4" t="str">
        <f t="shared" si="81"/>
        <v>KRAYN-WKO-NDX-20120726</v>
      </c>
      <c r="Q2677">
        <f t="shared" si="82"/>
        <v>1</v>
      </c>
    </row>
    <row r="2678" spans="1:17" x14ac:dyDescent="0.25">
      <c r="A2678" t="s">
        <v>5119</v>
      </c>
      <c r="B2678" t="s">
        <v>5120</v>
      </c>
      <c r="C2678" s="2">
        <v>41116</v>
      </c>
      <c r="D2678" s="2">
        <v>41116</v>
      </c>
      <c r="E2678" t="s">
        <v>35</v>
      </c>
      <c r="F2678" t="s">
        <v>161</v>
      </c>
      <c r="G2678" t="s">
        <v>141</v>
      </c>
      <c r="H2678">
        <v>5.25</v>
      </c>
      <c r="I2678" t="s">
        <v>142</v>
      </c>
      <c r="J2678" t="s">
        <v>5121</v>
      </c>
      <c r="K2678" s="5" t="s">
        <v>5122</v>
      </c>
      <c r="L2678">
        <v>9.2833337783813477</v>
      </c>
      <c r="M2678" t="s">
        <v>144</v>
      </c>
      <c r="N2678" t="s">
        <v>5123</v>
      </c>
      <c r="P2678" s="4" t="str">
        <f t="shared" si="81"/>
        <v>KRAYN-WKO-NDX-20120726</v>
      </c>
      <c r="Q2678">
        <f t="shared" si="82"/>
        <v>1</v>
      </c>
    </row>
    <row r="2679" spans="1:17" x14ac:dyDescent="0.25">
      <c r="A2679" t="s">
        <v>2252</v>
      </c>
      <c r="B2679" t="s">
        <v>1274</v>
      </c>
      <c r="C2679" s="2">
        <v>41117</v>
      </c>
      <c r="D2679" s="2">
        <v>41117</v>
      </c>
      <c r="E2679" t="s">
        <v>17</v>
      </c>
      <c r="F2679" t="s">
        <v>161</v>
      </c>
      <c r="G2679" t="s">
        <v>141</v>
      </c>
      <c r="H2679">
        <v>3.5</v>
      </c>
      <c r="I2679" t="s">
        <v>142</v>
      </c>
      <c r="K2679" s="5" t="s">
        <v>143</v>
      </c>
      <c r="L2679">
        <v>14.550000190734863</v>
      </c>
      <c r="M2679" t="s">
        <v>144</v>
      </c>
      <c r="N2679" t="s">
        <v>2253</v>
      </c>
      <c r="P2679" s="4" t="str">
        <f t="shared" si="81"/>
        <v>KRAYN-WKO-NDX-20120727</v>
      </c>
      <c r="Q2679">
        <f t="shared" si="82"/>
        <v>1</v>
      </c>
    </row>
    <row r="2680" spans="1:17" x14ac:dyDescent="0.25">
      <c r="A2680" t="s">
        <v>4531</v>
      </c>
      <c r="B2680" t="s">
        <v>1199</v>
      </c>
      <c r="C2680" s="2">
        <v>41117</v>
      </c>
      <c r="D2680" s="2">
        <v>41117</v>
      </c>
      <c r="E2680" t="s">
        <v>31</v>
      </c>
      <c r="F2680" t="s">
        <v>161</v>
      </c>
      <c r="G2680" t="s">
        <v>141</v>
      </c>
      <c r="H2680">
        <v>10.75</v>
      </c>
      <c r="I2680" t="s">
        <v>142</v>
      </c>
      <c r="K2680" s="5" t="s">
        <v>143</v>
      </c>
      <c r="L2680">
        <v>8.8666667938232422</v>
      </c>
      <c r="M2680" t="s">
        <v>144</v>
      </c>
      <c r="N2680" t="s">
        <v>4528</v>
      </c>
      <c r="P2680" s="4" t="str">
        <f t="shared" si="81"/>
        <v>KRAYN-WKO-NDX-20120727</v>
      </c>
      <c r="Q2680">
        <f t="shared" si="82"/>
        <v>1</v>
      </c>
    </row>
    <row r="2681" spans="1:17" x14ac:dyDescent="0.25">
      <c r="A2681" t="s">
        <v>4439</v>
      </c>
      <c r="B2681" t="s">
        <v>1199</v>
      </c>
      <c r="C2681" s="2">
        <v>41118</v>
      </c>
      <c r="D2681" s="2">
        <v>41118</v>
      </c>
      <c r="E2681" t="s">
        <v>31</v>
      </c>
      <c r="F2681" t="s">
        <v>1379</v>
      </c>
      <c r="G2681" t="s">
        <v>141</v>
      </c>
      <c r="H2681">
        <v>9</v>
      </c>
      <c r="I2681" t="s">
        <v>142</v>
      </c>
      <c r="K2681" s="5" t="s">
        <v>143</v>
      </c>
      <c r="L2681">
        <v>7.8030557632446289</v>
      </c>
      <c r="M2681" t="s">
        <v>144</v>
      </c>
      <c r="N2681" t="s">
        <v>4440</v>
      </c>
      <c r="P2681" s="4" t="str">
        <f t="shared" si="81"/>
        <v>KRAYN-WKO-NDX-20120728</v>
      </c>
      <c r="Q2681">
        <f t="shared" si="82"/>
        <v>1</v>
      </c>
    </row>
    <row r="2682" spans="1:17" x14ac:dyDescent="0.25">
      <c r="A2682" t="s">
        <v>3500</v>
      </c>
      <c r="B2682" t="s">
        <v>1199</v>
      </c>
      <c r="C2682" s="2">
        <v>41120</v>
      </c>
      <c r="D2682" s="2">
        <v>41120</v>
      </c>
      <c r="E2682" t="s">
        <v>24</v>
      </c>
      <c r="F2682" t="s">
        <v>161</v>
      </c>
      <c r="G2682" t="s">
        <v>141</v>
      </c>
      <c r="H2682">
        <v>1.5</v>
      </c>
      <c r="I2682" t="s">
        <v>142</v>
      </c>
      <c r="J2682" t="s">
        <v>110</v>
      </c>
      <c r="K2682" s="5" t="s">
        <v>333</v>
      </c>
      <c r="L2682">
        <v>2.9666666984558105</v>
      </c>
      <c r="M2682" t="s">
        <v>144</v>
      </c>
      <c r="N2682" t="s">
        <v>3501</v>
      </c>
      <c r="P2682" s="4" t="str">
        <f t="shared" si="81"/>
        <v>KRAYN-WKO-NDX-20120730</v>
      </c>
      <c r="Q2682">
        <f t="shared" si="82"/>
        <v>1</v>
      </c>
    </row>
    <row r="2683" spans="1:17" x14ac:dyDescent="0.25">
      <c r="A2683" t="s">
        <v>3502</v>
      </c>
      <c r="B2683" t="s">
        <v>1199</v>
      </c>
      <c r="C2683" s="2">
        <v>41120</v>
      </c>
      <c r="D2683" s="2">
        <v>41120</v>
      </c>
      <c r="E2683" t="s">
        <v>24</v>
      </c>
      <c r="F2683" t="s">
        <v>161</v>
      </c>
      <c r="G2683" t="s">
        <v>141</v>
      </c>
      <c r="H2683">
        <v>3.5</v>
      </c>
      <c r="I2683" t="s">
        <v>142</v>
      </c>
      <c r="K2683" s="5" t="s">
        <v>143</v>
      </c>
      <c r="L2683">
        <v>2.9666666984558105</v>
      </c>
      <c r="M2683" t="s">
        <v>144</v>
      </c>
      <c r="N2683" t="s">
        <v>3503</v>
      </c>
      <c r="P2683" s="4" t="str">
        <f t="shared" si="81"/>
        <v>KRAYN-WKO-NDX-20120730</v>
      </c>
      <c r="Q2683">
        <f t="shared" si="82"/>
        <v>1</v>
      </c>
    </row>
    <row r="2684" spans="1:17" x14ac:dyDescent="0.25">
      <c r="A2684" t="s">
        <v>3504</v>
      </c>
      <c r="B2684" t="s">
        <v>1199</v>
      </c>
      <c r="C2684" s="2">
        <v>41120</v>
      </c>
      <c r="D2684" s="2">
        <v>41120</v>
      </c>
      <c r="E2684" t="s">
        <v>24</v>
      </c>
      <c r="F2684" t="s">
        <v>161</v>
      </c>
      <c r="G2684" t="s">
        <v>141</v>
      </c>
      <c r="H2684">
        <v>2.5</v>
      </c>
      <c r="I2684" t="s">
        <v>142</v>
      </c>
      <c r="K2684" s="5" t="s">
        <v>143</v>
      </c>
      <c r="L2684">
        <v>2.9666666984558105</v>
      </c>
      <c r="M2684" t="s">
        <v>144</v>
      </c>
      <c r="N2684" t="s">
        <v>3505</v>
      </c>
      <c r="P2684" s="4" t="str">
        <f t="shared" si="81"/>
        <v>KRAYN-WKO-NDX-20120730</v>
      </c>
      <c r="Q2684">
        <f t="shared" si="82"/>
        <v>1</v>
      </c>
    </row>
    <row r="2685" spans="1:17" x14ac:dyDescent="0.25">
      <c r="A2685" t="s">
        <v>3984</v>
      </c>
      <c r="B2685" t="s">
        <v>3985</v>
      </c>
      <c r="C2685" s="2">
        <v>41120</v>
      </c>
      <c r="D2685" s="2">
        <v>41120</v>
      </c>
      <c r="E2685" t="s">
        <v>27</v>
      </c>
      <c r="F2685" t="s">
        <v>1216</v>
      </c>
      <c r="G2685" t="s">
        <v>141</v>
      </c>
      <c r="H2685">
        <v>2.5</v>
      </c>
      <c r="I2685" t="s">
        <v>142</v>
      </c>
      <c r="J2685" t="s">
        <v>110</v>
      </c>
      <c r="K2685" s="5" t="s">
        <v>333</v>
      </c>
      <c r="L2685">
        <v>3.1833333969116211</v>
      </c>
      <c r="M2685" t="s">
        <v>144</v>
      </c>
      <c r="N2685" t="s">
        <v>3986</v>
      </c>
      <c r="P2685" s="4" t="str">
        <f t="shared" si="81"/>
        <v>KRAYN-WKO-NDX-20120730</v>
      </c>
      <c r="Q2685">
        <f t="shared" si="82"/>
        <v>1</v>
      </c>
    </row>
    <row r="2686" spans="1:17" x14ac:dyDescent="0.25">
      <c r="A2686" t="s">
        <v>3987</v>
      </c>
      <c r="B2686" t="s">
        <v>3985</v>
      </c>
      <c r="C2686" s="2">
        <v>41120</v>
      </c>
      <c r="D2686" s="2">
        <v>41120</v>
      </c>
      <c r="E2686" t="s">
        <v>27</v>
      </c>
      <c r="F2686" t="s">
        <v>161</v>
      </c>
      <c r="G2686" t="s">
        <v>141</v>
      </c>
      <c r="H2686">
        <v>3</v>
      </c>
      <c r="I2686" t="s">
        <v>142</v>
      </c>
      <c r="J2686" t="s">
        <v>99</v>
      </c>
      <c r="K2686" s="5" t="s">
        <v>168</v>
      </c>
      <c r="L2686">
        <v>3.1833333969116211</v>
      </c>
      <c r="M2686" t="s">
        <v>144</v>
      </c>
      <c r="N2686" t="s">
        <v>3988</v>
      </c>
      <c r="P2686" s="4" t="str">
        <f t="shared" si="81"/>
        <v>KRAYN-WKO-NDX-20120730</v>
      </c>
      <c r="Q2686">
        <f t="shared" si="82"/>
        <v>1</v>
      </c>
    </row>
    <row r="2687" spans="1:17" x14ac:dyDescent="0.25">
      <c r="A2687" t="s">
        <v>3690</v>
      </c>
      <c r="B2687" t="s">
        <v>1199</v>
      </c>
      <c r="C2687" s="2">
        <v>41121</v>
      </c>
      <c r="D2687" s="2">
        <v>41121</v>
      </c>
      <c r="E2687" t="s">
        <v>25</v>
      </c>
      <c r="F2687" t="s">
        <v>161</v>
      </c>
      <c r="G2687" t="s">
        <v>141</v>
      </c>
      <c r="H2687">
        <v>2.75</v>
      </c>
      <c r="I2687" t="s">
        <v>142</v>
      </c>
      <c r="J2687" t="s">
        <v>110</v>
      </c>
      <c r="K2687" s="5" t="s">
        <v>333</v>
      </c>
      <c r="L2687">
        <v>0.99361109733581543</v>
      </c>
      <c r="M2687" t="s">
        <v>144</v>
      </c>
      <c r="N2687" t="s">
        <v>2940</v>
      </c>
      <c r="P2687" s="4" t="str">
        <f t="shared" si="81"/>
        <v>KRAYN-WKO-NDX-20120731</v>
      </c>
      <c r="Q2687">
        <f t="shared" si="82"/>
        <v>1</v>
      </c>
    </row>
    <row r="2688" spans="1:17" x14ac:dyDescent="0.25">
      <c r="A2688" t="s">
        <v>3882</v>
      </c>
      <c r="B2688" t="s">
        <v>3883</v>
      </c>
      <c r="C2688" s="2">
        <v>41121</v>
      </c>
      <c r="D2688" s="2">
        <v>41121</v>
      </c>
      <c r="E2688" t="s">
        <v>26</v>
      </c>
      <c r="F2688" t="s">
        <v>161</v>
      </c>
      <c r="G2688" t="s">
        <v>141</v>
      </c>
      <c r="H2688">
        <v>1.25</v>
      </c>
      <c r="I2688" t="s">
        <v>142</v>
      </c>
      <c r="K2688" s="5" t="s">
        <v>143</v>
      </c>
      <c r="L2688">
        <v>1.5833333730697632</v>
      </c>
      <c r="M2688" t="s">
        <v>144</v>
      </c>
      <c r="N2688" t="s">
        <v>3884</v>
      </c>
      <c r="P2688" s="4" t="str">
        <f t="shared" si="81"/>
        <v>KRAYN-WKO-NDX-20120731</v>
      </c>
      <c r="Q2688">
        <f t="shared" si="82"/>
        <v>1</v>
      </c>
    </row>
    <row r="2689" spans="1:17" x14ac:dyDescent="0.25">
      <c r="A2689" t="s">
        <v>3885</v>
      </c>
      <c r="B2689" t="s">
        <v>3883</v>
      </c>
      <c r="C2689" s="2">
        <v>41121</v>
      </c>
      <c r="D2689" s="2">
        <v>41121</v>
      </c>
      <c r="E2689" t="s">
        <v>26</v>
      </c>
      <c r="F2689" t="s">
        <v>161</v>
      </c>
      <c r="G2689" t="s">
        <v>141</v>
      </c>
      <c r="H2689">
        <v>2.5</v>
      </c>
      <c r="I2689" t="s">
        <v>142</v>
      </c>
      <c r="J2689" t="s">
        <v>110</v>
      </c>
      <c r="K2689" s="5" t="s">
        <v>968</v>
      </c>
      <c r="L2689">
        <v>1.5833333730697632</v>
      </c>
      <c r="M2689" t="s">
        <v>144</v>
      </c>
      <c r="N2689" t="s">
        <v>3886</v>
      </c>
      <c r="P2689" s="4" t="str">
        <f t="shared" si="81"/>
        <v>KRAYN-WKO-NDX-20120731</v>
      </c>
      <c r="Q2689">
        <f t="shared" si="82"/>
        <v>1</v>
      </c>
    </row>
    <row r="2690" spans="1:17" x14ac:dyDescent="0.25">
      <c r="A2690" t="s">
        <v>4410</v>
      </c>
      <c r="B2690" t="s">
        <v>1219</v>
      </c>
      <c r="C2690" s="2">
        <v>41121</v>
      </c>
      <c r="E2690" t="s">
        <v>30</v>
      </c>
      <c r="F2690" t="s">
        <v>161</v>
      </c>
      <c r="G2690" t="s">
        <v>141</v>
      </c>
      <c r="H2690">
        <v>8</v>
      </c>
      <c r="I2690" t="s">
        <v>142</v>
      </c>
      <c r="J2690" t="s">
        <v>72</v>
      </c>
      <c r="K2690" s="5" t="s">
        <v>168</v>
      </c>
      <c r="L2690">
        <v>2.1166665554046631</v>
      </c>
      <c r="M2690" t="s">
        <v>144</v>
      </c>
      <c r="N2690" t="s">
        <v>4411</v>
      </c>
      <c r="P2690" s="4" t="str">
        <f t="shared" si="81"/>
        <v>KRAYN-WKO-NDX-20120731</v>
      </c>
      <c r="Q2690">
        <f t="shared" si="82"/>
        <v>1</v>
      </c>
    </row>
    <row r="2691" spans="1:17" x14ac:dyDescent="0.25">
      <c r="A2691" t="s">
        <v>4412</v>
      </c>
      <c r="B2691" t="s">
        <v>4413</v>
      </c>
      <c r="C2691" s="2">
        <v>41122</v>
      </c>
      <c r="D2691" s="2">
        <v>41122</v>
      </c>
      <c r="E2691" t="s">
        <v>30</v>
      </c>
      <c r="F2691" t="s">
        <v>161</v>
      </c>
      <c r="G2691" t="s">
        <v>141</v>
      </c>
      <c r="H2691">
        <v>2.25</v>
      </c>
      <c r="I2691" t="s">
        <v>142</v>
      </c>
      <c r="J2691" t="s">
        <v>110</v>
      </c>
      <c r="K2691" s="5" t="s">
        <v>968</v>
      </c>
      <c r="L2691">
        <v>20.083333969116211</v>
      </c>
      <c r="M2691" t="s">
        <v>144</v>
      </c>
      <c r="N2691" t="s">
        <v>4414</v>
      </c>
      <c r="P2691" s="4" t="str">
        <f t="shared" ref="P2691:P2754" si="83">LEFT($A2691,22)</f>
        <v>KRAYN-WKO-NDX-20120801</v>
      </c>
      <c r="Q2691">
        <f t="shared" ref="Q2691:Q2708" si="84">COUNTIF($A$2:$A$2708,$A2691)</f>
        <v>1</v>
      </c>
    </row>
    <row r="2692" spans="1:17" x14ac:dyDescent="0.25">
      <c r="A2692" t="s">
        <v>4432</v>
      </c>
      <c r="B2692" t="s">
        <v>1219</v>
      </c>
      <c r="C2692" s="2">
        <v>41122</v>
      </c>
      <c r="D2692" s="2">
        <v>41122</v>
      </c>
      <c r="E2692" t="s">
        <v>30</v>
      </c>
      <c r="F2692" t="s">
        <v>161</v>
      </c>
      <c r="G2692" t="s">
        <v>141</v>
      </c>
      <c r="H2692">
        <v>2.5</v>
      </c>
      <c r="I2692" t="s">
        <v>142</v>
      </c>
      <c r="J2692" t="s">
        <v>114</v>
      </c>
      <c r="K2692" s="5" t="s">
        <v>168</v>
      </c>
      <c r="L2692">
        <v>19</v>
      </c>
      <c r="M2692" t="s">
        <v>144</v>
      </c>
      <c r="N2692" t="s">
        <v>4433</v>
      </c>
      <c r="P2692" s="4" t="str">
        <f t="shared" si="83"/>
        <v>KRAYN-WKO-NDX-20120801</v>
      </c>
      <c r="Q2692">
        <f t="shared" si="84"/>
        <v>1</v>
      </c>
    </row>
    <row r="2693" spans="1:17" x14ac:dyDescent="0.25">
      <c r="A2693" t="s">
        <v>4535</v>
      </c>
      <c r="B2693" t="s">
        <v>1199</v>
      </c>
      <c r="C2693" s="2">
        <v>41122</v>
      </c>
      <c r="D2693" s="2">
        <v>41122</v>
      </c>
      <c r="E2693" t="s">
        <v>31</v>
      </c>
      <c r="F2693" t="s">
        <v>1200</v>
      </c>
      <c r="G2693" t="s">
        <v>141</v>
      </c>
      <c r="H2693">
        <v>1.25</v>
      </c>
      <c r="I2693" t="s">
        <v>162</v>
      </c>
      <c r="K2693" s="5" t="s">
        <v>143</v>
      </c>
      <c r="L2693">
        <v>1.5666667222976685</v>
      </c>
      <c r="M2693" t="s">
        <v>144</v>
      </c>
      <c r="N2693" t="s">
        <v>4536</v>
      </c>
      <c r="P2693" s="4" t="str">
        <f t="shared" si="83"/>
        <v>KRAYN-WKO-NDX-20120801</v>
      </c>
      <c r="Q2693">
        <f t="shared" si="84"/>
        <v>1</v>
      </c>
    </row>
    <row r="2694" spans="1:17" x14ac:dyDescent="0.25">
      <c r="A2694" t="s">
        <v>4548</v>
      </c>
      <c r="B2694" t="s">
        <v>1199</v>
      </c>
      <c r="C2694" s="2">
        <v>41122</v>
      </c>
      <c r="D2694" s="2">
        <v>41122</v>
      </c>
      <c r="E2694" t="s">
        <v>31</v>
      </c>
      <c r="F2694" t="s">
        <v>161</v>
      </c>
      <c r="G2694" t="s">
        <v>141</v>
      </c>
      <c r="H2694">
        <v>1.5</v>
      </c>
      <c r="I2694" t="s">
        <v>142</v>
      </c>
      <c r="J2694" t="s">
        <v>110</v>
      </c>
      <c r="K2694" s="5" t="s">
        <v>968</v>
      </c>
      <c r="L2694">
        <v>1.5666667222976685</v>
      </c>
      <c r="M2694" t="s">
        <v>144</v>
      </c>
      <c r="N2694" t="s">
        <v>4549</v>
      </c>
      <c r="P2694" s="4" t="str">
        <f t="shared" si="83"/>
        <v>KRAYN-WKO-NDX-20120801</v>
      </c>
      <c r="Q2694">
        <f t="shared" si="84"/>
        <v>1</v>
      </c>
    </row>
    <row r="2695" spans="1:17" x14ac:dyDescent="0.25">
      <c r="A2695" t="s">
        <v>2948</v>
      </c>
      <c r="B2695" t="s">
        <v>1199</v>
      </c>
      <c r="C2695" s="2">
        <v>41123</v>
      </c>
      <c r="D2695" s="2">
        <v>41123</v>
      </c>
      <c r="E2695" t="s">
        <v>19</v>
      </c>
      <c r="F2695" t="s">
        <v>161</v>
      </c>
      <c r="G2695" t="s">
        <v>141</v>
      </c>
      <c r="H2695">
        <v>1</v>
      </c>
      <c r="I2695" t="s">
        <v>142</v>
      </c>
      <c r="J2695" t="s">
        <v>110</v>
      </c>
      <c r="K2695" s="5" t="s">
        <v>968</v>
      </c>
      <c r="L2695">
        <v>3.7166666984558105</v>
      </c>
      <c r="M2695" t="s">
        <v>144</v>
      </c>
      <c r="N2695" t="s">
        <v>2949</v>
      </c>
      <c r="P2695" s="4" t="str">
        <f t="shared" si="83"/>
        <v>KRAYN-WKO-NDX-20120802</v>
      </c>
      <c r="Q2695">
        <f t="shared" si="84"/>
        <v>1</v>
      </c>
    </row>
    <row r="2696" spans="1:17" x14ac:dyDescent="0.25">
      <c r="A2696" t="s">
        <v>2950</v>
      </c>
      <c r="B2696" t="s">
        <v>2109</v>
      </c>
      <c r="C2696" s="2">
        <v>41123</v>
      </c>
      <c r="D2696" s="2">
        <v>41123</v>
      </c>
      <c r="E2696" t="s">
        <v>19</v>
      </c>
      <c r="F2696" t="s">
        <v>161</v>
      </c>
      <c r="G2696" t="s">
        <v>141</v>
      </c>
      <c r="H2696">
        <v>3.75</v>
      </c>
      <c r="I2696" t="s">
        <v>142</v>
      </c>
      <c r="K2696" s="5" t="s">
        <v>143</v>
      </c>
      <c r="L2696">
        <v>3.7166666984558105</v>
      </c>
      <c r="M2696" t="s">
        <v>144</v>
      </c>
      <c r="N2696" t="s">
        <v>2951</v>
      </c>
      <c r="P2696" s="4" t="str">
        <f t="shared" si="83"/>
        <v>KRAYN-WKO-NDX-20120802</v>
      </c>
      <c r="Q2696">
        <f t="shared" si="84"/>
        <v>1</v>
      </c>
    </row>
    <row r="2697" spans="1:17" x14ac:dyDescent="0.25">
      <c r="A2697" t="s">
        <v>3103</v>
      </c>
      <c r="B2697" t="s">
        <v>3097</v>
      </c>
      <c r="C2697" s="2">
        <v>41123</v>
      </c>
      <c r="D2697" s="2">
        <v>41123</v>
      </c>
      <c r="E2697" t="s">
        <v>21</v>
      </c>
      <c r="F2697" t="s">
        <v>161</v>
      </c>
      <c r="G2697" t="s">
        <v>141</v>
      </c>
      <c r="H2697">
        <v>4.5</v>
      </c>
      <c r="I2697" t="s">
        <v>142</v>
      </c>
      <c r="J2697" t="s">
        <v>3104</v>
      </c>
      <c r="K2697" s="5" t="s">
        <v>1556</v>
      </c>
      <c r="L2697">
        <v>4.6333332061767578</v>
      </c>
      <c r="M2697" t="s">
        <v>144</v>
      </c>
      <c r="N2697" t="s">
        <v>3105</v>
      </c>
      <c r="P2697" s="4" t="str">
        <f t="shared" si="83"/>
        <v>KRAYN-WKO-NDX-20120802</v>
      </c>
      <c r="Q2697">
        <f t="shared" si="84"/>
        <v>1</v>
      </c>
    </row>
    <row r="2698" spans="1:17" x14ac:dyDescent="0.25">
      <c r="A2698" t="s">
        <v>3106</v>
      </c>
      <c r="B2698" t="s">
        <v>1199</v>
      </c>
      <c r="C2698" s="2">
        <v>41123</v>
      </c>
      <c r="D2698" s="2">
        <v>41123</v>
      </c>
      <c r="E2698" t="s">
        <v>21</v>
      </c>
      <c r="F2698" t="s">
        <v>1200</v>
      </c>
      <c r="G2698" t="s">
        <v>141</v>
      </c>
      <c r="H2698">
        <v>1.5</v>
      </c>
      <c r="I2698" t="s">
        <v>162</v>
      </c>
      <c r="K2698" s="5" t="s">
        <v>143</v>
      </c>
      <c r="L2698">
        <v>4.6333332061767578</v>
      </c>
      <c r="M2698" t="s">
        <v>144</v>
      </c>
      <c r="N2698" t="s">
        <v>3107</v>
      </c>
      <c r="P2698" s="4" t="str">
        <f t="shared" si="83"/>
        <v>KRAYN-WKO-NDX-20120802</v>
      </c>
      <c r="Q2698">
        <f t="shared" si="84"/>
        <v>1</v>
      </c>
    </row>
    <row r="2699" spans="1:17" x14ac:dyDescent="0.25">
      <c r="A2699" t="s">
        <v>3108</v>
      </c>
      <c r="B2699" t="s">
        <v>1199</v>
      </c>
      <c r="C2699" s="2">
        <v>41123</v>
      </c>
      <c r="D2699" s="2">
        <v>41123</v>
      </c>
      <c r="E2699" t="s">
        <v>21</v>
      </c>
      <c r="F2699" t="s">
        <v>161</v>
      </c>
      <c r="G2699" t="s">
        <v>141</v>
      </c>
      <c r="H2699">
        <v>1</v>
      </c>
      <c r="I2699" t="s">
        <v>142</v>
      </c>
      <c r="J2699" t="s">
        <v>110</v>
      </c>
      <c r="K2699" s="5" t="s">
        <v>968</v>
      </c>
      <c r="L2699">
        <v>4.6333332061767578</v>
      </c>
      <c r="M2699" t="s">
        <v>144</v>
      </c>
      <c r="N2699" t="s">
        <v>3109</v>
      </c>
      <c r="P2699" s="4" t="str">
        <f t="shared" si="83"/>
        <v>KRAYN-WKO-NDX-20120802</v>
      </c>
      <c r="Q2699">
        <f t="shared" si="84"/>
        <v>1</v>
      </c>
    </row>
    <row r="2700" spans="1:17" x14ac:dyDescent="0.25">
      <c r="A2700" t="s">
        <v>3307</v>
      </c>
      <c r="B2700" t="s">
        <v>1199</v>
      </c>
      <c r="C2700" s="2">
        <v>41123</v>
      </c>
      <c r="D2700" s="2">
        <v>41123</v>
      </c>
      <c r="E2700" t="s">
        <v>23</v>
      </c>
      <c r="F2700" t="s">
        <v>161</v>
      </c>
      <c r="G2700" t="s">
        <v>141</v>
      </c>
      <c r="H2700">
        <v>9.5</v>
      </c>
      <c r="I2700" t="s">
        <v>142</v>
      </c>
      <c r="J2700" t="s">
        <v>3308</v>
      </c>
      <c r="K2700" s="5" t="s">
        <v>1556</v>
      </c>
      <c r="L2700">
        <v>6.8166666030883789</v>
      </c>
      <c r="M2700" t="s">
        <v>144</v>
      </c>
      <c r="N2700" t="s">
        <v>3309</v>
      </c>
      <c r="P2700" s="4" t="str">
        <f t="shared" si="83"/>
        <v>KRAYN-WKO-NDX-20120802</v>
      </c>
      <c r="Q2700">
        <f t="shared" si="84"/>
        <v>1</v>
      </c>
    </row>
    <row r="2701" spans="1:17" x14ac:dyDescent="0.25">
      <c r="A2701" t="s">
        <v>3436</v>
      </c>
      <c r="B2701" t="s">
        <v>3437</v>
      </c>
      <c r="C2701" s="2">
        <v>41123</v>
      </c>
      <c r="D2701" s="2">
        <v>41123</v>
      </c>
      <c r="E2701" t="s">
        <v>23</v>
      </c>
      <c r="F2701" t="s">
        <v>161</v>
      </c>
      <c r="G2701" t="s">
        <v>141</v>
      </c>
      <c r="H2701">
        <v>17.25</v>
      </c>
      <c r="I2701" t="s">
        <v>142</v>
      </c>
      <c r="J2701" t="s">
        <v>125</v>
      </c>
      <c r="K2701" s="5" t="s">
        <v>168</v>
      </c>
      <c r="L2701">
        <v>6.8166666030883789</v>
      </c>
      <c r="M2701" t="s">
        <v>144</v>
      </c>
      <c r="N2701" t="s">
        <v>3438</v>
      </c>
      <c r="P2701" s="4" t="str">
        <f t="shared" si="83"/>
        <v>KRAYN-WKO-NDX-20120802</v>
      </c>
      <c r="Q2701">
        <f t="shared" si="84"/>
        <v>1</v>
      </c>
    </row>
    <row r="2702" spans="1:17" x14ac:dyDescent="0.25">
      <c r="A2702" t="s">
        <v>2939</v>
      </c>
      <c r="B2702" t="s">
        <v>1199</v>
      </c>
      <c r="C2702" s="2">
        <v>41124</v>
      </c>
      <c r="D2702" s="2">
        <v>41124</v>
      </c>
      <c r="E2702" t="s">
        <v>20</v>
      </c>
      <c r="F2702" t="s">
        <v>161</v>
      </c>
      <c r="G2702" t="s">
        <v>141</v>
      </c>
      <c r="H2702">
        <v>5</v>
      </c>
      <c r="I2702" t="s">
        <v>142</v>
      </c>
      <c r="J2702" t="s">
        <v>110</v>
      </c>
      <c r="K2702" s="5" t="s">
        <v>968</v>
      </c>
      <c r="L2702">
        <v>2.2130556106567383</v>
      </c>
      <c r="M2702" t="s">
        <v>144</v>
      </c>
      <c r="N2702" t="s">
        <v>2940</v>
      </c>
      <c r="P2702" s="4" t="str">
        <f t="shared" si="83"/>
        <v>KRAYN-WKO-NDX-20120803</v>
      </c>
      <c r="Q2702">
        <f t="shared" si="84"/>
        <v>1</v>
      </c>
    </row>
    <row r="2703" spans="1:17" x14ac:dyDescent="0.25">
      <c r="A2703" t="s">
        <v>3134</v>
      </c>
      <c r="B2703" t="s">
        <v>1199</v>
      </c>
      <c r="C2703" s="2">
        <v>41124</v>
      </c>
      <c r="D2703" s="2">
        <v>41124</v>
      </c>
      <c r="E2703" t="s">
        <v>22</v>
      </c>
      <c r="F2703" t="s">
        <v>161</v>
      </c>
      <c r="G2703" t="s">
        <v>141</v>
      </c>
      <c r="H2703">
        <v>3.75</v>
      </c>
      <c r="I2703" t="s">
        <v>142</v>
      </c>
      <c r="J2703" t="s">
        <v>110</v>
      </c>
      <c r="K2703" s="5" t="s">
        <v>968</v>
      </c>
      <c r="L2703">
        <v>1.9166666269302368</v>
      </c>
      <c r="M2703" t="s">
        <v>144</v>
      </c>
      <c r="N2703" t="s">
        <v>3135</v>
      </c>
      <c r="P2703" s="4" t="str">
        <f t="shared" si="83"/>
        <v>KRAYN-WKO-NDX-20120803</v>
      </c>
      <c r="Q2703">
        <f t="shared" si="84"/>
        <v>1</v>
      </c>
    </row>
    <row r="2704" spans="1:17" x14ac:dyDescent="0.25">
      <c r="A2704" t="s">
        <v>2987</v>
      </c>
      <c r="B2704" t="s">
        <v>1907</v>
      </c>
      <c r="C2704" s="2">
        <v>41127</v>
      </c>
      <c r="D2704" s="2">
        <v>41127</v>
      </c>
      <c r="E2704" t="s">
        <v>20</v>
      </c>
      <c r="F2704" t="s">
        <v>161</v>
      </c>
      <c r="G2704" t="s">
        <v>141</v>
      </c>
      <c r="H2704">
        <v>2.25</v>
      </c>
      <c r="I2704" t="s">
        <v>142</v>
      </c>
      <c r="K2704" s="5" t="s">
        <v>143</v>
      </c>
      <c r="L2704">
        <v>3.5166666507720947</v>
      </c>
      <c r="M2704" t="s">
        <v>144</v>
      </c>
      <c r="N2704" t="s">
        <v>2988</v>
      </c>
      <c r="P2704" s="4" t="str">
        <f t="shared" si="83"/>
        <v>KRAYN-WKO-NDX-20120806</v>
      </c>
      <c r="Q2704">
        <f t="shared" si="84"/>
        <v>1</v>
      </c>
    </row>
    <row r="2705" spans="1:17" x14ac:dyDescent="0.25">
      <c r="A2705" t="s">
        <v>4149</v>
      </c>
      <c r="B2705" t="s">
        <v>4150</v>
      </c>
      <c r="C2705" s="2">
        <v>41127</v>
      </c>
      <c r="D2705" s="2">
        <v>41127</v>
      </c>
      <c r="E2705" t="s">
        <v>28</v>
      </c>
      <c r="F2705" t="s">
        <v>1216</v>
      </c>
      <c r="G2705" t="s">
        <v>141</v>
      </c>
      <c r="H2705">
        <v>2</v>
      </c>
      <c r="I2705" t="s">
        <v>142</v>
      </c>
      <c r="K2705" s="5" t="s">
        <v>143</v>
      </c>
      <c r="L2705">
        <v>2.1166665554046631</v>
      </c>
      <c r="M2705" t="s">
        <v>144</v>
      </c>
      <c r="N2705" t="s">
        <v>4151</v>
      </c>
      <c r="P2705" s="4" t="str">
        <f t="shared" si="83"/>
        <v>KRAYN-WKO-NDX-20120806</v>
      </c>
      <c r="Q2705">
        <f t="shared" si="84"/>
        <v>1</v>
      </c>
    </row>
    <row r="2706" spans="1:17" x14ac:dyDescent="0.25">
      <c r="A2706" t="s">
        <v>2082</v>
      </c>
      <c r="B2706" t="s">
        <v>2083</v>
      </c>
      <c r="C2706" s="2">
        <v>41134</v>
      </c>
      <c r="D2706" s="2">
        <v>41135</v>
      </c>
      <c r="E2706" t="s">
        <v>15</v>
      </c>
      <c r="F2706" t="s">
        <v>161</v>
      </c>
      <c r="G2706" t="s">
        <v>141</v>
      </c>
      <c r="H2706">
        <v>4</v>
      </c>
      <c r="I2706" t="s">
        <v>142</v>
      </c>
      <c r="J2706" t="s">
        <v>60</v>
      </c>
      <c r="K2706" s="5" t="s">
        <v>168</v>
      </c>
      <c r="L2706">
        <v>5.4666666984558105</v>
      </c>
      <c r="M2706" t="s">
        <v>144</v>
      </c>
      <c r="N2706" t="s">
        <v>2084</v>
      </c>
      <c r="P2706" s="4" t="str">
        <f t="shared" si="83"/>
        <v>KRAYN-WKO-NDX-20120813</v>
      </c>
      <c r="Q2706">
        <f t="shared" si="84"/>
        <v>1</v>
      </c>
    </row>
    <row r="2707" spans="1:17" x14ac:dyDescent="0.25">
      <c r="A2707" t="s">
        <v>1435</v>
      </c>
      <c r="B2707" t="s">
        <v>1219</v>
      </c>
      <c r="C2707" s="2">
        <v>41252</v>
      </c>
      <c r="D2707" s="2">
        <v>40886</v>
      </c>
      <c r="E2707" t="s">
        <v>11</v>
      </c>
      <c r="F2707" t="s">
        <v>161</v>
      </c>
      <c r="G2707" t="s">
        <v>141</v>
      </c>
      <c r="H2707">
        <v>1.5</v>
      </c>
      <c r="I2707" t="s">
        <v>142</v>
      </c>
      <c r="K2707" s="5" t="s">
        <v>143</v>
      </c>
      <c r="L2707">
        <v>0.4166666567325592</v>
      </c>
      <c r="M2707" t="s">
        <v>144</v>
      </c>
      <c r="P2707" s="4" t="str">
        <f t="shared" si="83"/>
        <v>KRAYN-WKO-NDX-20121209</v>
      </c>
      <c r="Q2707">
        <f t="shared" si="84"/>
        <v>1</v>
      </c>
    </row>
    <row r="2708" spans="1:17" x14ac:dyDescent="0.25">
      <c r="A2708" t="s">
        <v>3976</v>
      </c>
      <c r="B2708" t="s">
        <v>1199</v>
      </c>
      <c r="C2708" s="2">
        <v>41684</v>
      </c>
      <c r="D2708" s="2">
        <v>40953</v>
      </c>
      <c r="E2708" t="s">
        <v>27</v>
      </c>
      <c r="F2708" t="s">
        <v>161</v>
      </c>
      <c r="G2708" t="s">
        <v>141</v>
      </c>
      <c r="H2708">
        <v>2.5</v>
      </c>
      <c r="I2708" t="s">
        <v>142</v>
      </c>
      <c r="J2708" t="s">
        <v>3977</v>
      </c>
      <c r="K2708" s="5" t="s">
        <v>745</v>
      </c>
      <c r="L2708">
        <v>0.86666667461395264</v>
      </c>
      <c r="M2708" t="s">
        <v>144</v>
      </c>
      <c r="N2708" t="s">
        <v>3978</v>
      </c>
      <c r="P2708" s="4" t="str">
        <f t="shared" si="83"/>
        <v>KRAYN-WKO-NDX-20140214</v>
      </c>
      <c r="Q2708">
        <f t="shared" si="84"/>
        <v>1</v>
      </c>
    </row>
    <row r="2709" spans="1:17" x14ac:dyDescent="0.25">
      <c r="K2709" s="5"/>
      <c r="P2709" s="4" t="str">
        <f t="shared" si="83"/>
        <v/>
      </c>
    </row>
    <row r="2710" spans="1:17" x14ac:dyDescent="0.25">
      <c r="K2710" s="5"/>
      <c r="P2710" s="4" t="str">
        <f t="shared" si="83"/>
        <v/>
      </c>
    </row>
    <row r="2711" spans="1:17" x14ac:dyDescent="0.25">
      <c r="K2711" s="5"/>
      <c r="P2711" s="4" t="str">
        <f t="shared" si="83"/>
        <v/>
      </c>
    </row>
    <row r="2712" spans="1:17" x14ac:dyDescent="0.25">
      <c r="K2712" s="5"/>
      <c r="P2712" s="4" t="str">
        <f t="shared" si="83"/>
        <v/>
      </c>
    </row>
    <row r="2713" spans="1:17" x14ac:dyDescent="0.25">
      <c r="K2713" s="5"/>
      <c r="P2713" s="4" t="str">
        <f t="shared" si="83"/>
        <v/>
      </c>
    </row>
    <row r="2714" spans="1:17" x14ac:dyDescent="0.25">
      <c r="K2714" s="5"/>
      <c r="P2714" s="4" t="str">
        <f t="shared" si="83"/>
        <v/>
      </c>
    </row>
    <row r="2715" spans="1:17" x14ac:dyDescent="0.25">
      <c r="K2715" s="5"/>
      <c r="P2715" s="4" t="str">
        <f t="shared" si="83"/>
        <v/>
      </c>
    </row>
    <row r="2716" spans="1:17" x14ac:dyDescent="0.25">
      <c r="K2716" s="5"/>
      <c r="P2716" s="4" t="str">
        <f t="shared" si="83"/>
        <v/>
      </c>
    </row>
    <row r="2717" spans="1:17" x14ac:dyDescent="0.25">
      <c r="K2717" s="5"/>
      <c r="P2717" s="4" t="str">
        <f t="shared" si="83"/>
        <v/>
      </c>
    </row>
    <row r="2718" spans="1:17" x14ac:dyDescent="0.25">
      <c r="K2718" s="5"/>
      <c r="P2718" s="4" t="str">
        <f t="shared" si="83"/>
        <v/>
      </c>
    </row>
    <row r="2719" spans="1:17" x14ac:dyDescent="0.25">
      <c r="K2719" s="5"/>
      <c r="P2719" s="4" t="str">
        <f t="shared" si="83"/>
        <v/>
      </c>
    </row>
    <row r="2720" spans="1:17" x14ac:dyDescent="0.25">
      <c r="K2720" s="5"/>
      <c r="P2720" s="4" t="str">
        <f t="shared" si="83"/>
        <v/>
      </c>
    </row>
    <row r="2721" spans="11:16" x14ac:dyDescent="0.25">
      <c r="K2721" s="5"/>
      <c r="P2721" s="4" t="str">
        <f t="shared" si="83"/>
        <v/>
      </c>
    </row>
    <row r="2722" spans="11:16" x14ac:dyDescent="0.25">
      <c r="K2722" s="5"/>
      <c r="P2722" s="4" t="str">
        <f t="shared" si="83"/>
        <v/>
      </c>
    </row>
    <row r="2723" spans="11:16" x14ac:dyDescent="0.25">
      <c r="K2723" s="5"/>
      <c r="P2723" s="4" t="str">
        <f t="shared" si="83"/>
        <v/>
      </c>
    </row>
    <row r="2724" spans="11:16" x14ac:dyDescent="0.25">
      <c r="K2724" s="5"/>
      <c r="P2724" s="4" t="str">
        <f t="shared" si="83"/>
        <v/>
      </c>
    </row>
    <row r="2725" spans="11:16" x14ac:dyDescent="0.25">
      <c r="K2725" s="5"/>
      <c r="P2725" s="4" t="str">
        <f t="shared" si="83"/>
        <v/>
      </c>
    </row>
    <row r="2726" spans="11:16" x14ac:dyDescent="0.25">
      <c r="K2726" s="5"/>
      <c r="P2726" s="4" t="str">
        <f t="shared" si="83"/>
        <v/>
      </c>
    </row>
    <row r="2727" spans="11:16" x14ac:dyDescent="0.25">
      <c r="K2727" s="5"/>
      <c r="P2727" s="4" t="str">
        <f t="shared" si="83"/>
        <v/>
      </c>
    </row>
    <row r="2728" spans="11:16" x14ac:dyDescent="0.25">
      <c r="K2728" s="5"/>
      <c r="P2728" s="4" t="str">
        <f t="shared" si="83"/>
        <v/>
      </c>
    </row>
    <row r="2729" spans="11:16" x14ac:dyDescent="0.25">
      <c r="K2729" s="5"/>
      <c r="P2729" s="4" t="str">
        <f t="shared" si="83"/>
        <v/>
      </c>
    </row>
    <row r="2730" spans="11:16" x14ac:dyDescent="0.25">
      <c r="K2730" s="5"/>
      <c r="P2730" s="4" t="str">
        <f t="shared" si="83"/>
        <v/>
      </c>
    </row>
    <row r="2731" spans="11:16" x14ac:dyDescent="0.25">
      <c r="K2731" s="5"/>
      <c r="P2731" s="4" t="str">
        <f t="shared" si="83"/>
        <v/>
      </c>
    </row>
    <row r="2732" spans="11:16" x14ac:dyDescent="0.25">
      <c r="K2732" s="5"/>
      <c r="P2732" s="4" t="str">
        <f t="shared" si="83"/>
        <v/>
      </c>
    </row>
    <row r="2733" spans="11:16" x14ac:dyDescent="0.25">
      <c r="K2733" s="5"/>
      <c r="P2733" s="4" t="str">
        <f t="shared" si="83"/>
        <v/>
      </c>
    </row>
    <row r="2734" spans="11:16" x14ac:dyDescent="0.25">
      <c r="K2734" s="5"/>
      <c r="P2734" s="4" t="str">
        <f t="shared" si="83"/>
        <v/>
      </c>
    </row>
    <row r="2735" spans="11:16" x14ac:dyDescent="0.25">
      <c r="K2735" s="5"/>
      <c r="P2735" s="4" t="str">
        <f t="shared" si="83"/>
        <v/>
      </c>
    </row>
    <row r="2736" spans="11:16" x14ac:dyDescent="0.25">
      <c r="K2736" s="5"/>
      <c r="P2736" s="4" t="str">
        <f t="shared" si="83"/>
        <v/>
      </c>
    </row>
    <row r="2737" spans="11:16" x14ac:dyDescent="0.25">
      <c r="K2737" s="5"/>
      <c r="P2737" s="4" t="str">
        <f t="shared" si="83"/>
        <v/>
      </c>
    </row>
    <row r="2738" spans="11:16" x14ac:dyDescent="0.25">
      <c r="K2738" s="5"/>
      <c r="P2738" s="4" t="str">
        <f t="shared" si="83"/>
        <v/>
      </c>
    </row>
    <row r="2739" spans="11:16" x14ac:dyDescent="0.25">
      <c r="K2739" s="5"/>
      <c r="P2739" s="4" t="str">
        <f t="shared" si="83"/>
        <v/>
      </c>
    </row>
    <row r="2740" spans="11:16" x14ac:dyDescent="0.25">
      <c r="K2740" s="5"/>
      <c r="P2740" s="4" t="str">
        <f t="shared" si="83"/>
        <v/>
      </c>
    </row>
    <row r="2741" spans="11:16" x14ac:dyDescent="0.25">
      <c r="K2741" s="5"/>
      <c r="P2741" s="4" t="str">
        <f t="shared" si="83"/>
        <v/>
      </c>
    </row>
    <row r="2742" spans="11:16" x14ac:dyDescent="0.25">
      <c r="K2742" s="5"/>
      <c r="P2742" s="4" t="str">
        <f t="shared" si="83"/>
        <v/>
      </c>
    </row>
    <row r="2743" spans="11:16" x14ac:dyDescent="0.25">
      <c r="K2743" s="5"/>
      <c r="P2743" s="4" t="str">
        <f t="shared" si="83"/>
        <v/>
      </c>
    </row>
    <row r="2744" spans="11:16" x14ac:dyDescent="0.25">
      <c r="K2744" s="5"/>
      <c r="P2744" s="4" t="str">
        <f t="shared" si="83"/>
        <v/>
      </c>
    </row>
    <row r="2745" spans="11:16" x14ac:dyDescent="0.25">
      <c r="K2745" s="5"/>
      <c r="P2745" s="4" t="str">
        <f t="shared" si="83"/>
        <v/>
      </c>
    </row>
    <row r="2746" spans="11:16" x14ac:dyDescent="0.25">
      <c r="K2746" s="5"/>
      <c r="P2746" s="4" t="str">
        <f t="shared" si="83"/>
        <v/>
      </c>
    </row>
    <row r="2747" spans="11:16" x14ac:dyDescent="0.25">
      <c r="K2747" s="5"/>
      <c r="P2747" s="4" t="str">
        <f t="shared" si="83"/>
        <v/>
      </c>
    </row>
    <row r="2748" spans="11:16" x14ac:dyDescent="0.25">
      <c r="K2748" s="5"/>
      <c r="P2748" s="4" t="str">
        <f t="shared" si="83"/>
        <v/>
      </c>
    </row>
    <row r="2749" spans="11:16" x14ac:dyDescent="0.25">
      <c r="K2749" s="5"/>
      <c r="P2749" s="4" t="str">
        <f t="shared" si="83"/>
        <v/>
      </c>
    </row>
    <row r="2750" spans="11:16" x14ac:dyDescent="0.25">
      <c r="K2750" s="5"/>
      <c r="P2750" s="4" t="str">
        <f t="shared" si="83"/>
        <v/>
      </c>
    </row>
    <row r="2751" spans="11:16" x14ac:dyDescent="0.25">
      <c r="K2751" s="5"/>
      <c r="P2751" s="4" t="str">
        <f t="shared" si="83"/>
        <v/>
      </c>
    </row>
    <row r="2752" spans="11:16" x14ac:dyDescent="0.25">
      <c r="K2752" s="5"/>
      <c r="P2752" s="4" t="str">
        <f t="shared" si="83"/>
        <v/>
      </c>
    </row>
    <row r="2753" spans="11:16" x14ac:dyDescent="0.25">
      <c r="K2753" s="5"/>
      <c r="P2753" s="4" t="str">
        <f t="shared" si="83"/>
        <v/>
      </c>
    </row>
    <row r="2754" spans="11:16" x14ac:dyDescent="0.25">
      <c r="K2754" s="5"/>
      <c r="P2754" s="4" t="str">
        <f t="shared" si="83"/>
        <v/>
      </c>
    </row>
    <row r="2755" spans="11:16" x14ac:dyDescent="0.25">
      <c r="K2755" s="5"/>
      <c r="P2755" s="4" t="str">
        <f t="shared" ref="P2755:P2818" si="85">LEFT($A2755,22)</f>
        <v/>
      </c>
    </row>
    <row r="2756" spans="11:16" x14ac:dyDescent="0.25">
      <c r="K2756" s="5"/>
      <c r="P2756" s="4" t="str">
        <f t="shared" si="85"/>
        <v/>
      </c>
    </row>
    <row r="2757" spans="11:16" x14ac:dyDescent="0.25">
      <c r="K2757" s="5"/>
      <c r="P2757" s="4" t="str">
        <f t="shared" si="85"/>
        <v/>
      </c>
    </row>
    <row r="2758" spans="11:16" x14ac:dyDescent="0.25">
      <c r="K2758" s="5"/>
      <c r="P2758" s="4" t="str">
        <f t="shared" si="85"/>
        <v/>
      </c>
    </row>
    <row r="2759" spans="11:16" x14ac:dyDescent="0.25">
      <c r="K2759" s="5"/>
      <c r="P2759" s="4" t="str">
        <f t="shared" si="85"/>
        <v/>
      </c>
    </row>
    <row r="2760" spans="11:16" x14ac:dyDescent="0.25">
      <c r="K2760" s="5"/>
      <c r="P2760" s="4" t="str">
        <f t="shared" si="85"/>
        <v/>
      </c>
    </row>
    <row r="2761" spans="11:16" x14ac:dyDescent="0.25">
      <c r="K2761" s="5"/>
      <c r="P2761" s="4" t="str">
        <f t="shared" si="85"/>
        <v/>
      </c>
    </row>
    <row r="2762" spans="11:16" x14ac:dyDescent="0.25">
      <c r="K2762" s="5"/>
      <c r="P2762" s="4" t="str">
        <f t="shared" si="85"/>
        <v/>
      </c>
    </row>
    <row r="2763" spans="11:16" x14ac:dyDescent="0.25">
      <c r="K2763" s="5"/>
      <c r="P2763" s="4" t="str">
        <f t="shared" si="85"/>
        <v/>
      </c>
    </row>
    <row r="2764" spans="11:16" x14ac:dyDescent="0.25">
      <c r="K2764" s="5"/>
      <c r="P2764" s="4" t="str">
        <f t="shared" si="85"/>
        <v/>
      </c>
    </row>
    <row r="2765" spans="11:16" x14ac:dyDescent="0.25">
      <c r="K2765" s="5"/>
      <c r="P2765" s="4" t="str">
        <f t="shared" si="85"/>
        <v/>
      </c>
    </row>
    <row r="2766" spans="11:16" x14ac:dyDescent="0.25">
      <c r="K2766" s="5"/>
      <c r="P2766" s="4" t="str">
        <f t="shared" si="85"/>
        <v/>
      </c>
    </row>
    <row r="2767" spans="11:16" x14ac:dyDescent="0.25">
      <c r="K2767" s="5"/>
      <c r="P2767" s="4" t="str">
        <f t="shared" si="85"/>
        <v/>
      </c>
    </row>
    <row r="2768" spans="11:16" x14ac:dyDescent="0.25">
      <c r="K2768" s="5"/>
      <c r="P2768" s="4" t="str">
        <f t="shared" si="85"/>
        <v/>
      </c>
    </row>
    <row r="2769" spans="11:16" x14ac:dyDescent="0.25">
      <c r="K2769" s="5"/>
      <c r="P2769" s="4" t="str">
        <f t="shared" si="85"/>
        <v/>
      </c>
    </row>
    <row r="2770" spans="11:16" x14ac:dyDescent="0.25">
      <c r="K2770" s="5"/>
      <c r="P2770" s="4" t="str">
        <f t="shared" si="85"/>
        <v/>
      </c>
    </row>
    <row r="2771" spans="11:16" x14ac:dyDescent="0.25">
      <c r="K2771" s="5"/>
      <c r="P2771" s="4" t="str">
        <f t="shared" si="85"/>
        <v/>
      </c>
    </row>
    <row r="2772" spans="11:16" x14ac:dyDescent="0.25">
      <c r="K2772" s="5"/>
      <c r="P2772" s="4" t="str">
        <f t="shared" si="85"/>
        <v/>
      </c>
    </row>
    <row r="2773" spans="11:16" x14ac:dyDescent="0.25">
      <c r="K2773" s="5"/>
      <c r="P2773" s="4" t="str">
        <f t="shared" si="85"/>
        <v/>
      </c>
    </row>
    <row r="2774" spans="11:16" x14ac:dyDescent="0.25">
      <c r="K2774" s="5"/>
      <c r="P2774" s="4" t="str">
        <f t="shared" si="85"/>
        <v/>
      </c>
    </row>
    <row r="2775" spans="11:16" x14ac:dyDescent="0.25">
      <c r="K2775" s="5"/>
      <c r="P2775" s="4" t="str">
        <f t="shared" si="85"/>
        <v/>
      </c>
    </row>
    <row r="2776" spans="11:16" x14ac:dyDescent="0.25">
      <c r="K2776" s="5"/>
      <c r="P2776" s="4" t="str">
        <f t="shared" si="85"/>
        <v/>
      </c>
    </row>
    <row r="2777" spans="11:16" x14ac:dyDescent="0.25">
      <c r="K2777" s="5"/>
      <c r="P2777" s="4" t="str">
        <f t="shared" si="85"/>
        <v/>
      </c>
    </row>
    <row r="2778" spans="11:16" x14ac:dyDescent="0.25">
      <c r="K2778" s="5"/>
      <c r="P2778" s="4" t="str">
        <f t="shared" si="85"/>
        <v/>
      </c>
    </row>
    <row r="2779" spans="11:16" x14ac:dyDescent="0.25">
      <c r="K2779" s="5"/>
      <c r="P2779" s="4" t="str">
        <f t="shared" si="85"/>
        <v/>
      </c>
    </row>
    <row r="2780" spans="11:16" x14ac:dyDescent="0.25">
      <c r="K2780" s="5"/>
      <c r="P2780" s="4" t="str">
        <f t="shared" si="85"/>
        <v/>
      </c>
    </row>
    <row r="2781" spans="11:16" x14ac:dyDescent="0.25">
      <c r="K2781" s="5"/>
      <c r="P2781" s="4" t="str">
        <f t="shared" si="85"/>
        <v/>
      </c>
    </row>
    <row r="2782" spans="11:16" x14ac:dyDescent="0.25">
      <c r="K2782" s="5"/>
      <c r="P2782" s="4" t="str">
        <f t="shared" si="85"/>
        <v/>
      </c>
    </row>
    <row r="2783" spans="11:16" x14ac:dyDescent="0.25">
      <c r="K2783" s="5"/>
      <c r="P2783" s="4" t="str">
        <f t="shared" si="85"/>
        <v/>
      </c>
    </row>
    <row r="2784" spans="11:16" x14ac:dyDescent="0.25">
      <c r="K2784" s="5"/>
      <c r="P2784" s="4" t="str">
        <f t="shared" si="85"/>
        <v/>
      </c>
    </row>
    <row r="2785" spans="11:16" x14ac:dyDescent="0.25">
      <c r="K2785" s="5"/>
      <c r="P2785" s="4" t="str">
        <f t="shared" si="85"/>
        <v/>
      </c>
    </row>
    <row r="2786" spans="11:16" x14ac:dyDescent="0.25">
      <c r="K2786" s="5"/>
      <c r="P2786" s="4" t="str">
        <f t="shared" si="85"/>
        <v/>
      </c>
    </row>
    <row r="2787" spans="11:16" x14ac:dyDescent="0.25">
      <c r="K2787" s="5"/>
      <c r="P2787" s="4" t="str">
        <f t="shared" si="85"/>
        <v/>
      </c>
    </row>
    <row r="2788" spans="11:16" x14ac:dyDescent="0.25">
      <c r="K2788" s="5"/>
      <c r="P2788" s="4" t="str">
        <f t="shared" si="85"/>
        <v/>
      </c>
    </row>
    <row r="2789" spans="11:16" x14ac:dyDescent="0.25">
      <c r="K2789" s="5"/>
      <c r="P2789" s="4" t="str">
        <f t="shared" si="85"/>
        <v/>
      </c>
    </row>
    <row r="2790" spans="11:16" x14ac:dyDescent="0.25">
      <c r="K2790" s="5"/>
      <c r="P2790" s="4" t="str">
        <f t="shared" si="85"/>
        <v/>
      </c>
    </row>
    <row r="2791" spans="11:16" x14ac:dyDescent="0.25">
      <c r="K2791" s="5"/>
      <c r="P2791" s="4" t="str">
        <f t="shared" si="85"/>
        <v/>
      </c>
    </row>
    <row r="2792" spans="11:16" x14ac:dyDescent="0.25">
      <c r="K2792" s="5"/>
      <c r="P2792" s="4" t="str">
        <f t="shared" si="85"/>
        <v/>
      </c>
    </row>
    <row r="2793" spans="11:16" x14ac:dyDescent="0.25">
      <c r="K2793" s="5"/>
      <c r="P2793" s="4" t="str">
        <f t="shared" si="85"/>
        <v/>
      </c>
    </row>
    <row r="2794" spans="11:16" x14ac:dyDescent="0.25">
      <c r="K2794" s="5"/>
      <c r="P2794" s="4" t="str">
        <f t="shared" si="85"/>
        <v/>
      </c>
    </row>
    <row r="2795" spans="11:16" x14ac:dyDescent="0.25">
      <c r="K2795" s="5"/>
      <c r="P2795" s="4" t="str">
        <f t="shared" si="85"/>
        <v/>
      </c>
    </row>
    <row r="2796" spans="11:16" x14ac:dyDescent="0.25">
      <c r="K2796" s="5"/>
      <c r="P2796" s="4" t="str">
        <f t="shared" si="85"/>
        <v/>
      </c>
    </row>
    <row r="2797" spans="11:16" x14ac:dyDescent="0.25">
      <c r="K2797" s="5"/>
      <c r="P2797" s="4" t="str">
        <f t="shared" si="85"/>
        <v/>
      </c>
    </row>
    <row r="2798" spans="11:16" x14ac:dyDescent="0.25">
      <c r="K2798" s="5"/>
      <c r="P2798" s="4" t="str">
        <f t="shared" si="85"/>
        <v/>
      </c>
    </row>
    <row r="2799" spans="11:16" x14ac:dyDescent="0.25">
      <c r="K2799" s="5"/>
      <c r="P2799" s="4" t="str">
        <f t="shared" si="85"/>
        <v/>
      </c>
    </row>
    <row r="2800" spans="11:16" x14ac:dyDescent="0.25">
      <c r="K2800" s="5"/>
      <c r="P2800" s="4" t="str">
        <f t="shared" si="85"/>
        <v/>
      </c>
    </row>
    <row r="2801" spans="11:16" x14ac:dyDescent="0.25">
      <c r="K2801" s="5"/>
      <c r="P2801" s="4" t="str">
        <f t="shared" si="85"/>
        <v/>
      </c>
    </row>
    <row r="2802" spans="11:16" x14ac:dyDescent="0.25">
      <c r="K2802" s="5"/>
      <c r="P2802" s="4" t="str">
        <f t="shared" si="85"/>
        <v/>
      </c>
    </row>
    <row r="2803" spans="11:16" x14ac:dyDescent="0.25">
      <c r="K2803" s="5"/>
      <c r="P2803" s="4" t="str">
        <f t="shared" si="85"/>
        <v/>
      </c>
    </row>
    <row r="2804" spans="11:16" x14ac:dyDescent="0.25">
      <c r="K2804" s="5"/>
      <c r="P2804" s="4" t="str">
        <f t="shared" si="85"/>
        <v/>
      </c>
    </row>
    <row r="2805" spans="11:16" x14ac:dyDescent="0.25">
      <c r="K2805" s="5"/>
      <c r="P2805" s="4" t="str">
        <f t="shared" si="85"/>
        <v/>
      </c>
    </row>
    <row r="2806" spans="11:16" x14ac:dyDescent="0.25">
      <c r="K2806" s="5"/>
      <c r="P2806" s="4" t="str">
        <f t="shared" si="85"/>
        <v/>
      </c>
    </row>
    <row r="2807" spans="11:16" x14ac:dyDescent="0.25">
      <c r="K2807" s="5"/>
      <c r="P2807" s="4" t="str">
        <f t="shared" si="85"/>
        <v/>
      </c>
    </row>
    <row r="2808" spans="11:16" x14ac:dyDescent="0.25">
      <c r="K2808" s="5"/>
      <c r="P2808" s="4" t="str">
        <f t="shared" si="85"/>
        <v/>
      </c>
    </row>
    <row r="2809" spans="11:16" x14ac:dyDescent="0.25">
      <c r="K2809" s="5"/>
      <c r="P2809" s="4" t="str">
        <f t="shared" si="85"/>
        <v/>
      </c>
    </row>
    <row r="2810" spans="11:16" x14ac:dyDescent="0.25">
      <c r="K2810" s="5"/>
      <c r="P2810" s="4" t="str">
        <f t="shared" si="85"/>
        <v/>
      </c>
    </row>
    <row r="2811" spans="11:16" x14ac:dyDescent="0.25">
      <c r="K2811" s="5"/>
      <c r="P2811" s="4" t="str">
        <f t="shared" si="85"/>
        <v/>
      </c>
    </row>
    <row r="2812" spans="11:16" x14ac:dyDescent="0.25">
      <c r="K2812" s="5"/>
      <c r="P2812" s="4" t="str">
        <f t="shared" si="85"/>
        <v/>
      </c>
    </row>
    <row r="2813" spans="11:16" x14ac:dyDescent="0.25">
      <c r="K2813" s="5"/>
      <c r="P2813" s="4" t="str">
        <f t="shared" si="85"/>
        <v/>
      </c>
    </row>
    <row r="2814" spans="11:16" x14ac:dyDescent="0.25">
      <c r="K2814" s="5"/>
      <c r="P2814" s="4" t="str">
        <f t="shared" si="85"/>
        <v/>
      </c>
    </row>
    <row r="2815" spans="11:16" x14ac:dyDescent="0.25">
      <c r="K2815" s="5"/>
      <c r="P2815" s="4" t="str">
        <f t="shared" si="85"/>
        <v/>
      </c>
    </row>
    <row r="2816" spans="11:16" x14ac:dyDescent="0.25">
      <c r="K2816" s="5"/>
      <c r="P2816" s="4" t="str">
        <f t="shared" si="85"/>
        <v/>
      </c>
    </row>
    <row r="2817" spans="11:16" x14ac:dyDescent="0.25">
      <c r="K2817" s="5"/>
      <c r="P2817" s="4" t="str">
        <f t="shared" si="85"/>
        <v/>
      </c>
    </row>
    <row r="2818" spans="11:16" x14ac:dyDescent="0.25">
      <c r="K2818" s="5"/>
      <c r="P2818" s="4" t="str">
        <f t="shared" si="85"/>
        <v/>
      </c>
    </row>
    <row r="2819" spans="11:16" x14ac:dyDescent="0.25">
      <c r="K2819" s="5"/>
      <c r="P2819" s="4" t="str">
        <f t="shared" ref="P2819:P2882" si="86">LEFT($A2819,22)</f>
        <v/>
      </c>
    </row>
    <row r="2820" spans="11:16" x14ac:dyDescent="0.25">
      <c r="K2820" s="5"/>
      <c r="P2820" s="4" t="str">
        <f t="shared" si="86"/>
        <v/>
      </c>
    </row>
    <row r="2821" spans="11:16" x14ac:dyDescent="0.25">
      <c r="K2821" s="5"/>
      <c r="P2821" s="4" t="str">
        <f t="shared" si="86"/>
        <v/>
      </c>
    </row>
    <row r="2822" spans="11:16" x14ac:dyDescent="0.25">
      <c r="K2822" s="5"/>
      <c r="P2822" s="4" t="str">
        <f t="shared" si="86"/>
        <v/>
      </c>
    </row>
    <row r="2823" spans="11:16" x14ac:dyDescent="0.25">
      <c r="K2823" s="5"/>
      <c r="P2823" s="4" t="str">
        <f t="shared" si="86"/>
        <v/>
      </c>
    </row>
    <row r="2824" spans="11:16" x14ac:dyDescent="0.25">
      <c r="K2824" s="5"/>
      <c r="P2824" s="4" t="str">
        <f t="shared" si="86"/>
        <v/>
      </c>
    </row>
    <row r="2825" spans="11:16" x14ac:dyDescent="0.25">
      <c r="K2825" s="5"/>
      <c r="P2825" s="4" t="str">
        <f t="shared" si="86"/>
        <v/>
      </c>
    </row>
    <row r="2826" spans="11:16" x14ac:dyDescent="0.25">
      <c r="K2826" s="5"/>
      <c r="P2826" s="4" t="str">
        <f t="shared" si="86"/>
        <v/>
      </c>
    </row>
    <row r="2827" spans="11:16" x14ac:dyDescent="0.25">
      <c r="K2827" s="5"/>
      <c r="P2827" s="4" t="str">
        <f t="shared" si="86"/>
        <v/>
      </c>
    </row>
    <row r="2828" spans="11:16" x14ac:dyDescent="0.25">
      <c r="K2828" s="5"/>
      <c r="P2828" s="4" t="str">
        <f t="shared" si="86"/>
        <v/>
      </c>
    </row>
    <row r="2829" spans="11:16" x14ac:dyDescent="0.25">
      <c r="K2829" s="5"/>
      <c r="P2829" s="4" t="str">
        <f t="shared" si="86"/>
        <v/>
      </c>
    </row>
    <row r="2830" spans="11:16" x14ac:dyDescent="0.25">
      <c r="K2830" s="5"/>
      <c r="P2830" s="4" t="str">
        <f t="shared" si="86"/>
        <v/>
      </c>
    </row>
    <row r="2831" spans="11:16" x14ac:dyDescent="0.25">
      <c r="K2831" s="5"/>
      <c r="P2831" s="4" t="str">
        <f t="shared" si="86"/>
        <v/>
      </c>
    </row>
    <row r="2832" spans="11:16" x14ac:dyDescent="0.25">
      <c r="K2832" s="5"/>
      <c r="P2832" s="4" t="str">
        <f t="shared" si="86"/>
        <v/>
      </c>
    </row>
    <row r="2833" spans="11:16" x14ac:dyDescent="0.25">
      <c r="K2833" s="5"/>
      <c r="P2833" s="4" t="str">
        <f t="shared" si="86"/>
        <v/>
      </c>
    </row>
    <row r="2834" spans="11:16" x14ac:dyDescent="0.25">
      <c r="K2834" s="5"/>
      <c r="P2834" s="4" t="str">
        <f t="shared" si="86"/>
        <v/>
      </c>
    </row>
    <row r="2835" spans="11:16" x14ac:dyDescent="0.25">
      <c r="K2835" s="5"/>
      <c r="P2835" s="4" t="str">
        <f t="shared" si="86"/>
        <v/>
      </c>
    </row>
    <row r="2836" spans="11:16" x14ac:dyDescent="0.25">
      <c r="K2836" s="5"/>
      <c r="P2836" s="4" t="str">
        <f t="shared" si="86"/>
        <v/>
      </c>
    </row>
    <row r="2837" spans="11:16" x14ac:dyDescent="0.25">
      <c r="K2837" s="5"/>
      <c r="P2837" s="4" t="str">
        <f t="shared" si="86"/>
        <v/>
      </c>
    </row>
    <row r="2838" spans="11:16" x14ac:dyDescent="0.25">
      <c r="K2838" s="5"/>
      <c r="P2838" s="4" t="str">
        <f t="shared" si="86"/>
        <v/>
      </c>
    </row>
    <row r="2839" spans="11:16" x14ac:dyDescent="0.25">
      <c r="K2839" s="5"/>
      <c r="P2839" s="4" t="str">
        <f t="shared" si="86"/>
        <v/>
      </c>
    </row>
    <row r="2840" spans="11:16" x14ac:dyDescent="0.25">
      <c r="K2840" s="5"/>
      <c r="P2840" s="4" t="str">
        <f t="shared" si="86"/>
        <v/>
      </c>
    </row>
    <row r="2841" spans="11:16" x14ac:dyDescent="0.25">
      <c r="K2841" s="5"/>
      <c r="P2841" s="4" t="str">
        <f t="shared" si="86"/>
        <v/>
      </c>
    </row>
    <row r="2842" spans="11:16" x14ac:dyDescent="0.25">
      <c r="K2842" s="5"/>
      <c r="P2842" s="4" t="str">
        <f t="shared" si="86"/>
        <v/>
      </c>
    </row>
    <row r="2843" spans="11:16" x14ac:dyDescent="0.25">
      <c r="K2843" s="5"/>
      <c r="P2843" s="4" t="str">
        <f t="shared" si="86"/>
        <v/>
      </c>
    </row>
    <row r="2844" spans="11:16" x14ac:dyDescent="0.25">
      <c r="K2844" s="5"/>
      <c r="P2844" s="4" t="str">
        <f t="shared" si="86"/>
        <v/>
      </c>
    </row>
    <row r="2845" spans="11:16" x14ac:dyDescent="0.25">
      <c r="K2845" s="5"/>
      <c r="P2845" s="4" t="str">
        <f t="shared" si="86"/>
        <v/>
      </c>
    </row>
    <row r="2846" spans="11:16" x14ac:dyDescent="0.25">
      <c r="K2846" s="5"/>
      <c r="P2846" s="4" t="str">
        <f t="shared" si="86"/>
        <v/>
      </c>
    </row>
    <row r="2847" spans="11:16" x14ac:dyDescent="0.25">
      <c r="K2847" s="5"/>
      <c r="P2847" s="4" t="str">
        <f t="shared" si="86"/>
        <v/>
      </c>
    </row>
    <row r="2848" spans="11:16" x14ac:dyDescent="0.25">
      <c r="K2848" s="5"/>
      <c r="P2848" s="4" t="str">
        <f t="shared" si="86"/>
        <v/>
      </c>
    </row>
    <row r="2849" spans="11:16" x14ac:dyDescent="0.25">
      <c r="K2849" s="5"/>
      <c r="P2849" s="4" t="str">
        <f t="shared" si="86"/>
        <v/>
      </c>
    </row>
    <row r="2850" spans="11:16" x14ac:dyDescent="0.25">
      <c r="K2850" s="5"/>
      <c r="P2850" s="4" t="str">
        <f t="shared" si="86"/>
        <v/>
      </c>
    </row>
    <row r="2851" spans="11:16" x14ac:dyDescent="0.25">
      <c r="K2851" s="5"/>
      <c r="P2851" s="4" t="str">
        <f t="shared" si="86"/>
        <v/>
      </c>
    </row>
    <row r="2852" spans="11:16" x14ac:dyDescent="0.25">
      <c r="K2852" s="5"/>
      <c r="P2852" s="4" t="str">
        <f t="shared" si="86"/>
        <v/>
      </c>
    </row>
    <row r="2853" spans="11:16" x14ac:dyDescent="0.25">
      <c r="K2853" s="5"/>
      <c r="P2853" s="4" t="str">
        <f t="shared" si="86"/>
        <v/>
      </c>
    </row>
    <row r="2854" spans="11:16" x14ac:dyDescent="0.25">
      <c r="K2854" s="5"/>
      <c r="P2854" s="4" t="str">
        <f t="shared" si="86"/>
        <v/>
      </c>
    </row>
    <row r="2855" spans="11:16" x14ac:dyDescent="0.25">
      <c r="K2855" s="5"/>
      <c r="P2855" s="4" t="str">
        <f t="shared" si="86"/>
        <v/>
      </c>
    </row>
    <row r="2856" spans="11:16" x14ac:dyDescent="0.25">
      <c r="K2856" s="5"/>
      <c r="P2856" s="4" t="str">
        <f t="shared" si="86"/>
        <v/>
      </c>
    </row>
    <row r="2857" spans="11:16" x14ac:dyDescent="0.25">
      <c r="K2857" s="5"/>
      <c r="P2857" s="4" t="str">
        <f t="shared" si="86"/>
        <v/>
      </c>
    </row>
    <row r="2858" spans="11:16" x14ac:dyDescent="0.25">
      <c r="K2858" s="5"/>
      <c r="P2858" s="4" t="str">
        <f t="shared" si="86"/>
        <v/>
      </c>
    </row>
    <row r="2859" spans="11:16" x14ac:dyDescent="0.25">
      <c r="K2859" s="5"/>
      <c r="P2859" s="4" t="str">
        <f t="shared" si="86"/>
        <v/>
      </c>
    </row>
    <row r="2860" spans="11:16" x14ac:dyDescent="0.25">
      <c r="K2860" s="5"/>
      <c r="P2860" s="4" t="str">
        <f t="shared" si="86"/>
        <v/>
      </c>
    </row>
    <row r="2861" spans="11:16" x14ac:dyDescent="0.25">
      <c r="K2861" s="5"/>
      <c r="P2861" s="4" t="str">
        <f t="shared" si="86"/>
        <v/>
      </c>
    </row>
    <row r="2862" spans="11:16" x14ac:dyDescent="0.25">
      <c r="K2862" s="5"/>
      <c r="P2862" s="4" t="str">
        <f t="shared" si="86"/>
        <v/>
      </c>
    </row>
    <row r="2863" spans="11:16" x14ac:dyDescent="0.25">
      <c r="K2863" s="5"/>
      <c r="P2863" s="4" t="str">
        <f t="shared" si="86"/>
        <v/>
      </c>
    </row>
    <row r="2864" spans="11:16" x14ac:dyDescent="0.25">
      <c r="K2864" s="5"/>
      <c r="P2864" s="4" t="str">
        <f t="shared" si="86"/>
        <v/>
      </c>
    </row>
    <row r="2865" spans="11:16" x14ac:dyDescent="0.25">
      <c r="K2865" s="5"/>
      <c r="P2865" s="4" t="str">
        <f t="shared" si="86"/>
        <v/>
      </c>
    </row>
    <row r="2866" spans="11:16" x14ac:dyDescent="0.25">
      <c r="K2866" s="5"/>
      <c r="P2866" s="4" t="str">
        <f t="shared" si="86"/>
        <v/>
      </c>
    </row>
    <row r="2867" spans="11:16" x14ac:dyDescent="0.25">
      <c r="K2867" s="5"/>
      <c r="P2867" s="4" t="str">
        <f t="shared" si="86"/>
        <v/>
      </c>
    </row>
    <row r="2868" spans="11:16" x14ac:dyDescent="0.25">
      <c r="K2868" s="5"/>
      <c r="P2868" s="4" t="str">
        <f t="shared" si="86"/>
        <v/>
      </c>
    </row>
    <row r="2869" spans="11:16" x14ac:dyDescent="0.25">
      <c r="K2869" s="5"/>
      <c r="P2869" s="4" t="str">
        <f t="shared" si="86"/>
        <v/>
      </c>
    </row>
    <row r="2870" spans="11:16" x14ac:dyDescent="0.25">
      <c r="K2870" s="5"/>
      <c r="P2870" s="4" t="str">
        <f t="shared" si="86"/>
        <v/>
      </c>
    </row>
    <row r="2871" spans="11:16" x14ac:dyDescent="0.25">
      <c r="K2871" s="5"/>
      <c r="P2871" s="4" t="str">
        <f t="shared" si="86"/>
        <v/>
      </c>
    </row>
    <row r="2872" spans="11:16" x14ac:dyDescent="0.25">
      <c r="K2872" s="5"/>
      <c r="P2872" s="4" t="str">
        <f t="shared" si="86"/>
        <v/>
      </c>
    </row>
    <row r="2873" spans="11:16" x14ac:dyDescent="0.25">
      <c r="K2873" s="5"/>
      <c r="P2873" s="4" t="str">
        <f t="shared" si="86"/>
        <v/>
      </c>
    </row>
    <row r="2874" spans="11:16" x14ac:dyDescent="0.25">
      <c r="K2874" s="5"/>
      <c r="P2874" s="4" t="str">
        <f t="shared" si="86"/>
        <v/>
      </c>
    </row>
    <row r="2875" spans="11:16" x14ac:dyDescent="0.25">
      <c r="K2875" s="5"/>
      <c r="P2875" s="4" t="str">
        <f t="shared" si="86"/>
        <v/>
      </c>
    </row>
    <row r="2876" spans="11:16" x14ac:dyDescent="0.25">
      <c r="K2876" s="5"/>
      <c r="P2876" s="4" t="str">
        <f t="shared" si="86"/>
        <v/>
      </c>
    </row>
    <row r="2877" spans="11:16" x14ac:dyDescent="0.25">
      <c r="K2877" s="5"/>
      <c r="P2877" s="4" t="str">
        <f t="shared" si="86"/>
        <v/>
      </c>
    </row>
    <row r="2878" spans="11:16" x14ac:dyDescent="0.25">
      <c r="K2878" s="5"/>
      <c r="P2878" s="4" t="str">
        <f t="shared" si="86"/>
        <v/>
      </c>
    </row>
    <row r="2879" spans="11:16" x14ac:dyDescent="0.25">
      <c r="K2879" s="5"/>
      <c r="P2879" s="4" t="str">
        <f t="shared" si="86"/>
        <v/>
      </c>
    </row>
    <row r="2880" spans="11:16" x14ac:dyDescent="0.25">
      <c r="K2880" s="5"/>
      <c r="P2880" s="4" t="str">
        <f t="shared" si="86"/>
        <v/>
      </c>
    </row>
    <row r="2881" spans="11:16" x14ac:dyDescent="0.25">
      <c r="K2881" s="5"/>
      <c r="P2881" s="4" t="str">
        <f t="shared" si="86"/>
        <v/>
      </c>
    </row>
    <row r="2882" spans="11:16" x14ac:dyDescent="0.25">
      <c r="K2882" s="5"/>
      <c r="P2882" s="4" t="str">
        <f t="shared" si="86"/>
        <v/>
      </c>
    </row>
    <row r="2883" spans="11:16" x14ac:dyDescent="0.25">
      <c r="K2883" s="5"/>
      <c r="P2883" s="4" t="str">
        <f t="shared" ref="P2883:P2946" si="87">LEFT($A2883,22)</f>
        <v/>
      </c>
    </row>
    <row r="2884" spans="11:16" x14ac:dyDescent="0.25">
      <c r="K2884" s="5"/>
      <c r="P2884" s="4" t="str">
        <f t="shared" si="87"/>
        <v/>
      </c>
    </row>
    <row r="2885" spans="11:16" x14ac:dyDescent="0.25">
      <c r="K2885" s="5"/>
      <c r="P2885" s="4" t="str">
        <f t="shared" si="87"/>
        <v/>
      </c>
    </row>
    <row r="2886" spans="11:16" x14ac:dyDescent="0.25">
      <c r="K2886" s="5"/>
      <c r="P2886" s="4" t="str">
        <f t="shared" si="87"/>
        <v/>
      </c>
    </row>
    <row r="2887" spans="11:16" x14ac:dyDescent="0.25">
      <c r="K2887" s="5"/>
      <c r="P2887" s="4" t="str">
        <f t="shared" si="87"/>
        <v/>
      </c>
    </row>
    <row r="2888" spans="11:16" x14ac:dyDescent="0.25">
      <c r="K2888" s="5"/>
      <c r="P2888" s="4" t="str">
        <f t="shared" si="87"/>
        <v/>
      </c>
    </row>
    <row r="2889" spans="11:16" x14ac:dyDescent="0.25">
      <c r="K2889" s="5"/>
      <c r="P2889" s="4" t="str">
        <f t="shared" si="87"/>
        <v/>
      </c>
    </row>
    <row r="2890" spans="11:16" x14ac:dyDescent="0.25">
      <c r="K2890" s="5"/>
      <c r="P2890" s="4" t="str">
        <f t="shared" si="87"/>
        <v/>
      </c>
    </row>
    <row r="2891" spans="11:16" x14ac:dyDescent="0.25">
      <c r="K2891" s="5"/>
      <c r="P2891" s="4" t="str">
        <f t="shared" si="87"/>
        <v/>
      </c>
    </row>
    <row r="2892" spans="11:16" x14ac:dyDescent="0.25">
      <c r="K2892" s="5"/>
      <c r="P2892" s="4" t="str">
        <f t="shared" si="87"/>
        <v/>
      </c>
    </row>
    <row r="2893" spans="11:16" x14ac:dyDescent="0.25">
      <c r="K2893" s="5"/>
      <c r="P2893" s="4" t="str">
        <f t="shared" si="87"/>
        <v/>
      </c>
    </row>
    <row r="2894" spans="11:16" x14ac:dyDescent="0.25">
      <c r="K2894" s="5"/>
      <c r="P2894" s="4" t="str">
        <f t="shared" si="87"/>
        <v/>
      </c>
    </row>
    <row r="2895" spans="11:16" x14ac:dyDescent="0.25">
      <c r="K2895" s="5"/>
      <c r="P2895" s="4" t="str">
        <f t="shared" si="87"/>
        <v/>
      </c>
    </row>
    <row r="2896" spans="11:16" x14ac:dyDescent="0.25">
      <c r="K2896" s="5"/>
      <c r="P2896" s="4" t="str">
        <f t="shared" si="87"/>
        <v/>
      </c>
    </row>
    <row r="2897" spans="11:16" x14ac:dyDescent="0.25">
      <c r="K2897" s="5"/>
      <c r="P2897" s="4" t="str">
        <f t="shared" si="87"/>
        <v/>
      </c>
    </row>
    <row r="2898" spans="11:16" x14ac:dyDescent="0.25">
      <c r="K2898" s="5"/>
      <c r="P2898" s="4" t="str">
        <f t="shared" si="87"/>
        <v/>
      </c>
    </row>
    <row r="2899" spans="11:16" x14ac:dyDescent="0.25">
      <c r="K2899" s="5"/>
      <c r="P2899" s="4" t="str">
        <f t="shared" si="87"/>
        <v/>
      </c>
    </row>
    <row r="2900" spans="11:16" x14ac:dyDescent="0.25">
      <c r="K2900" s="5"/>
      <c r="P2900" s="4" t="str">
        <f t="shared" si="87"/>
        <v/>
      </c>
    </row>
    <row r="2901" spans="11:16" x14ac:dyDescent="0.25">
      <c r="K2901" s="5"/>
      <c r="P2901" s="4" t="str">
        <f t="shared" si="87"/>
        <v/>
      </c>
    </row>
    <row r="2902" spans="11:16" x14ac:dyDescent="0.25">
      <c r="K2902" s="5"/>
      <c r="P2902" s="4" t="str">
        <f t="shared" si="87"/>
        <v/>
      </c>
    </row>
    <row r="2903" spans="11:16" x14ac:dyDescent="0.25">
      <c r="K2903" s="5"/>
      <c r="P2903" s="4" t="str">
        <f t="shared" si="87"/>
        <v/>
      </c>
    </row>
    <row r="2904" spans="11:16" x14ac:dyDescent="0.25">
      <c r="K2904" s="5"/>
      <c r="P2904" s="4" t="str">
        <f t="shared" si="87"/>
        <v/>
      </c>
    </row>
    <row r="2905" spans="11:16" x14ac:dyDescent="0.25">
      <c r="K2905" s="5"/>
      <c r="P2905" s="4" t="str">
        <f t="shared" si="87"/>
        <v/>
      </c>
    </row>
    <row r="2906" spans="11:16" x14ac:dyDescent="0.25">
      <c r="K2906" s="5"/>
      <c r="P2906" s="4" t="str">
        <f t="shared" si="87"/>
        <v/>
      </c>
    </row>
    <row r="2907" spans="11:16" x14ac:dyDescent="0.25">
      <c r="K2907" s="5"/>
      <c r="P2907" s="4" t="str">
        <f t="shared" si="87"/>
        <v/>
      </c>
    </row>
    <row r="2908" spans="11:16" x14ac:dyDescent="0.25">
      <c r="K2908" s="5"/>
      <c r="P2908" s="4" t="str">
        <f t="shared" si="87"/>
        <v/>
      </c>
    </row>
    <row r="2909" spans="11:16" x14ac:dyDescent="0.25">
      <c r="K2909" s="5"/>
      <c r="P2909" s="4" t="str">
        <f t="shared" si="87"/>
        <v/>
      </c>
    </row>
    <row r="2910" spans="11:16" x14ac:dyDescent="0.25">
      <c r="K2910" s="5"/>
      <c r="P2910" s="4" t="str">
        <f t="shared" si="87"/>
        <v/>
      </c>
    </row>
    <row r="2911" spans="11:16" x14ac:dyDescent="0.25">
      <c r="K2911" s="5"/>
      <c r="P2911" s="4" t="str">
        <f t="shared" si="87"/>
        <v/>
      </c>
    </row>
    <row r="2912" spans="11:16" x14ac:dyDescent="0.25">
      <c r="K2912" s="5"/>
      <c r="P2912" s="4" t="str">
        <f t="shared" si="87"/>
        <v/>
      </c>
    </row>
    <row r="2913" spans="11:16" x14ac:dyDescent="0.25">
      <c r="K2913" s="5"/>
      <c r="P2913" s="4" t="str">
        <f t="shared" si="87"/>
        <v/>
      </c>
    </row>
    <row r="2914" spans="11:16" x14ac:dyDescent="0.25">
      <c r="K2914" s="5"/>
      <c r="P2914" s="4" t="str">
        <f t="shared" si="87"/>
        <v/>
      </c>
    </row>
    <row r="2915" spans="11:16" x14ac:dyDescent="0.25">
      <c r="K2915" s="5"/>
      <c r="P2915" s="4" t="str">
        <f t="shared" si="87"/>
        <v/>
      </c>
    </row>
    <row r="2916" spans="11:16" x14ac:dyDescent="0.25">
      <c r="K2916" s="5"/>
      <c r="P2916" s="4" t="str">
        <f t="shared" si="87"/>
        <v/>
      </c>
    </row>
    <row r="2917" spans="11:16" x14ac:dyDescent="0.25">
      <c r="K2917" s="5"/>
      <c r="P2917" s="4" t="str">
        <f t="shared" si="87"/>
        <v/>
      </c>
    </row>
    <row r="2918" spans="11:16" x14ac:dyDescent="0.25">
      <c r="K2918" s="5"/>
      <c r="P2918" s="4" t="str">
        <f t="shared" si="87"/>
        <v/>
      </c>
    </row>
    <row r="2919" spans="11:16" x14ac:dyDescent="0.25">
      <c r="K2919" s="5"/>
      <c r="P2919" s="4" t="str">
        <f t="shared" si="87"/>
        <v/>
      </c>
    </row>
    <row r="2920" spans="11:16" x14ac:dyDescent="0.25">
      <c r="K2920" s="5"/>
      <c r="P2920" s="4" t="str">
        <f t="shared" si="87"/>
        <v/>
      </c>
    </row>
    <row r="2921" spans="11:16" x14ac:dyDescent="0.25">
      <c r="K2921" s="5"/>
      <c r="P2921" s="4" t="str">
        <f t="shared" si="87"/>
        <v/>
      </c>
    </row>
    <row r="2922" spans="11:16" x14ac:dyDescent="0.25">
      <c r="K2922" s="5"/>
      <c r="P2922" s="4" t="str">
        <f t="shared" si="87"/>
        <v/>
      </c>
    </row>
    <row r="2923" spans="11:16" x14ac:dyDescent="0.25">
      <c r="K2923" s="5"/>
      <c r="P2923" s="4" t="str">
        <f t="shared" si="87"/>
        <v/>
      </c>
    </row>
    <row r="2924" spans="11:16" x14ac:dyDescent="0.25">
      <c r="K2924" s="5"/>
      <c r="P2924" s="4" t="str">
        <f t="shared" si="87"/>
        <v/>
      </c>
    </row>
    <row r="2925" spans="11:16" x14ac:dyDescent="0.25">
      <c r="K2925" s="5"/>
      <c r="P2925" s="4" t="str">
        <f t="shared" si="87"/>
        <v/>
      </c>
    </row>
    <row r="2926" spans="11:16" x14ac:dyDescent="0.25">
      <c r="K2926" s="5"/>
      <c r="P2926" s="4" t="str">
        <f t="shared" si="87"/>
        <v/>
      </c>
    </row>
    <row r="2927" spans="11:16" x14ac:dyDescent="0.25">
      <c r="K2927" s="5"/>
      <c r="P2927" s="4" t="str">
        <f t="shared" si="87"/>
        <v/>
      </c>
    </row>
    <row r="2928" spans="11:16" x14ac:dyDescent="0.25">
      <c r="K2928" s="5"/>
      <c r="P2928" s="4" t="str">
        <f t="shared" si="87"/>
        <v/>
      </c>
    </row>
    <row r="2929" spans="11:16" x14ac:dyDescent="0.25">
      <c r="K2929" s="5"/>
      <c r="P2929" s="4" t="str">
        <f t="shared" si="87"/>
        <v/>
      </c>
    </row>
    <row r="2930" spans="11:16" x14ac:dyDescent="0.25">
      <c r="K2930" s="5"/>
      <c r="P2930" s="4" t="str">
        <f t="shared" si="87"/>
        <v/>
      </c>
    </row>
    <row r="2931" spans="11:16" x14ac:dyDescent="0.25">
      <c r="K2931" s="5"/>
      <c r="P2931" s="4" t="str">
        <f t="shared" si="87"/>
        <v/>
      </c>
    </row>
    <row r="2932" spans="11:16" x14ac:dyDescent="0.25">
      <c r="K2932" s="5"/>
      <c r="P2932" s="4" t="str">
        <f t="shared" si="87"/>
        <v/>
      </c>
    </row>
    <row r="2933" spans="11:16" x14ac:dyDescent="0.25">
      <c r="K2933" s="5"/>
      <c r="P2933" s="4" t="str">
        <f t="shared" si="87"/>
        <v/>
      </c>
    </row>
    <row r="2934" spans="11:16" x14ac:dyDescent="0.25">
      <c r="K2934" s="5"/>
      <c r="P2934" s="4" t="str">
        <f t="shared" si="87"/>
        <v/>
      </c>
    </row>
    <row r="2935" spans="11:16" x14ac:dyDescent="0.25">
      <c r="K2935" s="5"/>
      <c r="P2935" s="4" t="str">
        <f t="shared" si="87"/>
        <v/>
      </c>
    </row>
    <row r="2936" spans="11:16" x14ac:dyDescent="0.25">
      <c r="K2936" s="5"/>
      <c r="P2936" s="4" t="str">
        <f t="shared" si="87"/>
        <v/>
      </c>
    </row>
    <row r="2937" spans="11:16" x14ac:dyDescent="0.25">
      <c r="K2937" s="5"/>
      <c r="P2937" s="4" t="str">
        <f t="shared" si="87"/>
        <v/>
      </c>
    </row>
    <row r="2938" spans="11:16" x14ac:dyDescent="0.25">
      <c r="K2938" s="5"/>
      <c r="P2938" s="4" t="str">
        <f t="shared" si="87"/>
        <v/>
      </c>
    </row>
    <row r="2939" spans="11:16" x14ac:dyDescent="0.25">
      <c r="K2939" s="5"/>
      <c r="P2939" s="4" t="str">
        <f t="shared" si="87"/>
        <v/>
      </c>
    </row>
    <row r="2940" spans="11:16" x14ac:dyDescent="0.25">
      <c r="K2940" s="5"/>
      <c r="P2940" s="4" t="str">
        <f t="shared" si="87"/>
        <v/>
      </c>
    </row>
    <row r="2941" spans="11:16" x14ac:dyDescent="0.25">
      <c r="K2941" s="5"/>
      <c r="P2941" s="4" t="str">
        <f t="shared" si="87"/>
        <v/>
      </c>
    </row>
    <row r="2942" spans="11:16" x14ac:dyDescent="0.25">
      <c r="K2942" s="5"/>
      <c r="P2942" s="4" t="str">
        <f t="shared" si="87"/>
        <v/>
      </c>
    </row>
    <row r="2943" spans="11:16" x14ac:dyDescent="0.25">
      <c r="K2943" s="5"/>
      <c r="P2943" s="4" t="str">
        <f t="shared" si="87"/>
        <v/>
      </c>
    </row>
    <row r="2944" spans="11:16" x14ac:dyDescent="0.25">
      <c r="K2944" s="5"/>
      <c r="P2944" s="4" t="str">
        <f t="shared" si="87"/>
        <v/>
      </c>
    </row>
    <row r="2945" spans="11:16" x14ac:dyDescent="0.25">
      <c r="K2945" s="5"/>
      <c r="P2945" s="4" t="str">
        <f t="shared" si="87"/>
        <v/>
      </c>
    </row>
    <row r="2946" spans="11:16" x14ac:dyDescent="0.25">
      <c r="K2946" s="5"/>
      <c r="P2946" s="4" t="str">
        <f t="shared" si="87"/>
        <v/>
      </c>
    </row>
    <row r="2947" spans="11:16" x14ac:dyDescent="0.25">
      <c r="K2947" s="5"/>
      <c r="P2947" s="4" t="str">
        <f t="shared" ref="P2947:P3010" si="88">LEFT($A2947,22)</f>
        <v/>
      </c>
    </row>
    <row r="2948" spans="11:16" x14ac:dyDescent="0.25">
      <c r="K2948" s="5"/>
      <c r="P2948" s="4" t="str">
        <f t="shared" si="88"/>
        <v/>
      </c>
    </row>
    <row r="2949" spans="11:16" x14ac:dyDescent="0.25">
      <c r="K2949" s="5"/>
      <c r="P2949" s="4" t="str">
        <f t="shared" si="88"/>
        <v/>
      </c>
    </row>
    <row r="2950" spans="11:16" x14ac:dyDescent="0.25">
      <c r="K2950" s="5"/>
      <c r="P2950" s="4" t="str">
        <f t="shared" si="88"/>
        <v/>
      </c>
    </row>
    <row r="2951" spans="11:16" x14ac:dyDescent="0.25">
      <c r="K2951" s="5"/>
      <c r="P2951" s="4" t="str">
        <f t="shared" si="88"/>
        <v/>
      </c>
    </row>
    <row r="2952" spans="11:16" x14ac:dyDescent="0.25">
      <c r="K2952" s="5"/>
      <c r="P2952" s="4" t="str">
        <f t="shared" si="88"/>
        <v/>
      </c>
    </row>
    <row r="2953" spans="11:16" x14ac:dyDescent="0.25">
      <c r="K2953" s="5"/>
      <c r="P2953" s="4" t="str">
        <f t="shared" si="88"/>
        <v/>
      </c>
    </row>
    <row r="2954" spans="11:16" x14ac:dyDescent="0.25">
      <c r="K2954" s="5"/>
      <c r="P2954" s="4" t="str">
        <f t="shared" si="88"/>
        <v/>
      </c>
    </row>
    <row r="2955" spans="11:16" x14ac:dyDescent="0.25">
      <c r="K2955" s="5"/>
      <c r="P2955" s="4" t="str">
        <f t="shared" si="88"/>
        <v/>
      </c>
    </row>
    <row r="2956" spans="11:16" x14ac:dyDescent="0.25">
      <c r="K2956" s="5"/>
      <c r="P2956" s="4" t="str">
        <f t="shared" si="88"/>
        <v/>
      </c>
    </row>
    <row r="2957" spans="11:16" x14ac:dyDescent="0.25">
      <c r="K2957" s="5"/>
      <c r="P2957" s="4" t="str">
        <f t="shared" si="88"/>
        <v/>
      </c>
    </row>
    <row r="2958" spans="11:16" x14ac:dyDescent="0.25">
      <c r="K2958" s="5"/>
      <c r="P2958" s="4" t="str">
        <f t="shared" si="88"/>
        <v/>
      </c>
    </row>
    <row r="2959" spans="11:16" x14ac:dyDescent="0.25">
      <c r="K2959" s="5"/>
      <c r="P2959" s="4" t="str">
        <f t="shared" si="88"/>
        <v/>
      </c>
    </row>
    <row r="2960" spans="11:16" x14ac:dyDescent="0.25">
      <c r="K2960" s="5"/>
      <c r="P2960" s="4" t="str">
        <f t="shared" si="88"/>
        <v/>
      </c>
    </row>
    <row r="2961" spans="11:16" x14ac:dyDescent="0.25">
      <c r="K2961" s="5"/>
      <c r="P2961" s="4" t="str">
        <f t="shared" si="88"/>
        <v/>
      </c>
    </row>
    <row r="2962" spans="11:16" x14ac:dyDescent="0.25">
      <c r="K2962" s="5"/>
      <c r="P2962" s="4" t="str">
        <f t="shared" si="88"/>
        <v/>
      </c>
    </row>
    <row r="2963" spans="11:16" x14ac:dyDescent="0.25">
      <c r="K2963" s="5"/>
      <c r="P2963" s="4" t="str">
        <f t="shared" si="88"/>
        <v/>
      </c>
    </row>
    <row r="2964" spans="11:16" x14ac:dyDescent="0.25">
      <c r="K2964" s="5"/>
      <c r="P2964" s="4" t="str">
        <f t="shared" si="88"/>
        <v/>
      </c>
    </row>
    <row r="2965" spans="11:16" x14ac:dyDescent="0.25">
      <c r="K2965" s="5"/>
      <c r="P2965" s="4" t="str">
        <f t="shared" si="88"/>
        <v/>
      </c>
    </row>
    <row r="2966" spans="11:16" x14ac:dyDescent="0.25">
      <c r="K2966" s="5"/>
      <c r="P2966" s="4" t="str">
        <f t="shared" si="88"/>
        <v/>
      </c>
    </row>
    <row r="2967" spans="11:16" x14ac:dyDescent="0.25">
      <c r="K2967" s="5"/>
      <c r="P2967" s="4" t="str">
        <f t="shared" si="88"/>
        <v/>
      </c>
    </row>
    <row r="2968" spans="11:16" x14ac:dyDescent="0.25">
      <c r="K2968" s="5"/>
      <c r="P2968" s="4" t="str">
        <f t="shared" si="88"/>
        <v/>
      </c>
    </row>
    <row r="2969" spans="11:16" x14ac:dyDescent="0.25">
      <c r="K2969" s="5"/>
      <c r="P2969" s="4" t="str">
        <f t="shared" si="88"/>
        <v/>
      </c>
    </row>
    <row r="2970" spans="11:16" x14ac:dyDescent="0.25">
      <c r="K2970" s="5"/>
      <c r="P2970" s="4" t="str">
        <f t="shared" si="88"/>
        <v/>
      </c>
    </row>
    <row r="2971" spans="11:16" x14ac:dyDescent="0.25">
      <c r="K2971" s="5"/>
      <c r="P2971" s="4" t="str">
        <f t="shared" si="88"/>
        <v/>
      </c>
    </row>
    <row r="2972" spans="11:16" x14ac:dyDescent="0.25">
      <c r="K2972" s="5"/>
      <c r="P2972" s="4" t="str">
        <f t="shared" si="88"/>
        <v/>
      </c>
    </row>
    <row r="2973" spans="11:16" x14ac:dyDescent="0.25">
      <c r="K2973" s="5"/>
      <c r="P2973" s="4" t="str">
        <f t="shared" si="88"/>
        <v/>
      </c>
    </row>
    <row r="2974" spans="11:16" x14ac:dyDescent="0.25">
      <c r="K2974" s="5"/>
      <c r="P2974" s="4" t="str">
        <f t="shared" si="88"/>
        <v/>
      </c>
    </row>
    <row r="2975" spans="11:16" x14ac:dyDescent="0.25">
      <c r="K2975" s="5"/>
      <c r="P2975" s="4" t="str">
        <f t="shared" si="88"/>
        <v/>
      </c>
    </row>
    <row r="2976" spans="11:16" x14ac:dyDescent="0.25">
      <c r="K2976" s="5"/>
      <c r="P2976" s="4" t="str">
        <f t="shared" si="88"/>
        <v/>
      </c>
    </row>
    <row r="2977" spans="11:16" x14ac:dyDescent="0.25">
      <c r="K2977" s="5"/>
      <c r="P2977" s="4" t="str">
        <f t="shared" si="88"/>
        <v/>
      </c>
    </row>
    <row r="2978" spans="11:16" x14ac:dyDescent="0.25">
      <c r="K2978" s="5"/>
      <c r="P2978" s="4" t="str">
        <f t="shared" si="88"/>
        <v/>
      </c>
    </row>
    <row r="2979" spans="11:16" x14ac:dyDescent="0.25">
      <c r="K2979" s="5"/>
      <c r="P2979" s="4" t="str">
        <f t="shared" si="88"/>
        <v/>
      </c>
    </row>
    <row r="2980" spans="11:16" x14ac:dyDescent="0.25">
      <c r="K2980" s="5"/>
      <c r="P2980" s="4" t="str">
        <f t="shared" si="88"/>
        <v/>
      </c>
    </row>
    <row r="2981" spans="11:16" x14ac:dyDescent="0.25">
      <c r="K2981" s="5"/>
      <c r="P2981" s="4" t="str">
        <f t="shared" si="88"/>
        <v/>
      </c>
    </row>
    <row r="2982" spans="11:16" x14ac:dyDescent="0.25">
      <c r="K2982" s="5"/>
      <c r="P2982" s="4" t="str">
        <f t="shared" si="88"/>
        <v/>
      </c>
    </row>
    <row r="2983" spans="11:16" x14ac:dyDescent="0.25">
      <c r="K2983" s="5"/>
      <c r="P2983" s="4" t="str">
        <f t="shared" si="88"/>
        <v/>
      </c>
    </row>
    <row r="2984" spans="11:16" x14ac:dyDescent="0.25">
      <c r="K2984" s="5"/>
      <c r="P2984" s="4" t="str">
        <f t="shared" si="88"/>
        <v/>
      </c>
    </row>
    <row r="2985" spans="11:16" x14ac:dyDescent="0.25">
      <c r="K2985" s="5"/>
      <c r="P2985" s="4" t="str">
        <f t="shared" si="88"/>
        <v/>
      </c>
    </row>
    <row r="2986" spans="11:16" x14ac:dyDescent="0.25">
      <c r="K2986" s="5"/>
      <c r="P2986" s="4" t="str">
        <f t="shared" si="88"/>
        <v/>
      </c>
    </row>
    <row r="2987" spans="11:16" x14ac:dyDescent="0.25">
      <c r="K2987" s="5"/>
      <c r="P2987" s="4" t="str">
        <f t="shared" si="88"/>
        <v/>
      </c>
    </row>
    <row r="2988" spans="11:16" x14ac:dyDescent="0.25">
      <c r="K2988" s="5"/>
      <c r="P2988" s="4" t="str">
        <f t="shared" si="88"/>
        <v/>
      </c>
    </row>
    <row r="2989" spans="11:16" x14ac:dyDescent="0.25">
      <c r="K2989" s="5"/>
      <c r="P2989" s="4" t="str">
        <f t="shared" si="88"/>
        <v/>
      </c>
    </row>
    <row r="2990" spans="11:16" x14ac:dyDescent="0.25">
      <c r="K2990" s="5"/>
      <c r="P2990" s="4" t="str">
        <f t="shared" si="88"/>
        <v/>
      </c>
    </row>
    <row r="2991" spans="11:16" x14ac:dyDescent="0.25">
      <c r="K2991" s="5"/>
      <c r="P2991" s="4" t="str">
        <f t="shared" si="88"/>
        <v/>
      </c>
    </row>
    <row r="2992" spans="11:16" x14ac:dyDescent="0.25">
      <c r="K2992" s="5"/>
      <c r="P2992" s="4" t="str">
        <f t="shared" si="88"/>
        <v/>
      </c>
    </row>
    <row r="2993" spans="11:16" x14ac:dyDescent="0.25">
      <c r="K2993" s="5"/>
      <c r="P2993" s="4" t="str">
        <f t="shared" si="88"/>
        <v/>
      </c>
    </row>
    <row r="2994" spans="11:16" x14ac:dyDescent="0.25">
      <c r="K2994" s="5"/>
      <c r="P2994" s="4" t="str">
        <f t="shared" si="88"/>
        <v/>
      </c>
    </row>
    <row r="2995" spans="11:16" x14ac:dyDescent="0.25">
      <c r="K2995" s="5"/>
      <c r="P2995" s="4" t="str">
        <f t="shared" si="88"/>
        <v/>
      </c>
    </row>
    <row r="2996" spans="11:16" x14ac:dyDescent="0.25">
      <c r="K2996" s="5"/>
      <c r="P2996" s="4" t="str">
        <f t="shared" si="88"/>
        <v/>
      </c>
    </row>
    <row r="2997" spans="11:16" x14ac:dyDescent="0.25">
      <c r="K2997" s="5"/>
      <c r="P2997" s="4" t="str">
        <f t="shared" si="88"/>
        <v/>
      </c>
    </row>
    <row r="2998" spans="11:16" x14ac:dyDescent="0.25">
      <c r="K2998" s="5"/>
      <c r="P2998" s="4" t="str">
        <f t="shared" si="88"/>
        <v/>
      </c>
    </row>
    <row r="2999" spans="11:16" x14ac:dyDescent="0.25">
      <c r="K2999" s="5"/>
      <c r="P2999" s="4" t="str">
        <f t="shared" si="88"/>
        <v/>
      </c>
    </row>
    <row r="3000" spans="11:16" x14ac:dyDescent="0.25">
      <c r="K3000" s="5"/>
      <c r="P3000" s="4" t="str">
        <f t="shared" si="88"/>
        <v/>
      </c>
    </row>
    <row r="3001" spans="11:16" x14ac:dyDescent="0.25">
      <c r="K3001" s="5"/>
      <c r="P3001" s="4" t="str">
        <f t="shared" si="88"/>
        <v/>
      </c>
    </row>
    <row r="3002" spans="11:16" x14ac:dyDescent="0.25">
      <c r="K3002" s="5"/>
      <c r="P3002" s="4" t="str">
        <f t="shared" si="88"/>
        <v/>
      </c>
    </row>
    <row r="3003" spans="11:16" x14ac:dyDescent="0.25">
      <c r="K3003" s="5"/>
      <c r="P3003" s="4" t="str">
        <f t="shared" si="88"/>
        <v/>
      </c>
    </row>
    <row r="3004" spans="11:16" x14ac:dyDescent="0.25">
      <c r="K3004" s="5"/>
      <c r="P3004" s="4" t="str">
        <f t="shared" si="88"/>
        <v/>
      </c>
    </row>
    <row r="3005" spans="11:16" x14ac:dyDescent="0.25">
      <c r="K3005" s="5"/>
      <c r="P3005" s="4" t="str">
        <f t="shared" si="88"/>
        <v/>
      </c>
    </row>
    <row r="3006" spans="11:16" x14ac:dyDescent="0.25">
      <c r="K3006" s="5"/>
      <c r="P3006" s="4" t="str">
        <f t="shared" si="88"/>
        <v/>
      </c>
    </row>
    <row r="3007" spans="11:16" x14ac:dyDescent="0.25">
      <c r="K3007" s="5"/>
      <c r="P3007" s="4" t="str">
        <f t="shared" si="88"/>
        <v/>
      </c>
    </row>
    <row r="3008" spans="11:16" x14ac:dyDescent="0.25">
      <c r="K3008" s="5"/>
      <c r="P3008" s="4" t="str">
        <f t="shared" si="88"/>
        <v/>
      </c>
    </row>
    <row r="3009" spans="11:16" x14ac:dyDescent="0.25">
      <c r="K3009" s="5"/>
      <c r="P3009" s="4" t="str">
        <f t="shared" si="88"/>
        <v/>
      </c>
    </row>
    <row r="3010" spans="11:16" x14ac:dyDescent="0.25">
      <c r="K3010" s="5"/>
      <c r="P3010" s="4" t="str">
        <f t="shared" si="88"/>
        <v/>
      </c>
    </row>
    <row r="3011" spans="11:16" x14ac:dyDescent="0.25">
      <c r="K3011" s="5"/>
      <c r="P3011" s="4" t="str">
        <f t="shared" ref="P3011:P3074" si="89">LEFT($A3011,22)</f>
        <v/>
      </c>
    </row>
    <row r="3012" spans="11:16" x14ac:dyDescent="0.25">
      <c r="K3012" s="5"/>
      <c r="P3012" s="4" t="str">
        <f t="shared" si="89"/>
        <v/>
      </c>
    </row>
    <row r="3013" spans="11:16" x14ac:dyDescent="0.25">
      <c r="K3013" s="5"/>
      <c r="P3013" s="4" t="str">
        <f t="shared" si="89"/>
        <v/>
      </c>
    </row>
    <row r="3014" spans="11:16" x14ac:dyDescent="0.25">
      <c r="K3014" s="5"/>
      <c r="P3014" s="4" t="str">
        <f t="shared" si="89"/>
        <v/>
      </c>
    </row>
    <row r="3015" spans="11:16" x14ac:dyDescent="0.25">
      <c r="K3015" s="5"/>
      <c r="P3015" s="4" t="str">
        <f t="shared" si="89"/>
        <v/>
      </c>
    </row>
    <row r="3016" spans="11:16" x14ac:dyDescent="0.25">
      <c r="K3016" s="5"/>
      <c r="P3016" s="4" t="str">
        <f t="shared" si="89"/>
        <v/>
      </c>
    </row>
    <row r="3017" spans="11:16" x14ac:dyDescent="0.25">
      <c r="K3017" s="5"/>
      <c r="P3017" s="4" t="str">
        <f t="shared" si="89"/>
        <v/>
      </c>
    </row>
    <row r="3018" spans="11:16" x14ac:dyDescent="0.25">
      <c r="K3018" s="5"/>
      <c r="P3018" s="4" t="str">
        <f t="shared" si="89"/>
        <v/>
      </c>
    </row>
    <row r="3019" spans="11:16" x14ac:dyDescent="0.25">
      <c r="K3019" s="5"/>
      <c r="P3019" s="4" t="str">
        <f t="shared" si="89"/>
        <v/>
      </c>
    </row>
    <row r="3020" spans="11:16" x14ac:dyDescent="0.25">
      <c r="K3020" s="5"/>
      <c r="P3020" s="4" t="str">
        <f t="shared" si="89"/>
        <v/>
      </c>
    </row>
    <row r="3021" spans="11:16" x14ac:dyDescent="0.25">
      <c r="K3021" s="5"/>
      <c r="P3021" s="4" t="str">
        <f t="shared" si="89"/>
        <v/>
      </c>
    </row>
    <row r="3022" spans="11:16" x14ac:dyDescent="0.25">
      <c r="K3022" s="5"/>
      <c r="P3022" s="4" t="str">
        <f t="shared" si="89"/>
        <v/>
      </c>
    </row>
    <row r="3023" spans="11:16" x14ac:dyDescent="0.25">
      <c r="K3023" s="5"/>
      <c r="P3023" s="4" t="str">
        <f t="shared" si="89"/>
        <v/>
      </c>
    </row>
    <row r="3024" spans="11:16" x14ac:dyDescent="0.25">
      <c r="K3024" s="5"/>
      <c r="P3024" s="4" t="str">
        <f t="shared" si="89"/>
        <v/>
      </c>
    </row>
    <row r="3025" spans="11:16" x14ac:dyDescent="0.25">
      <c r="K3025" s="5"/>
      <c r="P3025" s="4" t="str">
        <f t="shared" si="89"/>
        <v/>
      </c>
    </row>
    <row r="3026" spans="11:16" x14ac:dyDescent="0.25">
      <c r="K3026" s="5"/>
      <c r="P3026" s="4" t="str">
        <f t="shared" si="89"/>
        <v/>
      </c>
    </row>
    <row r="3027" spans="11:16" x14ac:dyDescent="0.25">
      <c r="K3027" s="5"/>
      <c r="P3027" s="4" t="str">
        <f t="shared" si="89"/>
        <v/>
      </c>
    </row>
    <row r="3028" spans="11:16" x14ac:dyDescent="0.25">
      <c r="K3028" s="5"/>
      <c r="P3028" s="4" t="str">
        <f t="shared" si="89"/>
        <v/>
      </c>
    </row>
    <row r="3029" spans="11:16" x14ac:dyDescent="0.25">
      <c r="K3029" s="5"/>
      <c r="P3029" s="4" t="str">
        <f t="shared" si="89"/>
        <v/>
      </c>
    </row>
    <row r="3030" spans="11:16" x14ac:dyDescent="0.25">
      <c r="K3030" s="5"/>
      <c r="P3030" s="4" t="str">
        <f t="shared" si="89"/>
        <v/>
      </c>
    </row>
    <row r="3031" spans="11:16" x14ac:dyDescent="0.25">
      <c r="K3031" s="5"/>
      <c r="P3031" s="4" t="str">
        <f t="shared" si="89"/>
        <v/>
      </c>
    </row>
    <row r="3032" spans="11:16" x14ac:dyDescent="0.25">
      <c r="K3032" s="5"/>
      <c r="P3032" s="4" t="str">
        <f t="shared" si="89"/>
        <v/>
      </c>
    </row>
    <row r="3033" spans="11:16" x14ac:dyDescent="0.25">
      <c r="K3033" s="5"/>
      <c r="P3033" s="4" t="str">
        <f t="shared" si="89"/>
        <v/>
      </c>
    </row>
    <row r="3034" spans="11:16" x14ac:dyDescent="0.25">
      <c r="K3034" s="5"/>
      <c r="P3034" s="4" t="str">
        <f t="shared" si="89"/>
        <v/>
      </c>
    </row>
    <row r="3035" spans="11:16" x14ac:dyDescent="0.25">
      <c r="K3035" s="5"/>
      <c r="P3035" s="4" t="str">
        <f t="shared" si="89"/>
        <v/>
      </c>
    </row>
    <row r="3036" spans="11:16" x14ac:dyDescent="0.25">
      <c r="K3036" s="5"/>
      <c r="P3036" s="4" t="str">
        <f t="shared" si="89"/>
        <v/>
      </c>
    </row>
    <row r="3037" spans="11:16" x14ac:dyDescent="0.25">
      <c r="K3037" s="5"/>
      <c r="P3037" s="4" t="str">
        <f t="shared" si="89"/>
        <v/>
      </c>
    </row>
    <row r="3038" spans="11:16" x14ac:dyDescent="0.25">
      <c r="K3038" s="5"/>
      <c r="P3038" s="4" t="str">
        <f t="shared" si="89"/>
        <v/>
      </c>
    </row>
    <row r="3039" spans="11:16" x14ac:dyDescent="0.25">
      <c r="K3039" s="5"/>
      <c r="P3039" s="4" t="str">
        <f t="shared" si="89"/>
        <v/>
      </c>
    </row>
    <row r="3040" spans="11:16" x14ac:dyDescent="0.25">
      <c r="K3040" s="5"/>
      <c r="P3040" s="4" t="str">
        <f t="shared" si="89"/>
        <v/>
      </c>
    </row>
    <row r="3041" spans="11:16" x14ac:dyDescent="0.25">
      <c r="K3041" s="5"/>
      <c r="P3041" s="4" t="str">
        <f t="shared" si="89"/>
        <v/>
      </c>
    </row>
    <row r="3042" spans="11:16" x14ac:dyDescent="0.25">
      <c r="K3042" s="5"/>
      <c r="P3042" s="4" t="str">
        <f t="shared" si="89"/>
        <v/>
      </c>
    </row>
    <row r="3043" spans="11:16" x14ac:dyDescent="0.25">
      <c r="K3043" s="5"/>
      <c r="P3043" s="4" t="str">
        <f t="shared" si="89"/>
        <v/>
      </c>
    </row>
    <row r="3044" spans="11:16" x14ac:dyDescent="0.25">
      <c r="K3044" s="5"/>
      <c r="P3044" s="4" t="str">
        <f t="shared" si="89"/>
        <v/>
      </c>
    </row>
    <row r="3045" spans="11:16" x14ac:dyDescent="0.25">
      <c r="K3045" s="5"/>
      <c r="P3045" s="4" t="str">
        <f t="shared" si="89"/>
        <v/>
      </c>
    </row>
    <row r="3046" spans="11:16" x14ac:dyDescent="0.25">
      <c r="K3046" s="5"/>
      <c r="P3046" s="4" t="str">
        <f t="shared" si="89"/>
        <v/>
      </c>
    </row>
    <row r="3047" spans="11:16" x14ac:dyDescent="0.25">
      <c r="K3047" s="5"/>
      <c r="P3047" s="4" t="str">
        <f t="shared" si="89"/>
        <v/>
      </c>
    </row>
    <row r="3048" spans="11:16" x14ac:dyDescent="0.25">
      <c r="K3048" s="5"/>
      <c r="P3048" s="4" t="str">
        <f t="shared" si="89"/>
        <v/>
      </c>
    </row>
    <row r="3049" spans="11:16" x14ac:dyDescent="0.25">
      <c r="K3049" s="5"/>
      <c r="P3049" s="4" t="str">
        <f t="shared" si="89"/>
        <v/>
      </c>
    </row>
    <row r="3050" spans="11:16" x14ac:dyDescent="0.25">
      <c r="K3050" s="5"/>
      <c r="P3050" s="4" t="str">
        <f t="shared" si="89"/>
        <v/>
      </c>
    </row>
    <row r="3051" spans="11:16" x14ac:dyDescent="0.25">
      <c r="K3051" s="5"/>
      <c r="P3051" s="4" t="str">
        <f t="shared" si="89"/>
        <v/>
      </c>
    </row>
    <row r="3052" spans="11:16" x14ac:dyDescent="0.25">
      <c r="K3052" s="5"/>
      <c r="P3052" s="4" t="str">
        <f t="shared" si="89"/>
        <v/>
      </c>
    </row>
    <row r="3053" spans="11:16" x14ac:dyDescent="0.25">
      <c r="K3053" s="5"/>
      <c r="P3053" s="4" t="str">
        <f t="shared" si="89"/>
        <v/>
      </c>
    </row>
    <row r="3054" spans="11:16" x14ac:dyDescent="0.25">
      <c r="K3054" s="5"/>
      <c r="P3054" s="4" t="str">
        <f t="shared" si="89"/>
        <v/>
      </c>
    </row>
    <row r="3055" spans="11:16" x14ac:dyDescent="0.25">
      <c r="K3055" s="5"/>
      <c r="P3055" s="4" t="str">
        <f t="shared" si="89"/>
        <v/>
      </c>
    </row>
    <row r="3056" spans="11:16" x14ac:dyDescent="0.25">
      <c r="K3056" s="5"/>
      <c r="P3056" s="4" t="str">
        <f t="shared" si="89"/>
        <v/>
      </c>
    </row>
    <row r="3057" spans="11:16" x14ac:dyDescent="0.25">
      <c r="K3057" s="5"/>
      <c r="P3057" s="4" t="str">
        <f t="shared" si="89"/>
        <v/>
      </c>
    </row>
    <row r="3058" spans="11:16" x14ac:dyDescent="0.25">
      <c r="K3058" s="5"/>
      <c r="P3058" s="4" t="str">
        <f t="shared" si="89"/>
        <v/>
      </c>
    </row>
    <row r="3059" spans="11:16" x14ac:dyDescent="0.25">
      <c r="K3059" s="5"/>
      <c r="P3059" s="4" t="str">
        <f t="shared" si="89"/>
        <v/>
      </c>
    </row>
    <row r="3060" spans="11:16" x14ac:dyDescent="0.25">
      <c r="K3060" s="5"/>
      <c r="P3060" s="4" t="str">
        <f t="shared" si="89"/>
        <v/>
      </c>
    </row>
    <row r="3061" spans="11:16" x14ac:dyDescent="0.25">
      <c r="K3061" s="5"/>
      <c r="P3061" s="4" t="str">
        <f t="shared" si="89"/>
        <v/>
      </c>
    </row>
    <row r="3062" spans="11:16" x14ac:dyDescent="0.25">
      <c r="K3062" s="5"/>
      <c r="P3062" s="4" t="str">
        <f t="shared" si="89"/>
        <v/>
      </c>
    </row>
    <row r="3063" spans="11:16" x14ac:dyDescent="0.25">
      <c r="K3063" s="5"/>
      <c r="P3063" s="4" t="str">
        <f t="shared" si="89"/>
        <v/>
      </c>
    </row>
    <row r="3064" spans="11:16" x14ac:dyDescent="0.25">
      <c r="K3064" s="5"/>
      <c r="P3064" s="4" t="str">
        <f t="shared" si="89"/>
        <v/>
      </c>
    </row>
    <row r="3065" spans="11:16" x14ac:dyDescent="0.25">
      <c r="K3065" s="5"/>
      <c r="P3065" s="4" t="str">
        <f t="shared" si="89"/>
        <v/>
      </c>
    </row>
    <row r="3066" spans="11:16" x14ac:dyDescent="0.25">
      <c r="K3066" s="5"/>
      <c r="P3066" s="4" t="str">
        <f t="shared" si="89"/>
        <v/>
      </c>
    </row>
    <row r="3067" spans="11:16" x14ac:dyDescent="0.25">
      <c r="K3067" s="5"/>
      <c r="P3067" s="4" t="str">
        <f t="shared" si="89"/>
        <v/>
      </c>
    </row>
    <row r="3068" spans="11:16" x14ac:dyDescent="0.25">
      <c r="K3068" s="5"/>
      <c r="P3068" s="4" t="str">
        <f t="shared" si="89"/>
        <v/>
      </c>
    </row>
    <row r="3069" spans="11:16" x14ac:dyDescent="0.25">
      <c r="K3069" s="5"/>
      <c r="P3069" s="4" t="str">
        <f t="shared" si="89"/>
        <v/>
      </c>
    </row>
    <row r="3070" spans="11:16" x14ac:dyDescent="0.25">
      <c r="K3070" s="5"/>
      <c r="P3070" s="4" t="str">
        <f t="shared" si="89"/>
        <v/>
      </c>
    </row>
    <row r="3071" spans="11:16" x14ac:dyDescent="0.25">
      <c r="K3071" s="5"/>
      <c r="P3071" s="4" t="str">
        <f t="shared" si="89"/>
        <v/>
      </c>
    </row>
    <row r="3072" spans="11:16" x14ac:dyDescent="0.25">
      <c r="K3072" s="5"/>
      <c r="P3072" s="4" t="str">
        <f t="shared" si="89"/>
        <v/>
      </c>
    </row>
    <row r="3073" spans="11:16" x14ac:dyDescent="0.25">
      <c r="K3073" s="5"/>
      <c r="P3073" s="4" t="str">
        <f t="shared" si="89"/>
        <v/>
      </c>
    </row>
    <row r="3074" spans="11:16" x14ac:dyDescent="0.25">
      <c r="K3074" s="5"/>
      <c r="P3074" s="4" t="str">
        <f t="shared" si="89"/>
        <v/>
      </c>
    </row>
    <row r="3075" spans="11:16" x14ac:dyDescent="0.25">
      <c r="K3075" s="5"/>
      <c r="P3075" s="4" t="str">
        <f t="shared" ref="P3075:P3138" si="90">LEFT($A3075,22)</f>
        <v/>
      </c>
    </row>
    <row r="3076" spans="11:16" x14ac:dyDescent="0.25">
      <c r="K3076" s="5"/>
      <c r="P3076" s="4" t="str">
        <f t="shared" si="90"/>
        <v/>
      </c>
    </row>
    <row r="3077" spans="11:16" x14ac:dyDescent="0.25">
      <c r="K3077" s="5"/>
      <c r="P3077" s="4" t="str">
        <f t="shared" si="90"/>
        <v/>
      </c>
    </row>
    <row r="3078" spans="11:16" x14ac:dyDescent="0.25">
      <c r="K3078" s="5"/>
      <c r="P3078" s="4" t="str">
        <f t="shared" si="90"/>
        <v/>
      </c>
    </row>
    <row r="3079" spans="11:16" x14ac:dyDescent="0.25">
      <c r="K3079" s="5"/>
      <c r="P3079" s="4" t="str">
        <f t="shared" si="90"/>
        <v/>
      </c>
    </row>
    <row r="3080" spans="11:16" x14ac:dyDescent="0.25">
      <c r="K3080" s="5"/>
      <c r="P3080" s="4" t="str">
        <f t="shared" si="90"/>
        <v/>
      </c>
    </row>
    <row r="3081" spans="11:16" x14ac:dyDescent="0.25">
      <c r="K3081" s="5"/>
      <c r="P3081" s="4" t="str">
        <f t="shared" si="90"/>
        <v/>
      </c>
    </row>
    <row r="3082" spans="11:16" x14ac:dyDescent="0.25">
      <c r="K3082" s="5"/>
      <c r="P3082" s="4" t="str">
        <f t="shared" si="90"/>
        <v/>
      </c>
    </row>
    <row r="3083" spans="11:16" x14ac:dyDescent="0.25">
      <c r="K3083" s="5"/>
      <c r="P3083" s="4" t="str">
        <f t="shared" si="90"/>
        <v/>
      </c>
    </row>
    <row r="3084" spans="11:16" x14ac:dyDescent="0.25">
      <c r="K3084" s="5"/>
      <c r="P3084" s="4" t="str">
        <f t="shared" si="90"/>
        <v/>
      </c>
    </row>
    <row r="3085" spans="11:16" x14ac:dyDescent="0.25">
      <c r="K3085" s="5"/>
      <c r="P3085" s="4" t="str">
        <f t="shared" si="90"/>
        <v/>
      </c>
    </row>
    <row r="3086" spans="11:16" x14ac:dyDescent="0.25">
      <c r="K3086" s="5"/>
      <c r="P3086" s="4" t="str">
        <f t="shared" si="90"/>
        <v/>
      </c>
    </row>
    <row r="3087" spans="11:16" x14ac:dyDescent="0.25">
      <c r="K3087" s="5"/>
      <c r="P3087" s="4" t="str">
        <f t="shared" si="90"/>
        <v/>
      </c>
    </row>
    <row r="3088" spans="11:16" x14ac:dyDescent="0.25">
      <c r="K3088" s="5"/>
      <c r="P3088" s="4" t="str">
        <f t="shared" si="90"/>
        <v/>
      </c>
    </row>
    <row r="3089" spans="11:16" x14ac:dyDescent="0.25">
      <c r="K3089" s="5"/>
      <c r="P3089" s="4" t="str">
        <f t="shared" si="90"/>
        <v/>
      </c>
    </row>
    <row r="3090" spans="11:16" x14ac:dyDescent="0.25">
      <c r="K3090" s="5"/>
      <c r="P3090" s="4" t="str">
        <f t="shared" si="90"/>
        <v/>
      </c>
    </row>
    <row r="3091" spans="11:16" x14ac:dyDescent="0.25">
      <c r="K3091" s="5"/>
      <c r="P3091" s="4" t="str">
        <f t="shared" si="90"/>
        <v/>
      </c>
    </row>
    <row r="3092" spans="11:16" x14ac:dyDescent="0.25">
      <c r="K3092" s="5"/>
      <c r="P3092" s="4" t="str">
        <f t="shared" si="90"/>
        <v/>
      </c>
    </row>
    <row r="3093" spans="11:16" x14ac:dyDescent="0.25">
      <c r="K3093" s="5"/>
      <c r="P3093" s="4" t="str">
        <f t="shared" si="90"/>
        <v/>
      </c>
    </row>
    <row r="3094" spans="11:16" x14ac:dyDescent="0.25">
      <c r="K3094" s="5"/>
      <c r="P3094" s="4" t="str">
        <f t="shared" si="90"/>
        <v/>
      </c>
    </row>
    <row r="3095" spans="11:16" x14ac:dyDescent="0.25">
      <c r="K3095" s="5"/>
      <c r="P3095" s="4" t="str">
        <f t="shared" si="90"/>
        <v/>
      </c>
    </row>
    <row r="3096" spans="11:16" x14ac:dyDescent="0.25">
      <c r="K3096" s="5"/>
      <c r="P3096" s="4" t="str">
        <f t="shared" si="90"/>
        <v/>
      </c>
    </row>
    <row r="3097" spans="11:16" x14ac:dyDescent="0.25">
      <c r="K3097" s="5"/>
      <c r="P3097" s="4" t="str">
        <f t="shared" si="90"/>
        <v/>
      </c>
    </row>
    <row r="3098" spans="11:16" x14ac:dyDescent="0.25">
      <c r="K3098" s="5"/>
      <c r="P3098" s="4" t="str">
        <f t="shared" si="90"/>
        <v/>
      </c>
    </row>
    <row r="3099" spans="11:16" x14ac:dyDescent="0.25">
      <c r="K3099" s="5"/>
      <c r="P3099" s="4" t="str">
        <f t="shared" si="90"/>
        <v/>
      </c>
    </row>
    <row r="3100" spans="11:16" x14ac:dyDescent="0.25">
      <c r="K3100" s="5"/>
      <c r="P3100" s="4" t="str">
        <f t="shared" si="90"/>
        <v/>
      </c>
    </row>
    <row r="3101" spans="11:16" x14ac:dyDescent="0.25">
      <c r="K3101" s="5"/>
      <c r="P3101" s="4" t="str">
        <f t="shared" si="90"/>
        <v/>
      </c>
    </row>
    <row r="3102" spans="11:16" x14ac:dyDescent="0.25">
      <c r="K3102" s="5"/>
      <c r="P3102" s="4" t="str">
        <f t="shared" si="90"/>
        <v/>
      </c>
    </row>
    <row r="3103" spans="11:16" x14ac:dyDescent="0.25">
      <c r="K3103" s="5"/>
      <c r="P3103" s="4" t="str">
        <f t="shared" si="90"/>
        <v/>
      </c>
    </row>
    <row r="3104" spans="11:16" x14ac:dyDescent="0.25">
      <c r="K3104" s="5"/>
      <c r="P3104" s="4" t="str">
        <f t="shared" si="90"/>
        <v/>
      </c>
    </row>
    <row r="3105" spans="11:16" x14ac:dyDescent="0.25">
      <c r="K3105" s="5"/>
      <c r="P3105" s="4" t="str">
        <f t="shared" si="90"/>
        <v/>
      </c>
    </row>
    <row r="3106" spans="11:16" x14ac:dyDescent="0.25">
      <c r="K3106" s="5"/>
      <c r="P3106" s="4" t="str">
        <f t="shared" si="90"/>
        <v/>
      </c>
    </row>
    <row r="3107" spans="11:16" x14ac:dyDescent="0.25">
      <c r="K3107" s="5"/>
      <c r="P3107" s="4" t="str">
        <f t="shared" si="90"/>
        <v/>
      </c>
    </row>
    <row r="3108" spans="11:16" x14ac:dyDescent="0.25">
      <c r="K3108" s="5"/>
      <c r="P3108" s="4" t="str">
        <f t="shared" si="90"/>
        <v/>
      </c>
    </row>
    <row r="3109" spans="11:16" x14ac:dyDescent="0.25">
      <c r="K3109" s="5"/>
      <c r="P3109" s="4" t="str">
        <f t="shared" si="90"/>
        <v/>
      </c>
    </row>
    <row r="3110" spans="11:16" x14ac:dyDescent="0.25">
      <c r="K3110" s="5"/>
      <c r="P3110" s="4" t="str">
        <f t="shared" si="90"/>
        <v/>
      </c>
    </row>
    <row r="3111" spans="11:16" x14ac:dyDescent="0.25">
      <c r="K3111" s="5"/>
      <c r="P3111" s="4" t="str">
        <f t="shared" si="90"/>
        <v/>
      </c>
    </row>
    <row r="3112" spans="11:16" x14ac:dyDescent="0.25">
      <c r="K3112" s="5"/>
      <c r="P3112" s="4" t="str">
        <f t="shared" si="90"/>
        <v/>
      </c>
    </row>
    <row r="3113" spans="11:16" x14ac:dyDescent="0.25">
      <c r="K3113" s="5"/>
      <c r="P3113" s="4" t="str">
        <f t="shared" si="90"/>
        <v/>
      </c>
    </row>
    <row r="3114" spans="11:16" x14ac:dyDescent="0.25">
      <c r="K3114" s="5"/>
      <c r="P3114" s="4" t="str">
        <f t="shared" si="90"/>
        <v/>
      </c>
    </row>
    <row r="3115" spans="11:16" x14ac:dyDescent="0.25">
      <c r="K3115" s="5"/>
      <c r="P3115" s="4" t="str">
        <f t="shared" si="90"/>
        <v/>
      </c>
    </row>
    <row r="3116" spans="11:16" x14ac:dyDescent="0.25">
      <c r="K3116" s="5"/>
      <c r="P3116" s="4" t="str">
        <f t="shared" si="90"/>
        <v/>
      </c>
    </row>
    <row r="3117" spans="11:16" x14ac:dyDescent="0.25">
      <c r="K3117" s="5"/>
      <c r="P3117" s="4" t="str">
        <f t="shared" si="90"/>
        <v/>
      </c>
    </row>
    <row r="3118" spans="11:16" x14ac:dyDescent="0.25">
      <c r="K3118" s="5"/>
      <c r="P3118" s="4" t="str">
        <f t="shared" si="90"/>
        <v/>
      </c>
    </row>
    <row r="3119" spans="11:16" x14ac:dyDescent="0.25">
      <c r="K3119" s="5"/>
      <c r="P3119" s="4" t="str">
        <f t="shared" si="90"/>
        <v/>
      </c>
    </row>
    <row r="3120" spans="11:16" x14ac:dyDescent="0.25">
      <c r="K3120" s="5"/>
      <c r="P3120" s="4" t="str">
        <f t="shared" si="90"/>
        <v/>
      </c>
    </row>
    <row r="3121" spans="11:16" x14ac:dyDescent="0.25">
      <c r="K3121" s="5"/>
      <c r="P3121" s="4" t="str">
        <f t="shared" si="90"/>
        <v/>
      </c>
    </row>
    <row r="3122" spans="11:16" x14ac:dyDescent="0.25">
      <c r="K3122" s="5"/>
      <c r="P3122" s="4" t="str">
        <f t="shared" si="90"/>
        <v/>
      </c>
    </row>
    <row r="3123" spans="11:16" x14ac:dyDescent="0.25">
      <c r="K3123" s="5"/>
      <c r="P3123" s="4" t="str">
        <f t="shared" si="90"/>
        <v/>
      </c>
    </row>
    <row r="3124" spans="11:16" x14ac:dyDescent="0.25">
      <c r="K3124" s="5"/>
      <c r="P3124" s="4" t="str">
        <f t="shared" si="90"/>
        <v/>
      </c>
    </row>
    <row r="3125" spans="11:16" x14ac:dyDescent="0.25">
      <c r="K3125" s="5"/>
      <c r="P3125" s="4" t="str">
        <f t="shared" si="90"/>
        <v/>
      </c>
    </row>
    <row r="3126" spans="11:16" x14ac:dyDescent="0.25">
      <c r="K3126" s="5"/>
      <c r="P3126" s="4" t="str">
        <f t="shared" si="90"/>
        <v/>
      </c>
    </row>
    <row r="3127" spans="11:16" x14ac:dyDescent="0.25">
      <c r="K3127" s="5"/>
      <c r="P3127" s="4" t="str">
        <f t="shared" si="90"/>
        <v/>
      </c>
    </row>
    <row r="3128" spans="11:16" x14ac:dyDescent="0.25">
      <c r="K3128" s="5"/>
      <c r="P3128" s="4" t="str">
        <f t="shared" si="90"/>
        <v/>
      </c>
    </row>
    <row r="3129" spans="11:16" x14ac:dyDescent="0.25">
      <c r="K3129" s="5"/>
      <c r="P3129" s="4" t="str">
        <f t="shared" si="90"/>
        <v/>
      </c>
    </row>
    <row r="3130" spans="11:16" x14ac:dyDescent="0.25">
      <c r="K3130" s="5"/>
      <c r="P3130" s="4" t="str">
        <f t="shared" si="90"/>
        <v/>
      </c>
    </row>
    <row r="3131" spans="11:16" x14ac:dyDescent="0.25">
      <c r="K3131" s="5"/>
      <c r="P3131" s="4" t="str">
        <f t="shared" si="90"/>
        <v/>
      </c>
    </row>
    <row r="3132" spans="11:16" x14ac:dyDescent="0.25">
      <c r="K3132" s="5"/>
      <c r="P3132" s="4" t="str">
        <f t="shared" si="90"/>
        <v/>
      </c>
    </row>
    <row r="3133" spans="11:16" x14ac:dyDescent="0.25">
      <c r="K3133" s="5"/>
      <c r="P3133" s="4" t="str">
        <f t="shared" si="90"/>
        <v/>
      </c>
    </row>
    <row r="3134" spans="11:16" x14ac:dyDescent="0.25">
      <c r="K3134" s="5"/>
      <c r="P3134" s="4" t="str">
        <f t="shared" si="90"/>
        <v/>
      </c>
    </row>
    <row r="3135" spans="11:16" x14ac:dyDescent="0.25">
      <c r="K3135" s="5"/>
      <c r="P3135" s="4" t="str">
        <f t="shared" si="90"/>
        <v/>
      </c>
    </row>
    <row r="3136" spans="11:16" x14ac:dyDescent="0.25">
      <c r="K3136" s="5"/>
      <c r="P3136" s="4" t="str">
        <f t="shared" si="90"/>
        <v/>
      </c>
    </row>
    <row r="3137" spans="11:16" x14ac:dyDescent="0.25">
      <c r="K3137" s="5"/>
      <c r="P3137" s="4" t="str">
        <f t="shared" si="90"/>
        <v/>
      </c>
    </row>
    <row r="3138" spans="11:16" x14ac:dyDescent="0.25">
      <c r="K3138" s="5"/>
      <c r="P3138" s="4" t="str">
        <f t="shared" si="90"/>
        <v/>
      </c>
    </row>
    <row r="3139" spans="11:16" x14ac:dyDescent="0.25">
      <c r="K3139" s="5"/>
      <c r="P3139" s="4" t="str">
        <f t="shared" ref="P3139:P3202" si="91">LEFT($A3139,22)</f>
        <v/>
      </c>
    </row>
    <row r="3140" spans="11:16" x14ac:dyDescent="0.25">
      <c r="K3140" s="5"/>
      <c r="P3140" s="4" t="str">
        <f t="shared" si="91"/>
        <v/>
      </c>
    </row>
    <row r="3141" spans="11:16" x14ac:dyDescent="0.25">
      <c r="K3141" s="5"/>
      <c r="P3141" s="4" t="str">
        <f t="shared" si="91"/>
        <v/>
      </c>
    </row>
    <row r="3142" spans="11:16" x14ac:dyDescent="0.25">
      <c r="K3142" s="5"/>
      <c r="P3142" s="4" t="str">
        <f t="shared" si="91"/>
        <v/>
      </c>
    </row>
    <row r="3143" spans="11:16" x14ac:dyDescent="0.25">
      <c r="K3143" s="5"/>
      <c r="P3143" s="4" t="str">
        <f t="shared" si="91"/>
        <v/>
      </c>
    </row>
    <row r="3144" spans="11:16" x14ac:dyDescent="0.25">
      <c r="K3144" s="5"/>
      <c r="P3144" s="4" t="str">
        <f t="shared" si="91"/>
        <v/>
      </c>
    </row>
    <row r="3145" spans="11:16" x14ac:dyDescent="0.25">
      <c r="K3145" s="5"/>
      <c r="P3145" s="4" t="str">
        <f t="shared" si="91"/>
        <v/>
      </c>
    </row>
    <row r="3146" spans="11:16" x14ac:dyDescent="0.25">
      <c r="K3146" s="5"/>
      <c r="P3146" s="4" t="str">
        <f t="shared" si="91"/>
        <v/>
      </c>
    </row>
    <row r="3147" spans="11:16" x14ac:dyDescent="0.25">
      <c r="K3147" s="5"/>
      <c r="P3147" s="4" t="str">
        <f t="shared" si="91"/>
        <v/>
      </c>
    </row>
    <row r="3148" spans="11:16" x14ac:dyDescent="0.25">
      <c r="K3148" s="5"/>
      <c r="P3148" s="4" t="str">
        <f t="shared" si="91"/>
        <v/>
      </c>
    </row>
    <row r="3149" spans="11:16" x14ac:dyDescent="0.25">
      <c r="K3149" s="5"/>
      <c r="P3149" s="4" t="str">
        <f t="shared" si="91"/>
        <v/>
      </c>
    </row>
    <row r="3150" spans="11:16" x14ac:dyDescent="0.25">
      <c r="K3150" s="5"/>
      <c r="P3150" s="4" t="str">
        <f t="shared" si="91"/>
        <v/>
      </c>
    </row>
    <row r="3151" spans="11:16" x14ac:dyDescent="0.25">
      <c r="K3151" s="5"/>
      <c r="P3151" s="4" t="str">
        <f t="shared" si="91"/>
        <v/>
      </c>
    </row>
    <row r="3152" spans="11:16" x14ac:dyDescent="0.25">
      <c r="K3152" s="5"/>
      <c r="P3152" s="4" t="str">
        <f t="shared" si="91"/>
        <v/>
      </c>
    </row>
    <row r="3153" spans="11:16" x14ac:dyDescent="0.25">
      <c r="K3153" s="5"/>
      <c r="P3153" s="4" t="str">
        <f t="shared" si="91"/>
        <v/>
      </c>
    </row>
    <row r="3154" spans="11:16" x14ac:dyDescent="0.25">
      <c r="K3154" s="5"/>
      <c r="P3154" s="4" t="str">
        <f t="shared" si="91"/>
        <v/>
      </c>
    </row>
    <row r="3155" spans="11:16" x14ac:dyDescent="0.25">
      <c r="K3155" s="5"/>
      <c r="P3155" s="4" t="str">
        <f t="shared" si="91"/>
        <v/>
      </c>
    </row>
    <row r="3156" spans="11:16" x14ac:dyDescent="0.25">
      <c r="K3156" s="5"/>
      <c r="P3156" s="4" t="str">
        <f t="shared" si="91"/>
        <v/>
      </c>
    </row>
    <row r="3157" spans="11:16" x14ac:dyDescent="0.25">
      <c r="K3157" s="5"/>
      <c r="P3157" s="4" t="str">
        <f t="shared" si="91"/>
        <v/>
      </c>
    </row>
    <row r="3158" spans="11:16" x14ac:dyDescent="0.25">
      <c r="K3158" s="5"/>
      <c r="P3158" s="4" t="str">
        <f t="shared" si="91"/>
        <v/>
      </c>
    </row>
    <row r="3159" spans="11:16" x14ac:dyDescent="0.25">
      <c r="K3159" s="5"/>
      <c r="P3159" s="4" t="str">
        <f t="shared" si="91"/>
        <v/>
      </c>
    </row>
    <row r="3160" spans="11:16" x14ac:dyDescent="0.25">
      <c r="K3160" s="5"/>
      <c r="P3160" s="4" t="str">
        <f t="shared" si="91"/>
        <v/>
      </c>
    </row>
    <row r="3161" spans="11:16" x14ac:dyDescent="0.25">
      <c r="K3161" s="5"/>
      <c r="P3161" s="4" t="str">
        <f t="shared" si="91"/>
        <v/>
      </c>
    </row>
    <row r="3162" spans="11:16" x14ac:dyDescent="0.25">
      <c r="K3162" s="5"/>
      <c r="P3162" s="4" t="str">
        <f t="shared" si="91"/>
        <v/>
      </c>
    </row>
    <row r="3163" spans="11:16" x14ac:dyDescent="0.25">
      <c r="K3163" s="5"/>
      <c r="P3163" s="4" t="str">
        <f t="shared" si="91"/>
        <v/>
      </c>
    </row>
    <row r="3164" spans="11:16" x14ac:dyDescent="0.25">
      <c r="K3164" s="5"/>
      <c r="P3164" s="4" t="str">
        <f t="shared" si="91"/>
        <v/>
      </c>
    </row>
    <row r="3165" spans="11:16" x14ac:dyDescent="0.25">
      <c r="K3165" s="5"/>
      <c r="P3165" s="4" t="str">
        <f t="shared" si="91"/>
        <v/>
      </c>
    </row>
    <row r="3166" spans="11:16" x14ac:dyDescent="0.25">
      <c r="K3166" s="5"/>
      <c r="P3166" s="4" t="str">
        <f t="shared" si="91"/>
        <v/>
      </c>
    </row>
    <row r="3167" spans="11:16" x14ac:dyDescent="0.25">
      <c r="K3167" s="5"/>
      <c r="P3167" s="4" t="str">
        <f t="shared" si="91"/>
        <v/>
      </c>
    </row>
    <row r="3168" spans="11:16" x14ac:dyDescent="0.25">
      <c r="K3168" s="5"/>
      <c r="P3168" s="4" t="str">
        <f t="shared" si="91"/>
        <v/>
      </c>
    </row>
    <row r="3169" spans="11:16" x14ac:dyDescent="0.25">
      <c r="K3169" s="5"/>
      <c r="P3169" s="4" t="str">
        <f t="shared" si="91"/>
        <v/>
      </c>
    </row>
    <row r="3170" spans="11:16" x14ac:dyDescent="0.25">
      <c r="K3170" s="5"/>
      <c r="P3170" s="4" t="str">
        <f t="shared" si="91"/>
        <v/>
      </c>
    </row>
    <row r="3171" spans="11:16" x14ac:dyDescent="0.25">
      <c r="K3171" s="5"/>
      <c r="P3171" s="4" t="str">
        <f t="shared" si="91"/>
        <v/>
      </c>
    </row>
    <row r="3172" spans="11:16" x14ac:dyDescent="0.25">
      <c r="K3172" s="5"/>
      <c r="P3172" s="4" t="str">
        <f t="shared" si="91"/>
        <v/>
      </c>
    </row>
    <row r="3173" spans="11:16" x14ac:dyDescent="0.25">
      <c r="K3173" s="5"/>
      <c r="P3173" s="4" t="str">
        <f t="shared" si="91"/>
        <v/>
      </c>
    </row>
    <row r="3174" spans="11:16" x14ac:dyDescent="0.25">
      <c r="K3174" s="5"/>
      <c r="P3174" s="4" t="str">
        <f t="shared" si="91"/>
        <v/>
      </c>
    </row>
    <row r="3175" spans="11:16" x14ac:dyDescent="0.25">
      <c r="K3175" s="5"/>
      <c r="P3175" s="4" t="str">
        <f t="shared" si="91"/>
        <v/>
      </c>
    </row>
    <row r="3176" spans="11:16" x14ac:dyDescent="0.25">
      <c r="K3176" s="5"/>
      <c r="P3176" s="4" t="str">
        <f t="shared" si="91"/>
        <v/>
      </c>
    </row>
    <row r="3177" spans="11:16" x14ac:dyDescent="0.25">
      <c r="K3177" s="5"/>
      <c r="P3177" s="4" t="str">
        <f t="shared" si="91"/>
        <v/>
      </c>
    </row>
    <row r="3178" spans="11:16" x14ac:dyDescent="0.25">
      <c r="K3178" s="5"/>
      <c r="P3178" s="4" t="str">
        <f t="shared" si="91"/>
        <v/>
      </c>
    </row>
    <row r="3179" spans="11:16" x14ac:dyDescent="0.25">
      <c r="K3179" s="5"/>
      <c r="P3179" s="4" t="str">
        <f t="shared" si="91"/>
        <v/>
      </c>
    </row>
    <row r="3180" spans="11:16" x14ac:dyDescent="0.25">
      <c r="K3180" s="5"/>
      <c r="P3180" s="4" t="str">
        <f t="shared" si="91"/>
        <v/>
      </c>
    </row>
    <row r="3181" spans="11:16" x14ac:dyDescent="0.25">
      <c r="K3181" s="5"/>
      <c r="P3181" s="4" t="str">
        <f t="shared" si="91"/>
        <v/>
      </c>
    </row>
    <row r="3182" spans="11:16" x14ac:dyDescent="0.25">
      <c r="K3182" s="5"/>
      <c r="P3182" s="4" t="str">
        <f t="shared" si="91"/>
        <v/>
      </c>
    </row>
    <row r="3183" spans="11:16" x14ac:dyDescent="0.25">
      <c r="K3183" s="5"/>
      <c r="P3183" s="4" t="str">
        <f t="shared" si="91"/>
        <v/>
      </c>
    </row>
    <row r="3184" spans="11:16" x14ac:dyDescent="0.25">
      <c r="K3184" s="5"/>
      <c r="P3184" s="4" t="str">
        <f t="shared" si="91"/>
        <v/>
      </c>
    </row>
    <row r="3185" spans="11:16" x14ac:dyDescent="0.25">
      <c r="K3185" s="5"/>
      <c r="P3185" s="4" t="str">
        <f t="shared" si="91"/>
        <v/>
      </c>
    </row>
    <row r="3186" spans="11:16" x14ac:dyDescent="0.25">
      <c r="K3186" s="5"/>
      <c r="P3186" s="4" t="str">
        <f t="shared" si="91"/>
        <v/>
      </c>
    </row>
    <row r="3187" spans="11:16" x14ac:dyDescent="0.25">
      <c r="K3187" s="5"/>
      <c r="P3187" s="4" t="str">
        <f t="shared" si="91"/>
        <v/>
      </c>
    </row>
    <row r="3188" spans="11:16" x14ac:dyDescent="0.25">
      <c r="K3188" s="5"/>
      <c r="P3188" s="4" t="str">
        <f t="shared" si="91"/>
        <v/>
      </c>
    </row>
    <row r="3189" spans="11:16" x14ac:dyDescent="0.25">
      <c r="K3189" s="5"/>
      <c r="P3189" s="4" t="str">
        <f t="shared" si="91"/>
        <v/>
      </c>
    </row>
    <row r="3190" spans="11:16" x14ac:dyDescent="0.25">
      <c r="K3190" s="5"/>
      <c r="P3190" s="4" t="str">
        <f t="shared" si="91"/>
        <v/>
      </c>
    </row>
    <row r="3191" spans="11:16" x14ac:dyDescent="0.25">
      <c r="K3191" s="5"/>
      <c r="P3191" s="4" t="str">
        <f t="shared" si="91"/>
        <v/>
      </c>
    </row>
    <row r="3192" spans="11:16" x14ac:dyDescent="0.25">
      <c r="K3192" s="5"/>
      <c r="P3192" s="4" t="str">
        <f t="shared" si="91"/>
        <v/>
      </c>
    </row>
    <row r="3193" spans="11:16" x14ac:dyDescent="0.25">
      <c r="K3193" s="5"/>
      <c r="P3193" s="4" t="str">
        <f t="shared" si="91"/>
        <v/>
      </c>
    </row>
    <row r="3194" spans="11:16" x14ac:dyDescent="0.25">
      <c r="K3194" s="5"/>
      <c r="P3194" s="4" t="str">
        <f t="shared" si="91"/>
        <v/>
      </c>
    </row>
    <row r="3195" spans="11:16" x14ac:dyDescent="0.25">
      <c r="K3195" s="5"/>
      <c r="P3195" s="4" t="str">
        <f t="shared" si="91"/>
        <v/>
      </c>
    </row>
    <row r="3196" spans="11:16" x14ac:dyDescent="0.25">
      <c r="K3196" s="5"/>
      <c r="P3196" s="4" t="str">
        <f t="shared" si="91"/>
        <v/>
      </c>
    </row>
    <row r="3197" spans="11:16" x14ac:dyDescent="0.25">
      <c r="K3197" s="5"/>
      <c r="P3197" s="4" t="str">
        <f t="shared" si="91"/>
        <v/>
      </c>
    </row>
    <row r="3198" spans="11:16" x14ac:dyDescent="0.25">
      <c r="K3198" s="5"/>
      <c r="P3198" s="4" t="str">
        <f t="shared" si="91"/>
        <v/>
      </c>
    </row>
    <row r="3199" spans="11:16" x14ac:dyDescent="0.25">
      <c r="K3199" s="5"/>
      <c r="P3199" s="4" t="str">
        <f t="shared" si="91"/>
        <v/>
      </c>
    </row>
    <row r="3200" spans="11:16" x14ac:dyDescent="0.25">
      <c r="K3200" s="5"/>
      <c r="P3200" s="4" t="str">
        <f t="shared" si="91"/>
        <v/>
      </c>
    </row>
    <row r="3201" spans="11:16" x14ac:dyDescent="0.25">
      <c r="K3201" s="5"/>
      <c r="P3201" s="4" t="str">
        <f t="shared" si="91"/>
        <v/>
      </c>
    </row>
    <row r="3202" spans="11:16" x14ac:dyDescent="0.25">
      <c r="K3202" s="5"/>
      <c r="P3202" s="4" t="str">
        <f t="shared" si="91"/>
        <v/>
      </c>
    </row>
    <row r="3203" spans="11:16" x14ac:dyDescent="0.25">
      <c r="K3203" s="5"/>
      <c r="P3203" s="4" t="str">
        <f t="shared" ref="P3203:P3266" si="92">LEFT($A3203,22)</f>
        <v/>
      </c>
    </row>
    <row r="3204" spans="11:16" x14ac:dyDescent="0.25">
      <c r="K3204" s="5"/>
      <c r="P3204" s="4" t="str">
        <f t="shared" si="92"/>
        <v/>
      </c>
    </row>
    <row r="3205" spans="11:16" x14ac:dyDescent="0.25">
      <c r="K3205" s="5"/>
      <c r="P3205" s="4" t="str">
        <f t="shared" si="92"/>
        <v/>
      </c>
    </row>
    <row r="3206" spans="11:16" x14ac:dyDescent="0.25">
      <c r="K3206" s="5"/>
      <c r="P3206" s="4" t="str">
        <f t="shared" si="92"/>
        <v/>
      </c>
    </row>
    <row r="3207" spans="11:16" x14ac:dyDescent="0.25">
      <c r="K3207" s="5"/>
      <c r="P3207" s="4" t="str">
        <f t="shared" si="92"/>
        <v/>
      </c>
    </row>
    <row r="3208" spans="11:16" x14ac:dyDescent="0.25">
      <c r="K3208" s="5"/>
      <c r="P3208" s="4" t="str">
        <f t="shared" si="92"/>
        <v/>
      </c>
    </row>
    <row r="3209" spans="11:16" x14ac:dyDescent="0.25">
      <c r="K3209" s="5"/>
      <c r="P3209" s="4" t="str">
        <f t="shared" si="92"/>
        <v/>
      </c>
    </row>
    <row r="3210" spans="11:16" x14ac:dyDescent="0.25">
      <c r="K3210" s="5"/>
      <c r="P3210" s="4" t="str">
        <f t="shared" si="92"/>
        <v/>
      </c>
    </row>
    <row r="3211" spans="11:16" x14ac:dyDescent="0.25">
      <c r="K3211" s="5"/>
      <c r="P3211" s="4" t="str">
        <f t="shared" si="92"/>
        <v/>
      </c>
    </row>
    <row r="3212" spans="11:16" x14ac:dyDescent="0.25">
      <c r="K3212" s="5"/>
      <c r="P3212" s="4" t="str">
        <f t="shared" si="92"/>
        <v/>
      </c>
    </row>
    <row r="3213" spans="11:16" x14ac:dyDescent="0.25">
      <c r="K3213" s="5"/>
      <c r="P3213" s="4" t="str">
        <f t="shared" si="92"/>
        <v/>
      </c>
    </row>
    <row r="3214" spans="11:16" x14ac:dyDescent="0.25">
      <c r="K3214" s="5"/>
      <c r="P3214" s="4" t="str">
        <f t="shared" si="92"/>
        <v/>
      </c>
    </row>
    <row r="3215" spans="11:16" x14ac:dyDescent="0.25">
      <c r="K3215" s="5"/>
      <c r="P3215" s="4" t="str">
        <f t="shared" si="92"/>
        <v/>
      </c>
    </row>
    <row r="3216" spans="11:16" x14ac:dyDescent="0.25">
      <c r="K3216" s="5"/>
      <c r="P3216" s="4" t="str">
        <f t="shared" si="92"/>
        <v/>
      </c>
    </row>
    <row r="3217" spans="11:16" x14ac:dyDescent="0.25">
      <c r="K3217" s="5"/>
      <c r="P3217" s="4" t="str">
        <f t="shared" si="92"/>
        <v/>
      </c>
    </row>
    <row r="3218" spans="11:16" x14ac:dyDescent="0.25">
      <c r="K3218" s="5"/>
      <c r="P3218" s="4" t="str">
        <f t="shared" si="92"/>
        <v/>
      </c>
    </row>
    <row r="3219" spans="11:16" x14ac:dyDescent="0.25">
      <c r="K3219" s="5"/>
      <c r="P3219" s="4" t="str">
        <f t="shared" si="92"/>
        <v/>
      </c>
    </row>
    <row r="3220" spans="11:16" x14ac:dyDescent="0.25">
      <c r="K3220" s="5"/>
      <c r="P3220" s="4" t="str">
        <f t="shared" si="92"/>
        <v/>
      </c>
    </row>
    <row r="3221" spans="11:16" x14ac:dyDescent="0.25">
      <c r="K3221" s="5"/>
      <c r="P3221" s="4" t="str">
        <f t="shared" si="92"/>
        <v/>
      </c>
    </row>
    <row r="3222" spans="11:16" x14ac:dyDescent="0.25">
      <c r="K3222" s="5"/>
      <c r="P3222" s="4" t="str">
        <f t="shared" si="92"/>
        <v/>
      </c>
    </row>
    <row r="3223" spans="11:16" x14ac:dyDescent="0.25">
      <c r="K3223" s="5"/>
      <c r="P3223" s="4" t="str">
        <f t="shared" si="92"/>
        <v/>
      </c>
    </row>
    <row r="3224" spans="11:16" x14ac:dyDescent="0.25">
      <c r="K3224" s="5"/>
      <c r="P3224" s="4" t="str">
        <f t="shared" si="92"/>
        <v/>
      </c>
    </row>
    <row r="3225" spans="11:16" x14ac:dyDescent="0.25">
      <c r="K3225" s="5"/>
      <c r="P3225" s="4" t="str">
        <f t="shared" si="92"/>
        <v/>
      </c>
    </row>
    <row r="3226" spans="11:16" x14ac:dyDescent="0.25">
      <c r="K3226" s="5"/>
      <c r="P3226" s="4" t="str">
        <f t="shared" si="92"/>
        <v/>
      </c>
    </row>
    <row r="3227" spans="11:16" x14ac:dyDescent="0.25">
      <c r="K3227" s="5"/>
      <c r="P3227" s="4" t="str">
        <f t="shared" si="92"/>
        <v/>
      </c>
    </row>
    <row r="3228" spans="11:16" x14ac:dyDescent="0.25">
      <c r="K3228" s="5"/>
      <c r="P3228" s="4" t="str">
        <f t="shared" si="92"/>
        <v/>
      </c>
    </row>
    <row r="3229" spans="11:16" x14ac:dyDescent="0.25">
      <c r="K3229" s="5"/>
      <c r="P3229" s="4" t="str">
        <f t="shared" si="92"/>
        <v/>
      </c>
    </row>
    <row r="3230" spans="11:16" x14ac:dyDescent="0.25">
      <c r="K3230" s="5"/>
      <c r="P3230" s="4" t="str">
        <f t="shared" si="92"/>
        <v/>
      </c>
    </row>
    <row r="3231" spans="11:16" x14ac:dyDescent="0.25">
      <c r="K3231" s="5"/>
      <c r="P3231" s="4" t="str">
        <f t="shared" si="92"/>
        <v/>
      </c>
    </row>
    <row r="3232" spans="11:16" x14ac:dyDescent="0.25">
      <c r="K3232" s="5"/>
      <c r="P3232" s="4" t="str">
        <f t="shared" si="92"/>
        <v/>
      </c>
    </row>
    <row r="3233" spans="11:16" x14ac:dyDescent="0.25">
      <c r="K3233" s="5"/>
      <c r="P3233" s="4" t="str">
        <f t="shared" si="92"/>
        <v/>
      </c>
    </row>
    <row r="3234" spans="11:16" x14ac:dyDescent="0.25">
      <c r="K3234" s="5"/>
      <c r="P3234" s="4" t="str">
        <f t="shared" si="92"/>
        <v/>
      </c>
    </row>
    <row r="3235" spans="11:16" x14ac:dyDescent="0.25">
      <c r="K3235" s="5"/>
      <c r="P3235" s="4" t="str">
        <f t="shared" si="92"/>
        <v/>
      </c>
    </row>
    <row r="3236" spans="11:16" x14ac:dyDescent="0.25">
      <c r="K3236" s="5"/>
      <c r="P3236" s="4" t="str">
        <f t="shared" si="92"/>
        <v/>
      </c>
    </row>
    <row r="3237" spans="11:16" x14ac:dyDescent="0.25">
      <c r="K3237" s="5"/>
      <c r="P3237" s="4" t="str">
        <f t="shared" si="92"/>
        <v/>
      </c>
    </row>
    <row r="3238" spans="11:16" x14ac:dyDescent="0.25">
      <c r="K3238" s="5"/>
      <c r="P3238" s="4" t="str">
        <f t="shared" si="92"/>
        <v/>
      </c>
    </row>
    <row r="3239" spans="11:16" x14ac:dyDescent="0.25">
      <c r="K3239" s="5"/>
      <c r="P3239" s="4" t="str">
        <f t="shared" si="92"/>
        <v/>
      </c>
    </row>
    <row r="3240" spans="11:16" x14ac:dyDescent="0.25">
      <c r="K3240" s="5"/>
      <c r="P3240" s="4" t="str">
        <f t="shared" si="92"/>
        <v/>
      </c>
    </row>
    <row r="3241" spans="11:16" x14ac:dyDescent="0.25">
      <c r="K3241" s="5"/>
      <c r="P3241" s="4" t="str">
        <f t="shared" si="92"/>
        <v/>
      </c>
    </row>
    <row r="3242" spans="11:16" x14ac:dyDescent="0.25">
      <c r="K3242" s="5"/>
      <c r="P3242" s="4" t="str">
        <f t="shared" si="92"/>
        <v/>
      </c>
    </row>
    <row r="3243" spans="11:16" x14ac:dyDescent="0.25">
      <c r="K3243" s="5"/>
      <c r="P3243" s="4" t="str">
        <f t="shared" si="92"/>
        <v/>
      </c>
    </row>
    <row r="3244" spans="11:16" x14ac:dyDescent="0.25">
      <c r="K3244" s="5"/>
      <c r="P3244" s="4" t="str">
        <f t="shared" si="92"/>
        <v/>
      </c>
    </row>
    <row r="3245" spans="11:16" x14ac:dyDescent="0.25">
      <c r="K3245" s="5"/>
      <c r="P3245" s="4" t="str">
        <f t="shared" si="92"/>
        <v/>
      </c>
    </row>
    <row r="3246" spans="11:16" x14ac:dyDescent="0.25">
      <c r="K3246" s="5"/>
      <c r="P3246" s="4" t="str">
        <f t="shared" si="92"/>
        <v/>
      </c>
    </row>
    <row r="3247" spans="11:16" x14ac:dyDescent="0.25">
      <c r="K3247" s="5"/>
      <c r="P3247" s="4" t="str">
        <f t="shared" si="92"/>
        <v/>
      </c>
    </row>
    <row r="3248" spans="11:16" x14ac:dyDescent="0.25">
      <c r="K3248" s="5"/>
      <c r="P3248" s="4" t="str">
        <f t="shared" si="92"/>
        <v/>
      </c>
    </row>
    <row r="3249" spans="11:16" x14ac:dyDescent="0.25">
      <c r="K3249" s="5"/>
      <c r="P3249" s="4" t="str">
        <f t="shared" si="92"/>
        <v/>
      </c>
    </row>
    <row r="3250" spans="11:16" x14ac:dyDescent="0.25">
      <c r="K3250" s="5"/>
      <c r="P3250" s="4" t="str">
        <f t="shared" si="92"/>
        <v/>
      </c>
    </row>
    <row r="3251" spans="11:16" x14ac:dyDescent="0.25">
      <c r="K3251" s="5"/>
      <c r="P3251" s="4" t="str">
        <f t="shared" si="92"/>
        <v/>
      </c>
    </row>
    <row r="3252" spans="11:16" x14ac:dyDescent="0.25">
      <c r="K3252" s="5"/>
      <c r="P3252" s="4" t="str">
        <f t="shared" si="92"/>
        <v/>
      </c>
    </row>
    <row r="3253" spans="11:16" x14ac:dyDescent="0.25">
      <c r="K3253" s="5"/>
      <c r="P3253" s="4" t="str">
        <f t="shared" si="92"/>
        <v/>
      </c>
    </row>
    <row r="3254" spans="11:16" x14ac:dyDescent="0.25">
      <c r="K3254" s="5"/>
      <c r="P3254" s="4" t="str">
        <f t="shared" si="92"/>
        <v/>
      </c>
    </row>
    <row r="3255" spans="11:16" x14ac:dyDescent="0.25">
      <c r="K3255" s="5"/>
      <c r="P3255" s="4" t="str">
        <f t="shared" si="92"/>
        <v/>
      </c>
    </row>
    <row r="3256" spans="11:16" x14ac:dyDescent="0.25">
      <c r="K3256" s="5"/>
      <c r="P3256" s="4" t="str">
        <f t="shared" si="92"/>
        <v/>
      </c>
    </row>
    <row r="3257" spans="11:16" x14ac:dyDescent="0.25">
      <c r="K3257" s="5"/>
      <c r="P3257" s="4" t="str">
        <f t="shared" si="92"/>
        <v/>
      </c>
    </row>
    <row r="3258" spans="11:16" x14ac:dyDescent="0.25">
      <c r="K3258" s="5"/>
      <c r="P3258" s="4" t="str">
        <f t="shared" si="92"/>
        <v/>
      </c>
    </row>
    <row r="3259" spans="11:16" x14ac:dyDescent="0.25">
      <c r="K3259" s="5"/>
      <c r="P3259" s="4" t="str">
        <f t="shared" si="92"/>
        <v/>
      </c>
    </row>
    <row r="3260" spans="11:16" x14ac:dyDescent="0.25">
      <c r="K3260" s="5"/>
      <c r="P3260" s="4" t="str">
        <f t="shared" si="92"/>
        <v/>
      </c>
    </row>
    <row r="3261" spans="11:16" x14ac:dyDescent="0.25">
      <c r="K3261" s="5"/>
      <c r="P3261" s="4" t="str">
        <f t="shared" si="92"/>
        <v/>
      </c>
    </row>
    <row r="3262" spans="11:16" x14ac:dyDescent="0.25">
      <c r="K3262" s="5"/>
      <c r="P3262" s="4" t="str">
        <f t="shared" si="92"/>
        <v/>
      </c>
    </row>
    <row r="3263" spans="11:16" x14ac:dyDescent="0.25">
      <c r="K3263" s="5"/>
      <c r="P3263" s="4" t="str">
        <f t="shared" si="92"/>
        <v/>
      </c>
    </row>
    <row r="3264" spans="11:16" x14ac:dyDescent="0.25">
      <c r="K3264" s="5"/>
      <c r="P3264" s="4" t="str">
        <f t="shared" si="92"/>
        <v/>
      </c>
    </row>
    <row r="3265" spans="11:16" x14ac:dyDescent="0.25">
      <c r="K3265" s="5"/>
      <c r="P3265" s="4" t="str">
        <f t="shared" si="92"/>
        <v/>
      </c>
    </row>
    <row r="3266" spans="11:16" x14ac:dyDescent="0.25">
      <c r="K3266" s="5"/>
      <c r="P3266" s="4" t="str">
        <f t="shared" si="92"/>
        <v/>
      </c>
    </row>
    <row r="3267" spans="11:16" x14ac:dyDescent="0.25">
      <c r="K3267" s="5"/>
      <c r="P3267" s="4" t="str">
        <f t="shared" ref="P3267:P3330" si="93">LEFT($A3267,22)</f>
        <v/>
      </c>
    </row>
    <row r="3268" spans="11:16" x14ac:dyDescent="0.25">
      <c r="K3268" s="5"/>
      <c r="P3268" s="4" t="str">
        <f t="shared" si="93"/>
        <v/>
      </c>
    </row>
    <row r="3269" spans="11:16" x14ac:dyDescent="0.25">
      <c r="K3269" s="5"/>
      <c r="P3269" s="4" t="str">
        <f t="shared" si="93"/>
        <v/>
      </c>
    </row>
    <row r="3270" spans="11:16" x14ac:dyDescent="0.25">
      <c r="K3270" s="5"/>
      <c r="P3270" s="4" t="str">
        <f t="shared" si="93"/>
        <v/>
      </c>
    </row>
    <row r="3271" spans="11:16" x14ac:dyDescent="0.25">
      <c r="K3271" s="5"/>
      <c r="P3271" s="4" t="str">
        <f t="shared" si="93"/>
        <v/>
      </c>
    </row>
    <row r="3272" spans="11:16" x14ac:dyDescent="0.25">
      <c r="K3272" s="5"/>
      <c r="P3272" s="4" t="str">
        <f t="shared" si="93"/>
        <v/>
      </c>
    </row>
    <row r="3273" spans="11:16" x14ac:dyDescent="0.25">
      <c r="K3273" s="5"/>
      <c r="P3273" s="4" t="str">
        <f t="shared" si="93"/>
        <v/>
      </c>
    </row>
    <row r="3274" spans="11:16" x14ac:dyDescent="0.25">
      <c r="K3274" s="5"/>
      <c r="P3274" s="4" t="str">
        <f t="shared" si="93"/>
        <v/>
      </c>
    </row>
    <row r="3275" spans="11:16" x14ac:dyDescent="0.25">
      <c r="K3275" s="5"/>
      <c r="P3275" s="4" t="str">
        <f t="shared" si="93"/>
        <v/>
      </c>
    </row>
    <row r="3276" spans="11:16" x14ac:dyDescent="0.25">
      <c r="K3276" s="5"/>
      <c r="P3276" s="4" t="str">
        <f t="shared" si="93"/>
        <v/>
      </c>
    </row>
    <row r="3277" spans="11:16" x14ac:dyDescent="0.25">
      <c r="K3277" s="5"/>
      <c r="P3277" s="4" t="str">
        <f t="shared" si="93"/>
        <v/>
      </c>
    </row>
    <row r="3278" spans="11:16" x14ac:dyDescent="0.25">
      <c r="K3278" s="5"/>
      <c r="P3278" s="4" t="str">
        <f t="shared" si="93"/>
        <v/>
      </c>
    </row>
    <row r="3279" spans="11:16" x14ac:dyDescent="0.25">
      <c r="K3279" s="5"/>
      <c r="P3279" s="4" t="str">
        <f t="shared" si="93"/>
        <v/>
      </c>
    </row>
    <row r="3280" spans="11:16" x14ac:dyDescent="0.25">
      <c r="K3280" s="5"/>
      <c r="P3280" s="4" t="str">
        <f t="shared" si="93"/>
        <v/>
      </c>
    </row>
    <row r="3281" spans="11:16" x14ac:dyDescent="0.25">
      <c r="K3281" s="5"/>
      <c r="P3281" s="4" t="str">
        <f t="shared" si="93"/>
        <v/>
      </c>
    </row>
    <row r="3282" spans="11:16" x14ac:dyDescent="0.25">
      <c r="K3282" s="5"/>
      <c r="P3282" s="4" t="str">
        <f t="shared" si="93"/>
        <v/>
      </c>
    </row>
    <row r="3283" spans="11:16" x14ac:dyDescent="0.25">
      <c r="K3283" s="5"/>
      <c r="P3283" s="4" t="str">
        <f t="shared" si="93"/>
        <v/>
      </c>
    </row>
    <row r="3284" spans="11:16" x14ac:dyDescent="0.25">
      <c r="K3284" s="5"/>
      <c r="P3284" s="4" t="str">
        <f t="shared" si="93"/>
        <v/>
      </c>
    </row>
    <row r="3285" spans="11:16" x14ac:dyDescent="0.25">
      <c r="K3285" s="5"/>
      <c r="P3285" s="4" t="str">
        <f t="shared" si="93"/>
        <v/>
      </c>
    </row>
    <row r="3286" spans="11:16" x14ac:dyDescent="0.25">
      <c r="K3286" s="5"/>
      <c r="P3286" s="4" t="str">
        <f t="shared" si="93"/>
        <v/>
      </c>
    </row>
    <row r="3287" spans="11:16" x14ac:dyDescent="0.25">
      <c r="K3287" s="5"/>
      <c r="P3287" s="4" t="str">
        <f t="shared" si="93"/>
        <v/>
      </c>
    </row>
    <row r="3288" spans="11:16" x14ac:dyDescent="0.25">
      <c r="K3288" s="5"/>
      <c r="P3288" s="4" t="str">
        <f t="shared" si="93"/>
        <v/>
      </c>
    </row>
    <row r="3289" spans="11:16" x14ac:dyDescent="0.25">
      <c r="K3289" s="5"/>
      <c r="P3289" s="4" t="str">
        <f t="shared" si="93"/>
        <v/>
      </c>
    </row>
    <row r="3290" spans="11:16" x14ac:dyDescent="0.25">
      <c r="K3290" s="5"/>
      <c r="P3290" s="4" t="str">
        <f t="shared" si="93"/>
        <v/>
      </c>
    </row>
    <row r="3291" spans="11:16" x14ac:dyDescent="0.25">
      <c r="K3291" s="5"/>
      <c r="P3291" s="4" t="str">
        <f t="shared" si="93"/>
        <v/>
      </c>
    </row>
    <row r="3292" spans="11:16" x14ac:dyDescent="0.25">
      <c r="K3292" s="5"/>
      <c r="P3292" s="4" t="str">
        <f t="shared" si="93"/>
        <v/>
      </c>
    </row>
    <row r="3293" spans="11:16" x14ac:dyDescent="0.25">
      <c r="K3293" s="5"/>
      <c r="P3293" s="4" t="str">
        <f t="shared" si="93"/>
        <v/>
      </c>
    </row>
    <row r="3294" spans="11:16" x14ac:dyDescent="0.25">
      <c r="K3294" s="5"/>
      <c r="P3294" s="4" t="str">
        <f t="shared" si="93"/>
        <v/>
      </c>
    </row>
    <row r="3295" spans="11:16" x14ac:dyDescent="0.25">
      <c r="K3295" s="5"/>
      <c r="P3295" s="4" t="str">
        <f t="shared" si="93"/>
        <v/>
      </c>
    </row>
    <row r="3296" spans="11:16" x14ac:dyDescent="0.25">
      <c r="K3296" s="5"/>
      <c r="P3296" s="4" t="str">
        <f t="shared" si="93"/>
        <v/>
      </c>
    </row>
    <row r="3297" spans="11:16" x14ac:dyDescent="0.25">
      <c r="K3297" s="5"/>
      <c r="P3297" s="4" t="str">
        <f t="shared" si="93"/>
        <v/>
      </c>
    </row>
    <row r="3298" spans="11:16" x14ac:dyDescent="0.25">
      <c r="K3298" s="5"/>
      <c r="P3298" s="4" t="str">
        <f t="shared" si="93"/>
        <v/>
      </c>
    </row>
    <row r="3299" spans="11:16" x14ac:dyDescent="0.25">
      <c r="K3299" s="5"/>
      <c r="P3299" s="4" t="str">
        <f t="shared" si="93"/>
        <v/>
      </c>
    </row>
    <row r="3300" spans="11:16" x14ac:dyDescent="0.25">
      <c r="K3300" s="5"/>
      <c r="P3300" s="4" t="str">
        <f t="shared" si="93"/>
        <v/>
      </c>
    </row>
    <row r="3301" spans="11:16" x14ac:dyDescent="0.25">
      <c r="K3301" s="5"/>
      <c r="P3301" s="4" t="str">
        <f t="shared" si="93"/>
        <v/>
      </c>
    </row>
    <row r="3302" spans="11:16" x14ac:dyDescent="0.25">
      <c r="K3302" s="5"/>
      <c r="P3302" s="4" t="str">
        <f t="shared" si="93"/>
        <v/>
      </c>
    </row>
    <row r="3303" spans="11:16" x14ac:dyDescent="0.25">
      <c r="K3303" s="5"/>
      <c r="P3303" s="4" t="str">
        <f t="shared" si="93"/>
        <v/>
      </c>
    </row>
    <row r="3304" spans="11:16" x14ac:dyDescent="0.25">
      <c r="K3304" s="5"/>
      <c r="P3304" s="4" t="str">
        <f t="shared" si="93"/>
        <v/>
      </c>
    </row>
    <row r="3305" spans="11:16" x14ac:dyDescent="0.25">
      <c r="K3305" s="5"/>
      <c r="P3305" s="4" t="str">
        <f t="shared" si="93"/>
        <v/>
      </c>
    </row>
    <row r="3306" spans="11:16" x14ac:dyDescent="0.25">
      <c r="K3306" s="5"/>
      <c r="P3306" s="4" t="str">
        <f t="shared" si="93"/>
        <v/>
      </c>
    </row>
    <row r="3307" spans="11:16" x14ac:dyDescent="0.25">
      <c r="K3307" s="5"/>
      <c r="P3307" s="4" t="str">
        <f t="shared" si="93"/>
        <v/>
      </c>
    </row>
    <row r="3308" spans="11:16" x14ac:dyDescent="0.25">
      <c r="K3308" s="5"/>
      <c r="P3308" s="4" t="str">
        <f t="shared" si="93"/>
        <v/>
      </c>
    </row>
    <row r="3309" spans="11:16" x14ac:dyDescent="0.25">
      <c r="K3309" s="5"/>
      <c r="P3309" s="4" t="str">
        <f t="shared" si="93"/>
        <v/>
      </c>
    </row>
    <row r="3310" spans="11:16" x14ac:dyDescent="0.25">
      <c r="K3310" s="5"/>
      <c r="P3310" s="4" t="str">
        <f t="shared" si="93"/>
        <v/>
      </c>
    </row>
    <row r="3311" spans="11:16" x14ac:dyDescent="0.25">
      <c r="K3311" s="5"/>
      <c r="P3311" s="4" t="str">
        <f t="shared" si="93"/>
        <v/>
      </c>
    </row>
    <row r="3312" spans="11:16" x14ac:dyDescent="0.25">
      <c r="K3312" s="5"/>
      <c r="P3312" s="4" t="str">
        <f t="shared" si="93"/>
        <v/>
      </c>
    </row>
    <row r="3313" spans="11:16" x14ac:dyDescent="0.25">
      <c r="K3313" s="5"/>
      <c r="P3313" s="4" t="str">
        <f t="shared" si="93"/>
        <v/>
      </c>
    </row>
    <row r="3314" spans="11:16" x14ac:dyDescent="0.25">
      <c r="K3314" s="5"/>
      <c r="P3314" s="4" t="str">
        <f t="shared" si="93"/>
        <v/>
      </c>
    </row>
    <row r="3315" spans="11:16" x14ac:dyDescent="0.25">
      <c r="K3315" s="5"/>
      <c r="P3315" s="4" t="str">
        <f t="shared" si="93"/>
        <v/>
      </c>
    </row>
    <row r="3316" spans="11:16" x14ac:dyDescent="0.25">
      <c r="K3316" s="5"/>
      <c r="P3316" s="4" t="str">
        <f t="shared" si="93"/>
        <v/>
      </c>
    </row>
    <row r="3317" spans="11:16" x14ac:dyDescent="0.25">
      <c r="K3317" s="5"/>
      <c r="P3317" s="4" t="str">
        <f t="shared" si="93"/>
        <v/>
      </c>
    </row>
    <row r="3318" spans="11:16" x14ac:dyDescent="0.25">
      <c r="K3318" s="5"/>
      <c r="P3318" s="4" t="str">
        <f t="shared" si="93"/>
        <v/>
      </c>
    </row>
    <row r="3319" spans="11:16" x14ac:dyDescent="0.25">
      <c r="K3319" s="5"/>
      <c r="P3319" s="4" t="str">
        <f t="shared" si="93"/>
        <v/>
      </c>
    </row>
    <row r="3320" spans="11:16" x14ac:dyDescent="0.25">
      <c r="K3320" s="5"/>
      <c r="P3320" s="4" t="str">
        <f t="shared" si="93"/>
        <v/>
      </c>
    </row>
    <row r="3321" spans="11:16" x14ac:dyDescent="0.25">
      <c r="K3321" s="5"/>
      <c r="P3321" s="4" t="str">
        <f t="shared" si="93"/>
        <v/>
      </c>
    </row>
    <row r="3322" spans="11:16" x14ac:dyDescent="0.25">
      <c r="K3322" s="5"/>
      <c r="P3322" s="4" t="str">
        <f t="shared" si="93"/>
        <v/>
      </c>
    </row>
    <row r="3323" spans="11:16" x14ac:dyDescent="0.25">
      <c r="K3323" s="5"/>
      <c r="P3323" s="4" t="str">
        <f t="shared" si="93"/>
        <v/>
      </c>
    </row>
    <row r="3324" spans="11:16" x14ac:dyDescent="0.25">
      <c r="K3324" s="5"/>
      <c r="P3324" s="4" t="str">
        <f t="shared" si="93"/>
        <v/>
      </c>
    </row>
    <row r="3325" spans="11:16" x14ac:dyDescent="0.25">
      <c r="K3325" s="5"/>
      <c r="P3325" s="4" t="str">
        <f t="shared" si="93"/>
        <v/>
      </c>
    </row>
    <row r="3326" spans="11:16" x14ac:dyDescent="0.25">
      <c r="K3326" s="5"/>
      <c r="P3326" s="4" t="str">
        <f t="shared" si="93"/>
        <v/>
      </c>
    </row>
    <row r="3327" spans="11:16" x14ac:dyDescent="0.25">
      <c r="K3327" s="5"/>
      <c r="P3327" s="4" t="str">
        <f t="shared" si="93"/>
        <v/>
      </c>
    </row>
    <row r="3328" spans="11:16" x14ac:dyDescent="0.25">
      <c r="K3328" s="5"/>
      <c r="P3328" s="4" t="str">
        <f t="shared" si="93"/>
        <v/>
      </c>
    </row>
    <row r="3329" spans="11:16" x14ac:dyDescent="0.25">
      <c r="K3329" s="5"/>
      <c r="P3329" s="4" t="str">
        <f t="shared" si="93"/>
        <v/>
      </c>
    </row>
    <row r="3330" spans="11:16" x14ac:dyDescent="0.25">
      <c r="K3330" s="5"/>
      <c r="P3330" s="4" t="str">
        <f t="shared" si="93"/>
        <v/>
      </c>
    </row>
    <row r="3331" spans="11:16" x14ac:dyDescent="0.25">
      <c r="K3331" s="5"/>
      <c r="P3331" s="4" t="str">
        <f t="shared" ref="P3331:P3394" si="94">LEFT($A3331,22)</f>
        <v/>
      </c>
    </row>
    <row r="3332" spans="11:16" x14ac:dyDescent="0.25">
      <c r="K3332" s="5"/>
      <c r="P3332" s="4" t="str">
        <f t="shared" si="94"/>
        <v/>
      </c>
    </row>
    <row r="3333" spans="11:16" x14ac:dyDescent="0.25">
      <c r="K3333" s="5"/>
      <c r="P3333" s="4" t="str">
        <f t="shared" si="94"/>
        <v/>
      </c>
    </row>
    <row r="3334" spans="11:16" x14ac:dyDescent="0.25">
      <c r="K3334" s="5"/>
      <c r="P3334" s="4" t="str">
        <f t="shared" si="94"/>
        <v/>
      </c>
    </row>
    <row r="3335" spans="11:16" x14ac:dyDescent="0.25">
      <c r="K3335" s="5"/>
      <c r="P3335" s="4" t="str">
        <f t="shared" si="94"/>
        <v/>
      </c>
    </row>
    <row r="3336" spans="11:16" x14ac:dyDescent="0.25">
      <c r="K3336" s="5"/>
      <c r="P3336" s="4" t="str">
        <f t="shared" si="94"/>
        <v/>
      </c>
    </row>
    <row r="3337" spans="11:16" x14ac:dyDescent="0.25">
      <c r="K3337" s="5"/>
      <c r="P3337" s="4" t="str">
        <f t="shared" si="94"/>
        <v/>
      </c>
    </row>
    <row r="3338" spans="11:16" x14ac:dyDescent="0.25">
      <c r="K3338" s="5"/>
      <c r="P3338" s="4" t="str">
        <f t="shared" si="94"/>
        <v/>
      </c>
    </row>
    <row r="3339" spans="11:16" x14ac:dyDescent="0.25">
      <c r="K3339" s="5"/>
      <c r="P3339" s="4" t="str">
        <f t="shared" si="94"/>
        <v/>
      </c>
    </row>
    <row r="3340" spans="11:16" x14ac:dyDescent="0.25">
      <c r="K3340" s="5"/>
      <c r="P3340" s="4" t="str">
        <f t="shared" si="94"/>
        <v/>
      </c>
    </row>
    <row r="3341" spans="11:16" x14ac:dyDescent="0.25">
      <c r="K3341" s="5"/>
      <c r="P3341" s="4" t="str">
        <f t="shared" si="94"/>
        <v/>
      </c>
    </row>
    <row r="3342" spans="11:16" x14ac:dyDescent="0.25">
      <c r="K3342" s="5"/>
      <c r="P3342" s="4" t="str">
        <f t="shared" si="94"/>
        <v/>
      </c>
    </row>
    <row r="3343" spans="11:16" x14ac:dyDescent="0.25">
      <c r="K3343" s="5"/>
      <c r="P3343" s="4" t="str">
        <f t="shared" si="94"/>
        <v/>
      </c>
    </row>
    <row r="3344" spans="11:16" x14ac:dyDescent="0.25">
      <c r="K3344" s="5"/>
      <c r="P3344" s="4" t="str">
        <f t="shared" si="94"/>
        <v/>
      </c>
    </row>
    <row r="3345" spans="11:16" x14ac:dyDescent="0.25">
      <c r="K3345" s="5"/>
      <c r="P3345" s="4" t="str">
        <f t="shared" si="94"/>
        <v/>
      </c>
    </row>
    <row r="3346" spans="11:16" x14ac:dyDescent="0.25">
      <c r="K3346" s="5"/>
      <c r="P3346" s="4" t="str">
        <f t="shared" si="94"/>
        <v/>
      </c>
    </row>
    <row r="3347" spans="11:16" x14ac:dyDescent="0.25">
      <c r="K3347" s="5"/>
      <c r="P3347" s="4" t="str">
        <f t="shared" si="94"/>
        <v/>
      </c>
    </row>
    <row r="3348" spans="11:16" x14ac:dyDescent="0.25">
      <c r="K3348" s="5"/>
      <c r="P3348" s="4" t="str">
        <f t="shared" si="94"/>
        <v/>
      </c>
    </row>
    <row r="3349" spans="11:16" x14ac:dyDescent="0.25">
      <c r="K3349" s="5"/>
      <c r="P3349" s="4" t="str">
        <f t="shared" si="94"/>
        <v/>
      </c>
    </row>
    <row r="3350" spans="11:16" x14ac:dyDescent="0.25">
      <c r="K3350" s="5"/>
      <c r="P3350" s="4" t="str">
        <f t="shared" si="94"/>
        <v/>
      </c>
    </row>
    <row r="3351" spans="11:16" x14ac:dyDescent="0.25">
      <c r="K3351" s="5"/>
      <c r="P3351" s="4" t="str">
        <f t="shared" si="94"/>
        <v/>
      </c>
    </row>
    <row r="3352" spans="11:16" x14ac:dyDescent="0.25">
      <c r="K3352" s="5"/>
      <c r="P3352" s="4" t="str">
        <f t="shared" si="94"/>
        <v/>
      </c>
    </row>
    <row r="3353" spans="11:16" x14ac:dyDescent="0.25">
      <c r="K3353" s="5"/>
      <c r="P3353" s="4" t="str">
        <f t="shared" si="94"/>
        <v/>
      </c>
    </row>
    <row r="3354" spans="11:16" x14ac:dyDescent="0.25">
      <c r="K3354" s="5"/>
      <c r="P3354" s="4" t="str">
        <f t="shared" si="94"/>
        <v/>
      </c>
    </row>
    <row r="3355" spans="11:16" x14ac:dyDescent="0.25">
      <c r="K3355" s="5"/>
      <c r="P3355" s="4" t="str">
        <f t="shared" si="94"/>
        <v/>
      </c>
    </row>
    <row r="3356" spans="11:16" x14ac:dyDescent="0.25">
      <c r="K3356" s="5"/>
      <c r="P3356" s="4" t="str">
        <f t="shared" si="94"/>
        <v/>
      </c>
    </row>
    <row r="3357" spans="11:16" x14ac:dyDescent="0.25">
      <c r="K3357" s="5"/>
      <c r="P3357" s="4" t="str">
        <f t="shared" si="94"/>
        <v/>
      </c>
    </row>
    <row r="3358" spans="11:16" x14ac:dyDescent="0.25">
      <c r="K3358" s="5"/>
      <c r="P3358" s="4" t="str">
        <f t="shared" si="94"/>
        <v/>
      </c>
    </row>
    <row r="3359" spans="11:16" x14ac:dyDescent="0.25">
      <c r="K3359" s="5"/>
      <c r="P3359" s="4" t="str">
        <f t="shared" si="94"/>
        <v/>
      </c>
    </row>
    <row r="3360" spans="11:16" x14ac:dyDescent="0.25">
      <c r="K3360" s="5"/>
      <c r="P3360" s="4" t="str">
        <f t="shared" si="94"/>
        <v/>
      </c>
    </row>
    <row r="3361" spans="11:16" x14ac:dyDescent="0.25">
      <c r="K3361" s="5"/>
      <c r="P3361" s="4" t="str">
        <f t="shared" si="94"/>
        <v/>
      </c>
    </row>
    <row r="3362" spans="11:16" x14ac:dyDescent="0.25">
      <c r="K3362" s="5"/>
      <c r="P3362" s="4" t="str">
        <f t="shared" si="94"/>
        <v/>
      </c>
    </row>
    <row r="3363" spans="11:16" x14ac:dyDescent="0.25">
      <c r="K3363" s="5"/>
      <c r="P3363" s="4" t="str">
        <f t="shared" si="94"/>
        <v/>
      </c>
    </row>
    <row r="3364" spans="11:16" x14ac:dyDescent="0.25">
      <c r="K3364" s="5"/>
      <c r="P3364" s="4" t="str">
        <f t="shared" si="94"/>
        <v/>
      </c>
    </row>
    <row r="3365" spans="11:16" x14ac:dyDescent="0.25">
      <c r="K3365" s="5"/>
      <c r="P3365" s="4" t="str">
        <f t="shared" si="94"/>
        <v/>
      </c>
    </row>
    <row r="3366" spans="11:16" x14ac:dyDescent="0.25">
      <c r="K3366" s="5"/>
      <c r="P3366" s="4" t="str">
        <f t="shared" si="94"/>
        <v/>
      </c>
    </row>
    <row r="3367" spans="11:16" x14ac:dyDescent="0.25">
      <c r="K3367" s="5"/>
      <c r="P3367" s="4" t="str">
        <f t="shared" si="94"/>
        <v/>
      </c>
    </row>
    <row r="3368" spans="11:16" x14ac:dyDescent="0.25">
      <c r="K3368" s="5"/>
      <c r="P3368" s="4" t="str">
        <f t="shared" si="94"/>
        <v/>
      </c>
    </row>
    <row r="3369" spans="11:16" x14ac:dyDescent="0.25">
      <c r="K3369" s="5"/>
      <c r="P3369" s="4" t="str">
        <f t="shared" si="94"/>
        <v/>
      </c>
    </row>
    <row r="3370" spans="11:16" x14ac:dyDescent="0.25">
      <c r="K3370" s="5"/>
      <c r="P3370" s="4" t="str">
        <f t="shared" si="94"/>
        <v/>
      </c>
    </row>
    <row r="3371" spans="11:16" x14ac:dyDescent="0.25">
      <c r="K3371" s="5"/>
      <c r="P3371" s="4" t="str">
        <f t="shared" si="94"/>
        <v/>
      </c>
    </row>
    <row r="3372" spans="11:16" x14ac:dyDescent="0.25">
      <c r="K3372" s="5"/>
      <c r="P3372" s="4" t="str">
        <f t="shared" si="94"/>
        <v/>
      </c>
    </row>
    <row r="3373" spans="11:16" x14ac:dyDescent="0.25">
      <c r="K3373" s="5"/>
      <c r="P3373" s="4" t="str">
        <f t="shared" si="94"/>
        <v/>
      </c>
    </row>
    <row r="3374" spans="11:16" x14ac:dyDescent="0.25">
      <c r="K3374" s="5"/>
      <c r="P3374" s="4" t="str">
        <f t="shared" si="94"/>
        <v/>
      </c>
    </row>
    <row r="3375" spans="11:16" x14ac:dyDescent="0.25">
      <c r="K3375" s="5"/>
      <c r="P3375" s="4" t="str">
        <f t="shared" si="94"/>
        <v/>
      </c>
    </row>
    <row r="3376" spans="11:16" x14ac:dyDescent="0.25">
      <c r="K3376" s="5"/>
      <c r="P3376" s="4" t="str">
        <f t="shared" si="94"/>
        <v/>
      </c>
    </row>
    <row r="3377" spans="11:16" x14ac:dyDescent="0.25">
      <c r="K3377" s="5"/>
      <c r="P3377" s="4" t="str">
        <f t="shared" si="94"/>
        <v/>
      </c>
    </row>
    <row r="3378" spans="11:16" x14ac:dyDescent="0.25">
      <c r="K3378" s="5"/>
      <c r="P3378" s="4" t="str">
        <f t="shared" si="94"/>
        <v/>
      </c>
    </row>
    <row r="3379" spans="11:16" x14ac:dyDescent="0.25">
      <c r="K3379" s="5"/>
      <c r="P3379" s="4" t="str">
        <f t="shared" si="94"/>
        <v/>
      </c>
    </row>
    <row r="3380" spans="11:16" x14ac:dyDescent="0.25">
      <c r="K3380" s="5"/>
      <c r="P3380" s="4" t="str">
        <f t="shared" si="94"/>
        <v/>
      </c>
    </row>
    <row r="3381" spans="11:16" x14ac:dyDescent="0.25">
      <c r="K3381" s="5"/>
      <c r="P3381" s="4" t="str">
        <f t="shared" si="94"/>
        <v/>
      </c>
    </row>
    <row r="3382" spans="11:16" x14ac:dyDescent="0.25">
      <c r="K3382" s="5"/>
      <c r="P3382" s="4" t="str">
        <f t="shared" si="94"/>
        <v/>
      </c>
    </row>
    <row r="3383" spans="11:16" x14ac:dyDescent="0.25">
      <c r="K3383" s="5"/>
      <c r="P3383" s="4" t="str">
        <f t="shared" si="94"/>
        <v/>
      </c>
    </row>
    <row r="3384" spans="11:16" x14ac:dyDescent="0.25">
      <c r="K3384" s="5"/>
      <c r="P3384" s="4" t="str">
        <f t="shared" si="94"/>
        <v/>
      </c>
    </row>
    <row r="3385" spans="11:16" x14ac:dyDescent="0.25">
      <c r="K3385" s="5"/>
      <c r="P3385" s="4" t="str">
        <f t="shared" si="94"/>
        <v/>
      </c>
    </row>
    <row r="3386" spans="11:16" x14ac:dyDescent="0.25">
      <c r="K3386" s="5"/>
      <c r="P3386" s="4" t="str">
        <f t="shared" si="94"/>
        <v/>
      </c>
    </row>
    <row r="3387" spans="11:16" x14ac:dyDescent="0.25">
      <c r="K3387" s="5"/>
      <c r="P3387" s="4" t="str">
        <f t="shared" si="94"/>
        <v/>
      </c>
    </row>
    <row r="3388" spans="11:16" x14ac:dyDescent="0.25">
      <c r="K3388" s="5"/>
      <c r="P3388" s="4" t="str">
        <f t="shared" si="94"/>
        <v/>
      </c>
    </row>
    <row r="3389" spans="11:16" x14ac:dyDescent="0.25">
      <c r="K3389" s="5"/>
      <c r="P3389" s="4" t="str">
        <f t="shared" si="94"/>
        <v/>
      </c>
    </row>
    <row r="3390" spans="11:16" x14ac:dyDescent="0.25">
      <c r="K3390" s="5"/>
      <c r="P3390" s="4" t="str">
        <f t="shared" si="94"/>
        <v/>
      </c>
    </row>
    <row r="3391" spans="11:16" x14ac:dyDescent="0.25">
      <c r="K3391" s="5"/>
      <c r="P3391" s="4" t="str">
        <f t="shared" si="94"/>
        <v/>
      </c>
    </row>
    <row r="3392" spans="11:16" x14ac:dyDescent="0.25">
      <c r="K3392" s="5"/>
      <c r="P3392" s="4" t="str">
        <f t="shared" si="94"/>
        <v/>
      </c>
    </row>
    <row r="3393" spans="11:16" x14ac:dyDescent="0.25">
      <c r="K3393" s="5"/>
      <c r="P3393" s="4" t="str">
        <f t="shared" si="94"/>
        <v/>
      </c>
    </row>
    <row r="3394" spans="11:16" x14ac:dyDescent="0.25">
      <c r="K3394" s="5"/>
      <c r="P3394" s="4" t="str">
        <f t="shared" si="94"/>
        <v/>
      </c>
    </row>
    <row r="3395" spans="11:16" x14ac:dyDescent="0.25">
      <c r="K3395" s="5"/>
      <c r="P3395" s="4" t="str">
        <f t="shared" ref="P3395:P3458" si="95">LEFT($A3395,22)</f>
        <v/>
      </c>
    </row>
    <row r="3396" spans="11:16" x14ac:dyDescent="0.25">
      <c r="K3396" s="5"/>
      <c r="P3396" s="4" t="str">
        <f t="shared" si="95"/>
        <v/>
      </c>
    </row>
    <row r="3397" spans="11:16" x14ac:dyDescent="0.25">
      <c r="K3397" s="5"/>
      <c r="P3397" s="4" t="str">
        <f t="shared" si="95"/>
        <v/>
      </c>
    </row>
    <row r="3398" spans="11:16" x14ac:dyDescent="0.25">
      <c r="K3398" s="5"/>
      <c r="P3398" s="4" t="str">
        <f t="shared" si="95"/>
        <v/>
      </c>
    </row>
    <row r="3399" spans="11:16" x14ac:dyDescent="0.25">
      <c r="K3399" s="5"/>
      <c r="P3399" s="4" t="str">
        <f t="shared" si="95"/>
        <v/>
      </c>
    </row>
    <row r="3400" spans="11:16" x14ac:dyDescent="0.25">
      <c r="K3400" s="5"/>
      <c r="P3400" s="4" t="str">
        <f t="shared" si="95"/>
        <v/>
      </c>
    </row>
    <row r="3401" spans="11:16" x14ac:dyDescent="0.25">
      <c r="K3401" s="5"/>
      <c r="P3401" s="4" t="str">
        <f t="shared" si="95"/>
        <v/>
      </c>
    </row>
    <row r="3402" spans="11:16" x14ac:dyDescent="0.25">
      <c r="K3402" s="5"/>
      <c r="P3402" s="4" t="str">
        <f t="shared" si="95"/>
        <v/>
      </c>
    </row>
    <row r="3403" spans="11:16" x14ac:dyDescent="0.25">
      <c r="K3403" s="5"/>
      <c r="P3403" s="4" t="str">
        <f t="shared" si="95"/>
        <v/>
      </c>
    </row>
    <row r="3404" spans="11:16" x14ac:dyDescent="0.25">
      <c r="K3404" s="5"/>
      <c r="P3404" s="4" t="str">
        <f t="shared" si="95"/>
        <v/>
      </c>
    </row>
    <row r="3405" spans="11:16" x14ac:dyDescent="0.25">
      <c r="K3405" s="5"/>
      <c r="P3405" s="4" t="str">
        <f t="shared" si="95"/>
        <v/>
      </c>
    </row>
    <row r="3406" spans="11:16" x14ac:dyDescent="0.25">
      <c r="K3406" s="5"/>
      <c r="P3406" s="4" t="str">
        <f t="shared" si="95"/>
        <v/>
      </c>
    </row>
    <row r="3407" spans="11:16" x14ac:dyDescent="0.25">
      <c r="K3407" s="5"/>
      <c r="P3407" s="4" t="str">
        <f t="shared" si="95"/>
        <v/>
      </c>
    </row>
    <row r="3408" spans="11:16" x14ac:dyDescent="0.25">
      <c r="K3408" s="5"/>
      <c r="P3408" s="4" t="str">
        <f t="shared" si="95"/>
        <v/>
      </c>
    </row>
    <row r="3409" spans="11:16" x14ac:dyDescent="0.25">
      <c r="K3409" s="5"/>
      <c r="P3409" s="4" t="str">
        <f t="shared" si="95"/>
        <v/>
      </c>
    </row>
    <row r="3410" spans="11:16" x14ac:dyDescent="0.25">
      <c r="K3410" s="5"/>
      <c r="P3410" s="4" t="str">
        <f t="shared" si="95"/>
        <v/>
      </c>
    </row>
    <row r="3411" spans="11:16" x14ac:dyDescent="0.25">
      <c r="K3411" s="5"/>
      <c r="P3411" s="4" t="str">
        <f t="shared" si="95"/>
        <v/>
      </c>
    </row>
    <row r="3412" spans="11:16" x14ac:dyDescent="0.25">
      <c r="K3412" s="5"/>
      <c r="P3412" s="4" t="str">
        <f t="shared" si="95"/>
        <v/>
      </c>
    </row>
    <row r="3413" spans="11:16" x14ac:dyDescent="0.25">
      <c r="K3413" s="5"/>
      <c r="P3413" s="4" t="str">
        <f t="shared" si="95"/>
        <v/>
      </c>
    </row>
    <row r="3414" spans="11:16" x14ac:dyDescent="0.25">
      <c r="K3414" s="5"/>
      <c r="P3414" s="4" t="str">
        <f t="shared" si="95"/>
        <v/>
      </c>
    </row>
    <row r="3415" spans="11:16" x14ac:dyDescent="0.25">
      <c r="K3415" s="5"/>
      <c r="P3415" s="4" t="str">
        <f t="shared" si="95"/>
        <v/>
      </c>
    </row>
    <row r="3416" spans="11:16" x14ac:dyDescent="0.25">
      <c r="K3416" s="5"/>
      <c r="P3416" s="4" t="str">
        <f t="shared" si="95"/>
        <v/>
      </c>
    </row>
    <row r="3417" spans="11:16" x14ac:dyDescent="0.25">
      <c r="K3417" s="5"/>
      <c r="P3417" s="4" t="str">
        <f t="shared" si="95"/>
        <v/>
      </c>
    </row>
    <row r="3418" spans="11:16" x14ac:dyDescent="0.25">
      <c r="K3418" s="5"/>
      <c r="P3418" s="4" t="str">
        <f t="shared" si="95"/>
        <v/>
      </c>
    </row>
    <row r="3419" spans="11:16" x14ac:dyDescent="0.25">
      <c r="K3419" s="5"/>
      <c r="P3419" s="4" t="str">
        <f t="shared" si="95"/>
        <v/>
      </c>
    </row>
    <row r="3420" spans="11:16" x14ac:dyDescent="0.25">
      <c r="K3420" s="5"/>
      <c r="P3420" s="4" t="str">
        <f t="shared" si="95"/>
        <v/>
      </c>
    </row>
    <row r="3421" spans="11:16" x14ac:dyDescent="0.25">
      <c r="K3421" s="5"/>
      <c r="P3421" s="4" t="str">
        <f t="shared" si="95"/>
        <v/>
      </c>
    </row>
    <row r="3422" spans="11:16" x14ac:dyDescent="0.25">
      <c r="K3422" s="5"/>
      <c r="P3422" s="4" t="str">
        <f t="shared" si="95"/>
        <v/>
      </c>
    </row>
    <row r="3423" spans="11:16" x14ac:dyDescent="0.25">
      <c r="K3423" s="5"/>
      <c r="P3423" s="4" t="str">
        <f t="shared" si="95"/>
        <v/>
      </c>
    </row>
    <row r="3424" spans="11:16" x14ac:dyDescent="0.25">
      <c r="K3424" s="5"/>
      <c r="P3424" s="4" t="str">
        <f t="shared" si="95"/>
        <v/>
      </c>
    </row>
    <row r="3425" spans="11:16" x14ac:dyDescent="0.25">
      <c r="K3425" s="5"/>
      <c r="P3425" s="4" t="str">
        <f t="shared" si="95"/>
        <v/>
      </c>
    </row>
    <row r="3426" spans="11:16" x14ac:dyDescent="0.25">
      <c r="K3426" s="5"/>
      <c r="P3426" s="4" t="str">
        <f t="shared" si="95"/>
        <v/>
      </c>
    </row>
    <row r="3427" spans="11:16" x14ac:dyDescent="0.25">
      <c r="K3427" s="5"/>
      <c r="P3427" s="4" t="str">
        <f t="shared" si="95"/>
        <v/>
      </c>
    </row>
    <row r="3428" spans="11:16" x14ac:dyDescent="0.25">
      <c r="K3428" s="5"/>
      <c r="P3428" s="4" t="str">
        <f t="shared" si="95"/>
        <v/>
      </c>
    </row>
    <row r="3429" spans="11:16" x14ac:dyDescent="0.25">
      <c r="K3429" s="5"/>
      <c r="P3429" s="4" t="str">
        <f t="shared" si="95"/>
        <v/>
      </c>
    </row>
    <row r="3430" spans="11:16" x14ac:dyDescent="0.25">
      <c r="K3430" s="5"/>
      <c r="P3430" s="4" t="str">
        <f t="shared" si="95"/>
        <v/>
      </c>
    </row>
    <row r="3431" spans="11:16" x14ac:dyDescent="0.25">
      <c r="K3431" s="5"/>
      <c r="P3431" s="4" t="str">
        <f t="shared" si="95"/>
        <v/>
      </c>
    </row>
    <row r="3432" spans="11:16" x14ac:dyDescent="0.25">
      <c r="K3432" s="5"/>
      <c r="P3432" s="4" t="str">
        <f t="shared" si="95"/>
        <v/>
      </c>
    </row>
    <row r="3433" spans="11:16" x14ac:dyDescent="0.25">
      <c r="K3433" s="5"/>
      <c r="P3433" s="4" t="str">
        <f t="shared" si="95"/>
        <v/>
      </c>
    </row>
    <row r="3434" spans="11:16" x14ac:dyDescent="0.25">
      <c r="K3434" s="5"/>
      <c r="P3434" s="4" t="str">
        <f t="shared" si="95"/>
        <v/>
      </c>
    </row>
    <row r="3435" spans="11:16" x14ac:dyDescent="0.25">
      <c r="K3435" s="5"/>
      <c r="P3435" s="4" t="str">
        <f t="shared" si="95"/>
        <v/>
      </c>
    </row>
    <row r="3436" spans="11:16" x14ac:dyDescent="0.25">
      <c r="K3436" s="5"/>
      <c r="P3436" s="4" t="str">
        <f t="shared" si="95"/>
        <v/>
      </c>
    </row>
    <row r="3437" spans="11:16" x14ac:dyDescent="0.25">
      <c r="K3437" s="5"/>
      <c r="P3437" s="4" t="str">
        <f t="shared" si="95"/>
        <v/>
      </c>
    </row>
    <row r="3438" spans="11:16" x14ac:dyDescent="0.25">
      <c r="K3438" s="5"/>
      <c r="P3438" s="4" t="str">
        <f t="shared" si="95"/>
        <v/>
      </c>
    </row>
    <row r="3439" spans="11:16" x14ac:dyDescent="0.25">
      <c r="K3439" s="5"/>
      <c r="P3439" s="4" t="str">
        <f t="shared" si="95"/>
        <v/>
      </c>
    </row>
    <row r="3440" spans="11:16" x14ac:dyDescent="0.25">
      <c r="K3440" s="5"/>
      <c r="P3440" s="4" t="str">
        <f t="shared" si="95"/>
        <v/>
      </c>
    </row>
    <row r="3441" spans="11:16" x14ac:dyDescent="0.25">
      <c r="K3441" s="5"/>
      <c r="P3441" s="4" t="str">
        <f t="shared" si="95"/>
        <v/>
      </c>
    </row>
    <row r="3442" spans="11:16" x14ac:dyDescent="0.25">
      <c r="K3442" s="5"/>
      <c r="P3442" s="4" t="str">
        <f t="shared" si="95"/>
        <v/>
      </c>
    </row>
    <row r="3443" spans="11:16" x14ac:dyDescent="0.25">
      <c r="K3443" s="5"/>
      <c r="P3443" s="4" t="str">
        <f t="shared" si="95"/>
        <v/>
      </c>
    </row>
    <row r="3444" spans="11:16" x14ac:dyDescent="0.25">
      <c r="K3444" s="5"/>
      <c r="P3444" s="4" t="str">
        <f t="shared" si="95"/>
        <v/>
      </c>
    </row>
    <row r="3445" spans="11:16" x14ac:dyDescent="0.25">
      <c r="K3445" s="5"/>
      <c r="P3445" s="4" t="str">
        <f t="shared" si="95"/>
        <v/>
      </c>
    </row>
    <row r="3446" spans="11:16" x14ac:dyDescent="0.25">
      <c r="K3446" s="5"/>
      <c r="P3446" s="4" t="str">
        <f t="shared" si="95"/>
        <v/>
      </c>
    </row>
    <row r="3447" spans="11:16" x14ac:dyDescent="0.25">
      <c r="K3447" s="5"/>
      <c r="P3447" s="4" t="str">
        <f t="shared" si="95"/>
        <v/>
      </c>
    </row>
    <row r="3448" spans="11:16" x14ac:dyDescent="0.25">
      <c r="K3448" s="5"/>
      <c r="P3448" s="4" t="str">
        <f t="shared" si="95"/>
        <v/>
      </c>
    </row>
    <row r="3449" spans="11:16" x14ac:dyDescent="0.25">
      <c r="K3449" s="5"/>
      <c r="P3449" s="4" t="str">
        <f t="shared" si="95"/>
        <v/>
      </c>
    </row>
    <row r="3450" spans="11:16" x14ac:dyDescent="0.25">
      <c r="K3450" s="5"/>
      <c r="P3450" s="4" t="str">
        <f t="shared" si="95"/>
        <v/>
      </c>
    </row>
    <row r="3451" spans="11:16" x14ac:dyDescent="0.25">
      <c r="K3451" s="5"/>
      <c r="P3451" s="4" t="str">
        <f t="shared" si="95"/>
        <v/>
      </c>
    </row>
    <row r="3452" spans="11:16" x14ac:dyDescent="0.25">
      <c r="K3452" s="5"/>
      <c r="P3452" s="4" t="str">
        <f t="shared" si="95"/>
        <v/>
      </c>
    </row>
    <row r="3453" spans="11:16" x14ac:dyDescent="0.25">
      <c r="K3453" s="5"/>
      <c r="P3453" s="4" t="str">
        <f t="shared" si="95"/>
        <v/>
      </c>
    </row>
    <row r="3454" spans="11:16" x14ac:dyDescent="0.25">
      <c r="K3454" s="5"/>
      <c r="P3454" s="4" t="str">
        <f t="shared" si="95"/>
        <v/>
      </c>
    </row>
    <row r="3455" spans="11:16" x14ac:dyDescent="0.25">
      <c r="K3455" s="5"/>
      <c r="P3455" s="4" t="str">
        <f t="shared" si="95"/>
        <v/>
      </c>
    </row>
    <row r="3456" spans="11:16" x14ac:dyDescent="0.25">
      <c r="K3456" s="5"/>
      <c r="P3456" s="4" t="str">
        <f t="shared" si="95"/>
        <v/>
      </c>
    </row>
    <row r="3457" spans="11:16" x14ac:dyDescent="0.25">
      <c r="K3457" s="5"/>
      <c r="P3457" s="4" t="str">
        <f t="shared" si="95"/>
        <v/>
      </c>
    </row>
    <row r="3458" spans="11:16" x14ac:dyDescent="0.25">
      <c r="K3458" s="5"/>
      <c r="P3458" s="4" t="str">
        <f t="shared" si="95"/>
        <v/>
      </c>
    </row>
    <row r="3459" spans="11:16" x14ac:dyDescent="0.25">
      <c r="K3459" s="5"/>
      <c r="P3459" s="4" t="str">
        <f t="shared" ref="P3459:P3522" si="96">LEFT($A3459,22)</f>
        <v/>
      </c>
    </row>
    <row r="3460" spans="11:16" x14ac:dyDescent="0.25">
      <c r="K3460" s="5"/>
      <c r="P3460" s="4" t="str">
        <f t="shared" si="96"/>
        <v/>
      </c>
    </row>
    <row r="3461" spans="11:16" x14ac:dyDescent="0.25">
      <c r="K3461" s="5"/>
      <c r="P3461" s="4" t="str">
        <f t="shared" si="96"/>
        <v/>
      </c>
    </row>
    <row r="3462" spans="11:16" x14ac:dyDescent="0.25">
      <c r="K3462" s="5"/>
      <c r="P3462" s="4" t="str">
        <f t="shared" si="96"/>
        <v/>
      </c>
    </row>
    <row r="3463" spans="11:16" x14ac:dyDescent="0.25">
      <c r="K3463" s="5"/>
      <c r="P3463" s="4" t="str">
        <f t="shared" si="96"/>
        <v/>
      </c>
    </row>
    <row r="3464" spans="11:16" x14ac:dyDescent="0.25">
      <c r="K3464" s="5"/>
      <c r="P3464" s="4" t="str">
        <f t="shared" si="96"/>
        <v/>
      </c>
    </row>
    <row r="3465" spans="11:16" x14ac:dyDescent="0.25">
      <c r="K3465" s="5"/>
      <c r="P3465" s="4" t="str">
        <f t="shared" si="96"/>
        <v/>
      </c>
    </row>
    <row r="3466" spans="11:16" x14ac:dyDescent="0.25">
      <c r="K3466" s="5"/>
      <c r="P3466" s="4" t="str">
        <f t="shared" si="96"/>
        <v/>
      </c>
    </row>
    <row r="3467" spans="11:16" x14ac:dyDescent="0.25">
      <c r="K3467" s="5"/>
      <c r="P3467" s="4" t="str">
        <f t="shared" si="96"/>
        <v/>
      </c>
    </row>
    <row r="3468" spans="11:16" x14ac:dyDescent="0.25">
      <c r="K3468" s="5"/>
      <c r="P3468" s="4" t="str">
        <f t="shared" si="96"/>
        <v/>
      </c>
    </row>
    <row r="3469" spans="11:16" x14ac:dyDescent="0.25">
      <c r="K3469" s="5"/>
      <c r="P3469" s="4" t="str">
        <f t="shared" si="96"/>
        <v/>
      </c>
    </row>
    <row r="3470" spans="11:16" x14ac:dyDescent="0.25">
      <c r="K3470" s="5"/>
      <c r="P3470" s="4" t="str">
        <f t="shared" si="96"/>
        <v/>
      </c>
    </row>
    <row r="3471" spans="11:16" x14ac:dyDescent="0.25">
      <c r="K3471" s="5"/>
      <c r="P3471" s="4" t="str">
        <f t="shared" si="96"/>
        <v/>
      </c>
    </row>
    <row r="3472" spans="11:16" x14ac:dyDescent="0.25">
      <c r="K3472" s="5"/>
      <c r="P3472" s="4" t="str">
        <f t="shared" si="96"/>
        <v/>
      </c>
    </row>
    <row r="3473" spans="11:16" x14ac:dyDescent="0.25">
      <c r="K3473" s="5"/>
      <c r="P3473" s="4" t="str">
        <f t="shared" si="96"/>
        <v/>
      </c>
    </row>
    <row r="3474" spans="11:16" x14ac:dyDescent="0.25">
      <c r="K3474" s="5"/>
      <c r="P3474" s="4" t="str">
        <f t="shared" si="96"/>
        <v/>
      </c>
    </row>
    <row r="3475" spans="11:16" x14ac:dyDescent="0.25">
      <c r="K3475" s="5"/>
      <c r="P3475" s="4" t="str">
        <f t="shared" si="96"/>
        <v/>
      </c>
    </row>
    <row r="3476" spans="11:16" x14ac:dyDescent="0.25">
      <c r="K3476" s="5"/>
      <c r="P3476" s="4" t="str">
        <f t="shared" si="96"/>
        <v/>
      </c>
    </row>
    <row r="3477" spans="11:16" x14ac:dyDescent="0.25">
      <c r="K3477" s="5"/>
      <c r="P3477" s="4" t="str">
        <f t="shared" si="96"/>
        <v/>
      </c>
    </row>
    <row r="3478" spans="11:16" x14ac:dyDescent="0.25">
      <c r="K3478" s="5"/>
      <c r="P3478" s="4" t="str">
        <f t="shared" si="96"/>
        <v/>
      </c>
    </row>
    <row r="3479" spans="11:16" x14ac:dyDescent="0.25">
      <c r="K3479" s="5"/>
      <c r="P3479" s="4" t="str">
        <f t="shared" si="96"/>
        <v/>
      </c>
    </row>
    <row r="3480" spans="11:16" x14ac:dyDescent="0.25">
      <c r="K3480" s="5"/>
      <c r="P3480" s="4" t="str">
        <f t="shared" si="96"/>
        <v/>
      </c>
    </row>
    <row r="3481" spans="11:16" x14ac:dyDescent="0.25">
      <c r="K3481" s="5"/>
      <c r="P3481" s="4" t="str">
        <f t="shared" si="96"/>
        <v/>
      </c>
    </row>
    <row r="3482" spans="11:16" x14ac:dyDescent="0.25">
      <c r="K3482" s="5"/>
      <c r="P3482" s="4" t="str">
        <f t="shared" si="96"/>
        <v/>
      </c>
    </row>
    <row r="3483" spans="11:16" x14ac:dyDescent="0.25">
      <c r="K3483" s="5"/>
      <c r="P3483" s="4" t="str">
        <f t="shared" si="96"/>
        <v/>
      </c>
    </row>
    <row r="3484" spans="11:16" x14ac:dyDescent="0.25">
      <c r="K3484" s="5"/>
      <c r="P3484" s="4" t="str">
        <f t="shared" si="96"/>
        <v/>
      </c>
    </row>
    <row r="3485" spans="11:16" x14ac:dyDescent="0.25">
      <c r="K3485" s="5"/>
      <c r="P3485" s="4" t="str">
        <f t="shared" si="96"/>
        <v/>
      </c>
    </row>
    <row r="3486" spans="11:16" x14ac:dyDescent="0.25">
      <c r="K3486" s="5"/>
      <c r="P3486" s="4" t="str">
        <f t="shared" si="96"/>
        <v/>
      </c>
    </row>
    <row r="3487" spans="11:16" x14ac:dyDescent="0.25">
      <c r="K3487" s="5"/>
      <c r="P3487" s="4" t="str">
        <f t="shared" si="96"/>
        <v/>
      </c>
    </row>
    <row r="3488" spans="11:16" x14ac:dyDescent="0.25">
      <c r="K3488" s="5"/>
      <c r="P3488" s="4" t="str">
        <f t="shared" si="96"/>
        <v/>
      </c>
    </row>
    <row r="3489" spans="11:16" x14ac:dyDescent="0.25">
      <c r="K3489" s="5"/>
      <c r="P3489" s="4" t="str">
        <f t="shared" si="96"/>
        <v/>
      </c>
    </row>
    <row r="3490" spans="11:16" x14ac:dyDescent="0.25">
      <c r="K3490" s="5"/>
      <c r="P3490" s="4" t="str">
        <f t="shared" si="96"/>
        <v/>
      </c>
    </row>
    <row r="3491" spans="11:16" x14ac:dyDescent="0.25">
      <c r="K3491" s="5"/>
      <c r="P3491" s="4" t="str">
        <f t="shared" si="96"/>
        <v/>
      </c>
    </row>
    <row r="3492" spans="11:16" x14ac:dyDescent="0.25">
      <c r="K3492" s="5"/>
      <c r="P3492" s="4" t="str">
        <f t="shared" si="96"/>
        <v/>
      </c>
    </row>
    <row r="3493" spans="11:16" x14ac:dyDescent="0.25">
      <c r="K3493" s="5"/>
      <c r="P3493" s="4" t="str">
        <f t="shared" si="96"/>
        <v/>
      </c>
    </row>
    <row r="3494" spans="11:16" x14ac:dyDescent="0.25">
      <c r="K3494" s="5"/>
      <c r="P3494" s="4" t="str">
        <f t="shared" si="96"/>
        <v/>
      </c>
    </row>
    <row r="3495" spans="11:16" x14ac:dyDescent="0.25">
      <c r="K3495" s="5"/>
      <c r="P3495" s="4" t="str">
        <f t="shared" si="96"/>
        <v/>
      </c>
    </row>
    <row r="3496" spans="11:16" x14ac:dyDescent="0.25">
      <c r="K3496" s="5"/>
      <c r="P3496" s="4" t="str">
        <f t="shared" si="96"/>
        <v/>
      </c>
    </row>
    <row r="3497" spans="11:16" x14ac:dyDescent="0.25">
      <c r="K3497" s="5"/>
      <c r="P3497" s="4" t="str">
        <f t="shared" si="96"/>
        <v/>
      </c>
    </row>
    <row r="3498" spans="11:16" x14ac:dyDescent="0.25">
      <c r="K3498" s="5"/>
      <c r="P3498" s="4" t="str">
        <f t="shared" si="96"/>
        <v/>
      </c>
    </row>
    <row r="3499" spans="11:16" x14ac:dyDescent="0.25">
      <c r="K3499" s="5"/>
      <c r="P3499" s="4" t="str">
        <f t="shared" si="96"/>
        <v/>
      </c>
    </row>
    <row r="3500" spans="11:16" x14ac:dyDescent="0.25">
      <c r="K3500" s="5"/>
      <c r="P3500" s="4" t="str">
        <f t="shared" si="96"/>
        <v/>
      </c>
    </row>
    <row r="3501" spans="11:16" x14ac:dyDescent="0.25">
      <c r="K3501" s="5"/>
      <c r="P3501" s="4" t="str">
        <f t="shared" si="96"/>
        <v/>
      </c>
    </row>
    <row r="3502" spans="11:16" x14ac:dyDescent="0.25">
      <c r="K3502" s="5"/>
      <c r="P3502" s="4" t="str">
        <f t="shared" si="96"/>
        <v/>
      </c>
    </row>
    <row r="3503" spans="11:16" x14ac:dyDescent="0.25">
      <c r="K3503" s="5"/>
      <c r="P3503" s="4" t="str">
        <f t="shared" si="96"/>
        <v/>
      </c>
    </row>
    <row r="3504" spans="11:16" x14ac:dyDescent="0.25">
      <c r="K3504" s="5"/>
      <c r="P3504" s="4" t="str">
        <f t="shared" si="96"/>
        <v/>
      </c>
    </row>
    <row r="3505" spans="11:16" x14ac:dyDescent="0.25">
      <c r="K3505" s="5"/>
      <c r="P3505" s="4" t="str">
        <f t="shared" si="96"/>
        <v/>
      </c>
    </row>
    <row r="3506" spans="11:16" x14ac:dyDescent="0.25">
      <c r="K3506" s="5"/>
      <c r="P3506" s="4" t="str">
        <f t="shared" si="96"/>
        <v/>
      </c>
    </row>
    <row r="3507" spans="11:16" x14ac:dyDescent="0.25">
      <c r="K3507" s="5"/>
      <c r="P3507" s="4" t="str">
        <f t="shared" si="96"/>
        <v/>
      </c>
    </row>
    <row r="3508" spans="11:16" x14ac:dyDescent="0.25">
      <c r="K3508" s="5"/>
      <c r="P3508" s="4" t="str">
        <f t="shared" si="96"/>
        <v/>
      </c>
    </row>
    <row r="3509" spans="11:16" x14ac:dyDescent="0.25">
      <c r="K3509" s="5"/>
      <c r="P3509" s="4" t="str">
        <f t="shared" si="96"/>
        <v/>
      </c>
    </row>
    <row r="3510" spans="11:16" x14ac:dyDescent="0.25">
      <c r="K3510" s="5"/>
      <c r="P3510" s="4" t="str">
        <f t="shared" si="96"/>
        <v/>
      </c>
    </row>
    <row r="3511" spans="11:16" x14ac:dyDescent="0.25">
      <c r="K3511" s="5"/>
      <c r="P3511" s="4" t="str">
        <f t="shared" si="96"/>
        <v/>
      </c>
    </row>
    <row r="3512" spans="11:16" x14ac:dyDescent="0.25">
      <c r="K3512" s="5"/>
      <c r="P3512" s="4" t="str">
        <f t="shared" si="96"/>
        <v/>
      </c>
    </row>
    <row r="3513" spans="11:16" x14ac:dyDescent="0.25">
      <c r="K3513" s="5"/>
      <c r="P3513" s="4" t="str">
        <f t="shared" si="96"/>
        <v/>
      </c>
    </row>
    <row r="3514" spans="11:16" x14ac:dyDescent="0.25">
      <c r="K3514" s="5"/>
      <c r="P3514" s="4" t="str">
        <f t="shared" si="96"/>
        <v/>
      </c>
    </row>
    <row r="3515" spans="11:16" x14ac:dyDescent="0.25">
      <c r="K3515" s="5"/>
      <c r="P3515" s="4" t="str">
        <f t="shared" si="96"/>
        <v/>
      </c>
    </row>
    <row r="3516" spans="11:16" x14ac:dyDescent="0.25">
      <c r="K3516" s="5"/>
      <c r="P3516" s="4" t="str">
        <f t="shared" si="96"/>
        <v/>
      </c>
    </row>
    <row r="3517" spans="11:16" x14ac:dyDescent="0.25">
      <c r="K3517" s="5"/>
      <c r="P3517" s="4" t="str">
        <f t="shared" si="96"/>
        <v/>
      </c>
    </row>
    <row r="3518" spans="11:16" x14ac:dyDescent="0.25">
      <c r="K3518" s="5"/>
      <c r="P3518" s="4" t="str">
        <f t="shared" si="96"/>
        <v/>
      </c>
    </row>
    <row r="3519" spans="11:16" x14ac:dyDescent="0.25">
      <c r="K3519" s="5"/>
      <c r="P3519" s="4" t="str">
        <f t="shared" si="96"/>
        <v/>
      </c>
    </row>
    <row r="3520" spans="11:16" x14ac:dyDescent="0.25">
      <c r="K3520" s="5"/>
      <c r="P3520" s="4" t="str">
        <f t="shared" si="96"/>
        <v/>
      </c>
    </row>
    <row r="3521" spans="11:16" x14ac:dyDescent="0.25">
      <c r="K3521" s="5"/>
      <c r="P3521" s="4" t="str">
        <f t="shared" si="96"/>
        <v/>
      </c>
    </row>
    <row r="3522" spans="11:16" x14ac:dyDescent="0.25">
      <c r="K3522" s="5"/>
      <c r="P3522" s="4" t="str">
        <f t="shared" si="96"/>
        <v/>
      </c>
    </row>
    <row r="3523" spans="11:16" x14ac:dyDescent="0.25">
      <c r="K3523" s="5"/>
      <c r="P3523" s="4" t="str">
        <f t="shared" ref="P3523:P3586" si="97">LEFT($A3523,22)</f>
        <v/>
      </c>
    </row>
    <row r="3524" spans="11:16" x14ac:dyDescent="0.25">
      <c r="K3524" s="5"/>
      <c r="P3524" s="4" t="str">
        <f t="shared" si="97"/>
        <v/>
      </c>
    </row>
    <row r="3525" spans="11:16" x14ac:dyDescent="0.25">
      <c r="K3525" s="5"/>
      <c r="P3525" s="4" t="str">
        <f t="shared" si="97"/>
        <v/>
      </c>
    </row>
    <row r="3526" spans="11:16" x14ac:dyDescent="0.25">
      <c r="K3526" s="5"/>
      <c r="P3526" s="4" t="str">
        <f t="shared" si="97"/>
        <v/>
      </c>
    </row>
    <row r="3527" spans="11:16" x14ac:dyDescent="0.25">
      <c r="K3527" s="5"/>
      <c r="P3527" s="4" t="str">
        <f t="shared" si="97"/>
        <v/>
      </c>
    </row>
    <row r="3528" spans="11:16" x14ac:dyDescent="0.25">
      <c r="K3528" s="5"/>
      <c r="P3528" s="4" t="str">
        <f t="shared" si="97"/>
        <v/>
      </c>
    </row>
    <row r="3529" spans="11:16" x14ac:dyDescent="0.25">
      <c r="K3529" s="5"/>
      <c r="P3529" s="4" t="str">
        <f t="shared" si="97"/>
        <v/>
      </c>
    </row>
    <row r="3530" spans="11:16" x14ac:dyDescent="0.25">
      <c r="K3530" s="5"/>
      <c r="P3530" s="4" t="str">
        <f t="shared" si="97"/>
        <v/>
      </c>
    </row>
    <row r="3531" spans="11:16" x14ac:dyDescent="0.25">
      <c r="K3531" s="5"/>
      <c r="P3531" s="4" t="str">
        <f t="shared" si="97"/>
        <v/>
      </c>
    </row>
    <row r="3532" spans="11:16" x14ac:dyDescent="0.25">
      <c r="K3532" s="5"/>
      <c r="P3532" s="4" t="str">
        <f t="shared" si="97"/>
        <v/>
      </c>
    </row>
    <row r="3533" spans="11:16" x14ac:dyDescent="0.25">
      <c r="K3533" s="5"/>
      <c r="P3533" s="4" t="str">
        <f t="shared" si="97"/>
        <v/>
      </c>
    </row>
    <row r="3534" spans="11:16" x14ac:dyDescent="0.25">
      <c r="K3534" s="5"/>
      <c r="P3534" s="4" t="str">
        <f t="shared" si="97"/>
        <v/>
      </c>
    </row>
    <row r="3535" spans="11:16" x14ac:dyDescent="0.25">
      <c r="K3535" s="5"/>
      <c r="P3535" s="4" t="str">
        <f t="shared" si="97"/>
        <v/>
      </c>
    </row>
    <row r="3536" spans="11:16" x14ac:dyDescent="0.25">
      <c r="K3536" s="5"/>
      <c r="P3536" s="4" t="str">
        <f t="shared" si="97"/>
        <v/>
      </c>
    </row>
    <row r="3537" spans="11:16" x14ac:dyDescent="0.25">
      <c r="K3537" s="5"/>
      <c r="P3537" s="4" t="str">
        <f t="shared" si="97"/>
        <v/>
      </c>
    </row>
    <row r="3538" spans="11:16" x14ac:dyDescent="0.25">
      <c r="K3538" s="5"/>
      <c r="P3538" s="4" t="str">
        <f t="shared" si="97"/>
        <v/>
      </c>
    </row>
    <row r="3539" spans="11:16" x14ac:dyDescent="0.25">
      <c r="K3539" s="5"/>
      <c r="P3539" s="4" t="str">
        <f t="shared" si="97"/>
        <v/>
      </c>
    </row>
    <row r="3540" spans="11:16" x14ac:dyDescent="0.25">
      <c r="K3540" s="5"/>
      <c r="P3540" s="4" t="str">
        <f t="shared" si="97"/>
        <v/>
      </c>
    </row>
    <row r="3541" spans="11:16" x14ac:dyDescent="0.25">
      <c r="K3541" s="5"/>
      <c r="P3541" s="4" t="str">
        <f t="shared" si="97"/>
        <v/>
      </c>
    </row>
    <row r="3542" spans="11:16" x14ac:dyDescent="0.25">
      <c r="K3542" s="5"/>
      <c r="P3542" s="4" t="str">
        <f t="shared" si="97"/>
        <v/>
      </c>
    </row>
    <row r="3543" spans="11:16" x14ac:dyDescent="0.25">
      <c r="K3543" s="5"/>
      <c r="P3543" s="4" t="str">
        <f t="shared" si="97"/>
        <v/>
      </c>
    </row>
    <row r="3544" spans="11:16" x14ac:dyDescent="0.25">
      <c r="K3544" s="5"/>
      <c r="P3544" s="4" t="str">
        <f t="shared" si="97"/>
        <v/>
      </c>
    </row>
    <row r="3545" spans="11:16" x14ac:dyDescent="0.25">
      <c r="K3545" s="5"/>
      <c r="P3545" s="4" t="str">
        <f t="shared" si="97"/>
        <v/>
      </c>
    </row>
    <row r="3546" spans="11:16" x14ac:dyDescent="0.25">
      <c r="K3546" s="5"/>
      <c r="P3546" s="4" t="str">
        <f t="shared" si="97"/>
        <v/>
      </c>
    </row>
    <row r="3547" spans="11:16" x14ac:dyDescent="0.25">
      <c r="K3547" s="5"/>
      <c r="P3547" s="4" t="str">
        <f t="shared" si="97"/>
        <v/>
      </c>
    </row>
    <row r="3548" spans="11:16" x14ac:dyDescent="0.25">
      <c r="K3548" s="5"/>
      <c r="P3548" s="4" t="str">
        <f t="shared" si="97"/>
        <v/>
      </c>
    </row>
    <row r="3549" spans="11:16" x14ac:dyDescent="0.25">
      <c r="K3549" s="5"/>
      <c r="P3549" s="4" t="str">
        <f t="shared" si="97"/>
        <v/>
      </c>
    </row>
    <row r="3550" spans="11:16" x14ac:dyDescent="0.25">
      <c r="K3550" s="5"/>
      <c r="P3550" s="4" t="str">
        <f t="shared" si="97"/>
        <v/>
      </c>
    </row>
    <row r="3551" spans="11:16" x14ac:dyDescent="0.25">
      <c r="K3551" s="5"/>
      <c r="P3551" s="4" t="str">
        <f t="shared" si="97"/>
        <v/>
      </c>
    </row>
    <row r="3552" spans="11:16" x14ac:dyDescent="0.25">
      <c r="K3552" s="5"/>
      <c r="P3552" s="4" t="str">
        <f t="shared" si="97"/>
        <v/>
      </c>
    </row>
    <row r="3553" spans="11:16" x14ac:dyDescent="0.25">
      <c r="K3553" s="5"/>
      <c r="P3553" s="4" t="str">
        <f t="shared" si="97"/>
        <v/>
      </c>
    </row>
    <row r="3554" spans="11:16" x14ac:dyDescent="0.25">
      <c r="K3554" s="5"/>
      <c r="P3554" s="4" t="str">
        <f t="shared" si="97"/>
        <v/>
      </c>
    </row>
    <row r="3555" spans="11:16" x14ac:dyDescent="0.25">
      <c r="K3555" s="5"/>
      <c r="P3555" s="4" t="str">
        <f t="shared" si="97"/>
        <v/>
      </c>
    </row>
    <row r="3556" spans="11:16" x14ac:dyDescent="0.25">
      <c r="K3556" s="5"/>
      <c r="P3556" s="4" t="str">
        <f t="shared" si="97"/>
        <v/>
      </c>
    </row>
    <row r="3557" spans="11:16" x14ac:dyDescent="0.25">
      <c r="K3557" s="5"/>
      <c r="P3557" s="4" t="str">
        <f t="shared" si="97"/>
        <v/>
      </c>
    </row>
    <row r="3558" spans="11:16" x14ac:dyDescent="0.25">
      <c r="K3558" s="5"/>
      <c r="P3558" s="4" t="str">
        <f t="shared" si="97"/>
        <v/>
      </c>
    </row>
    <row r="3559" spans="11:16" x14ac:dyDescent="0.25">
      <c r="K3559" s="5"/>
      <c r="P3559" s="4" t="str">
        <f t="shared" si="97"/>
        <v/>
      </c>
    </row>
    <row r="3560" spans="11:16" x14ac:dyDescent="0.25">
      <c r="K3560" s="5"/>
      <c r="P3560" s="4" t="str">
        <f t="shared" si="97"/>
        <v/>
      </c>
    </row>
    <row r="3561" spans="11:16" x14ac:dyDescent="0.25">
      <c r="K3561" s="5"/>
      <c r="P3561" s="4" t="str">
        <f t="shared" si="97"/>
        <v/>
      </c>
    </row>
    <row r="3562" spans="11:16" x14ac:dyDescent="0.25">
      <c r="K3562" s="5"/>
      <c r="P3562" s="4" t="str">
        <f t="shared" si="97"/>
        <v/>
      </c>
    </row>
    <row r="3563" spans="11:16" x14ac:dyDescent="0.25">
      <c r="K3563" s="5"/>
      <c r="P3563" s="4" t="str">
        <f t="shared" si="97"/>
        <v/>
      </c>
    </row>
    <row r="3564" spans="11:16" x14ac:dyDescent="0.25">
      <c r="K3564" s="5"/>
      <c r="P3564" s="4" t="str">
        <f t="shared" si="97"/>
        <v/>
      </c>
    </row>
    <row r="3565" spans="11:16" x14ac:dyDescent="0.25">
      <c r="K3565" s="5"/>
      <c r="P3565" s="4" t="str">
        <f t="shared" si="97"/>
        <v/>
      </c>
    </row>
    <row r="3566" spans="11:16" x14ac:dyDescent="0.25">
      <c r="K3566" s="5"/>
      <c r="P3566" s="4" t="str">
        <f t="shared" si="97"/>
        <v/>
      </c>
    </row>
    <row r="3567" spans="11:16" x14ac:dyDescent="0.25">
      <c r="K3567" s="5"/>
      <c r="P3567" s="4" t="str">
        <f t="shared" si="97"/>
        <v/>
      </c>
    </row>
    <row r="3568" spans="11:16" x14ac:dyDescent="0.25">
      <c r="K3568" s="5"/>
      <c r="P3568" s="4" t="str">
        <f t="shared" si="97"/>
        <v/>
      </c>
    </row>
    <row r="3569" spans="11:16" x14ac:dyDescent="0.25">
      <c r="K3569" s="5"/>
      <c r="P3569" s="4" t="str">
        <f t="shared" si="97"/>
        <v/>
      </c>
    </row>
    <row r="3570" spans="11:16" x14ac:dyDescent="0.25">
      <c r="K3570" s="5"/>
      <c r="P3570" s="4" t="str">
        <f t="shared" si="97"/>
        <v/>
      </c>
    </row>
    <row r="3571" spans="11:16" x14ac:dyDescent="0.25">
      <c r="K3571" s="5"/>
      <c r="P3571" s="4" t="str">
        <f t="shared" si="97"/>
        <v/>
      </c>
    </row>
    <row r="3572" spans="11:16" x14ac:dyDescent="0.25">
      <c r="K3572" s="5"/>
      <c r="P3572" s="4" t="str">
        <f t="shared" si="97"/>
        <v/>
      </c>
    </row>
    <row r="3573" spans="11:16" x14ac:dyDescent="0.25">
      <c r="K3573" s="5"/>
      <c r="P3573" s="4" t="str">
        <f t="shared" si="97"/>
        <v/>
      </c>
    </row>
    <row r="3574" spans="11:16" x14ac:dyDescent="0.25">
      <c r="K3574" s="5"/>
      <c r="P3574" s="4" t="str">
        <f t="shared" si="97"/>
        <v/>
      </c>
    </row>
    <row r="3575" spans="11:16" x14ac:dyDescent="0.25">
      <c r="K3575" s="5"/>
      <c r="P3575" s="4" t="str">
        <f t="shared" si="97"/>
        <v/>
      </c>
    </row>
    <row r="3576" spans="11:16" x14ac:dyDescent="0.25">
      <c r="K3576" s="5"/>
      <c r="P3576" s="4" t="str">
        <f t="shared" si="97"/>
        <v/>
      </c>
    </row>
    <row r="3577" spans="11:16" x14ac:dyDescent="0.25">
      <c r="K3577" s="5"/>
      <c r="P3577" s="4" t="str">
        <f t="shared" si="97"/>
        <v/>
      </c>
    </row>
    <row r="3578" spans="11:16" x14ac:dyDescent="0.25">
      <c r="K3578" s="5"/>
      <c r="P3578" s="4" t="str">
        <f t="shared" si="97"/>
        <v/>
      </c>
    </row>
    <row r="3579" spans="11:16" x14ac:dyDescent="0.25">
      <c r="K3579" s="5"/>
      <c r="P3579" s="4" t="str">
        <f t="shared" si="97"/>
        <v/>
      </c>
    </row>
    <row r="3580" spans="11:16" x14ac:dyDescent="0.25">
      <c r="K3580" s="5"/>
      <c r="P3580" s="4" t="str">
        <f t="shared" si="97"/>
        <v/>
      </c>
    </row>
    <row r="3581" spans="11:16" x14ac:dyDescent="0.25">
      <c r="K3581" s="5"/>
      <c r="P3581" s="4" t="str">
        <f t="shared" si="97"/>
        <v/>
      </c>
    </row>
    <row r="3582" spans="11:16" x14ac:dyDescent="0.25">
      <c r="K3582" s="5"/>
      <c r="P3582" s="4" t="str">
        <f t="shared" si="97"/>
        <v/>
      </c>
    </row>
    <row r="3583" spans="11:16" x14ac:dyDescent="0.25">
      <c r="K3583" s="5"/>
      <c r="P3583" s="4" t="str">
        <f t="shared" si="97"/>
        <v/>
      </c>
    </row>
    <row r="3584" spans="11:16" x14ac:dyDescent="0.25">
      <c r="K3584" s="5"/>
      <c r="P3584" s="4" t="str">
        <f t="shared" si="97"/>
        <v/>
      </c>
    </row>
    <row r="3585" spans="11:16" x14ac:dyDescent="0.25">
      <c r="K3585" s="5"/>
      <c r="P3585" s="4" t="str">
        <f t="shared" si="97"/>
        <v/>
      </c>
    </row>
    <row r="3586" spans="11:16" x14ac:dyDescent="0.25">
      <c r="K3586" s="5"/>
      <c r="P3586" s="4" t="str">
        <f t="shared" si="97"/>
        <v/>
      </c>
    </row>
    <row r="3587" spans="11:16" x14ac:dyDescent="0.25">
      <c r="K3587" s="5"/>
      <c r="P3587" s="4" t="str">
        <f t="shared" ref="P3587:P3650" si="98">LEFT($A3587,22)</f>
        <v/>
      </c>
    </row>
    <row r="3588" spans="11:16" x14ac:dyDescent="0.25">
      <c r="K3588" s="5"/>
      <c r="P3588" s="4" t="str">
        <f t="shared" si="98"/>
        <v/>
      </c>
    </row>
    <row r="3589" spans="11:16" x14ac:dyDescent="0.25">
      <c r="K3589" s="5"/>
      <c r="P3589" s="4" t="str">
        <f t="shared" si="98"/>
        <v/>
      </c>
    </row>
    <row r="3590" spans="11:16" x14ac:dyDescent="0.25">
      <c r="K3590" s="5"/>
      <c r="P3590" s="4" t="str">
        <f t="shared" si="98"/>
        <v/>
      </c>
    </row>
    <row r="3591" spans="11:16" x14ac:dyDescent="0.25">
      <c r="K3591" s="5"/>
      <c r="P3591" s="4" t="str">
        <f t="shared" si="98"/>
        <v/>
      </c>
    </row>
    <row r="3592" spans="11:16" x14ac:dyDescent="0.25">
      <c r="K3592" s="5"/>
      <c r="P3592" s="4" t="str">
        <f t="shared" si="98"/>
        <v/>
      </c>
    </row>
    <row r="3593" spans="11:16" x14ac:dyDescent="0.25">
      <c r="K3593" s="5"/>
      <c r="P3593" s="4" t="str">
        <f t="shared" si="98"/>
        <v/>
      </c>
    </row>
    <row r="3594" spans="11:16" x14ac:dyDescent="0.25">
      <c r="K3594" s="5"/>
      <c r="P3594" s="4" t="str">
        <f t="shared" si="98"/>
        <v/>
      </c>
    </row>
    <row r="3595" spans="11:16" x14ac:dyDescent="0.25">
      <c r="K3595" s="5"/>
      <c r="P3595" s="4" t="str">
        <f t="shared" si="98"/>
        <v/>
      </c>
    </row>
    <row r="3596" spans="11:16" x14ac:dyDescent="0.25">
      <c r="K3596" s="5"/>
      <c r="P3596" s="4" t="str">
        <f t="shared" si="98"/>
        <v/>
      </c>
    </row>
    <row r="3597" spans="11:16" x14ac:dyDescent="0.25">
      <c r="K3597" s="5"/>
      <c r="P3597" s="4" t="str">
        <f t="shared" si="98"/>
        <v/>
      </c>
    </row>
    <row r="3598" spans="11:16" x14ac:dyDescent="0.25">
      <c r="K3598" s="5"/>
      <c r="P3598" s="4" t="str">
        <f t="shared" si="98"/>
        <v/>
      </c>
    </row>
    <row r="3599" spans="11:16" x14ac:dyDescent="0.25">
      <c r="K3599" s="5"/>
      <c r="P3599" s="4" t="str">
        <f t="shared" si="98"/>
        <v/>
      </c>
    </row>
    <row r="3600" spans="11:16" x14ac:dyDescent="0.25">
      <c r="K3600" s="5"/>
      <c r="P3600" s="4" t="str">
        <f t="shared" si="98"/>
        <v/>
      </c>
    </row>
    <row r="3601" spans="11:16" x14ac:dyDescent="0.25">
      <c r="K3601" s="5"/>
      <c r="P3601" s="4" t="str">
        <f t="shared" si="98"/>
        <v/>
      </c>
    </row>
    <row r="3602" spans="11:16" x14ac:dyDescent="0.25">
      <c r="K3602" s="5"/>
      <c r="P3602" s="4" t="str">
        <f t="shared" si="98"/>
        <v/>
      </c>
    </row>
    <row r="3603" spans="11:16" x14ac:dyDescent="0.25">
      <c r="K3603" s="5"/>
      <c r="P3603" s="4" t="str">
        <f t="shared" si="98"/>
        <v/>
      </c>
    </row>
    <row r="3604" spans="11:16" x14ac:dyDescent="0.25">
      <c r="K3604" s="5"/>
      <c r="P3604" s="4" t="str">
        <f t="shared" si="98"/>
        <v/>
      </c>
    </row>
    <row r="3605" spans="11:16" x14ac:dyDescent="0.25">
      <c r="K3605" s="5"/>
      <c r="P3605" s="4" t="str">
        <f t="shared" si="98"/>
        <v/>
      </c>
    </row>
    <row r="3606" spans="11:16" x14ac:dyDescent="0.25">
      <c r="K3606" s="5"/>
      <c r="P3606" s="4" t="str">
        <f t="shared" si="98"/>
        <v/>
      </c>
    </row>
    <row r="3607" spans="11:16" x14ac:dyDescent="0.25">
      <c r="K3607" s="5"/>
      <c r="P3607" s="4" t="str">
        <f t="shared" si="98"/>
        <v/>
      </c>
    </row>
    <row r="3608" spans="11:16" x14ac:dyDescent="0.25">
      <c r="K3608" s="5"/>
      <c r="P3608" s="4" t="str">
        <f t="shared" si="98"/>
        <v/>
      </c>
    </row>
    <row r="3609" spans="11:16" x14ac:dyDescent="0.25">
      <c r="K3609" s="5"/>
      <c r="P3609" s="4" t="str">
        <f t="shared" si="98"/>
        <v/>
      </c>
    </row>
    <row r="3610" spans="11:16" x14ac:dyDescent="0.25">
      <c r="K3610" s="5"/>
      <c r="P3610" s="4" t="str">
        <f t="shared" si="98"/>
        <v/>
      </c>
    </row>
    <row r="3611" spans="11:16" x14ac:dyDescent="0.25">
      <c r="K3611" s="5"/>
      <c r="P3611" s="4" t="str">
        <f t="shared" si="98"/>
        <v/>
      </c>
    </row>
    <row r="3612" spans="11:16" x14ac:dyDescent="0.25">
      <c r="K3612" s="5"/>
      <c r="P3612" s="4" t="str">
        <f t="shared" si="98"/>
        <v/>
      </c>
    </row>
    <row r="3613" spans="11:16" x14ac:dyDescent="0.25">
      <c r="K3613" s="5"/>
      <c r="P3613" s="4" t="str">
        <f t="shared" si="98"/>
        <v/>
      </c>
    </row>
    <row r="3614" spans="11:16" x14ac:dyDescent="0.25">
      <c r="K3614" s="5"/>
      <c r="P3614" s="4" t="str">
        <f t="shared" si="98"/>
        <v/>
      </c>
    </row>
    <row r="3615" spans="11:16" x14ac:dyDescent="0.25">
      <c r="K3615" s="5"/>
      <c r="P3615" s="4" t="str">
        <f t="shared" si="98"/>
        <v/>
      </c>
    </row>
    <row r="3616" spans="11:16" x14ac:dyDescent="0.25">
      <c r="K3616" s="5"/>
      <c r="P3616" s="4" t="str">
        <f t="shared" si="98"/>
        <v/>
      </c>
    </row>
    <row r="3617" spans="11:16" x14ac:dyDescent="0.25">
      <c r="K3617" s="5"/>
      <c r="P3617" s="4" t="str">
        <f t="shared" si="98"/>
        <v/>
      </c>
    </row>
    <row r="3618" spans="11:16" x14ac:dyDescent="0.25">
      <c r="K3618" s="5"/>
      <c r="P3618" s="4" t="str">
        <f t="shared" si="98"/>
        <v/>
      </c>
    </row>
    <row r="3619" spans="11:16" x14ac:dyDescent="0.25">
      <c r="K3619" s="5"/>
      <c r="P3619" s="4" t="str">
        <f t="shared" si="98"/>
        <v/>
      </c>
    </row>
    <row r="3620" spans="11:16" x14ac:dyDescent="0.25">
      <c r="K3620" s="5"/>
      <c r="P3620" s="4" t="str">
        <f t="shared" si="98"/>
        <v/>
      </c>
    </row>
    <row r="3621" spans="11:16" x14ac:dyDescent="0.25">
      <c r="K3621" s="5"/>
      <c r="P3621" s="4" t="str">
        <f t="shared" si="98"/>
        <v/>
      </c>
    </row>
    <row r="3622" spans="11:16" x14ac:dyDescent="0.25">
      <c r="K3622" s="5"/>
      <c r="P3622" s="4" t="str">
        <f t="shared" si="98"/>
        <v/>
      </c>
    </row>
    <row r="3623" spans="11:16" x14ac:dyDescent="0.25">
      <c r="K3623" s="5"/>
      <c r="P3623" s="4" t="str">
        <f t="shared" si="98"/>
        <v/>
      </c>
    </row>
    <row r="3624" spans="11:16" x14ac:dyDescent="0.25">
      <c r="K3624" s="5"/>
      <c r="P3624" s="4" t="str">
        <f t="shared" si="98"/>
        <v/>
      </c>
    </row>
    <row r="3625" spans="11:16" x14ac:dyDescent="0.25">
      <c r="K3625" s="5"/>
      <c r="P3625" s="4" t="str">
        <f t="shared" si="98"/>
        <v/>
      </c>
    </row>
    <row r="3626" spans="11:16" x14ac:dyDescent="0.25">
      <c r="K3626" s="5"/>
      <c r="P3626" s="4" t="str">
        <f t="shared" si="98"/>
        <v/>
      </c>
    </row>
    <row r="3627" spans="11:16" x14ac:dyDescent="0.25">
      <c r="K3627" s="5"/>
      <c r="P3627" s="4" t="str">
        <f t="shared" si="98"/>
        <v/>
      </c>
    </row>
    <row r="3628" spans="11:16" x14ac:dyDescent="0.25">
      <c r="K3628" s="5"/>
      <c r="P3628" s="4" t="str">
        <f t="shared" si="98"/>
        <v/>
      </c>
    </row>
    <row r="3629" spans="11:16" x14ac:dyDescent="0.25">
      <c r="K3629" s="5"/>
      <c r="P3629" s="4" t="str">
        <f t="shared" si="98"/>
        <v/>
      </c>
    </row>
    <row r="3630" spans="11:16" x14ac:dyDescent="0.25">
      <c r="K3630" s="5"/>
      <c r="P3630" s="4" t="str">
        <f t="shared" si="98"/>
        <v/>
      </c>
    </row>
    <row r="3631" spans="11:16" x14ac:dyDescent="0.25">
      <c r="K3631" s="5"/>
      <c r="P3631" s="4" t="str">
        <f t="shared" si="98"/>
        <v/>
      </c>
    </row>
    <row r="3632" spans="11:16" x14ac:dyDescent="0.25">
      <c r="K3632" s="5"/>
      <c r="P3632" s="4" t="str">
        <f t="shared" si="98"/>
        <v/>
      </c>
    </row>
    <row r="3633" spans="11:16" x14ac:dyDescent="0.25">
      <c r="K3633" s="5"/>
      <c r="P3633" s="4" t="str">
        <f t="shared" si="98"/>
        <v/>
      </c>
    </row>
    <row r="3634" spans="11:16" x14ac:dyDescent="0.25">
      <c r="K3634" s="5"/>
      <c r="P3634" s="4" t="str">
        <f t="shared" si="98"/>
        <v/>
      </c>
    </row>
    <row r="3635" spans="11:16" x14ac:dyDescent="0.25">
      <c r="K3635" s="5"/>
      <c r="P3635" s="4" t="str">
        <f t="shared" si="98"/>
        <v/>
      </c>
    </row>
    <row r="3636" spans="11:16" x14ac:dyDescent="0.25">
      <c r="K3636" s="5"/>
      <c r="P3636" s="4" t="str">
        <f t="shared" si="98"/>
        <v/>
      </c>
    </row>
    <row r="3637" spans="11:16" x14ac:dyDescent="0.25">
      <c r="K3637" s="5"/>
      <c r="P3637" s="4" t="str">
        <f t="shared" si="98"/>
        <v/>
      </c>
    </row>
    <row r="3638" spans="11:16" x14ac:dyDescent="0.25">
      <c r="K3638" s="5"/>
      <c r="P3638" s="4" t="str">
        <f t="shared" si="98"/>
        <v/>
      </c>
    </row>
    <row r="3639" spans="11:16" x14ac:dyDescent="0.25">
      <c r="K3639" s="5"/>
      <c r="P3639" s="4" t="str">
        <f t="shared" si="98"/>
        <v/>
      </c>
    </row>
    <row r="3640" spans="11:16" x14ac:dyDescent="0.25">
      <c r="K3640" s="5"/>
      <c r="P3640" s="4" t="str">
        <f t="shared" si="98"/>
        <v/>
      </c>
    </row>
    <row r="3641" spans="11:16" x14ac:dyDescent="0.25">
      <c r="K3641" s="5"/>
      <c r="P3641" s="4" t="str">
        <f t="shared" si="98"/>
        <v/>
      </c>
    </row>
    <row r="3642" spans="11:16" x14ac:dyDescent="0.25">
      <c r="K3642" s="5"/>
      <c r="P3642" s="4" t="str">
        <f t="shared" si="98"/>
        <v/>
      </c>
    </row>
    <row r="3643" spans="11:16" x14ac:dyDescent="0.25">
      <c r="K3643" s="5"/>
      <c r="P3643" s="4" t="str">
        <f t="shared" si="98"/>
        <v/>
      </c>
    </row>
    <row r="3644" spans="11:16" x14ac:dyDescent="0.25">
      <c r="K3644" s="5"/>
      <c r="P3644" s="4" t="str">
        <f t="shared" si="98"/>
        <v/>
      </c>
    </row>
    <row r="3645" spans="11:16" x14ac:dyDescent="0.25">
      <c r="K3645" s="5"/>
      <c r="P3645" s="4" t="str">
        <f t="shared" si="98"/>
        <v/>
      </c>
    </row>
    <row r="3646" spans="11:16" x14ac:dyDescent="0.25">
      <c r="K3646" s="5"/>
      <c r="P3646" s="4" t="str">
        <f t="shared" si="98"/>
        <v/>
      </c>
    </row>
    <row r="3647" spans="11:16" x14ac:dyDescent="0.25">
      <c r="K3647" s="5"/>
      <c r="P3647" s="4" t="str">
        <f t="shared" si="98"/>
        <v/>
      </c>
    </row>
    <row r="3648" spans="11:16" x14ac:dyDescent="0.25">
      <c r="K3648" s="5"/>
      <c r="P3648" s="4" t="str">
        <f t="shared" si="98"/>
        <v/>
      </c>
    </row>
    <row r="3649" spans="11:16" x14ac:dyDescent="0.25">
      <c r="K3649" s="5"/>
      <c r="P3649" s="4" t="str">
        <f t="shared" si="98"/>
        <v/>
      </c>
    </row>
    <row r="3650" spans="11:16" x14ac:dyDescent="0.25">
      <c r="K3650" s="5"/>
      <c r="P3650" s="4" t="str">
        <f t="shared" si="98"/>
        <v/>
      </c>
    </row>
    <row r="3651" spans="11:16" x14ac:dyDescent="0.25">
      <c r="K3651" s="5"/>
      <c r="P3651" s="4" t="str">
        <f t="shared" ref="P3651:P3714" si="99">LEFT($A3651,22)</f>
        <v/>
      </c>
    </row>
    <row r="3652" spans="11:16" x14ac:dyDescent="0.25">
      <c r="K3652" s="5"/>
      <c r="P3652" s="4" t="str">
        <f t="shared" si="99"/>
        <v/>
      </c>
    </row>
    <row r="3653" spans="11:16" x14ac:dyDescent="0.25">
      <c r="K3653" s="5"/>
      <c r="P3653" s="4" t="str">
        <f t="shared" si="99"/>
        <v/>
      </c>
    </row>
    <row r="3654" spans="11:16" x14ac:dyDescent="0.25">
      <c r="K3654" s="5"/>
      <c r="P3654" s="4" t="str">
        <f t="shared" si="99"/>
        <v/>
      </c>
    </row>
    <row r="3655" spans="11:16" x14ac:dyDescent="0.25">
      <c r="K3655" s="5"/>
      <c r="P3655" s="4" t="str">
        <f t="shared" si="99"/>
        <v/>
      </c>
    </row>
    <row r="3656" spans="11:16" x14ac:dyDescent="0.25">
      <c r="K3656" s="5"/>
      <c r="P3656" s="4" t="str">
        <f t="shared" si="99"/>
        <v/>
      </c>
    </row>
    <row r="3657" spans="11:16" x14ac:dyDescent="0.25">
      <c r="K3657" s="5"/>
      <c r="P3657" s="4" t="str">
        <f t="shared" si="99"/>
        <v/>
      </c>
    </row>
    <row r="3658" spans="11:16" x14ac:dyDescent="0.25">
      <c r="K3658" s="5"/>
      <c r="P3658" s="4" t="str">
        <f t="shared" si="99"/>
        <v/>
      </c>
    </row>
    <row r="3659" spans="11:16" x14ac:dyDescent="0.25">
      <c r="K3659" s="5"/>
      <c r="P3659" s="4" t="str">
        <f t="shared" si="99"/>
        <v/>
      </c>
    </row>
    <row r="3660" spans="11:16" x14ac:dyDescent="0.25">
      <c r="K3660" s="5"/>
      <c r="P3660" s="4" t="str">
        <f t="shared" si="99"/>
        <v/>
      </c>
    </row>
    <row r="3661" spans="11:16" x14ac:dyDescent="0.25">
      <c r="K3661" s="5"/>
      <c r="P3661" s="4" t="str">
        <f t="shared" si="99"/>
        <v/>
      </c>
    </row>
    <row r="3662" spans="11:16" x14ac:dyDescent="0.25">
      <c r="K3662" s="5"/>
      <c r="P3662" s="4" t="str">
        <f t="shared" si="99"/>
        <v/>
      </c>
    </row>
    <row r="3663" spans="11:16" x14ac:dyDescent="0.25">
      <c r="K3663" s="5"/>
      <c r="P3663" s="4" t="str">
        <f t="shared" si="99"/>
        <v/>
      </c>
    </row>
    <row r="3664" spans="11:16" x14ac:dyDescent="0.25">
      <c r="K3664" s="5"/>
      <c r="P3664" s="4" t="str">
        <f t="shared" si="99"/>
        <v/>
      </c>
    </row>
    <row r="3665" spans="11:16" x14ac:dyDescent="0.25">
      <c r="K3665" s="5"/>
      <c r="P3665" s="4" t="str">
        <f t="shared" si="99"/>
        <v/>
      </c>
    </row>
    <row r="3666" spans="11:16" x14ac:dyDescent="0.25">
      <c r="K3666" s="5"/>
      <c r="P3666" s="4" t="str">
        <f t="shared" si="99"/>
        <v/>
      </c>
    </row>
    <row r="3667" spans="11:16" x14ac:dyDescent="0.25">
      <c r="K3667" s="5"/>
      <c r="P3667" s="4" t="str">
        <f t="shared" si="99"/>
        <v/>
      </c>
    </row>
    <row r="3668" spans="11:16" x14ac:dyDescent="0.25">
      <c r="K3668" s="5"/>
      <c r="P3668" s="4" t="str">
        <f t="shared" si="99"/>
        <v/>
      </c>
    </row>
    <row r="3669" spans="11:16" x14ac:dyDescent="0.25">
      <c r="K3669" s="5"/>
      <c r="P3669" s="4" t="str">
        <f t="shared" si="99"/>
        <v/>
      </c>
    </row>
    <row r="3670" spans="11:16" x14ac:dyDescent="0.25">
      <c r="K3670" s="5"/>
      <c r="P3670" s="4" t="str">
        <f t="shared" si="99"/>
        <v/>
      </c>
    </row>
    <row r="3671" spans="11:16" x14ac:dyDescent="0.25">
      <c r="K3671" s="5"/>
      <c r="P3671" s="4" t="str">
        <f t="shared" si="99"/>
        <v/>
      </c>
    </row>
    <row r="3672" spans="11:16" x14ac:dyDescent="0.25">
      <c r="K3672" s="5"/>
      <c r="P3672" s="4" t="str">
        <f t="shared" si="99"/>
        <v/>
      </c>
    </row>
    <row r="3673" spans="11:16" x14ac:dyDescent="0.25">
      <c r="K3673" s="5"/>
      <c r="P3673" s="4" t="str">
        <f t="shared" si="99"/>
        <v/>
      </c>
    </row>
    <row r="3674" spans="11:16" x14ac:dyDescent="0.25">
      <c r="K3674" s="5"/>
      <c r="P3674" s="4" t="str">
        <f t="shared" si="99"/>
        <v/>
      </c>
    </row>
    <row r="3675" spans="11:16" x14ac:dyDescent="0.25">
      <c r="K3675" s="5"/>
      <c r="P3675" s="4" t="str">
        <f t="shared" si="99"/>
        <v/>
      </c>
    </row>
    <row r="3676" spans="11:16" x14ac:dyDescent="0.25">
      <c r="K3676" s="5"/>
      <c r="P3676" s="4" t="str">
        <f t="shared" si="99"/>
        <v/>
      </c>
    </row>
    <row r="3677" spans="11:16" x14ac:dyDescent="0.25">
      <c r="K3677" s="5"/>
      <c r="P3677" s="4" t="str">
        <f t="shared" si="99"/>
        <v/>
      </c>
    </row>
    <row r="3678" spans="11:16" x14ac:dyDescent="0.25">
      <c r="K3678" s="5"/>
      <c r="P3678" s="4" t="str">
        <f t="shared" si="99"/>
        <v/>
      </c>
    </row>
    <row r="3679" spans="11:16" x14ac:dyDescent="0.25">
      <c r="K3679" s="5"/>
      <c r="P3679" s="4" t="str">
        <f t="shared" si="99"/>
        <v/>
      </c>
    </row>
    <row r="3680" spans="11:16" x14ac:dyDescent="0.25">
      <c r="K3680" s="5"/>
      <c r="P3680" s="4" t="str">
        <f t="shared" si="99"/>
        <v/>
      </c>
    </row>
    <row r="3681" spans="11:16" x14ac:dyDescent="0.25">
      <c r="K3681" s="5"/>
      <c r="P3681" s="4" t="str">
        <f t="shared" si="99"/>
        <v/>
      </c>
    </row>
    <row r="3682" spans="11:16" x14ac:dyDescent="0.25">
      <c r="K3682" s="5"/>
      <c r="P3682" s="4" t="str">
        <f t="shared" si="99"/>
        <v/>
      </c>
    </row>
    <row r="3683" spans="11:16" x14ac:dyDescent="0.25">
      <c r="K3683" s="5"/>
      <c r="P3683" s="4" t="str">
        <f t="shared" si="99"/>
        <v/>
      </c>
    </row>
    <row r="3684" spans="11:16" x14ac:dyDescent="0.25">
      <c r="K3684" s="5"/>
      <c r="P3684" s="4" t="str">
        <f t="shared" si="99"/>
        <v/>
      </c>
    </row>
    <row r="3685" spans="11:16" x14ac:dyDescent="0.25">
      <c r="K3685" s="5"/>
      <c r="P3685" s="4" t="str">
        <f t="shared" si="99"/>
        <v/>
      </c>
    </row>
    <row r="3686" spans="11:16" x14ac:dyDescent="0.25">
      <c r="K3686" s="5"/>
      <c r="P3686" s="4" t="str">
        <f t="shared" si="99"/>
        <v/>
      </c>
    </row>
    <row r="3687" spans="11:16" x14ac:dyDescent="0.25">
      <c r="K3687" s="5"/>
      <c r="P3687" s="4" t="str">
        <f t="shared" si="99"/>
        <v/>
      </c>
    </row>
    <row r="3688" spans="11:16" x14ac:dyDescent="0.25">
      <c r="K3688" s="5"/>
      <c r="P3688" s="4" t="str">
        <f t="shared" si="99"/>
        <v/>
      </c>
    </row>
    <row r="3689" spans="11:16" x14ac:dyDescent="0.25">
      <c r="K3689" s="5"/>
      <c r="P3689" s="4" t="str">
        <f t="shared" si="99"/>
        <v/>
      </c>
    </row>
    <row r="3690" spans="11:16" x14ac:dyDescent="0.25">
      <c r="K3690" s="5"/>
      <c r="P3690" s="4" t="str">
        <f t="shared" si="99"/>
        <v/>
      </c>
    </row>
    <row r="3691" spans="11:16" x14ac:dyDescent="0.25">
      <c r="K3691" s="5"/>
      <c r="P3691" s="4" t="str">
        <f t="shared" si="99"/>
        <v/>
      </c>
    </row>
    <row r="3692" spans="11:16" x14ac:dyDescent="0.25">
      <c r="K3692" s="5"/>
      <c r="P3692" s="4" t="str">
        <f t="shared" si="99"/>
        <v/>
      </c>
    </row>
    <row r="3693" spans="11:16" x14ac:dyDescent="0.25">
      <c r="K3693" s="5"/>
      <c r="P3693" s="4" t="str">
        <f t="shared" si="99"/>
        <v/>
      </c>
    </row>
    <row r="3694" spans="11:16" x14ac:dyDescent="0.25">
      <c r="K3694" s="5"/>
      <c r="P3694" s="4" t="str">
        <f t="shared" si="99"/>
        <v/>
      </c>
    </row>
    <row r="3695" spans="11:16" x14ac:dyDescent="0.25">
      <c r="K3695" s="5"/>
      <c r="P3695" s="4" t="str">
        <f t="shared" si="99"/>
        <v/>
      </c>
    </row>
    <row r="3696" spans="11:16" x14ac:dyDescent="0.25">
      <c r="K3696" s="5"/>
      <c r="P3696" s="4" t="str">
        <f t="shared" si="99"/>
        <v/>
      </c>
    </row>
    <row r="3697" spans="11:16" x14ac:dyDescent="0.25">
      <c r="K3697" s="5"/>
      <c r="P3697" s="4" t="str">
        <f t="shared" si="99"/>
        <v/>
      </c>
    </row>
    <row r="3698" spans="11:16" x14ac:dyDescent="0.25">
      <c r="K3698" s="5"/>
      <c r="P3698" s="4" t="str">
        <f t="shared" si="99"/>
        <v/>
      </c>
    </row>
    <row r="3699" spans="11:16" x14ac:dyDescent="0.25">
      <c r="K3699" s="5"/>
      <c r="P3699" s="4" t="str">
        <f t="shared" si="99"/>
        <v/>
      </c>
    </row>
    <row r="3700" spans="11:16" x14ac:dyDescent="0.25">
      <c r="K3700" s="5"/>
      <c r="P3700" s="4" t="str">
        <f t="shared" si="99"/>
        <v/>
      </c>
    </row>
    <row r="3701" spans="11:16" x14ac:dyDescent="0.25">
      <c r="K3701" s="5"/>
      <c r="P3701" s="4" t="str">
        <f t="shared" si="99"/>
        <v/>
      </c>
    </row>
    <row r="3702" spans="11:16" x14ac:dyDescent="0.25">
      <c r="K3702" s="5"/>
      <c r="P3702" s="4" t="str">
        <f t="shared" si="99"/>
        <v/>
      </c>
    </row>
    <row r="3703" spans="11:16" x14ac:dyDescent="0.25">
      <c r="K3703" s="5"/>
      <c r="P3703" s="4" t="str">
        <f t="shared" si="99"/>
        <v/>
      </c>
    </row>
    <row r="3704" spans="11:16" x14ac:dyDescent="0.25">
      <c r="K3704" s="5"/>
      <c r="P3704" s="4" t="str">
        <f t="shared" si="99"/>
        <v/>
      </c>
    </row>
    <row r="3705" spans="11:16" x14ac:dyDescent="0.25">
      <c r="K3705" s="5"/>
      <c r="P3705" s="4" t="str">
        <f t="shared" si="99"/>
        <v/>
      </c>
    </row>
    <row r="3706" spans="11:16" x14ac:dyDescent="0.25">
      <c r="K3706" s="5"/>
      <c r="P3706" s="4" t="str">
        <f t="shared" si="99"/>
        <v/>
      </c>
    </row>
    <row r="3707" spans="11:16" x14ac:dyDescent="0.25">
      <c r="K3707" s="5"/>
      <c r="P3707" s="4" t="str">
        <f t="shared" si="99"/>
        <v/>
      </c>
    </row>
    <row r="3708" spans="11:16" x14ac:dyDescent="0.25">
      <c r="K3708" s="5"/>
      <c r="P3708" s="4" t="str">
        <f t="shared" si="99"/>
        <v/>
      </c>
    </row>
    <row r="3709" spans="11:16" x14ac:dyDescent="0.25">
      <c r="K3709" s="5"/>
      <c r="P3709" s="4" t="str">
        <f t="shared" si="99"/>
        <v/>
      </c>
    </row>
    <row r="3710" spans="11:16" x14ac:dyDescent="0.25">
      <c r="K3710" s="5"/>
      <c r="P3710" s="4" t="str">
        <f t="shared" si="99"/>
        <v/>
      </c>
    </row>
    <row r="3711" spans="11:16" x14ac:dyDescent="0.25">
      <c r="K3711" s="5"/>
      <c r="P3711" s="4" t="str">
        <f t="shared" si="99"/>
        <v/>
      </c>
    </row>
    <row r="3712" spans="11:16" x14ac:dyDescent="0.25">
      <c r="K3712" s="5"/>
      <c r="P3712" s="4" t="str">
        <f t="shared" si="99"/>
        <v/>
      </c>
    </row>
    <row r="3713" spans="11:16" x14ac:dyDescent="0.25">
      <c r="K3713" s="5"/>
      <c r="P3713" s="4" t="str">
        <f t="shared" si="99"/>
        <v/>
      </c>
    </row>
    <row r="3714" spans="11:16" x14ac:dyDescent="0.25">
      <c r="K3714" s="5"/>
      <c r="P3714" s="4" t="str">
        <f t="shared" si="99"/>
        <v/>
      </c>
    </row>
    <row r="3715" spans="11:16" x14ac:dyDescent="0.25">
      <c r="K3715" s="5"/>
      <c r="P3715" s="4" t="str">
        <f t="shared" ref="P3715:P3778" si="100">LEFT($A3715,22)</f>
        <v/>
      </c>
    </row>
    <row r="3716" spans="11:16" x14ac:dyDescent="0.25">
      <c r="K3716" s="5"/>
      <c r="P3716" s="4" t="str">
        <f t="shared" si="100"/>
        <v/>
      </c>
    </row>
    <row r="3717" spans="11:16" x14ac:dyDescent="0.25">
      <c r="K3717" s="5"/>
      <c r="P3717" s="4" t="str">
        <f t="shared" si="100"/>
        <v/>
      </c>
    </row>
    <row r="3718" spans="11:16" x14ac:dyDescent="0.25">
      <c r="K3718" s="5"/>
      <c r="P3718" s="4" t="str">
        <f t="shared" si="100"/>
        <v/>
      </c>
    </row>
    <row r="3719" spans="11:16" x14ac:dyDescent="0.25">
      <c r="K3719" s="5"/>
      <c r="P3719" s="4" t="str">
        <f t="shared" si="100"/>
        <v/>
      </c>
    </row>
    <row r="3720" spans="11:16" x14ac:dyDescent="0.25">
      <c r="K3720" s="5"/>
      <c r="P3720" s="4" t="str">
        <f t="shared" si="100"/>
        <v/>
      </c>
    </row>
    <row r="3721" spans="11:16" x14ac:dyDescent="0.25">
      <c r="K3721" s="5"/>
      <c r="P3721" s="4" t="str">
        <f t="shared" si="100"/>
        <v/>
      </c>
    </row>
    <row r="3722" spans="11:16" x14ac:dyDescent="0.25">
      <c r="K3722" s="5"/>
      <c r="P3722" s="4" t="str">
        <f t="shared" si="100"/>
        <v/>
      </c>
    </row>
    <row r="3723" spans="11:16" x14ac:dyDescent="0.25">
      <c r="K3723" s="5"/>
      <c r="P3723" s="4" t="str">
        <f t="shared" si="100"/>
        <v/>
      </c>
    </row>
    <row r="3724" spans="11:16" x14ac:dyDescent="0.25">
      <c r="K3724" s="5"/>
      <c r="P3724" s="4" t="str">
        <f t="shared" si="100"/>
        <v/>
      </c>
    </row>
    <row r="3725" spans="11:16" x14ac:dyDescent="0.25">
      <c r="K3725" s="5"/>
      <c r="P3725" s="4" t="str">
        <f t="shared" si="100"/>
        <v/>
      </c>
    </row>
    <row r="3726" spans="11:16" x14ac:dyDescent="0.25">
      <c r="K3726" s="5"/>
      <c r="P3726" s="4" t="str">
        <f t="shared" si="100"/>
        <v/>
      </c>
    </row>
    <row r="3727" spans="11:16" x14ac:dyDescent="0.25">
      <c r="K3727" s="5"/>
      <c r="P3727" s="4" t="str">
        <f t="shared" si="100"/>
        <v/>
      </c>
    </row>
    <row r="3728" spans="11:16" x14ac:dyDescent="0.25">
      <c r="K3728" s="5"/>
      <c r="P3728" s="4" t="str">
        <f t="shared" si="100"/>
        <v/>
      </c>
    </row>
    <row r="3729" spans="11:16" x14ac:dyDescent="0.25">
      <c r="K3729" s="5"/>
      <c r="P3729" s="4" t="str">
        <f t="shared" si="100"/>
        <v/>
      </c>
    </row>
    <row r="3730" spans="11:16" x14ac:dyDescent="0.25">
      <c r="K3730" s="5"/>
      <c r="P3730" s="4" t="str">
        <f t="shared" si="100"/>
        <v/>
      </c>
    </row>
    <row r="3731" spans="11:16" x14ac:dyDescent="0.25">
      <c r="K3731" s="5"/>
      <c r="P3731" s="4" t="str">
        <f t="shared" si="100"/>
        <v/>
      </c>
    </row>
    <row r="3732" spans="11:16" x14ac:dyDescent="0.25">
      <c r="K3732" s="5"/>
      <c r="P3732" s="4" t="str">
        <f t="shared" si="100"/>
        <v/>
      </c>
    </row>
    <row r="3733" spans="11:16" x14ac:dyDescent="0.25">
      <c r="K3733" s="5"/>
      <c r="P3733" s="4" t="str">
        <f t="shared" si="100"/>
        <v/>
      </c>
    </row>
    <row r="3734" spans="11:16" x14ac:dyDescent="0.25">
      <c r="K3734" s="5"/>
      <c r="P3734" s="4" t="str">
        <f t="shared" si="100"/>
        <v/>
      </c>
    </row>
    <row r="3735" spans="11:16" x14ac:dyDescent="0.25">
      <c r="K3735" s="5"/>
      <c r="P3735" s="4" t="str">
        <f t="shared" si="100"/>
        <v/>
      </c>
    </row>
    <row r="3736" spans="11:16" x14ac:dyDescent="0.25">
      <c r="K3736" s="5"/>
      <c r="P3736" s="4" t="str">
        <f t="shared" si="100"/>
        <v/>
      </c>
    </row>
    <row r="3737" spans="11:16" x14ac:dyDescent="0.25">
      <c r="K3737" s="5"/>
      <c r="P3737" s="4" t="str">
        <f t="shared" si="100"/>
        <v/>
      </c>
    </row>
    <row r="3738" spans="11:16" x14ac:dyDescent="0.25">
      <c r="K3738" s="5"/>
      <c r="P3738" s="4" t="str">
        <f t="shared" si="100"/>
        <v/>
      </c>
    </row>
    <row r="3739" spans="11:16" x14ac:dyDescent="0.25">
      <c r="K3739" s="5"/>
      <c r="P3739" s="4" t="str">
        <f t="shared" si="100"/>
        <v/>
      </c>
    </row>
    <row r="3740" spans="11:16" x14ac:dyDescent="0.25">
      <c r="K3740" s="5"/>
      <c r="P3740" s="4" t="str">
        <f t="shared" si="100"/>
        <v/>
      </c>
    </row>
    <row r="3741" spans="11:16" x14ac:dyDescent="0.25">
      <c r="K3741" s="5"/>
      <c r="P3741" s="4" t="str">
        <f t="shared" si="100"/>
        <v/>
      </c>
    </row>
    <row r="3742" spans="11:16" x14ac:dyDescent="0.25">
      <c r="K3742" s="5"/>
      <c r="P3742" s="4" t="str">
        <f t="shared" si="100"/>
        <v/>
      </c>
    </row>
    <row r="3743" spans="11:16" x14ac:dyDescent="0.25">
      <c r="K3743" s="5"/>
      <c r="P3743" s="4" t="str">
        <f t="shared" si="100"/>
        <v/>
      </c>
    </row>
    <row r="3744" spans="11:16" x14ac:dyDescent="0.25">
      <c r="K3744" s="5"/>
      <c r="P3744" s="4" t="str">
        <f t="shared" si="100"/>
        <v/>
      </c>
    </row>
    <row r="3745" spans="11:16" x14ac:dyDescent="0.25">
      <c r="K3745" s="5"/>
      <c r="P3745" s="4" t="str">
        <f t="shared" si="100"/>
        <v/>
      </c>
    </row>
    <row r="3746" spans="11:16" x14ac:dyDescent="0.25">
      <c r="K3746" s="5"/>
      <c r="P3746" s="4" t="str">
        <f t="shared" si="100"/>
        <v/>
      </c>
    </row>
    <row r="3747" spans="11:16" x14ac:dyDescent="0.25">
      <c r="K3747" s="5"/>
      <c r="P3747" s="4" t="str">
        <f t="shared" si="100"/>
        <v/>
      </c>
    </row>
    <row r="3748" spans="11:16" x14ac:dyDescent="0.25">
      <c r="K3748" s="5"/>
      <c r="P3748" s="4" t="str">
        <f t="shared" si="100"/>
        <v/>
      </c>
    </row>
    <row r="3749" spans="11:16" x14ac:dyDescent="0.25">
      <c r="K3749" s="5"/>
      <c r="P3749" s="4" t="str">
        <f t="shared" si="100"/>
        <v/>
      </c>
    </row>
    <row r="3750" spans="11:16" x14ac:dyDescent="0.25">
      <c r="K3750" s="5"/>
      <c r="P3750" s="4" t="str">
        <f t="shared" si="100"/>
        <v/>
      </c>
    </row>
    <row r="3751" spans="11:16" x14ac:dyDescent="0.25">
      <c r="K3751" s="5"/>
      <c r="P3751" s="4" t="str">
        <f t="shared" si="100"/>
        <v/>
      </c>
    </row>
    <row r="3752" spans="11:16" x14ac:dyDescent="0.25">
      <c r="K3752" s="5"/>
      <c r="P3752" s="4" t="str">
        <f t="shared" si="100"/>
        <v/>
      </c>
    </row>
    <row r="3753" spans="11:16" x14ac:dyDescent="0.25">
      <c r="K3753" s="5"/>
      <c r="P3753" s="4" t="str">
        <f t="shared" si="100"/>
        <v/>
      </c>
    </row>
    <row r="3754" spans="11:16" x14ac:dyDescent="0.25">
      <c r="K3754" s="5"/>
      <c r="P3754" s="4" t="str">
        <f t="shared" si="100"/>
        <v/>
      </c>
    </row>
    <row r="3755" spans="11:16" x14ac:dyDescent="0.25">
      <c r="K3755" s="5"/>
      <c r="P3755" s="4" t="str">
        <f t="shared" si="100"/>
        <v/>
      </c>
    </row>
    <row r="3756" spans="11:16" x14ac:dyDescent="0.25">
      <c r="K3756" s="5"/>
      <c r="P3756" s="4" t="str">
        <f t="shared" si="100"/>
        <v/>
      </c>
    </row>
    <row r="3757" spans="11:16" x14ac:dyDescent="0.25">
      <c r="K3757" s="5"/>
      <c r="P3757" s="4" t="str">
        <f t="shared" si="100"/>
        <v/>
      </c>
    </row>
    <row r="3758" spans="11:16" x14ac:dyDescent="0.25">
      <c r="K3758" s="5"/>
      <c r="P3758" s="4" t="str">
        <f t="shared" si="100"/>
        <v/>
      </c>
    </row>
    <row r="3759" spans="11:16" x14ac:dyDescent="0.25">
      <c r="K3759" s="5"/>
      <c r="P3759" s="4" t="str">
        <f t="shared" si="100"/>
        <v/>
      </c>
    </row>
    <row r="3760" spans="11:16" x14ac:dyDescent="0.25">
      <c r="K3760" s="5"/>
      <c r="P3760" s="4" t="str">
        <f t="shared" si="100"/>
        <v/>
      </c>
    </row>
    <row r="3761" spans="11:16" x14ac:dyDescent="0.25">
      <c r="K3761" s="5"/>
      <c r="P3761" s="4" t="str">
        <f t="shared" si="100"/>
        <v/>
      </c>
    </row>
    <row r="3762" spans="11:16" x14ac:dyDescent="0.25">
      <c r="K3762" s="5"/>
      <c r="P3762" s="4" t="str">
        <f t="shared" si="100"/>
        <v/>
      </c>
    </row>
    <row r="3763" spans="11:16" x14ac:dyDescent="0.25">
      <c r="K3763" s="5"/>
      <c r="P3763" s="4" t="str">
        <f t="shared" si="100"/>
        <v/>
      </c>
    </row>
    <row r="3764" spans="11:16" x14ac:dyDescent="0.25">
      <c r="K3764" s="5"/>
      <c r="P3764" s="4" t="str">
        <f t="shared" si="100"/>
        <v/>
      </c>
    </row>
    <row r="3765" spans="11:16" x14ac:dyDescent="0.25">
      <c r="K3765" s="5"/>
      <c r="P3765" s="4" t="str">
        <f t="shared" si="100"/>
        <v/>
      </c>
    </row>
    <row r="3766" spans="11:16" x14ac:dyDescent="0.25">
      <c r="K3766" s="5"/>
      <c r="P3766" s="4" t="str">
        <f t="shared" si="100"/>
        <v/>
      </c>
    </row>
    <row r="3767" spans="11:16" x14ac:dyDescent="0.25">
      <c r="K3767" s="5"/>
      <c r="P3767" s="4" t="str">
        <f t="shared" si="100"/>
        <v/>
      </c>
    </row>
    <row r="3768" spans="11:16" x14ac:dyDescent="0.25">
      <c r="K3768" s="5"/>
      <c r="P3768" s="4" t="str">
        <f t="shared" si="100"/>
        <v/>
      </c>
    </row>
    <row r="3769" spans="11:16" x14ac:dyDescent="0.25">
      <c r="K3769" s="5"/>
      <c r="P3769" s="4" t="str">
        <f t="shared" si="100"/>
        <v/>
      </c>
    </row>
    <row r="3770" spans="11:16" x14ac:dyDescent="0.25">
      <c r="K3770" s="5"/>
      <c r="P3770" s="4" t="str">
        <f t="shared" si="100"/>
        <v/>
      </c>
    </row>
    <row r="3771" spans="11:16" x14ac:dyDescent="0.25">
      <c r="K3771" s="5"/>
      <c r="P3771" s="4" t="str">
        <f t="shared" si="100"/>
        <v/>
      </c>
    </row>
    <row r="3772" spans="11:16" x14ac:dyDescent="0.25">
      <c r="K3772" s="5"/>
      <c r="P3772" s="4" t="str">
        <f t="shared" si="100"/>
        <v/>
      </c>
    </row>
    <row r="3773" spans="11:16" x14ac:dyDescent="0.25">
      <c r="K3773" s="5"/>
      <c r="P3773" s="4" t="str">
        <f t="shared" si="100"/>
        <v/>
      </c>
    </row>
    <row r="3774" spans="11:16" x14ac:dyDescent="0.25">
      <c r="K3774" s="5"/>
      <c r="P3774" s="4" t="str">
        <f t="shared" si="100"/>
        <v/>
      </c>
    </row>
    <row r="3775" spans="11:16" x14ac:dyDescent="0.25">
      <c r="K3775" s="5"/>
      <c r="P3775" s="4" t="str">
        <f t="shared" si="100"/>
        <v/>
      </c>
    </row>
    <row r="3776" spans="11:16" x14ac:dyDescent="0.25">
      <c r="K3776" s="5"/>
      <c r="P3776" s="4" t="str">
        <f t="shared" si="100"/>
        <v/>
      </c>
    </row>
    <row r="3777" spans="11:16" x14ac:dyDescent="0.25">
      <c r="K3777" s="5"/>
      <c r="P3777" s="4" t="str">
        <f t="shared" si="100"/>
        <v/>
      </c>
    </row>
    <row r="3778" spans="11:16" x14ac:dyDescent="0.25">
      <c r="K3778" s="5"/>
      <c r="P3778" s="4" t="str">
        <f t="shared" si="100"/>
        <v/>
      </c>
    </row>
    <row r="3779" spans="11:16" x14ac:dyDescent="0.25">
      <c r="K3779" s="5"/>
      <c r="P3779" s="4" t="str">
        <f t="shared" ref="P3779:P3842" si="101">LEFT($A3779,22)</f>
        <v/>
      </c>
    </row>
    <row r="3780" spans="11:16" x14ac:dyDescent="0.25">
      <c r="K3780" s="5"/>
      <c r="P3780" s="4" t="str">
        <f t="shared" si="101"/>
        <v/>
      </c>
    </row>
    <row r="3781" spans="11:16" x14ac:dyDescent="0.25">
      <c r="K3781" s="5"/>
      <c r="P3781" s="4" t="str">
        <f t="shared" si="101"/>
        <v/>
      </c>
    </row>
    <row r="3782" spans="11:16" x14ac:dyDescent="0.25">
      <c r="K3782" s="5"/>
      <c r="P3782" s="4" t="str">
        <f t="shared" si="101"/>
        <v/>
      </c>
    </row>
    <row r="3783" spans="11:16" x14ac:dyDescent="0.25">
      <c r="K3783" s="5"/>
      <c r="P3783" s="4" t="str">
        <f t="shared" si="101"/>
        <v/>
      </c>
    </row>
    <row r="3784" spans="11:16" x14ac:dyDescent="0.25">
      <c r="K3784" s="5"/>
      <c r="P3784" s="4" t="str">
        <f t="shared" si="101"/>
        <v/>
      </c>
    </row>
    <row r="3785" spans="11:16" x14ac:dyDescent="0.25">
      <c r="K3785" s="5"/>
      <c r="P3785" s="4" t="str">
        <f t="shared" si="101"/>
        <v/>
      </c>
    </row>
    <row r="3786" spans="11:16" x14ac:dyDescent="0.25">
      <c r="K3786" s="5"/>
      <c r="P3786" s="4" t="str">
        <f t="shared" si="101"/>
        <v/>
      </c>
    </row>
    <row r="3787" spans="11:16" x14ac:dyDescent="0.25">
      <c r="K3787" s="5"/>
      <c r="P3787" s="4" t="str">
        <f t="shared" si="101"/>
        <v/>
      </c>
    </row>
    <row r="3788" spans="11:16" x14ac:dyDescent="0.25">
      <c r="K3788" s="5"/>
      <c r="P3788" s="4" t="str">
        <f t="shared" si="101"/>
        <v/>
      </c>
    </row>
    <row r="3789" spans="11:16" x14ac:dyDescent="0.25">
      <c r="K3789" s="5"/>
      <c r="P3789" s="4" t="str">
        <f t="shared" si="101"/>
        <v/>
      </c>
    </row>
    <row r="3790" spans="11:16" x14ac:dyDescent="0.25">
      <c r="K3790" s="5"/>
      <c r="P3790" s="4" t="str">
        <f t="shared" si="101"/>
        <v/>
      </c>
    </row>
    <row r="3791" spans="11:16" x14ac:dyDescent="0.25">
      <c r="K3791" s="5"/>
      <c r="P3791" s="4" t="str">
        <f t="shared" si="101"/>
        <v/>
      </c>
    </row>
    <row r="3792" spans="11:16" x14ac:dyDescent="0.25">
      <c r="K3792" s="5"/>
      <c r="P3792" s="4" t="str">
        <f t="shared" si="101"/>
        <v/>
      </c>
    </row>
    <row r="3793" spans="11:16" x14ac:dyDescent="0.25">
      <c r="K3793" s="5"/>
      <c r="P3793" s="4" t="str">
        <f t="shared" si="101"/>
        <v/>
      </c>
    </row>
    <row r="3794" spans="11:16" x14ac:dyDescent="0.25">
      <c r="K3794" s="5"/>
      <c r="P3794" s="4" t="str">
        <f t="shared" si="101"/>
        <v/>
      </c>
    </row>
    <row r="3795" spans="11:16" x14ac:dyDescent="0.25">
      <c r="K3795" s="5"/>
      <c r="P3795" s="4" t="str">
        <f t="shared" si="101"/>
        <v/>
      </c>
    </row>
    <row r="3796" spans="11:16" x14ac:dyDescent="0.25">
      <c r="K3796" s="5"/>
      <c r="P3796" s="4" t="str">
        <f t="shared" si="101"/>
        <v/>
      </c>
    </row>
    <row r="3797" spans="11:16" x14ac:dyDescent="0.25">
      <c r="K3797" s="5"/>
      <c r="P3797" s="4" t="str">
        <f t="shared" si="101"/>
        <v/>
      </c>
    </row>
    <row r="3798" spans="11:16" x14ac:dyDescent="0.25">
      <c r="K3798" s="5"/>
      <c r="P3798" s="4" t="str">
        <f t="shared" si="101"/>
        <v/>
      </c>
    </row>
    <row r="3799" spans="11:16" x14ac:dyDescent="0.25">
      <c r="K3799" s="5"/>
      <c r="P3799" s="4" t="str">
        <f t="shared" si="101"/>
        <v/>
      </c>
    </row>
    <row r="3800" spans="11:16" x14ac:dyDescent="0.25">
      <c r="K3800" s="5"/>
      <c r="P3800" s="4" t="str">
        <f t="shared" si="101"/>
        <v/>
      </c>
    </row>
    <row r="3801" spans="11:16" x14ac:dyDescent="0.25">
      <c r="K3801" s="5"/>
      <c r="P3801" s="4" t="str">
        <f t="shared" si="101"/>
        <v/>
      </c>
    </row>
    <row r="3802" spans="11:16" x14ac:dyDescent="0.25">
      <c r="K3802" s="5"/>
      <c r="P3802" s="4" t="str">
        <f t="shared" si="101"/>
        <v/>
      </c>
    </row>
    <row r="3803" spans="11:16" x14ac:dyDescent="0.25">
      <c r="K3803" s="5"/>
      <c r="P3803" s="4" t="str">
        <f t="shared" si="101"/>
        <v/>
      </c>
    </row>
    <row r="3804" spans="11:16" x14ac:dyDescent="0.25">
      <c r="K3804" s="5"/>
      <c r="P3804" s="4" t="str">
        <f t="shared" si="101"/>
        <v/>
      </c>
    </row>
    <row r="3805" spans="11:16" x14ac:dyDescent="0.25">
      <c r="K3805" s="5"/>
      <c r="P3805" s="4" t="str">
        <f t="shared" si="101"/>
        <v/>
      </c>
    </row>
    <row r="3806" spans="11:16" x14ac:dyDescent="0.25">
      <c r="K3806" s="5"/>
      <c r="P3806" s="4" t="str">
        <f t="shared" si="101"/>
        <v/>
      </c>
    </row>
    <row r="3807" spans="11:16" x14ac:dyDescent="0.25">
      <c r="K3807" s="5"/>
      <c r="P3807" s="4" t="str">
        <f t="shared" si="101"/>
        <v/>
      </c>
    </row>
    <row r="3808" spans="11:16" x14ac:dyDescent="0.25">
      <c r="K3808" s="5"/>
      <c r="P3808" s="4" t="str">
        <f t="shared" si="101"/>
        <v/>
      </c>
    </row>
    <row r="3809" spans="11:16" x14ac:dyDescent="0.25">
      <c r="K3809" s="5"/>
      <c r="P3809" s="4" t="str">
        <f t="shared" si="101"/>
        <v/>
      </c>
    </row>
    <row r="3810" spans="11:16" x14ac:dyDescent="0.25">
      <c r="K3810" s="5"/>
      <c r="P3810" s="4" t="str">
        <f t="shared" si="101"/>
        <v/>
      </c>
    </row>
    <row r="3811" spans="11:16" x14ac:dyDescent="0.25">
      <c r="K3811" s="5"/>
      <c r="P3811" s="4" t="str">
        <f t="shared" si="101"/>
        <v/>
      </c>
    </row>
    <row r="3812" spans="11:16" x14ac:dyDescent="0.25">
      <c r="K3812" s="5"/>
      <c r="P3812" s="4" t="str">
        <f t="shared" si="101"/>
        <v/>
      </c>
    </row>
    <row r="3813" spans="11:16" x14ac:dyDescent="0.25">
      <c r="K3813" s="5"/>
      <c r="P3813" s="4" t="str">
        <f t="shared" si="101"/>
        <v/>
      </c>
    </row>
    <row r="3814" spans="11:16" x14ac:dyDescent="0.25">
      <c r="K3814" s="5"/>
      <c r="P3814" s="4" t="str">
        <f t="shared" si="101"/>
        <v/>
      </c>
    </row>
    <row r="3815" spans="11:16" x14ac:dyDescent="0.25">
      <c r="K3815" s="5"/>
      <c r="P3815" s="4" t="str">
        <f t="shared" si="101"/>
        <v/>
      </c>
    </row>
    <row r="3816" spans="11:16" x14ac:dyDescent="0.25">
      <c r="K3816" s="5"/>
      <c r="P3816" s="4" t="str">
        <f t="shared" si="101"/>
        <v/>
      </c>
    </row>
    <row r="3817" spans="11:16" x14ac:dyDescent="0.25">
      <c r="K3817" s="5"/>
      <c r="P3817" s="4" t="str">
        <f t="shared" si="101"/>
        <v/>
      </c>
    </row>
    <row r="3818" spans="11:16" x14ac:dyDescent="0.25">
      <c r="K3818" s="5"/>
      <c r="P3818" s="4" t="str">
        <f t="shared" si="101"/>
        <v/>
      </c>
    </row>
    <row r="3819" spans="11:16" x14ac:dyDescent="0.25">
      <c r="K3819" s="5"/>
      <c r="P3819" s="4" t="str">
        <f t="shared" si="101"/>
        <v/>
      </c>
    </row>
    <row r="3820" spans="11:16" x14ac:dyDescent="0.25">
      <c r="K3820" s="5"/>
      <c r="P3820" s="4" t="str">
        <f t="shared" si="101"/>
        <v/>
      </c>
    </row>
    <row r="3821" spans="11:16" x14ac:dyDescent="0.25">
      <c r="K3821" s="5"/>
      <c r="P3821" s="4" t="str">
        <f t="shared" si="101"/>
        <v/>
      </c>
    </row>
    <row r="3822" spans="11:16" x14ac:dyDescent="0.25">
      <c r="K3822" s="5"/>
      <c r="P3822" s="4" t="str">
        <f t="shared" si="101"/>
        <v/>
      </c>
    </row>
    <row r="3823" spans="11:16" x14ac:dyDescent="0.25">
      <c r="K3823" s="5"/>
      <c r="P3823" s="4" t="str">
        <f t="shared" si="101"/>
        <v/>
      </c>
    </row>
    <row r="3824" spans="11:16" x14ac:dyDescent="0.25">
      <c r="K3824" s="5"/>
      <c r="P3824" s="4" t="str">
        <f t="shared" si="101"/>
        <v/>
      </c>
    </row>
    <row r="3825" spans="11:16" x14ac:dyDescent="0.25">
      <c r="K3825" s="5"/>
      <c r="P3825" s="4" t="str">
        <f t="shared" si="101"/>
        <v/>
      </c>
    </row>
    <row r="3826" spans="11:16" x14ac:dyDescent="0.25">
      <c r="K3826" s="5"/>
      <c r="P3826" s="4" t="str">
        <f t="shared" si="101"/>
        <v/>
      </c>
    </row>
    <row r="3827" spans="11:16" x14ac:dyDescent="0.25">
      <c r="K3827" s="5"/>
      <c r="P3827" s="4" t="str">
        <f t="shared" si="101"/>
        <v/>
      </c>
    </row>
    <row r="3828" spans="11:16" x14ac:dyDescent="0.25">
      <c r="K3828" s="5"/>
      <c r="P3828" s="4" t="str">
        <f t="shared" si="101"/>
        <v/>
      </c>
    </row>
    <row r="3829" spans="11:16" x14ac:dyDescent="0.25">
      <c r="K3829" s="5"/>
      <c r="P3829" s="4" t="str">
        <f t="shared" si="101"/>
        <v/>
      </c>
    </row>
    <row r="3830" spans="11:16" x14ac:dyDescent="0.25">
      <c r="K3830" s="5"/>
      <c r="P3830" s="4" t="str">
        <f t="shared" si="101"/>
        <v/>
      </c>
    </row>
    <row r="3831" spans="11:16" x14ac:dyDescent="0.25">
      <c r="K3831" s="5"/>
      <c r="P3831" s="4" t="str">
        <f t="shared" si="101"/>
        <v/>
      </c>
    </row>
    <row r="3832" spans="11:16" x14ac:dyDescent="0.25">
      <c r="K3832" s="5"/>
      <c r="P3832" s="4" t="str">
        <f t="shared" si="101"/>
        <v/>
      </c>
    </row>
    <row r="3833" spans="11:16" x14ac:dyDescent="0.25">
      <c r="K3833" s="5"/>
      <c r="P3833" s="4" t="str">
        <f t="shared" si="101"/>
        <v/>
      </c>
    </row>
    <row r="3834" spans="11:16" x14ac:dyDescent="0.25">
      <c r="K3834" s="5"/>
      <c r="P3834" s="4" t="str">
        <f t="shared" si="101"/>
        <v/>
      </c>
    </row>
    <row r="3835" spans="11:16" x14ac:dyDescent="0.25">
      <c r="K3835" s="5"/>
      <c r="P3835" s="4" t="str">
        <f t="shared" si="101"/>
        <v/>
      </c>
    </row>
    <row r="3836" spans="11:16" x14ac:dyDescent="0.25">
      <c r="K3836" s="5"/>
      <c r="P3836" s="4" t="str">
        <f t="shared" si="101"/>
        <v/>
      </c>
    </row>
    <row r="3837" spans="11:16" x14ac:dyDescent="0.25">
      <c r="K3837" s="5"/>
      <c r="P3837" s="4" t="str">
        <f t="shared" si="101"/>
        <v/>
      </c>
    </row>
    <row r="3838" spans="11:16" x14ac:dyDescent="0.25">
      <c r="K3838" s="5"/>
      <c r="P3838" s="4" t="str">
        <f t="shared" si="101"/>
        <v/>
      </c>
    </row>
    <row r="3839" spans="11:16" x14ac:dyDescent="0.25">
      <c r="K3839" s="5"/>
      <c r="P3839" s="4" t="str">
        <f t="shared" si="101"/>
        <v/>
      </c>
    </row>
    <row r="3840" spans="11:16" x14ac:dyDescent="0.25">
      <c r="K3840" s="5"/>
      <c r="P3840" s="4" t="str">
        <f t="shared" si="101"/>
        <v/>
      </c>
    </row>
    <row r="3841" spans="11:16" x14ac:dyDescent="0.25">
      <c r="K3841" s="5"/>
      <c r="P3841" s="4" t="str">
        <f t="shared" si="101"/>
        <v/>
      </c>
    </row>
    <row r="3842" spans="11:16" x14ac:dyDescent="0.25">
      <c r="K3842" s="5"/>
      <c r="P3842" s="4" t="str">
        <f t="shared" si="101"/>
        <v/>
      </c>
    </row>
    <row r="3843" spans="11:16" x14ac:dyDescent="0.25">
      <c r="K3843" s="5"/>
      <c r="P3843" s="4" t="str">
        <f t="shared" ref="P3843:P3906" si="102">LEFT($A3843,22)</f>
        <v/>
      </c>
    </row>
    <row r="3844" spans="11:16" x14ac:dyDescent="0.25">
      <c r="K3844" s="5"/>
      <c r="P3844" s="4" t="str">
        <f t="shared" si="102"/>
        <v/>
      </c>
    </row>
    <row r="3845" spans="11:16" x14ac:dyDescent="0.25">
      <c r="K3845" s="5"/>
      <c r="P3845" s="4" t="str">
        <f t="shared" si="102"/>
        <v/>
      </c>
    </row>
    <row r="3846" spans="11:16" x14ac:dyDescent="0.25">
      <c r="K3846" s="5"/>
      <c r="P3846" s="4" t="str">
        <f t="shared" si="102"/>
        <v/>
      </c>
    </row>
    <row r="3847" spans="11:16" x14ac:dyDescent="0.25">
      <c r="K3847" s="5"/>
      <c r="P3847" s="4" t="str">
        <f t="shared" si="102"/>
        <v/>
      </c>
    </row>
    <row r="3848" spans="11:16" x14ac:dyDescent="0.25">
      <c r="K3848" s="5"/>
      <c r="P3848" s="4" t="str">
        <f t="shared" si="102"/>
        <v/>
      </c>
    </row>
    <row r="3849" spans="11:16" x14ac:dyDescent="0.25">
      <c r="K3849" s="5"/>
      <c r="P3849" s="4" t="str">
        <f t="shared" si="102"/>
        <v/>
      </c>
    </row>
    <row r="3850" spans="11:16" x14ac:dyDescent="0.25">
      <c r="K3850" s="5"/>
      <c r="P3850" s="4" t="str">
        <f t="shared" si="102"/>
        <v/>
      </c>
    </row>
    <row r="3851" spans="11:16" x14ac:dyDescent="0.25">
      <c r="K3851" s="5"/>
      <c r="P3851" s="4" t="str">
        <f t="shared" si="102"/>
        <v/>
      </c>
    </row>
    <row r="3852" spans="11:16" x14ac:dyDescent="0.25">
      <c r="K3852" s="5"/>
      <c r="P3852" s="4" t="str">
        <f t="shared" si="102"/>
        <v/>
      </c>
    </row>
    <row r="3853" spans="11:16" x14ac:dyDescent="0.25">
      <c r="K3853" s="5"/>
      <c r="P3853" s="4" t="str">
        <f t="shared" si="102"/>
        <v/>
      </c>
    </row>
    <row r="3854" spans="11:16" x14ac:dyDescent="0.25">
      <c r="K3854" s="5"/>
      <c r="P3854" s="4" t="str">
        <f t="shared" si="102"/>
        <v/>
      </c>
    </row>
    <row r="3855" spans="11:16" x14ac:dyDescent="0.25">
      <c r="K3855" s="5"/>
      <c r="P3855" s="4" t="str">
        <f t="shared" si="102"/>
        <v/>
      </c>
    </row>
    <row r="3856" spans="11:16" x14ac:dyDescent="0.25">
      <c r="K3856" s="5"/>
      <c r="P3856" s="4" t="str">
        <f t="shared" si="102"/>
        <v/>
      </c>
    </row>
    <row r="3857" spans="11:16" x14ac:dyDescent="0.25">
      <c r="K3857" s="5"/>
      <c r="P3857" s="4" t="str">
        <f t="shared" si="102"/>
        <v/>
      </c>
    </row>
    <row r="3858" spans="11:16" x14ac:dyDescent="0.25">
      <c r="K3858" s="5"/>
      <c r="P3858" s="4" t="str">
        <f t="shared" si="102"/>
        <v/>
      </c>
    </row>
    <row r="3859" spans="11:16" x14ac:dyDescent="0.25">
      <c r="K3859" s="5"/>
      <c r="P3859" s="4" t="str">
        <f t="shared" si="102"/>
        <v/>
      </c>
    </row>
    <row r="3860" spans="11:16" x14ac:dyDescent="0.25">
      <c r="K3860" s="5"/>
      <c r="P3860" s="4" t="str">
        <f t="shared" si="102"/>
        <v/>
      </c>
    </row>
    <row r="3861" spans="11:16" x14ac:dyDescent="0.25">
      <c r="K3861" s="5"/>
      <c r="P3861" s="4" t="str">
        <f t="shared" si="102"/>
        <v/>
      </c>
    </row>
    <row r="3862" spans="11:16" x14ac:dyDescent="0.25">
      <c r="K3862" s="5"/>
      <c r="P3862" s="4" t="str">
        <f t="shared" si="102"/>
        <v/>
      </c>
    </row>
    <row r="3863" spans="11:16" x14ac:dyDescent="0.25">
      <c r="K3863" s="5"/>
      <c r="P3863" s="4" t="str">
        <f t="shared" si="102"/>
        <v/>
      </c>
    </row>
    <row r="3864" spans="11:16" x14ac:dyDescent="0.25">
      <c r="K3864" s="5"/>
      <c r="P3864" s="4" t="str">
        <f t="shared" si="102"/>
        <v/>
      </c>
    </row>
    <row r="3865" spans="11:16" x14ac:dyDescent="0.25">
      <c r="K3865" s="5"/>
      <c r="P3865" s="4" t="str">
        <f t="shared" si="102"/>
        <v/>
      </c>
    </row>
    <row r="3866" spans="11:16" x14ac:dyDescent="0.25">
      <c r="K3866" s="5"/>
      <c r="P3866" s="4" t="str">
        <f t="shared" si="102"/>
        <v/>
      </c>
    </row>
    <row r="3867" spans="11:16" x14ac:dyDescent="0.25">
      <c r="K3867" s="5"/>
      <c r="P3867" s="4" t="str">
        <f t="shared" si="102"/>
        <v/>
      </c>
    </row>
    <row r="3868" spans="11:16" x14ac:dyDescent="0.25">
      <c r="K3868" s="5"/>
      <c r="P3868" s="4" t="str">
        <f t="shared" si="102"/>
        <v/>
      </c>
    </row>
    <row r="3869" spans="11:16" x14ac:dyDescent="0.25">
      <c r="K3869" s="5"/>
      <c r="P3869" s="4" t="str">
        <f t="shared" si="102"/>
        <v/>
      </c>
    </row>
    <row r="3870" spans="11:16" x14ac:dyDescent="0.25">
      <c r="K3870" s="5"/>
      <c r="P3870" s="4" t="str">
        <f t="shared" si="102"/>
        <v/>
      </c>
    </row>
    <row r="3871" spans="11:16" x14ac:dyDescent="0.25">
      <c r="K3871" s="5"/>
      <c r="P3871" s="4" t="str">
        <f t="shared" si="102"/>
        <v/>
      </c>
    </row>
    <row r="3872" spans="11:16" x14ac:dyDescent="0.25">
      <c r="K3872" s="5"/>
      <c r="P3872" s="4" t="str">
        <f t="shared" si="102"/>
        <v/>
      </c>
    </row>
    <row r="3873" spans="11:16" x14ac:dyDescent="0.25">
      <c r="K3873" s="5"/>
      <c r="P3873" s="4" t="str">
        <f t="shared" si="102"/>
        <v/>
      </c>
    </row>
    <row r="3874" spans="11:16" x14ac:dyDescent="0.25">
      <c r="K3874" s="5"/>
      <c r="P3874" s="4" t="str">
        <f t="shared" si="102"/>
        <v/>
      </c>
    </row>
    <row r="3875" spans="11:16" x14ac:dyDescent="0.25">
      <c r="K3875" s="5"/>
      <c r="P3875" s="4" t="str">
        <f t="shared" si="102"/>
        <v/>
      </c>
    </row>
    <row r="3876" spans="11:16" x14ac:dyDescent="0.25">
      <c r="K3876" s="5"/>
      <c r="P3876" s="4" t="str">
        <f t="shared" si="102"/>
        <v/>
      </c>
    </row>
    <row r="3877" spans="11:16" x14ac:dyDescent="0.25">
      <c r="K3877" s="5"/>
      <c r="P3877" s="4" t="str">
        <f t="shared" si="102"/>
        <v/>
      </c>
    </row>
    <row r="3878" spans="11:16" x14ac:dyDescent="0.25">
      <c r="K3878" s="5"/>
      <c r="P3878" s="4" t="str">
        <f t="shared" si="102"/>
        <v/>
      </c>
    </row>
    <row r="3879" spans="11:16" x14ac:dyDescent="0.25">
      <c r="K3879" s="5"/>
      <c r="P3879" s="4" t="str">
        <f t="shared" si="102"/>
        <v/>
      </c>
    </row>
    <row r="3880" spans="11:16" x14ac:dyDescent="0.25">
      <c r="K3880" s="5"/>
      <c r="P3880" s="4" t="str">
        <f t="shared" si="102"/>
        <v/>
      </c>
    </row>
    <row r="3881" spans="11:16" x14ac:dyDescent="0.25">
      <c r="K3881" s="5"/>
      <c r="P3881" s="4" t="str">
        <f t="shared" si="102"/>
        <v/>
      </c>
    </row>
    <row r="3882" spans="11:16" x14ac:dyDescent="0.25">
      <c r="K3882" s="5"/>
      <c r="P3882" s="4" t="str">
        <f t="shared" si="102"/>
        <v/>
      </c>
    </row>
    <row r="3883" spans="11:16" x14ac:dyDescent="0.25">
      <c r="K3883" s="5"/>
      <c r="P3883" s="4" t="str">
        <f t="shared" si="102"/>
        <v/>
      </c>
    </row>
    <row r="3884" spans="11:16" x14ac:dyDescent="0.25">
      <c r="K3884" s="5"/>
      <c r="P3884" s="4" t="str">
        <f t="shared" si="102"/>
        <v/>
      </c>
    </row>
    <row r="3885" spans="11:16" x14ac:dyDescent="0.25">
      <c r="K3885" s="5"/>
      <c r="P3885" s="4" t="str">
        <f t="shared" si="102"/>
        <v/>
      </c>
    </row>
    <row r="3886" spans="11:16" x14ac:dyDescent="0.25">
      <c r="K3886" s="5"/>
      <c r="P3886" s="4" t="str">
        <f t="shared" si="102"/>
        <v/>
      </c>
    </row>
    <row r="3887" spans="11:16" x14ac:dyDescent="0.25">
      <c r="K3887" s="5"/>
      <c r="P3887" s="4" t="str">
        <f t="shared" si="102"/>
        <v/>
      </c>
    </row>
    <row r="3888" spans="11:16" x14ac:dyDescent="0.25">
      <c r="K3888" s="5"/>
      <c r="P3888" s="4" t="str">
        <f t="shared" si="102"/>
        <v/>
      </c>
    </row>
    <row r="3889" spans="11:16" x14ac:dyDescent="0.25">
      <c r="K3889" s="5"/>
      <c r="P3889" s="4" t="str">
        <f t="shared" si="102"/>
        <v/>
      </c>
    </row>
    <row r="3890" spans="11:16" x14ac:dyDescent="0.25">
      <c r="K3890" s="5"/>
      <c r="P3890" s="4" t="str">
        <f t="shared" si="102"/>
        <v/>
      </c>
    </row>
    <row r="3891" spans="11:16" x14ac:dyDescent="0.25">
      <c r="K3891" s="5"/>
      <c r="P3891" s="4" t="str">
        <f t="shared" si="102"/>
        <v/>
      </c>
    </row>
    <row r="3892" spans="11:16" x14ac:dyDescent="0.25">
      <c r="K3892" s="5"/>
      <c r="P3892" s="4" t="str">
        <f t="shared" si="102"/>
        <v/>
      </c>
    </row>
    <row r="3893" spans="11:16" x14ac:dyDescent="0.25">
      <c r="K3893" s="5"/>
      <c r="P3893" s="4" t="str">
        <f t="shared" si="102"/>
        <v/>
      </c>
    </row>
    <row r="3894" spans="11:16" x14ac:dyDescent="0.25">
      <c r="K3894" s="5"/>
      <c r="P3894" s="4" t="str">
        <f t="shared" si="102"/>
        <v/>
      </c>
    </row>
    <row r="3895" spans="11:16" x14ac:dyDescent="0.25">
      <c r="K3895" s="5"/>
      <c r="P3895" s="4" t="str">
        <f t="shared" si="102"/>
        <v/>
      </c>
    </row>
    <row r="3896" spans="11:16" x14ac:dyDescent="0.25">
      <c r="K3896" s="5"/>
      <c r="P3896" s="4" t="str">
        <f t="shared" si="102"/>
        <v/>
      </c>
    </row>
    <row r="3897" spans="11:16" x14ac:dyDescent="0.25">
      <c r="K3897" s="5"/>
      <c r="P3897" s="4" t="str">
        <f t="shared" si="102"/>
        <v/>
      </c>
    </row>
    <row r="3898" spans="11:16" x14ac:dyDescent="0.25">
      <c r="K3898" s="5"/>
      <c r="P3898" s="4" t="str">
        <f t="shared" si="102"/>
        <v/>
      </c>
    </row>
    <row r="3899" spans="11:16" x14ac:dyDescent="0.25">
      <c r="K3899" s="5"/>
      <c r="P3899" s="4" t="str">
        <f t="shared" si="102"/>
        <v/>
      </c>
    </row>
    <row r="3900" spans="11:16" x14ac:dyDescent="0.25">
      <c r="K3900" s="5"/>
      <c r="P3900" s="4" t="str">
        <f t="shared" si="102"/>
        <v/>
      </c>
    </row>
    <row r="3901" spans="11:16" x14ac:dyDescent="0.25">
      <c r="K3901" s="5"/>
      <c r="P3901" s="4" t="str">
        <f t="shared" si="102"/>
        <v/>
      </c>
    </row>
    <row r="3902" spans="11:16" x14ac:dyDescent="0.25">
      <c r="K3902" s="5"/>
      <c r="P3902" s="4" t="str">
        <f t="shared" si="102"/>
        <v/>
      </c>
    </row>
    <row r="3903" spans="11:16" x14ac:dyDescent="0.25">
      <c r="K3903" s="5"/>
      <c r="P3903" s="4" t="str">
        <f t="shared" si="102"/>
        <v/>
      </c>
    </row>
    <row r="3904" spans="11:16" x14ac:dyDescent="0.25">
      <c r="K3904" s="5"/>
      <c r="P3904" s="4" t="str">
        <f t="shared" si="102"/>
        <v/>
      </c>
    </row>
    <row r="3905" spans="11:16" x14ac:dyDescent="0.25">
      <c r="K3905" s="5"/>
      <c r="P3905" s="4" t="str">
        <f t="shared" si="102"/>
        <v/>
      </c>
    </row>
    <row r="3906" spans="11:16" x14ac:dyDescent="0.25">
      <c r="K3906" s="5"/>
      <c r="P3906" s="4" t="str">
        <f t="shared" si="102"/>
        <v/>
      </c>
    </row>
    <row r="3907" spans="11:16" x14ac:dyDescent="0.25">
      <c r="K3907" s="5"/>
      <c r="P3907" s="4" t="str">
        <f t="shared" ref="P3907:P3970" si="103">LEFT($A3907,22)</f>
        <v/>
      </c>
    </row>
    <row r="3908" spans="11:16" x14ac:dyDescent="0.25">
      <c r="K3908" s="5"/>
      <c r="P3908" s="4" t="str">
        <f t="shared" si="103"/>
        <v/>
      </c>
    </row>
    <row r="3909" spans="11:16" x14ac:dyDescent="0.25">
      <c r="K3909" s="5"/>
      <c r="P3909" s="4" t="str">
        <f t="shared" si="103"/>
        <v/>
      </c>
    </row>
    <row r="3910" spans="11:16" x14ac:dyDescent="0.25">
      <c r="K3910" s="5"/>
      <c r="P3910" s="4" t="str">
        <f t="shared" si="103"/>
        <v/>
      </c>
    </row>
    <row r="3911" spans="11:16" x14ac:dyDescent="0.25">
      <c r="K3911" s="5"/>
      <c r="P3911" s="4" t="str">
        <f t="shared" si="103"/>
        <v/>
      </c>
    </row>
    <row r="3912" spans="11:16" x14ac:dyDescent="0.25">
      <c r="K3912" s="5"/>
      <c r="P3912" s="4" t="str">
        <f t="shared" si="103"/>
        <v/>
      </c>
    </row>
    <row r="3913" spans="11:16" x14ac:dyDescent="0.25">
      <c r="K3913" s="5"/>
      <c r="P3913" s="4" t="str">
        <f t="shared" si="103"/>
        <v/>
      </c>
    </row>
    <row r="3914" spans="11:16" x14ac:dyDescent="0.25">
      <c r="K3914" s="5"/>
      <c r="P3914" s="4" t="str">
        <f t="shared" si="103"/>
        <v/>
      </c>
    </row>
    <row r="3915" spans="11:16" x14ac:dyDescent="0.25">
      <c r="K3915" s="5"/>
      <c r="P3915" s="4" t="str">
        <f t="shared" si="103"/>
        <v/>
      </c>
    </row>
    <row r="3916" spans="11:16" x14ac:dyDescent="0.25">
      <c r="K3916" s="5"/>
      <c r="P3916" s="4" t="str">
        <f t="shared" si="103"/>
        <v/>
      </c>
    </row>
    <row r="3917" spans="11:16" x14ac:dyDescent="0.25">
      <c r="K3917" s="5"/>
      <c r="P3917" s="4" t="str">
        <f t="shared" si="103"/>
        <v/>
      </c>
    </row>
    <row r="3918" spans="11:16" x14ac:dyDescent="0.25">
      <c r="K3918" s="5"/>
      <c r="P3918" s="4" t="str">
        <f t="shared" si="103"/>
        <v/>
      </c>
    </row>
    <row r="3919" spans="11:16" x14ac:dyDescent="0.25">
      <c r="K3919" s="5"/>
      <c r="P3919" s="4" t="str">
        <f t="shared" si="103"/>
        <v/>
      </c>
    </row>
    <row r="3920" spans="11:16" x14ac:dyDescent="0.25">
      <c r="K3920" s="5"/>
      <c r="P3920" s="4" t="str">
        <f t="shared" si="103"/>
        <v/>
      </c>
    </row>
    <row r="3921" spans="11:16" x14ac:dyDescent="0.25">
      <c r="K3921" s="5"/>
      <c r="P3921" s="4" t="str">
        <f t="shared" si="103"/>
        <v/>
      </c>
    </row>
    <row r="3922" spans="11:16" x14ac:dyDescent="0.25">
      <c r="K3922" s="5"/>
      <c r="P3922" s="4" t="str">
        <f t="shared" si="103"/>
        <v/>
      </c>
    </row>
    <row r="3923" spans="11:16" x14ac:dyDescent="0.25">
      <c r="K3923" s="5"/>
      <c r="P3923" s="4" t="str">
        <f t="shared" si="103"/>
        <v/>
      </c>
    </row>
    <row r="3924" spans="11:16" x14ac:dyDescent="0.25">
      <c r="K3924" s="5"/>
      <c r="P3924" s="4" t="str">
        <f t="shared" si="103"/>
        <v/>
      </c>
    </row>
    <row r="3925" spans="11:16" x14ac:dyDescent="0.25">
      <c r="K3925" s="5"/>
      <c r="P3925" s="4" t="str">
        <f t="shared" si="103"/>
        <v/>
      </c>
    </row>
    <row r="3926" spans="11:16" x14ac:dyDescent="0.25">
      <c r="K3926" s="5"/>
      <c r="P3926" s="4" t="str">
        <f t="shared" si="103"/>
        <v/>
      </c>
    </row>
    <row r="3927" spans="11:16" x14ac:dyDescent="0.25">
      <c r="K3927" s="5"/>
      <c r="P3927" s="4" t="str">
        <f t="shared" si="103"/>
        <v/>
      </c>
    </row>
    <row r="3928" spans="11:16" x14ac:dyDescent="0.25">
      <c r="K3928" s="5"/>
      <c r="P3928" s="4" t="str">
        <f t="shared" si="103"/>
        <v/>
      </c>
    </row>
    <row r="3929" spans="11:16" x14ac:dyDescent="0.25">
      <c r="K3929" s="5"/>
      <c r="P3929" s="4" t="str">
        <f t="shared" si="103"/>
        <v/>
      </c>
    </row>
    <row r="3930" spans="11:16" x14ac:dyDescent="0.25">
      <c r="K3930" s="5"/>
      <c r="P3930" s="4" t="str">
        <f t="shared" si="103"/>
        <v/>
      </c>
    </row>
    <row r="3931" spans="11:16" x14ac:dyDescent="0.25">
      <c r="K3931" s="5"/>
      <c r="P3931" s="4" t="str">
        <f t="shared" si="103"/>
        <v/>
      </c>
    </row>
    <row r="3932" spans="11:16" x14ac:dyDescent="0.25">
      <c r="K3932" s="5"/>
      <c r="P3932" s="4" t="str">
        <f t="shared" si="103"/>
        <v/>
      </c>
    </row>
    <row r="3933" spans="11:16" x14ac:dyDescent="0.25">
      <c r="K3933" s="5"/>
      <c r="P3933" s="4" t="str">
        <f t="shared" si="103"/>
        <v/>
      </c>
    </row>
    <row r="3934" spans="11:16" x14ac:dyDescent="0.25">
      <c r="K3934" s="5"/>
      <c r="P3934" s="4" t="str">
        <f t="shared" si="103"/>
        <v/>
      </c>
    </row>
    <row r="3935" spans="11:16" x14ac:dyDescent="0.25">
      <c r="K3935" s="5"/>
      <c r="P3935" s="4" t="str">
        <f t="shared" si="103"/>
        <v/>
      </c>
    </row>
    <row r="3936" spans="11:16" x14ac:dyDescent="0.25">
      <c r="K3936" s="5"/>
      <c r="P3936" s="4" t="str">
        <f t="shared" si="103"/>
        <v/>
      </c>
    </row>
    <row r="3937" spans="11:16" x14ac:dyDescent="0.25">
      <c r="K3937" s="5"/>
      <c r="P3937" s="4" t="str">
        <f t="shared" si="103"/>
        <v/>
      </c>
    </row>
    <row r="3938" spans="11:16" x14ac:dyDescent="0.25">
      <c r="K3938" s="5"/>
      <c r="P3938" s="4" t="str">
        <f t="shared" si="103"/>
        <v/>
      </c>
    </row>
    <row r="3939" spans="11:16" x14ac:dyDescent="0.25">
      <c r="K3939" s="5"/>
      <c r="P3939" s="4" t="str">
        <f t="shared" si="103"/>
        <v/>
      </c>
    </row>
    <row r="3940" spans="11:16" x14ac:dyDescent="0.25">
      <c r="K3940" s="5"/>
      <c r="P3940" s="4" t="str">
        <f t="shared" si="103"/>
        <v/>
      </c>
    </row>
    <row r="3941" spans="11:16" x14ac:dyDescent="0.25">
      <c r="K3941" s="5"/>
      <c r="P3941" s="4" t="str">
        <f t="shared" si="103"/>
        <v/>
      </c>
    </row>
    <row r="3942" spans="11:16" x14ac:dyDescent="0.25">
      <c r="K3942" s="5"/>
      <c r="P3942" s="4" t="str">
        <f t="shared" si="103"/>
        <v/>
      </c>
    </row>
    <row r="3943" spans="11:16" x14ac:dyDescent="0.25">
      <c r="K3943" s="5"/>
      <c r="P3943" s="4" t="str">
        <f t="shared" si="103"/>
        <v/>
      </c>
    </row>
    <row r="3944" spans="11:16" x14ac:dyDescent="0.25">
      <c r="K3944" s="5"/>
      <c r="P3944" s="4" t="str">
        <f t="shared" si="103"/>
        <v/>
      </c>
    </row>
    <row r="3945" spans="11:16" x14ac:dyDescent="0.25">
      <c r="K3945" s="5"/>
      <c r="P3945" s="4" t="str">
        <f t="shared" si="103"/>
        <v/>
      </c>
    </row>
    <row r="3946" spans="11:16" x14ac:dyDescent="0.25">
      <c r="K3946" s="5"/>
      <c r="P3946" s="4" t="str">
        <f t="shared" si="103"/>
        <v/>
      </c>
    </row>
    <row r="3947" spans="11:16" x14ac:dyDescent="0.25">
      <c r="K3947" s="5"/>
      <c r="P3947" s="4" t="str">
        <f t="shared" si="103"/>
        <v/>
      </c>
    </row>
    <row r="3948" spans="11:16" x14ac:dyDescent="0.25">
      <c r="K3948" s="5"/>
      <c r="P3948" s="4" t="str">
        <f t="shared" si="103"/>
        <v/>
      </c>
    </row>
    <row r="3949" spans="11:16" x14ac:dyDescent="0.25">
      <c r="K3949" s="5"/>
      <c r="P3949" s="4" t="str">
        <f t="shared" si="103"/>
        <v/>
      </c>
    </row>
    <row r="3950" spans="11:16" x14ac:dyDescent="0.25">
      <c r="K3950" s="5"/>
      <c r="P3950" s="4" t="str">
        <f t="shared" si="103"/>
        <v/>
      </c>
    </row>
    <row r="3951" spans="11:16" x14ac:dyDescent="0.25">
      <c r="K3951" s="5"/>
      <c r="P3951" s="4" t="str">
        <f t="shared" si="103"/>
        <v/>
      </c>
    </row>
    <row r="3952" spans="11:16" x14ac:dyDescent="0.25">
      <c r="K3952" s="5"/>
      <c r="P3952" s="4" t="str">
        <f t="shared" si="103"/>
        <v/>
      </c>
    </row>
    <row r="3953" spans="11:16" x14ac:dyDescent="0.25">
      <c r="K3953" s="5"/>
      <c r="P3953" s="4" t="str">
        <f t="shared" si="103"/>
        <v/>
      </c>
    </row>
    <row r="3954" spans="11:16" x14ac:dyDescent="0.25">
      <c r="K3954" s="5"/>
      <c r="P3954" s="4" t="str">
        <f t="shared" si="103"/>
        <v/>
      </c>
    </row>
    <row r="3955" spans="11:16" x14ac:dyDescent="0.25">
      <c r="K3955" s="5"/>
      <c r="P3955" s="4" t="str">
        <f t="shared" si="103"/>
        <v/>
      </c>
    </row>
    <row r="3956" spans="11:16" x14ac:dyDescent="0.25">
      <c r="K3956" s="5"/>
      <c r="P3956" s="4" t="str">
        <f t="shared" si="103"/>
        <v/>
      </c>
    </row>
    <row r="3957" spans="11:16" x14ac:dyDescent="0.25">
      <c r="K3957" s="5"/>
      <c r="P3957" s="4" t="str">
        <f t="shared" si="103"/>
        <v/>
      </c>
    </row>
    <row r="3958" spans="11:16" x14ac:dyDescent="0.25">
      <c r="K3958" s="5"/>
      <c r="P3958" s="4" t="str">
        <f t="shared" si="103"/>
        <v/>
      </c>
    </row>
    <row r="3959" spans="11:16" x14ac:dyDescent="0.25">
      <c r="K3959" s="5"/>
      <c r="P3959" s="4" t="str">
        <f t="shared" si="103"/>
        <v/>
      </c>
    </row>
    <row r="3960" spans="11:16" x14ac:dyDescent="0.25">
      <c r="K3960" s="5"/>
      <c r="P3960" s="4" t="str">
        <f t="shared" si="103"/>
        <v/>
      </c>
    </row>
    <row r="3961" spans="11:16" x14ac:dyDescent="0.25">
      <c r="K3961" s="5"/>
      <c r="P3961" s="4" t="str">
        <f t="shared" si="103"/>
        <v/>
      </c>
    </row>
    <row r="3962" spans="11:16" x14ac:dyDescent="0.25">
      <c r="K3962" s="5"/>
      <c r="P3962" s="4" t="str">
        <f t="shared" si="103"/>
        <v/>
      </c>
    </row>
    <row r="3963" spans="11:16" x14ac:dyDescent="0.25">
      <c r="K3963" s="5"/>
      <c r="P3963" s="4" t="str">
        <f t="shared" si="103"/>
        <v/>
      </c>
    </row>
    <row r="3964" spans="11:16" x14ac:dyDescent="0.25">
      <c r="K3964" s="5"/>
      <c r="P3964" s="4" t="str">
        <f t="shared" si="103"/>
        <v/>
      </c>
    </row>
    <row r="3965" spans="11:16" x14ac:dyDescent="0.25">
      <c r="K3965" s="5"/>
      <c r="P3965" s="4" t="str">
        <f t="shared" si="103"/>
        <v/>
      </c>
    </row>
    <row r="3966" spans="11:16" x14ac:dyDescent="0.25">
      <c r="K3966" s="5"/>
      <c r="P3966" s="4" t="str">
        <f t="shared" si="103"/>
        <v/>
      </c>
    </row>
    <row r="3967" spans="11:16" x14ac:dyDescent="0.25">
      <c r="K3967" s="5"/>
      <c r="P3967" s="4" t="str">
        <f t="shared" si="103"/>
        <v/>
      </c>
    </row>
    <row r="3968" spans="11:16" x14ac:dyDescent="0.25">
      <c r="K3968" s="5"/>
      <c r="P3968" s="4" t="str">
        <f t="shared" si="103"/>
        <v/>
      </c>
    </row>
    <row r="3969" spans="11:16" x14ac:dyDescent="0.25">
      <c r="K3969" s="5"/>
      <c r="P3969" s="4" t="str">
        <f t="shared" si="103"/>
        <v/>
      </c>
    </row>
    <row r="3970" spans="11:16" x14ac:dyDescent="0.25">
      <c r="K3970" s="5"/>
      <c r="P3970" s="4" t="str">
        <f t="shared" si="103"/>
        <v/>
      </c>
    </row>
    <row r="3971" spans="11:16" x14ac:dyDescent="0.25">
      <c r="K3971" s="5"/>
      <c r="P3971" s="4" t="str">
        <f t="shared" ref="P3971:P4034" si="104">LEFT($A3971,22)</f>
        <v/>
      </c>
    </row>
    <row r="3972" spans="11:16" x14ac:dyDescent="0.25">
      <c r="K3972" s="5"/>
      <c r="P3972" s="4" t="str">
        <f t="shared" si="104"/>
        <v/>
      </c>
    </row>
    <row r="3973" spans="11:16" x14ac:dyDescent="0.25">
      <c r="K3973" s="5"/>
      <c r="P3973" s="4" t="str">
        <f t="shared" si="104"/>
        <v/>
      </c>
    </row>
    <row r="3974" spans="11:16" x14ac:dyDescent="0.25">
      <c r="K3974" s="5"/>
      <c r="P3974" s="4" t="str">
        <f t="shared" si="104"/>
        <v/>
      </c>
    </row>
    <row r="3975" spans="11:16" x14ac:dyDescent="0.25">
      <c r="K3975" s="5"/>
      <c r="P3975" s="4" t="str">
        <f t="shared" si="104"/>
        <v/>
      </c>
    </row>
    <row r="3976" spans="11:16" x14ac:dyDescent="0.25">
      <c r="K3976" s="5"/>
      <c r="P3976" s="4" t="str">
        <f t="shared" si="104"/>
        <v/>
      </c>
    </row>
    <row r="3977" spans="11:16" x14ac:dyDescent="0.25">
      <c r="K3977" s="5"/>
      <c r="P3977" s="4" t="str">
        <f t="shared" si="104"/>
        <v/>
      </c>
    </row>
    <row r="3978" spans="11:16" x14ac:dyDescent="0.25">
      <c r="K3978" s="5"/>
      <c r="P3978" s="4" t="str">
        <f t="shared" si="104"/>
        <v/>
      </c>
    </row>
    <row r="3979" spans="11:16" x14ac:dyDescent="0.25">
      <c r="K3979" s="5"/>
      <c r="P3979" s="4" t="str">
        <f t="shared" si="104"/>
        <v/>
      </c>
    </row>
    <row r="3980" spans="11:16" x14ac:dyDescent="0.25">
      <c r="K3980" s="5"/>
      <c r="P3980" s="4" t="str">
        <f t="shared" si="104"/>
        <v/>
      </c>
    </row>
    <row r="3981" spans="11:16" x14ac:dyDescent="0.25">
      <c r="K3981" s="5"/>
      <c r="P3981" s="4" t="str">
        <f t="shared" si="104"/>
        <v/>
      </c>
    </row>
    <row r="3982" spans="11:16" x14ac:dyDescent="0.25">
      <c r="K3982" s="5"/>
      <c r="P3982" s="4" t="str">
        <f t="shared" si="104"/>
        <v/>
      </c>
    </row>
    <row r="3983" spans="11:16" x14ac:dyDescent="0.25">
      <c r="K3983" s="5"/>
      <c r="P3983" s="4" t="str">
        <f t="shared" si="104"/>
        <v/>
      </c>
    </row>
    <row r="3984" spans="11:16" x14ac:dyDescent="0.25">
      <c r="K3984" s="5"/>
      <c r="P3984" s="4" t="str">
        <f t="shared" si="104"/>
        <v/>
      </c>
    </row>
    <row r="3985" spans="11:16" x14ac:dyDescent="0.25">
      <c r="K3985" s="5"/>
      <c r="P3985" s="4" t="str">
        <f t="shared" si="104"/>
        <v/>
      </c>
    </row>
    <row r="3986" spans="11:16" x14ac:dyDescent="0.25">
      <c r="K3986" s="5"/>
      <c r="P3986" s="4" t="str">
        <f t="shared" si="104"/>
        <v/>
      </c>
    </row>
    <row r="3987" spans="11:16" x14ac:dyDescent="0.25">
      <c r="K3987" s="5"/>
      <c r="P3987" s="4" t="str">
        <f t="shared" si="104"/>
        <v/>
      </c>
    </row>
    <row r="3988" spans="11:16" x14ac:dyDescent="0.25">
      <c r="K3988" s="5"/>
      <c r="P3988" s="4" t="str">
        <f t="shared" si="104"/>
        <v/>
      </c>
    </row>
    <row r="3989" spans="11:16" x14ac:dyDescent="0.25">
      <c r="K3989" s="5"/>
      <c r="P3989" s="4" t="str">
        <f t="shared" si="104"/>
        <v/>
      </c>
    </row>
    <row r="3990" spans="11:16" x14ac:dyDescent="0.25">
      <c r="K3990" s="5"/>
      <c r="P3990" s="4" t="str">
        <f t="shared" si="104"/>
        <v/>
      </c>
    </row>
    <row r="3991" spans="11:16" x14ac:dyDescent="0.25">
      <c r="K3991" s="5"/>
      <c r="P3991" s="4" t="str">
        <f t="shared" si="104"/>
        <v/>
      </c>
    </row>
    <row r="3992" spans="11:16" x14ac:dyDescent="0.25">
      <c r="K3992" s="5"/>
      <c r="P3992" s="4" t="str">
        <f t="shared" si="104"/>
        <v/>
      </c>
    </row>
    <row r="3993" spans="11:16" x14ac:dyDescent="0.25">
      <c r="K3993" s="5"/>
      <c r="P3993" s="4" t="str">
        <f t="shared" si="104"/>
        <v/>
      </c>
    </row>
    <row r="3994" spans="11:16" x14ac:dyDescent="0.25">
      <c r="K3994" s="5"/>
      <c r="P3994" s="4" t="str">
        <f t="shared" si="104"/>
        <v/>
      </c>
    </row>
    <row r="3995" spans="11:16" x14ac:dyDescent="0.25">
      <c r="K3995" s="5"/>
      <c r="P3995" s="4" t="str">
        <f t="shared" si="104"/>
        <v/>
      </c>
    </row>
    <row r="3996" spans="11:16" x14ac:dyDescent="0.25">
      <c r="K3996" s="5"/>
      <c r="P3996" s="4" t="str">
        <f t="shared" si="104"/>
        <v/>
      </c>
    </row>
    <row r="3997" spans="11:16" x14ac:dyDescent="0.25">
      <c r="K3997" s="5"/>
      <c r="P3997" s="4" t="str">
        <f t="shared" si="104"/>
        <v/>
      </c>
    </row>
    <row r="3998" spans="11:16" x14ac:dyDescent="0.25">
      <c r="K3998" s="5"/>
      <c r="P3998" s="4" t="str">
        <f t="shared" si="104"/>
        <v/>
      </c>
    </row>
    <row r="3999" spans="11:16" x14ac:dyDescent="0.25">
      <c r="K3999" s="5"/>
      <c r="P3999" s="4" t="str">
        <f t="shared" si="104"/>
        <v/>
      </c>
    </row>
    <row r="4000" spans="11:16" x14ac:dyDescent="0.25">
      <c r="K4000" s="5"/>
      <c r="P4000" s="4" t="str">
        <f t="shared" si="104"/>
        <v/>
      </c>
    </row>
    <row r="4001" spans="11:16" x14ac:dyDescent="0.25">
      <c r="K4001" s="5"/>
      <c r="P4001" s="4" t="str">
        <f t="shared" si="104"/>
        <v/>
      </c>
    </row>
    <row r="4002" spans="11:16" x14ac:dyDescent="0.25">
      <c r="K4002" s="5"/>
      <c r="P4002" s="4" t="str">
        <f t="shared" si="104"/>
        <v/>
      </c>
    </row>
    <row r="4003" spans="11:16" x14ac:dyDescent="0.25">
      <c r="K4003" s="5"/>
      <c r="P4003" s="4" t="str">
        <f t="shared" si="104"/>
        <v/>
      </c>
    </row>
    <row r="4004" spans="11:16" x14ac:dyDescent="0.25">
      <c r="K4004" s="5"/>
      <c r="P4004" s="4" t="str">
        <f t="shared" si="104"/>
        <v/>
      </c>
    </row>
    <row r="4005" spans="11:16" x14ac:dyDescent="0.25">
      <c r="K4005" s="5"/>
      <c r="P4005" s="4" t="str">
        <f t="shared" si="104"/>
        <v/>
      </c>
    </row>
    <row r="4006" spans="11:16" x14ac:dyDescent="0.25">
      <c r="K4006" s="5"/>
      <c r="P4006" s="4" t="str">
        <f t="shared" si="104"/>
        <v/>
      </c>
    </row>
    <row r="4007" spans="11:16" x14ac:dyDescent="0.25">
      <c r="K4007" s="5"/>
      <c r="P4007" s="4" t="str">
        <f t="shared" si="104"/>
        <v/>
      </c>
    </row>
    <row r="4008" spans="11:16" x14ac:dyDescent="0.25">
      <c r="K4008" s="5"/>
      <c r="P4008" s="4" t="str">
        <f t="shared" si="104"/>
        <v/>
      </c>
    </row>
    <row r="4009" spans="11:16" x14ac:dyDescent="0.25">
      <c r="K4009" s="5"/>
      <c r="P4009" s="4" t="str">
        <f t="shared" si="104"/>
        <v/>
      </c>
    </row>
    <row r="4010" spans="11:16" x14ac:dyDescent="0.25">
      <c r="K4010" s="5"/>
      <c r="P4010" s="4" t="str">
        <f t="shared" si="104"/>
        <v/>
      </c>
    </row>
    <row r="4011" spans="11:16" x14ac:dyDescent="0.25">
      <c r="K4011" s="5"/>
      <c r="P4011" s="4" t="str">
        <f t="shared" si="104"/>
        <v/>
      </c>
    </row>
    <row r="4012" spans="11:16" x14ac:dyDescent="0.25">
      <c r="K4012" s="5"/>
      <c r="P4012" s="4" t="str">
        <f t="shared" si="104"/>
        <v/>
      </c>
    </row>
    <row r="4013" spans="11:16" x14ac:dyDescent="0.25">
      <c r="K4013" s="5"/>
      <c r="P4013" s="4" t="str">
        <f t="shared" si="104"/>
        <v/>
      </c>
    </row>
    <row r="4014" spans="11:16" x14ac:dyDescent="0.25">
      <c r="K4014" s="5"/>
      <c r="P4014" s="4" t="str">
        <f t="shared" si="104"/>
        <v/>
      </c>
    </row>
    <row r="4015" spans="11:16" x14ac:dyDescent="0.25">
      <c r="K4015" s="5"/>
      <c r="P4015" s="4" t="str">
        <f t="shared" si="104"/>
        <v/>
      </c>
    </row>
    <row r="4016" spans="11:16" x14ac:dyDescent="0.25">
      <c r="K4016" s="5"/>
      <c r="P4016" s="4" t="str">
        <f t="shared" si="104"/>
        <v/>
      </c>
    </row>
    <row r="4017" spans="11:16" x14ac:dyDescent="0.25">
      <c r="K4017" s="5"/>
      <c r="P4017" s="4" t="str">
        <f t="shared" si="104"/>
        <v/>
      </c>
    </row>
    <row r="4018" spans="11:16" x14ac:dyDescent="0.25">
      <c r="K4018" s="5"/>
      <c r="P4018" s="4" t="str">
        <f t="shared" si="104"/>
        <v/>
      </c>
    </row>
    <row r="4019" spans="11:16" x14ac:dyDescent="0.25">
      <c r="K4019" s="5"/>
      <c r="P4019" s="4" t="str">
        <f t="shared" si="104"/>
        <v/>
      </c>
    </row>
    <row r="4020" spans="11:16" x14ac:dyDescent="0.25">
      <c r="K4020" s="5"/>
      <c r="P4020" s="4" t="str">
        <f t="shared" si="104"/>
        <v/>
      </c>
    </row>
    <row r="4021" spans="11:16" x14ac:dyDescent="0.25">
      <c r="K4021" s="5"/>
      <c r="P4021" s="4" t="str">
        <f t="shared" si="104"/>
        <v/>
      </c>
    </row>
    <row r="4022" spans="11:16" x14ac:dyDescent="0.25">
      <c r="K4022" s="5"/>
      <c r="P4022" s="4" t="str">
        <f t="shared" si="104"/>
        <v/>
      </c>
    </row>
    <row r="4023" spans="11:16" x14ac:dyDescent="0.25">
      <c r="K4023" s="5"/>
      <c r="P4023" s="4" t="str">
        <f t="shared" si="104"/>
        <v/>
      </c>
    </row>
    <row r="4024" spans="11:16" x14ac:dyDescent="0.25">
      <c r="K4024" s="5"/>
      <c r="P4024" s="4" t="str">
        <f t="shared" si="104"/>
        <v/>
      </c>
    </row>
    <row r="4025" spans="11:16" x14ac:dyDescent="0.25">
      <c r="K4025" s="5"/>
      <c r="P4025" s="4" t="str">
        <f t="shared" si="104"/>
        <v/>
      </c>
    </row>
    <row r="4026" spans="11:16" x14ac:dyDescent="0.25">
      <c r="K4026" s="5"/>
      <c r="P4026" s="4" t="str">
        <f t="shared" si="104"/>
        <v/>
      </c>
    </row>
    <row r="4027" spans="11:16" x14ac:dyDescent="0.25">
      <c r="K4027" s="5"/>
      <c r="P4027" s="4" t="str">
        <f t="shared" si="104"/>
        <v/>
      </c>
    </row>
    <row r="4028" spans="11:16" x14ac:dyDescent="0.25">
      <c r="K4028" s="5"/>
      <c r="P4028" s="4" t="str">
        <f t="shared" si="104"/>
        <v/>
      </c>
    </row>
    <row r="4029" spans="11:16" x14ac:dyDescent="0.25">
      <c r="K4029" s="5"/>
      <c r="P4029" s="4" t="str">
        <f t="shared" si="104"/>
        <v/>
      </c>
    </row>
    <row r="4030" spans="11:16" x14ac:dyDescent="0.25">
      <c r="K4030" s="5"/>
      <c r="P4030" s="4" t="str">
        <f t="shared" si="104"/>
        <v/>
      </c>
    </row>
    <row r="4031" spans="11:16" x14ac:dyDescent="0.25">
      <c r="K4031" s="5"/>
      <c r="P4031" s="4" t="str">
        <f t="shared" si="104"/>
        <v/>
      </c>
    </row>
    <row r="4032" spans="11:16" x14ac:dyDescent="0.25">
      <c r="K4032" s="5"/>
      <c r="P4032" s="4" t="str">
        <f t="shared" si="104"/>
        <v/>
      </c>
    </row>
    <row r="4033" spans="11:16" x14ac:dyDescent="0.25">
      <c r="K4033" s="5"/>
      <c r="P4033" s="4" t="str">
        <f t="shared" si="104"/>
        <v/>
      </c>
    </row>
    <row r="4034" spans="11:16" x14ac:dyDescent="0.25">
      <c r="K4034" s="5"/>
      <c r="P4034" s="4" t="str">
        <f t="shared" si="104"/>
        <v/>
      </c>
    </row>
    <row r="4035" spans="11:16" x14ac:dyDescent="0.25">
      <c r="K4035" s="5"/>
      <c r="P4035" s="4" t="str">
        <f t="shared" ref="P4035:P4098" si="105">LEFT($A4035,22)</f>
        <v/>
      </c>
    </row>
    <row r="4036" spans="11:16" x14ac:dyDescent="0.25">
      <c r="K4036" s="5"/>
      <c r="P4036" s="4" t="str">
        <f t="shared" si="105"/>
        <v/>
      </c>
    </row>
    <row r="4037" spans="11:16" x14ac:dyDescent="0.25">
      <c r="K4037" s="5"/>
      <c r="P4037" s="4" t="str">
        <f t="shared" si="105"/>
        <v/>
      </c>
    </row>
    <row r="4038" spans="11:16" x14ac:dyDescent="0.25">
      <c r="K4038" s="5"/>
      <c r="P4038" s="4" t="str">
        <f t="shared" si="105"/>
        <v/>
      </c>
    </row>
    <row r="4039" spans="11:16" x14ac:dyDescent="0.25">
      <c r="K4039" s="5"/>
      <c r="P4039" s="4" t="str">
        <f t="shared" si="105"/>
        <v/>
      </c>
    </row>
    <row r="4040" spans="11:16" x14ac:dyDescent="0.25">
      <c r="K4040" s="5"/>
      <c r="P4040" s="4" t="str">
        <f t="shared" si="105"/>
        <v/>
      </c>
    </row>
    <row r="4041" spans="11:16" x14ac:dyDescent="0.25">
      <c r="K4041" s="5"/>
      <c r="P4041" s="4" t="str">
        <f t="shared" si="105"/>
        <v/>
      </c>
    </row>
    <row r="4042" spans="11:16" x14ac:dyDescent="0.25">
      <c r="K4042" s="5"/>
      <c r="P4042" s="4" t="str">
        <f t="shared" si="105"/>
        <v/>
      </c>
    </row>
    <row r="4043" spans="11:16" x14ac:dyDescent="0.25">
      <c r="K4043" s="5"/>
      <c r="P4043" s="4" t="str">
        <f t="shared" si="105"/>
        <v/>
      </c>
    </row>
    <row r="4044" spans="11:16" x14ac:dyDescent="0.25">
      <c r="K4044" s="5"/>
      <c r="P4044" s="4" t="str">
        <f t="shared" si="105"/>
        <v/>
      </c>
    </row>
    <row r="4045" spans="11:16" x14ac:dyDescent="0.25">
      <c r="K4045" s="5"/>
      <c r="P4045" s="4" t="str">
        <f t="shared" si="105"/>
        <v/>
      </c>
    </row>
    <row r="4046" spans="11:16" x14ac:dyDescent="0.25">
      <c r="K4046" s="5"/>
      <c r="P4046" s="4" t="str">
        <f t="shared" si="105"/>
        <v/>
      </c>
    </row>
    <row r="4047" spans="11:16" x14ac:dyDescent="0.25">
      <c r="K4047" s="5"/>
      <c r="P4047" s="4" t="str">
        <f t="shared" si="105"/>
        <v/>
      </c>
    </row>
    <row r="4048" spans="11:16" x14ac:dyDescent="0.25">
      <c r="K4048" s="5"/>
      <c r="P4048" s="4" t="str">
        <f t="shared" si="105"/>
        <v/>
      </c>
    </row>
    <row r="4049" spans="11:16" x14ac:dyDescent="0.25">
      <c r="K4049" s="5"/>
      <c r="P4049" s="4" t="str">
        <f t="shared" si="105"/>
        <v/>
      </c>
    </row>
    <row r="4050" spans="11:16" x14ac:dyDescent="0.25">
      <c r="K4050" s="5"/>
      <c r="P4050" s="4" t="str">
        <f t="shared" si="105"/>
        <v/>
      </c>
    </row>
    <row r="4051" spans="11:16" x14ac:dyDescent="0.25">
      <c r="K4051" s="5"/>
      <c r="P4051" s="4" t="str">
        <f t="shared" si="105"/>
        <v/>
      </c>
    </row>
    <row r="4052" spans="11:16" x14ac:dyDescent="0.25">
      <c r="K4052" s="5"/>
      <c r="P4052" s="4" t="str">
        <f t="shared" si="105"/>
        <v/>
      </c>
    </row>
    <row r="4053" spans="11:16" x14ac:dyDescent="0.25">
      <c r="K4053" s="5"/>
      <c r="P4053" s="4" t="str">
        <f t="shared" si="105"/>
        <v/>
      </c>
    </row>
    <row r="4054" spans="11:16" x14ac:dyDescent="0.25">
      <c r="K4054" s="5"/>
      <c r="P4054" s="4" t="str">
        <f t="shared" si="105"/>
        <v/>
      </c>
    </row>
    <row r="4055" spans="11:16" x14ac:dyDescent="0.25">
      <c r="K4055" s="5"/>
      <c r="P4055" s="4" t="str">
        <f t="shared" si="105"/>
        <v/>
      </c>
    </row>
    <row r="4056" spans="11:16" x14ac:dyDescent="0.25">
      <c r="K4056" s="5"/>
      <c r="P4056" s="4" t="str">
        <f t="shared" si="105"/>
        <v/>
      </c>
    </row>
    <row r="4057" spans="11:16" x14ac:dyDescent="0.25">
      <c r="K4057" s="5"/>
      <c r="P4057" s="4" t="str">
        <f t="shared" si="105"/>
        <v/>
      </c>
    </row>
    <row r="4058" spans="11:16" x14ac:dyDescent="0.25">
      <c r="K4058" s="5"/>
      <c r="P4058" s="4" t="str">
        <f t="shared" si="105"/>
        <v/>
      </c>
    </row>
    <row r="4059" spans="11:16" x14ac:dyDescent="0.25">
      <c r="K4059" s="5"/>
      <c r="P4059" s="4" t="str">
        <f t="shared" si="105"/>
        <v/>
      </c>
    </row>
    <row r="4060" spans="11:16" x14ac:dyDescent="0.25">
      <c r="K4060" s="5"/>
      <c r="P4060" s="4" t="str">
        <f t="shared" si="105"/>
        <v/>
      </c>
    </row>
    <row r="4061" spans="11:16" x14ac:dyDescent="0.25">
      <c r="K4061" s="5"/>
      <c r="P4061" s="4" t="str">
        <f t="shared" si="105"/>
        <v/>
      </c>
    </row>
    <row r="4062" spans="11:16" x14ac:dyDescent="0.25">
      <c r="K4062" s="5"/>
      <c r="P4062" s="4" t="str">
        <f t="shared" si="105"/>
        <v/>
      </c>
    </row>
    <row r="4063" spans="11:16" x14ac:dyDescent="0.25">
      <c r="K4063" s="5"/>
      <c r="P4063" s="4" t="str">
        <f t="shared" si="105"/>
        <v/>
      </c>
    </row>
    <row r="4064" spans="11:16" x14ac:dyDescent="0.25">
      <c r="K4064" s="5"/>
      <c r="P4064" s="4" t="str">
        <f t="shared" si="105"/>
        <v/>
      </c>
    </row>
    <row r="4065" spans="11:16" x14ac:dyDescent="0.25">
      <c r="K4065" s="5"/>
      <c r="P4065" s="4" t="str">
        <f t="shared" si="105"/>
        <v/>
      </c>
    </row>
    <row r="4066" spans="11:16" x14ac:dyDescent="0.25">
      <c r="K4066" s="5"/>
      <c r="P4066" s="4" t="str">
        <f t="shared" si="105"/>
        <v/>
      </c>
    </row>
    <row r="4067" spans="11:16" x14ac:dyDescent="0.25">
      <c r="K4067" s="5"/>
      <c r="P4067" s="4" t="str">
        <f t="shared" si="105"/>
        <v/>
      </c>
    </row>
    <row r="4068" spans="11:16" x14ac:dyDescent="0.25">
      <c r="K4068" s="5"/>
      <c r="P4068" s="4" t="str">
        <f t="shared" si="105"/>
        <v/>
      </c>
    </row>
    <row r="4069" spans="11:16" x14ac:dyDescent="0.25">
      <c r="K4069" s="5"/>
      <c r="P4069" s="4" t="str">
        <f t="shared" si="105"/>
        <v/>
      </c>
    </row>
    <row r="4070" spans="11:16" x14ac:dyDescent="0.25">
      <c r="K4070" s="5"/>
      <c r="P4070" s="4" t="str">
        <f t="shared" si="105"/>
        <v/>
      </c>
    </row>
    <row r="4071" spans="11:16" x14ac:dyDescent="0.25">
      <c r="K4071" s="5"/>
      <c r="P4071" s="4" t="str">
        <f t="shared" si="105"/>
        <v/>
      </c>
    </row>
    <row r="4072" spans="11:16" x14ac:dyDescent="0.25">
      <c r="K4072" s="5"/>
      <c r="P4072" s="4" t="str">
        <f t="shared" si="105"/>
        <v/>
      </c>
    </row>
    <row r="4073" spans="11:16" x14ac:dyDescent="0.25">
      <c r="K4073" s="5"/>
      <c r="P4073" s="4" t="str">
        <f t="shared" si="105"/>
        <v/>
      </c>
    </row>
    <row r="4074" spans="11:16" x14ac:dyDescent="0.25">
      <c r="K4074" s="5"/>
      <c r="P4074" s="4" t="str">
        <f t="shared" si="105"/>
        <v/>
      </c>
    </row>
    <row r="4075" spans="11:16" x14ac:dyDescent="0.25">
      <c r="K4075" s="5"/>
      <c r="P4075" s="4" t="str">
        <f t="shared" si="105"/>
        <v/>
      </c>
    </row>
    <row r="4076" spans="11:16" x14ac:dyDescent="0.25">
      <c r="K4076" s="5"/>
      <c r="P4076" s="4" t="str">
        <f t="shared" si="105"/>
        <v/>
      </c>
    </row>
    <row r="4077" spans="11:16" x14ac:dyDescent="0.25">
      <c r="K4077" s="5"/>
      <c r="P4077" s="4" t="str">
        <f t="shared" si="105"/>
        <v/>
      </c>
    </row>
    <row r="4078" spans="11:16" x14ac:dyDescent="0.25">
      <c r="K4078" s="5"/>
      <c r="P4078" s="4" t="str">
        <f t="shared" si="105"/>
        <v/>
      </c>
    </row>
    <row r="4079" spans="11:16" x14ac:dyDescent="0.25">
      <c r="K4079" s="5"/>
      <c r="P4079" s="4" t="str">
        <f t="shared" si="105"/>
        <v/>
      </c>
    </row>
    <row r="4080" spans="11:16" x14ac:dyDescent="0.25">
      <c r="K4080" s="5"/>
      <c r="P4080" s="4" t="str">
        <f t="shared" si="105"/>
        <v/>
      </c>
    </row>
    <row r="4081" spans="11:16" x14ac:dyDescent="0.25">
      <c r="K4081" s="5"/>
      <c r="P4081" s="4" t="str">
        <f t="shared" si="105"/>
        <v/>
      </c>
    </row>
    <row r="4082" spans="11:16" x14ac:dyDescent="0.25">
      <c r="K4082" s="5"/>
      <c r="P4082" s="4" t="str">
        <f t="shared" si="105"/>
        <v/>
      </c>
    </row>
    <row r="4083" spans="11:16" x14ac:dyDescent="0.25">
      <c r="K4083" s="5"/>
      <c r="P4083" s="4" t="str">
        <f t="shared" si="105"/>
        <v/>
      </c>
    </row>
    <row r="4084" spans="11:16" x14ac:dyDescent="0.25">
      <c r="K4084" s="5"/>
      <c r="P4084" s="4" t="str">
        <f t="shared" si="105"/>
        <v/>
      </c>
    </row>
    <row r="4085" spans="11:16" x14ac:dyDescent="0.25">
      <c r="K4085" s="5"/>
      <c r="P4085" s="4" t="str">
        <f t="shared" si="105"/>
        <v/>
      </c>
    </row>
    <row r="4086" spans="11:16" x14ac:dyDescent="0.25">
      <c r="K4086" s="5"/>
      <c r="P4086" s="4" t="str">
        <f t="shared" si="105"/>
        <v/>
      </c>
    </row>
    <row r="4087" spans="11:16" x14ac:dyDescent="0.25">
      <c r="K4087" s="5"/>
      <c r="P4087" s="4" t="str">
        <f t="shared" si="105"/>
        <v/>
      </c>
    </row>
    <row r="4088" spans="11:16" x14ac:dyDescent="0.25">
      <c r="K4088" s="5"/>
      <c r="P4088" s="4" t="str">
        <f t="shared" si="105"/>
        <v/>
      </c>
    </row>
    <row r="4089" spans="11:16" x14ac:dyDescent="0.25">
      <c r="K4089" s="5"/>
      <c r="P4089" s="4" t="str">
        <f t="shared" si="105"/>
        <v/>
      </c>
    </row>
    <row r="4090" spans="11:16" x14ac:dyDescent="0.25">
      <c r="K4090" s="5"/>
      <c r="P4090" s="4" t="str">
        <f t="shared" si="105"/>
        <v/>
      </c>
    </row>
    <row r="4091" spans="11:16" x14ac:dyDescent="0.25">
      <c r="K4091" s="5"/>
      <c r="P4091" s="4" t="str">
        <f t="shared" si="105"/>
        <v/>
      </c>
    </row>
    <row r="4092" spans="11:16" x14ac:dyDescent="0.25">
      <c r="K4092" s="5"/>
      <c r="P4092" s="4" t="str">
        <f t="shared" si="105"/>
        <v/>
      </c>
    </row>
    <row r="4093" spans="11:16" x14ac:dyDescent="0.25">
      <c r="K4093" s="5"/>
      <c r="P4093" s="4" t="str">
        <f t="shared" si="105"/>
        <v/>
      </c>
    </row>
    <row r="4094" spans="11:16" x14ac:dyDescent="0.25">
      <c r="K4094" s="5"/>
      <c r="P4094" s="4" t="str">
        <f t="shared" si="105"/>
        <v/>
      </c>
    </row>
    <row r="4095" spans="11:16" x14ac:dyDescent="0.25">
      <c r="K4095" s="5"/>
      <c r="P4095" s="4" t="str">
        <f t="shared" si="105"/>
        <v/>
      </c>
    </row>
    <row r="4096" spans="11:16" x14ac:dyDescent="0.25">
      <c r="K4096" s="5"/>
      <c r="P4096" s="4" t="str">
        <f t="shared" si="105"/>
        <v/>
      </c>
    </row>
    <row r="4097" spans="11:16" x14ac:dyDescent="0.25">
      <c r="K4097" s="5"/>
      <c r="P4097" s="4" t="str">
        <f t="shared" si="105"/>
        <v/>
      </c>
    </row>
    <row r="4098" spans="11:16" x14ac:dyDescent="0.25">
      <c r="K4098" s="5"/>
      <c r="P4098" s="4" t="str">
        <f t="shared" si="105"/>
        <v/>
      </c>
    </row>
    <row r="4099" spans="11:16" x14ac:dyDescent="0.25">
      <c r="K4099" s="5"/>
      <c r="P4099" s="4" t="str">
        <f t="shared" ref="P4099:P4162" si="106">LEFT($A4099,22)</f>
        <v/>
      </c>
    </row>
    <row r="4100" spans="11:16" x14ac:dyDescent="0.25">
      <c r="K4100" s="5"/>
      <c r="P4100" s="4" t="str">
        <f t="shared" si="106"/>
        <v/>
      </c>
    </row>
    <row r="4101" spans="11:16" x14ac:dyDescent="0.25">
      <c r="K4101" s="5"/>
      <c r="P4101" s="4" t="str">
        <f t="shared" si="106"/>
        <v/>
      </c>
    </row>
    <row r="4102" spans="11:16" x14ac:dyDescent="0.25">
      <c r="K4102" s="5"/>
      <c r="P4102" s="4" t="str">
        <f t="shared" si="106"/>
        <v/>
      </c>
    </row>
    <row r="4103" spans="11:16" x14ac:dyDescent="0.25">
      <c r="K4103" s="5"/>
      <c r="P4103" s="4" t="str">
        <f t="shared" si="106"/>
        <v/>
      </c>
    </row>
    <row r="4104" spans="11:16" x14ac:dyDescent="0.25">
      <c r="K4104" s="5"/>
      <c r="P4104" s="4" t="str">
        <f t="shared" si="106"/>
        <v/>
      </c>
    </row>
    <row r="4105" spans="11:16" x14ac:dyDescent="0.25">
      <c r="K4105" s="5"/>
      <c r="P4105" s="4" t="str">
        <f t="shared" si="106"/>
        <v/>
      </c>
    </row>
    <row r="4106" spans="11:16" x14ac:dyDescent="0.25">
      <c r="K4106" s="5"/>
      <c r="P4106" s="4" t="str">
        <f t="shared" si="106"/>
        <v/>
      </c>
    </row>
    <row r="4107" spans="11:16" x14ac:dyDescent="0.25">
      <c r="K4107" s="5"/>
      <c r="P4107" s="4" t="str">
        <f t="shared" si="106"/>
        <v/>
      </c>
    </row>
    <row r="4108" spans="11:16" x14ac:dyDescent="0.25">
      <c r="K4108" s="5"/>
      <c r="P4108" s="4" t="str">
        <f t="shared" si="106"/>
        <v/>
      </c>
    </row>
    <row r="4109" spans="11:16" x14ac:dyDescent="0.25">
      <c r="K4109" s="5"/>
      <c r="P4109" s="4" t="str">
        <f t="shared" si="106"/>
        <v/>
      </c>
    </row>
    <row r="4110" spans="11:16" x14ac:dyDescent="0.25">
      <c r="K4110" s="5"/>
      <c r="P4110" s="4" t="str">
        <f t="shared" si="106"/>
        <v/>
      </c>
    </row>
    <row r="4111" spans="11:16" x14ac:dyDescent="0.25">
      <c r="K4111" s="5"/>
      <c r="P4111" s="4" t="str">
        <f t="shared" si="106"/>
        <v/>
      </c>
    </row>
    <row r="4112" spans="11:16" x14ac:dyDescent="0.25">
      <c r="K4112" s="5"/>
      <c r="P4112" s="4" t="str">
        <f t="shared" si="106"/>
        <v/>
      </c>
    </row>
    <row r="4113" spans="11:16" x14ac:dyDescent="0.25">
      <c r="K4113" s="5"/>
      <c r="P4113" s="4" t="str">
        <f t="shared" si="106"/>
        <v/>
      </c>
    </row>
    <row r="4114" spans="11:16" x14ac:dyDescent="0.25">
      <c r="K4114" s="5"/>
      <c r="P4114" s="4" t="str">
        <f t="shared" si="106"/>
        <v/>
      </c>
    </row>
    <row r="4115" spans="11:16" x14ac:dyDescent="0.25">
      <c r="K4115" s="5"/>
      <c r="P4115" s="4" t="str">
        <f t="shared" si="106"/>
        <v/>
      </c>
    </row>
    <row r="4116" spans="11:16" x14ac:dyDescent="0.25">
      <c r="K4116" s="5"/>
      <c r="P4116" s="4" t="str">
        <f t="shared" si="106"/>
        <v/>
      </c>
    </row>
    <row r="4117" spans="11:16" x14ac:dyDescent="0.25">
      <c r="K4117" s="5"/>
      <c r="P4117" s="4" t="str">
        <f t="shared" si="106"/>
        <v/>
      </c>
    </row>
    <row r="4118" spans="11:16" x14ac:dyDescent="0.25">
      <c r="K4118" s="5"/>
      <c r="P4118" s="4" t="str">
        <f t="shared" si="106"/>
        <v/>
      </c>
    </row>
    <row r="4119" spans="11:16" x14ac:dyDescent="0.25">
      <c r="K4119" s="5"/>
      <c r="P4119" s="4" t="str">
        <f t="shared" si="106"/>
        <v/>
      </c>
    </row>
    <row r="4120" spans="11:16" x14ac:dyDescent="0.25">
      <c r="K4120" s="5"/>
      <c r="P4120" s="4" t="str">
        <f t="shared" si="106"/>
        <v/>
      </c>
    </row>
    <row r="4121" spans="11:16" x14ac:dyDescent="0.25">
      <c r="K4121" s="5"/>
      <c r="P4121" s="4" t="str">
        <f t="shared" si="106"/>
        <v/>
      </c>
    </row>
    <row r="4122" spans="11:16" x14ac:dyDescent="0.25">
      <c r="K4122" s="5"/>
      <c r="P4122" s="4" t="str">
        <f t="shared" si="106"/>
        <v/>
      </c>
    </row>
    <row r="4123" spans="11:16" x14ac:dyDescent="0.25">
      <c r="K4123" s="5"/>
      <c r="P4123" s="4" t="str">
        <f t="shared" si="106"/>
        <v/>
      </c>
    </row>
    <row r="4124" spans="11:16" x14ac:dyDescent="0.25">
      <c r="K4124" s="5"/>
      <c r="P4124" s="4" t="str">
        <f t="shared" si="106"/>
        <v/>
      </c>
    </row>
    <row r="4125" spans="11:16" x14ac:dyDescent="0.25">
      <c r="K4125" s="5"/>
      <c r="P4125" s="4" t="str">
        <f t="shared" si="106"/>
        <v/>
      </c>
    </row>
    <row r="4126" spans="11:16" x14ac:dyDescent="0.25">
      <c r="K4126" s="5"/>
      <c r="P4126" s="4" t="str">
        <f t="shared" si="106"/>
        <v/>
      </c>
    </row>
    <row r="4127" spans="11:16" x14ac:dyDescent="0.25">
      <c r="K4127" s="5"/>
      <c r="P4127" s="4" t="str">
        <f t="shared" si="106"/>
        <v/>
      </c>
    </row>
    <row r="4128" spans="11:16" x14ac:dyDescent="0.25">
      <c r="K4128" s="5"/>
      <c r="P4128" s="4" t="str">
        <f t="shared" si="106"/>
        <v/>
      </c>
    </row>
    <row r="4129" spans="11:16" x14ac:dyDescent="0.25">
      <c r="K4129" s="5"/>
      <c r="P4129" s="4" t="str">
        <f t="shared" si="106"/>
        <v/>
      </c>
    </row>
    <row r="4130" spans="11:16" x14ac:dyDescent="0.25">
      <c r="K4130" s="5"/>
      <c r="P4130" s="4" t="str">
        <f t="shared" si="106"/>
        <v/>
      </c>
    </row>
    <row r="4131" spans="11:16" x14ac:dyDescent="0.25">
      <c r="K4131" s="5"/>
      <c r="P4131" s="4" t="str">
        <f t="shared" si="106"/>
        <v/>
      </c>
    </row>
    <row r="4132" spans="11:16" x14ac:dyDescent="0.25">
      <c r="K4132" s="5"/>
      <c r="P4132" s="4" t="str">
        <f t="shared" si="106"/>
        <v/>
      </c>
    </row>
    <row r="4133" spans="11:16" x14ac:dyDescent="0.25">
      <c r="K4133" s="5"/>
      <c r="P4133" s="4" t="str">
        <f t="shared" si="106"/>
        <v/>
      </c>
    </row>
    <row r="4134" spans="11:16" x14ac:dyDescent="0.25">
      <c r="K4134" s="5"/>
      <c r="P4134" s="4" t="str">
        <f t="shared" si="106"/>
        <v/>
      </c>
    </row>
    <row r="4135" spans="11:16" x14ac:dyDescent="0.25">
      <c r="K4135" s="5"/>
      <c r="P4135" s="4" t="str">
        <f t="shared" si="106"/>
        <v/>
      </c>
    </row>
    <row r="4136" spans="11:16" x14ac:dyDescent="0.25">
      <c r="K4136" s="5"/>
      <c r="P4136" s="4" t="str">
        <f t="shared" si="106"/>
        <v/>
      </c>
    </row>
    <row r="4137" spans="11:16" x14ac:dyDescent="0.25">
      <c r="K4137" s="5"/>
      <c r="P4137" s="4" t="str">
        <f t="shared" si="106"/>
        <v/>
      </c>
    </row>
    <row r="4138" spans="11:16" x14ac:dyDescent="0.25">
      <c r="K4138" s="5"/>
      <c r="P4138" s="4" t="str">
        <f t="shared" si="106"/>
        <v/>
      </c>
    </row>
    <row r="4139" spans="11:16" x14ac:dyDescent="0.25">
      <c r="K4139" s="5"/>
      <c r="P4139" s="4" t="str">
        <f t="shared" si="106"/>
        <v/>
      </c>
    </row>
    <row r="4140" spans="11:16" x14ac:dyDescent="0.25">
      <c r="K4140" s="5"/>
      <c r="P4140" s="4" t="str">
        <f t="shared" si="106"/>
        <v/>
      </c>
    </row>
    <row r="4141" spans="11:16" x14ac:dyDescent="0.25">
      <c r="K4141" s="5"/>
      <c r="P4141" s="4" t="str">
        <f t="shared" si="106"/>
        <v/>
      </c>
    </row>
    <row r="4142" spans="11:16" x14ac:dyDescent="0.25">
      <c r="K4142" s="5"/>
      <c r="P4142" s="4" t="str">
        <f t="shared" si="106"/>
        <v/>
      </c>
    </row>
    <row r="4143" spans="11:16" x14ac:dyDescent="0.25">
      <c r="K4143" s="5"/>
      <c r="P4143" s="4" t="str">
        <f t="shared" si="106"/>
        <v/>
      </c>
    </row>
    <row r="4144" spans="11:16" x14ac:dyDescent="0.25">
      <c r="K4144" s="5"/>
      <c r="P4144" s="4" t="str">
        <f t="shared" si="106"/>
        <v/>
      </c>
    </row>
    <row r="4145" spans="11:16" x14ac:dyDescent="0.25">
      <c r="K4145" s="5"/>
      <c r="P4145" s="4" t="str">
        <f t="shared" si="106"/>
        <v/>
      </c>
    </row>
    <row r="4146" spans="11:16" x14ac:dyDescent="0.25">
      <c r="K4146" s="5"/>
      <c r="P4146" s="4" t="str">
        <f t="shared" si="106"/>
        <v/>
      </c>
    </row>
    <row r="4147" spans="11:16" x14ac:dyDescent="0.25">
      <c r="K4147" s="5"/>
      <c r="P4147" s="4" t="str">
        <f t="shared" si="106"/>
        <v/>
      </c>
    </row>
    <row r="4148" spans="11:16" x14ac:dyDescent="0.25">
      <c r="K4148" s="5"/>
      <c r="P4148" s="4" t="str">
        <f t="shared" si="106"/>
        <v/>
      </c>
    </row>
    <row r="4149" spans="11:16" x14ac:dyDescent="0.25">
      <c r="K4149" s="5"/>
      <c r="P4149" s="4" t="str">
        <f t="shared" si="106"/>
        <v/>
      </c>
    </row>
    <row r="4150" spans="11:16" x14ac:dyDescent="0.25">
      <c r="K4150" s="5"/>
      <c r="P4150" s="4" t="str">
        <f t="shared" si="106"/>
        <v/>
      </c>
    </row>
    <row r="4151" spans="11:16" x14ac:dyDescent="0.25">
      <c r="K4151" s="5"/>
      <c r="P4151" s="4" t="str">
        <f t="shared" si="106"/>
        <v/>
      </c>
    </row>
    <row r="4152" spans="11:16" x14ac:dyDescent="0.25">
      <c r="K4152" s="5"/>
      <c r="P4152" s="4" t="str">
        <f t="shared" si="106"/>
        <v/>
      </c>
    </row>
    <row r="4153" spans="11:16" x14ac:dyDescent="0.25">
      <c r="K4153" s="5"/>
      <c r="P4153" s="4" t="str">
        <f t="shared" si="106"/>
        <v/>
      </c>
    </row>
    <row r="4154" spans="11:16" x14ac:dyDescent="0.25">
      <c r="K4154" s="5"/>
      <c r="P4154" s="4" t="str">
        <f t="shared" si="106"/>
        <v/>
      </c>
    </row>
    <row r="4155" spans="11:16" x14ac:dyDescent="0.25">
      <c r="K4155" s="5"/>
      <c r="P4155" s="4" t="str">
        <f t="shared" si="106"/>
        <v/>
      </c>
    </row>
    <row r="4156" spans="11:16" x14ac:dyDescent="0.25">
      <c r="K4156" s="5"/>
      <c r="P4156" s="4" t="str">
        <f t="shared" si="106"/>
        <v/>
      </c>
    </row>
    <row r="4157" spans="11:16" x14ac:dyDescent="0.25">
      <c r="K4157" s="5"/>
      <c r="P4157" s="4" t="str">
        <f t="shared" si="106"/>
        <v/>
      </c>
    </row>
    <row r="4158" spans="11:16" x14ac:dyDescent="0.25">
      <c r="K4158" s="5"/>
      <c r="P4158" s="4" t="str">
        <f t="shared" si="106"/>
        <v/>
      </c>
    </row>
    <row r="4159" spans="11:16" x14ac:dyDescent="0.25">
      <c r="K4159" s="5"/>
      <c r="P4159" s="4" t="str">
        <f t="shared" si="106"/>
        <v/>
      </c>
    </row>
    <row r="4160" spans="11:16" x14ac:dyDescent="0.25">
      <c r="K4160" s="5"/>
      <c r="P4160" s="4" t="str">
        <f t="shared" si="106"/>
        <v/>
      </c>
    </row>
    <row r="4161" spans="11:16" x14ac:dyDescent="0.25">
      <c r="K4161" s="5"/>
      <c r="P4161" s="4" t="str">
        <f t="shared" si="106"/>
        <v/>
      </c>
    </row>
    <row r="4162" spans="11:16" x14ac:dyDescent="0.25">
      <c r="K4162" s="5"/>
      <c r="P4162" s="4" t="str">
        <f t="shared" si="106"/>
        <v/>
      </c>
    </row>
    <row r="4163" spans="11:16" x14ac:dyDescent="0.25">
      <c r="K4163" s="5"/>
      <c r="P4163" s="4" t="str">
        <f t="shared" ref="P4163:P4226" si="107">LEFT($A4163,22)</f>
        <v/>
      </c>
    </row>
    <row r="4164" spans="11:16" x14ac:dyDescent="0.25">
      <c r="K4164" s="5"/>
      <c r="P4164" s="4" t="str">
        <f t="shared" si="107"/>
        <v/>
      </c>
    </row>
    <row r="4165" spans="11:16" x14ac:dyDescent="0.25">
      <c r="K4165" s="5"/>
      <c r="P4165" s="4" t="str">
        <f t="shared" si="107"/>
        <v/>
      </c>
    </row>
    <row r="4166" spans="11:16" x14ac:dyDescent="0.25">
      <c r="K4166" s="5"/>
      <c r="P4166" s="4" t="str">
        <f t="shared" si="107"/>
        <v/>
      </c>
    </row>
    <row r="4167" spans="11:16" x14ac:dyDescent="0.25">
      <c r="K4167" s="5"/>
      <c r="P4167" s="4" t="str">
        <f t="shared" si="107"/>
        <v/>
      </c>
    </row>
    <row r="4168" spans="11:16" x14ac:dyDescent="0.25">
      <c r="K4168" s="5"/>
      <c r="P4168" s="4" t="str">
        <f t="shared" si="107"/>
        <v/>
      </c>
    </row>
    <row r="4169" spans="11:16" x14ac:dyDescent="0.25">
      <c r="K4169" s="5"/>
      <c r="P4169" s="4" t="str">
        <f t="shared" si="107"/>
        <v/>
      </c>
    </row>
    <row r="4170" spans="11:16" x14ac:dyDescent="0.25">
      <c r="K4170" s="5"/>
      <c r="P4170" s="4" t="str">
        <f t="shared" si="107"/>
        <v/>
      </c>
    </row>
    <row r="4171" spans="11:16" x14ac:dyDescent="0.25">
      <c r="K4171" s="5"/>
      <c r="P4171" s="4" t="str">
        <f t="shared" si="107"/>
        <v/>
      </c>
    </row>
    <row r="4172" spans="11:16" x14ac:dyDescent="0.25">
      <c r="K4172" s="5"/>
      <c r="P4172" s="4" t="str">
        <f t="shared" si="107"/>
        <v/>
      </c>
    </row>
    <row r="4173" spans="11:16" x14ac:dyDescent="0.25">
      <c r="K4173" s="5"/>
      <c r="P4173" s="4" t="str">
        <f t="shared" si="107"/>
        <v/>
      </c>
    </row>
    <row r="4174" spans="11:16" x14ac:dyDescent="0.25">
      <c r="K4174" s="5"/>
      <c r="P4174" s="4" t="str">
        <f t="shared" si="107"/>
        <v/>
      </c>
    </row>
    <row r="4175" spans="11:16" x14ac:dyDescent="0.25">
      <c r="K4175" s="5"/>
      <c r="P4175" s="4" t="str">
        <f t="shared" si="107"/>
        <v/>
      </c>
    </row>
    <row r="4176" spans="11:16" x14ac:dyDescent="0.25">
      <c r="K4176" s="5"/>
      <c r="P4176" s="4" t="str">
        <f t="shared" si="107"/>
        <v/>
      </c>
    </row>
    <row r="4177" spans="11:16" x14ac:dyDescent="0.25">
      <c r="K4177" s="5"/>
      <c r="P4177" s="4" t="str">
        <f t="shared" si="107"/>
        <v/>
      </c>
    </row>
    <row r="4178" spans="11:16" x14ac:dyDescent="0.25">
      <c r="K4178" s="5"/>
      <c r="P4178" s="4" t="str">
        <f t="shared" si="107"/>
        <v/>
      </c>
    </row>
    <row r="4179" spans="11:16" x14ac:dyDescent="0.25">
      <c r="K4179" s="5"/>
      <c r="P4179" s="4" t="str">
        <f t="shared" si="107"/>
        <v/>
      </c>
    </row>
    <row r="4180" spans="11:16" x14ac:dyDescent="0.25">
      <c r="K4180" s="5"/>
      <c r="P4180" s="4" t="str">
        <f t="shared" si="107"/>
        <v/>
      </c>
    </row>
    <row r="4181" spans="11:16" x14ac:dyDescent="0.25">
      <c r="K4181" s="5"/>
      <c r="P4181" s="4" t="str">
        <f t="shared" si="107"/>
        <v/>
      </c>
    </row>
    <row r="4182" spans="11:16" x14ac:dyDescent="0.25">
      <c r="K4182" s="5"/>
      <c r="P4182" s="4" t="str">
        <f t="shared" si="107"/>
        <v/>
      </c>
    </row>
    <row r="4183" spans="11:16" x14ac:dyDescent="0.25">
      <c r="K4183" s="5"/>
      <c r="P4183" s="4" t="str">
        <f t="shared" si="107"/>
        <v/>
      </c>
    </row>
    <row r="4184" spans="11:16" x14ac:dyDescent="0.25">
      <c r="K4184" s="5"/>
      <c r="P4184" s="4" t="str">
        <f t="shared" si="107"/>
        <v/>
      </c>
    </row>
    <row r="4185" spans="11:16" x14ac:dyDescent="0.25">
      <c r="K4185" s="5"/>
      <c r="P4185" s="4" t="str">
        <f t="shared" si="107"/>
        <v/>
      </c>
    </row>
    <row r="4186" spans="11:16" x14ac:dyDescent="0.25">
      <c r="K4186" s="5"/>
      <c r="P4186" s="4" t="str">
        <f t="shared" si="107"/>
        <v/>
      </c>
    </row>
    <row r="4187" spans="11:16" x14ac:dyDescent="0.25">
      <c r="K4187" s="5"/>
      <c r="P4187" s="4" t="str">
        <f t="shared" si="107"/>
        <v/>
      </c>
    </row>
    <row r="4188" spans="11:16" x14ac:dyDescent="0.25">
      <c r="K4188" s="5"/>
      <c r="P4188" s="4" t="str">
        <f t="shared" si="107"/>
        <v/>
      </c>
    </row>
    <row r="4189" spans="11:16" x14ac:dyDescent="0.25">
      <c r="K4189" s="5"/>
      <c r="P4189" s="4" t="str">
        <f t="shared" si="107"/>
        <v/>
      </c>
    </row>
    <row r="4190" spans="11:16" x14ac:dyDescent="0.25">
      <c r="K4190" s="5"/>
      <c r="P4190" s="4" t="str">
        <f t="shared" si="107"/>
        <v/>
      </c>
    </row>
    <row r="4191" spans="11:16" x14ac:dyDescent="0.25">
      <c r="K4191" s="5"/>
      <c r="P4191" s="4" t="str">
        <f t="shared" si="107"/>
        <v/>
      </c>
    </row>
    <row r="4192" spans="11:16" x14ac:dyDescent="0.25">
      <c r="K4192" s="5"/>
      <c r="P4192" s="4" t="str">
        <f t="shared" si="107"/>
        <v/>
      </c>
    </row>
    <row r="4193" spans="11:16" x14ac:dyDescent="0.25">
      <c r="K4193" s="5"/>
      <c r="P4193" s="4" t="str">
        <f t="shared" si="107"/>
        <v/>
      </c>
    </row>
    <row r="4194" spans="11:16" x14ac:dyDescent="0.25">
      <c r="K4194" s="5"/>
      <c r="P4194" s="4" t="str">
        <f t="shared" si="107"/>
        <v/>
      </c>
    </row>
    <row r="4195" spans="11:16" x14ac:dyDescent="0.25">
      <c r="K4195" s="5"/>
      <c r="P4195" s="4" t="str">
        <f t="shared" si="107"/>
        <v/>
      </c>
    </row>
    <row r="4196" spans="11:16" x14ac:dyDescent="0.25">
      <c r="K4196" s="5"/>
      <c r="P4196" s="4" t="str">
        <f t="shared" si="107"/>
        <v/>
      </c>
    </row>
    <row r="4197" spans="11:16" x14ac:dyDescent="0.25">
      <c r="K4197" s="5"/>
      <c r="P4197" s="4" t="str">
        <f t="shared" si="107"/>
        <v/>
      </c>
    </row>
    <row r="4198" spans="11:16" x14ac:dyDescent="0.25">
      <c r="K4198" s="5"/>
      <c r="P4198" s="4" t="str">
        <f t="shared" si="107"/>
        <v/>
      </c>
    </row>
    <row r="4199" spans="11:16" x14ac:dyDescent="0.25">
      <c r="K4199" s="5"/>
      <c r="P4199" s="4" t="str">
        <f t="shared" si="107"/>
        <v/>
      </c>
    </row>
    <row r="4200" spans="11:16" x14ac:dyDescent="0.25">
      <c r="K4200" s="5"/>
      <c r="P4200" s="4" t="str">
        <f t="shared" si="107"/>
        <v/>
      </c>
    </row>
    <row r="4201" spans="11:16" x14ac:dyDescent="0.25">
      <c r="K4201" s="5"/>
      <c r="P4201" s="4" t="str">
        <f t="shared" si="107"/>
        <v/>
      </c>
    </row>
    <row r="4202" spans="11:16" x14ac:dyDescent="0.25">
      <c r="K4202" s="5"/>
      <c r="P4202" s="4" t="str">
        <f t="shared" si="107"/>
        <v/>
      </c>
    </row>
    <row r="4203" spans="11:16" x14ac:dyDescent="0.25">
      <c r="K4203" s="5"/>
      <c r="P4203" s="4" t="str">
        <f t="shared" si="107"/>
        <v/>
      </c>
    </row>
    <row r="4204" spans="11:16" x14ac:dyDescent="0.25">
      <c r="K4204" s="5"/>
      <c r="P4204" s="4" t="str">
        <f t="shared" si="107"/>
        <v/>
      </c>
    </row>
    <row r="4205" spans="11:16" x14ac:dyDescent="0.25">
      <c r="K4205" s="5"/>
      <c r="P4205" s="4" t="str">
        <f t="shared" si="107"/>
        <v/>
      </c>
    </row>
    <row r="4206" spans="11:16" x14ac:dyDescent="0.25">
      <c r="K4206" s="5"/>
      <c r="P4206" s="4" t="str">
        <f t="shared" si="107"/>
        <v/>
      </c>
    </row>
    <row r="4207" spans="11:16" x14ac:dyDescent="0.25">
      <c r="K4207" s="5"/>
      <c r="P4207" s="4" t="str">
        <f t="shared" si="107"/>
        <v/>
      </c>
    </row>
    <row r="4208" spans="11:16" x14ac:dyDescent="0.25">
      <c r="K4208" s="5"/>
      <c r="P4208" s="4" t="str">
        <f t="shared" si="107"/>
        <v/>
      </c>
    </row>
    <row r="4209" spans="11:16" x14ac:dyDescent="0.25">
      <c r="K4209" s="5"/>
      <c r="P4209" s="4" t="str">
        <f t="shared" si="107"/>
        <v/>
      </c>
    </row>
    <row r="4210" spans="11:16" x14ac:dyDescent="0.25">
      <c r="K4210" s="5"/>
      <c r="P4210" s="4" t="str">
        <f t="shared" si="107"/>
        <v/>
      </c>
    </row>
    <row r="4211" spans="11:16" x14ac:dyDescent="0.25">
      <c r="K4211" s="5"/>
      <c r="P4211" s="4" t="str">
        <f t="shared" si="107"/>
        <v/>
      </c>
    </row>
    <row r="4212" spans="11:16" x14ac:dyDescent="0.25">
      <c r="K4212" s="5"/>
      <c r="P4212" s="4" t="str">
        <f t="shared" si="107"/>
        <v/>
      </c>
    </row>
    <row r="4213" spans="11:16" x14ac:dyDescent="0.25">
      <c r="K4213" s="5"/>
      <c r="P4213" s="4" t="str">
        <f t="shared" si="107"/>
        <v/>
      </c>
    </row>
    <row r="4214" spans="11:16" x14ac:dyDescent="0.25">
      <c r="K4214" s="5"/>
      <c r="P4214" s="4" t="str">
        <f t="shared" si="107"/>
        <v/>
      </c>
    </row>
    <row r="4215" spans="11:16" x14ac:dyDescent="0.25">
      <c r="K4215" s="5"/>
      <c r="P4215" s="4" t="str">
        <f t="shared" si="107"/>
        <v/>
      </c>
    </row>
    <row r="4216" spans="11:16" x14ac:dyDescent="0.25">
      <c r="K4216" s="5"/>
      <c r="P4216" s="4" t="str">
        <f t="shared" si="107"/>
        <v/>
      </c>
    </row>
    <row r="4217" spans="11:16" x14ac:dyDescent="0.25">
      <c r="K4217" s="5"/>
      <c r="P4217" s="4" t="str">
        <f t="shared" si="107"/>
        <v/>
      </c>
    </row>
    <row r="4218" spans="11:16" x14ac:dyDescent="0.25">
      <c r="K4218" s="5"/>
      <c r="P4218" s="4" t="str">
        <f t="shared" si="107"/>
        <v/>
      </c>
    </row>
    <row r="4219" spans="11:16" x14ac:dyDescent="0.25">
      <c r="K4219" s="5"/>
      <c r="P4219" s="4" t="str">
        <f t="shared" si="107"/>
        <v/>
      </c>
    </row>
    <row r="4220" spans="11:16" x14ac:dyDescent="0.25">
      <c r="K4220" s="5"/>
      <c r="P4220" s="4" t="str">
        <f t="shared" si="107"/>
        <v/>
      </c>
    </row>
    <row r="4221" spans="11:16" x14ac:dyDescent="0.25">
      <c r="K4221" s="5"/>
      <c r="P4221" s="4" t="str">
        <f t="shared" si="107"/>
        <v/>
      </c>
    </row>
    <row r="4222" spans="11:16" x14ac:dyDescent="0.25">
      <c r="K4222" s="5"/>
      <c r="P4222" s="4" t="str">
        <f t="shared" si="107"/>
        <v/>
      </c>
    </row>
    <row r="4223" spans="11:16" x14ac:dyDescent="0.25">
      <c r="K4223" s="5"/>
      <c r="P4223" s="4" t="str">
        <f t="shared" si="107"/>
        <v/>
      </c>
    </row>
    <row r="4224" spans="11:16" x14ac:dyDescent="0.25">
      <c r="K4224" s="5"/>
      <c r="P4224" s="4" t="str">
        <f t="shared" si="107"/>
        <v/>
      </c>
    </row>
    <row r="4225" spans="11:16" x14ac:dyDescent="0.25">
      <c r="K4225" s="5"/>
      <c r="P4225" s="4" t="str">
        <f t="shared" si="107"/>
        <v/>
      </c>
    </row>
    <row r="4226" spans="11:16" x14ac:dyDescent="0.25">
      <c r="K4226" s="5"/>
      <c r="P4226" s="4" t="str">
        <f t="shared" si="107"/>
        <v/>
      </c>
    </row>
    <row r="4227" spans="11:16" x14ac:dyDescent="0.25">
      <c r="K4227" s="5"/>
      <c r="P4227" s="4" t="str">
        <f t="shared" ref="P4227:P4290" si="108">LEFT($A4227,22)</f>
        <v/>
      </c>
    </row>
    <row r="4228" spans="11:16" x14ac:dyDescent="0.25">
      <c r="K4228" s="5"/>
      <c r="P4228" s="4" t="str">
        <f t="shared" si="108"/>
        <v/>
      </c>
    </row>
    <row r="4229" spans="11:16" x14ac:dyDescent="0.25">
      <c r="K4229" s="5"/>
      <c r="P4229" s="4" t="str">
        <f t="shared" si="108"/>
        <v/>
      </c>
    </row>
    <row r="4230" spans="11:16" x14ac:dyDescent="0.25">
      <c r="K4230" s="5"/>
      <c r="P4230" s="4" t="str">
        <f t="shared" si="108"/>
        <v/>
      </c>
    </row>
    <row r="4231" spans="11:16" x14ac:dyDescent="0.25">
      <c r="K4231" s="5"/>
      <c r="P4231" s="4" t="str">
        <f t="shared" si="108"/>
        <v/>
      </c>
    </row>
    <row r="4232" spans="11:16" x14ac:dyDescent="0.25">
      <c r="K4232" s="5"/>
      <c r="P4232" s="4" t="str">
        <f t="shared" si="108"/>
        <v/>
      </c>
    </row>
    <row r="4233" spans="11:16" x14ac:dyDescent="0.25">
      <c r="K4233" s="5"/>
      <c r="P4233" s="4" t="str">
        <f t="shared" si="108"/>
        <v/>
      </c>
    </row>
    <row r="4234" spans="11:16" x14ac:dyDescent="0.25">
      <c r="K4234" s="5"/>
      <c r="P4234" s="4" t="str">
        <f t="shared" si="108"/>
        <v/>
      </c>
    </row>
    <row r="4235" spans="11:16" x14ac:dyDescent="0.25">
      <c r="K4235" s="5"/>
      <c r="P4235" s="4" t="str">
        <f t="shared" si="108"/>
        <v/>
      </c>
    </row>
    <row r="4236" spans="11:16" x14ac:dyDescent="0.25">
      <c r="K4236" s="5"/>
      <c r="P4236" s="4" t="str">
        <f t="shared" si="108"/>
        <v/>
      </c>
    </row>
    <row r="4237" spans="11:16" x14ac:dyDescent="0.25">
      <c r="K4237" s="5"/>
      <c r="P4237" s="4" t="str">
        <f t="shared" si="108"/>
        <v/>
      </c>
    </row>
    <row r="4238" spans="11:16" x14ac:dyDescent="0.25">
      <c r="K4238" s="5"/>
      <c r="P4238" s="4" t="str">
        <f t="shared" si="108"/>
        <v/>
      </c>
    </row>
    <row r="4239" spans="11:16" x14ac:dyDescent="0.25">
      <c r="K4239" s="5"/>
      <c r="P4239" s="4" t="str">
        <f t="shared" si="108"/>
        <v/>
      </c>
    </row>
    <row r="4240" spans="11:16" x14ac:dyDescent="0.25">
      <c r="K4240" s="5"/>
      <c r="P4240" s="4" t="str">
        <f t="shared" si="108"/>
        <v/>
      </c>
    </row>
    <row r="4241" spans="11:16" x14ac:dyDescent="0.25">
      <c r="K4241" s="5"/>
      <c r="P4241" s="4" t="str">
        <f t="shared" si="108"/>
        <v/>
      </c>
    </row>
    <row r="4242" spans="11:16" x14ac:dyDescent="0.25">
      <c r="K4242" s="5"/>
      <c r="P4242" s="4" t="str">
        <f t="shared" si="108"/>
        <v/>
      </c>
    </row>
    <row r="4243" spans="11:16" x14ac:dyDescent="0.25">
      <c r="K4243" s="5"/>
      <c r="P4243" s="4" t="str">
        <f t="shared" si="108"/>
        <v/>
      </c>
    </row>
    <row r="4244" spans="11:16" x14ac:dyDescent="0.25">
      <c r="K4244" s="5"/>
      <c r="P4244" s="4" t="str">
        <f t="shared" si="108"/>
        <v/>
      </c>
    </row>
    <row r="4245" spans="11:16" x14ac:dyDescent="0.25">
      <c r="K4245" s="5"/>
      <c r="P4245" s="4" t="str">
        <f t="shared" si="108"/>
        <v/>
      </c>
    </row>
    <row r="4246" spans="11:16" x14ac:dyDescent="0.25">
      <c r="K4246" s="5"/>
      <c r="P4246" s="4" t="str">
        <f t="shared" si="108"/>
        <v/>
      </c>
    </row>
    <row r="4247" spans="11:16" x14ac:dyDescent="0.25">
      <c r="K4247" s="5"/>
      <c r="P4247" s="4" t="str">
        <f t="shared" si="108"/>
        <v/>
      </c>
    </row>
    <row r="4248" spans="11:16" x14ac:dyDescent="0.25">
      <c r="K4248" s="5"/>
      <c r="P4248" s="4" t="str">
        <f t="shared" si="108"/>
        <v/>
      </c>
    </row>
    <row r="4249" spans="11:16" x14ac:dyDescent="0.25">
      <c r="K4249" s="5"/>
      <c r="P4249" s="4" t="str">
        <f t="shared" si="108"/>
        <v/>
      </c>
    </row>
    <row r="4250" spans="11:16" x14ac:dyDescent="0.25">
      <c r="K4250" s="5"/>
      <c r="P4250" s="4" t="str">
        <f t="shared" si="108"/>
        <v/>
      </c>
    </row>
    <row r="4251" spans="11:16" x14ac:dyDescent="0.25">
      <c r="K4251" s="5"/>
      <c r="P4251" s="4" t="str">
        <f t="shared" si="108"/>
        <v/>
      </c>
    </row>
    <row r="4252" spans="11:16" x14ac:dyDescent="0.25">
      <c r="K4252" s="5"/>
      <c r="P4252" s="4" t="str">
        <f t="shared" si="108"/>
        <v/>
      </c>
    </row>
    <row r="4253" spans="11:16" x14ac:dyDescent="0.25">
      <c r="K4253" s="5"/>
      <c r="P4253" s="4" t="str">
        <f t="shared" si="108"/>
        <v/>
      </c>
    </row>
    <row r="4254" spans="11:16" x14ac:dyDescent="0.25">
      <c r="K4254" s="5"/>
      <c r="P4254" s="4" t="str">
        <f t="shared" si="108"/>
        <v/>
      </c>
    </row>
    <row r="4255" spans="11:16" x14ac:dyDescent="0.25">
      <c r="K4255" s="5"/>
      <c r="P4255" s="4" t="str">
        <f t="shared" si="108"/>
        <v/>
      </c>
    </row>
    <row r="4256" spans="11:16" x14ac:dyDescent="0.25">
      <c r="K4256" s="5"/>
      <c r="P4256" s="4" t="str">
        <f t="shared" si="108"/>
        <v/>
      </c>
    </row>
    <row r="4257" spans="11:16" x14ac:dyDescent="0.25">
      <c r="K4257" s="5"/>
      <c r="P4257" s="4" t="str">
        <f t="shared" si="108"/>
        <v/>
      </c>
    </row>
    <row r="4258" spans="11:16" x14ac:dyDescent="0.25">
      <c r="K4258" s="5"/>
      <c r="P4258" s="4" t="str">
        <f t="shared" si="108"/>
        <v/>
      </c>
    </row>
    <row r="4259" spans="11:16" x14ac:dyDescent="0.25">
      <c r="K4259" s="5"/>
      <c r="P4259" s="4" t="str">
        <f t="shared" si="108"/>
        <v/>
      </c>
    </row>
    <row r="4260" spans="11:16" x14ac:dyDescent="0.25">
      <c r="K4260" s="5"/>
      <c r="P4260" s="4" t="str">
        <f t="shared" si="108"/>
        <v/>
      </c>
    </row>
    <row r="4261" spans="11:16" x14ac:dyDescent="0.25">
      <c r="K4261" s="5"/>
      <c r="P4261" s="4" t="str">
        <f t="shared" si="108"/>
        <v/>
      </c>
    </row>
    <row r="4262" spans="11:16" x14ac:dyDescent="0.25">
      <c r="K4262" s="5"/>
      <c r="P4262" s="4" t="str">
        <f t="shared" si="108"/>
        <v/>
      </c>
    </row>
    <row r="4263" spans="11:16" x14ac:dyDescent="0.25">
      <c r="K4263" s="5"/>
      <c r="P4263" s="4" t="str">
        <f t="shared" si="108"/>
        <v/>
      </c>
    </row>
    <row r="4264" spans="11:16" x14ac:dyDescent="0.25">
      <c r="K4264" s="5"/>
      <c r="P4264" s="4" t="str">
        <f t="shared" si="108"/>
        <v/>
      </c>
    </row>
    <row r="4265" spans="11:16" x14ac:dyDescent="0.25">
      <c r="K4265" s="5"/>
      <c r="P4265" s="4" t="str">
        <f t="shared" si="108"/>
        <v/>
      </c>
    </row>
    <row r="4266" spans="11:16" x14ac:dyDescent="0.25">
      <c r="K4266" s="5"/>
      <c r="P4266" s="4" t="str">
        <f t="shared" si="108"/>
        <v/>
      </c>
    </row>
    <row r="4267" spans="11:16" x14ac:dyDescent="0.25">
      <c r="K4267" s="5"/>
      <c r="P4267" s="4" t="str">
        <f t="shared" si="108"/>
        <v/>
      </c>
    </row>
    <row r="4268" spans="11:16" x14ac:dyDescent="0.25">
      <c r="K4268" s="5"/>
      <c r="P4268" s="4" t="str">
        <f t="shared" si="108"/>
        <v/>
      </c>
    </row>
    <row r="4269" spans="11:16" x14ac:dyDescent="0.25">
      <c r="K4269" s="5"/>
      <c r="P4269" s="4" t="str">
        <f t="shared" si="108"/>
        <v/>
      </c>
    </row>
    <row r="4270" spans="11:16" x14ac:dyDescent="0.25">
      <c r="K4270" s="5"/>
      <c r="P4270" s="4" t="str">
        <f t="shared" si="108"/>
        <v/>
      </c>
    </row>
    <row r="4271" spans="11:16" x14ac:dyDescent="0.25">
      <c r="K4271" s="5"/>
      <c r="P4271" s="4" t="str">
        <f t="shared" si="108"/>
        <v/>
      </c>
    </row>
    <row r="4272" spans="11:16" x14ac:dyDescent="0.25">
      <c r="K4272" s="5"/>
      <c r="P4272" s="4" t="str">
        <f t="shared" si="108"/>
        <v/>
      </c>
    </row>
    <row r="4273" spans="11:16" x14ac:dyDescent="0.25">
      <c r="K4273" s="5"/>
      <c r="P4273" s="4" t="str">
        <f t="shared" si="108"/>
        <v/>
      </c>
    </row>
    <row r="4274" spans="11:16" x14ac:dyDescent="0.25">
      <c r="K4274" s="5"/>
      <c r="P4274" s="4" t="str">
        <f t="shared" si="108"/>
        <v/>
      </c>
    </row>
    <row r="4275" spans="11:16" x14ac:dyDescent="0.25">
      <c r="K4275" s="5"/>
      <c r="P4275" s="4" t="str">
        <f t="shared" si="108"/>
        <v/>
      </c>
    </row>
    <row r="4276" spans="11:16" x14ac:dyDescent="0.25">
      <c r="K4276" s="5"/>
      <c r="P4276" s="4" t="str">
        <f t="shared" si="108"/>
        <v/>
      </c>
    </row>
    <row r="4277" spans="11:16" x14ac:dyDescent="0.25">
      <c r="K4277" s="5"/>
      <c r="P4277" s="4" t="str">
        <f t="shared" si="108"/>
        <v/>
      </c>
    </row>
    <row r="4278" spans="11:16" x14ac:dyDescent="0.25">
      <c r="K4278" s="5"/>
      <c r="P4278" s="4" t="str">
        <f t="shared" si="108"/>
        <v/>
      </c>
    </row>
    <row r="4279" spans="11:16" x14ac:dyDescent="0.25">
      <c r="K4279" s="5"/>
      <c r="P4279" s="4" t="str">
        <f t="shared" si="108"/>
        <v/>
      </c>
    </row>
    <row r="4280" spans="11:16" x14ac:dyDescent="0.25">
      <c r="K4280" s="5"/>
      <c r="P4280" s="4" t="str">
        <f t="shared" si="108"/>
        <v/>
      </c>
    </row>
    <row r="4281" spans="11:16" x14ac:dyDescent="0.25">
      <c r="K4281" s="5"/>
      <c r="P4281" s="4" t="str">
        <f t="shared" si="108"/>
        <v/>
      </c>
    </row>
    <row r="4282" spans="11:16" x14ac:dyDescent="0.25">
      <c r="K4282" s="5"/>
      <c r="P4282" s="4" t="str">
        <f t="shared" si="108"/>
        <v/>
      </c>
    </row>
    <row r="4283" spans="11:16" x14ac:dyDescent="0.25">
      <c r="K4283" s="5"/>
      <c r="P4283" s="4" t="str">
        <f t="shared" si="108"/>
        <v/>
      </c>
    </row>
    <row r="4284" spans="11:16" x14ac:dyDescent="0.25">
      <c r="K4284" s="5"/>
      <c r="P4284" s="4" t="str">
        <f t="shared" si="108"/>
        <v/>
      </c>
    </row>
    <row r="4285" spans="11:16" x14ac:dyDescent="0.25">
      <c r="K4285" s="5"/>
      <c r="P4285" s="4" t="str">
        <f t="shared" si="108"/>
        <v/>
      </c>
    </row>
    <row r="4286" spans="11:16" x14ac:dyDescent="0.25">
      <c r="K4286" s="5"/>
      <c r="P4286" s="4" t="str">
        <f t="shared" si="108"/>
        <v/>
      </c>
    </row>
    <row r="4287" spans="11:16" x14ac:dyDescent="0.25">
      <c r="K4287" s="5"/>
      <c r="P4287" s="4" t="str">
        <f t="shared" si="108"/>
        <v/>
      </c>
    </row>
    <row r="4288" spans="11:16" x14ac:dyDescent="0.25">
      <c r="K4288" s="5"/>
      <c r="P4288" s="4" t="str">
        <f t="shared" si="108"/>
        <v/>
      </c>
    </row>
    <row r="4289" spans="11:16" x14ac:dyDescent="0.25">
      <c r="K4289" s="5"/>
      <c r="P4289" s="4" t="str">
        <f t="shared" si="108"/>
        <v/>
      </c>
    </row>
    <row r="4290" spans="11:16" x14ac:dyDescent="0.25">
      <c r="K4290" s="5"/>
      <c r="P4290" s="4" t="str">
        <f t="shared" si="108"/>
        <v/>
      </c>
    </row>
    <row r="4291" spans="11:16" x14ac:dyDescent="0.25">
      <c r="K4291" s="5"/>
      <c r="P4291" s="4" t="str">
        <f t="shared" ref="P4291:P4354" si="109">LEFT($A4291,22)</f>
        <v/>
      </c>
    </row>
    <row r="4292" spans="11:16" x14ac:dyDescent="0.25">
      <c r="K4292" s="5"/>
      <c r="P4292" s="4" t="str">
        <f t="shared" si="109"/>
        <v/>
      </c>
    </row>
    <row r="4293" spans="11:16" x14ac:dyDescent="0.25">
      <c r="K4293" s="5"/>
      <c r="P4293" s="4" t="str">
        <f t="shared" si="109"/>
        <v/>
      </c>
    </row>
    <row r="4294" spans="11:16" x14ac:dyDescent="0.25">
      <c r="K4294" s="5"/>
      <c r="P4294" s="4" t="str">
        <f t="shared" si="109"/>
        <v/>
      </c>
    </row>
    <row r="4295" spans="11:16" x14ac:dyDescent="0.25">
      <c r="K4295" s="5"/>
      <c r="P4295" s="4" t="str">
        <f t="shared" si="109"/>
        <v/>
      </c>
    </row>
    <row r="4296" spans="11:16" x14ac:dyDescent="0.25">
      <c r="K4296" s="5"/>
      <c r="P4296" s="4" t="str">
        <f t="shared" si="109"/>
        <v/>
      </c>
    </row>
    <row r="4297" spans="11:16" x14ac:dyDescent="0.25">
      <c r="K4297" s="5"/>
      <c r="P4297" s="4" t="str">
        <f t="shared" si="109"/>
        <v/>
      </c>
    </row>
    <row r="4298" spans="11:16" x14ac:dyDescent="0.25">
      <c r="K4298" s="5"/>
      <c r="P4298" s="4" t="str">
        <f t="shared" si="109"/>
        <v/>
      </c>
    </row>
    <row r="4299" spans="11:16" x14ac:dyDescent="0.25">
      <c r="K4299" s="5"/>
      <c r="P4299" s="4" t="str">
        <f t="shared" si="109"/>
        <v/>
      </c>
    </row>
    <row r="4300" spans="11:16" x14ac:dyDescent="0.25">
      <c r="K4300" s="5"/>
      <c r="P4300" s="4" t="str">
        <f t="shared" si="109"/>
        <v/>
      </c>
    </row>
    <row r="4301" spans="11:16" x14ac:dyDescent="0.25">
      <c r="K4301" s="5"/>
      <c r="P4301" s="4" t="str">
        <f t="shared" si="109"/>
        <v/>
      </c>
    </row>
    <row r="4302" spans="11:16" x14ac:dyDescent="0.25">
      <c r="K4302" s="5"/>
      <c r="P4302" s="4" t="str">
        <f t="shared" si="109"/>
        <v/>
      </c>
    </row>
    <row r="4303" spans="11:16" x14ac:dyDescent="0.25">
      <c r="K4303" s="5"/>
      <c r="P4303" s="4" t="str">
        <f t="shared" si="109"/>
        <v/>
      </c>
    </row>
    <row r="4304" spans="11:16" x14ac:dyDescent="0.25">
      <c r="K4304" s="5"/>
      <c r="P4304" s="4" t="str">
        <f t="shared" si="109"/>
        <v/>
      </c>
    </row>
    <row r="4305" spans="11:16" x14ac:dyDescent="0.25">
      <c r="K4305" s="5"/>
      <c r="P4305" s="4" t="str">
        <f t="shared" si="109"/>
        <v/>
      </c>
    </row>
    <row r="4306" spans="11:16" x14ac:dyDescent="0.25">
      <c r="K4306" s="5"/>
      <c r="P4306" s="4" t="str">
        <f t="shared" si="109"/>
        <v/>
      </c>
    </row>
    <row r="4307" spans="11:16" x14ac:dyDescent="0.25">
      <c r="K4307" s="5"/>
      <c r="P4307" s="4" t="str">
        <f t="shared" si="109"/>
        <v/>
      </c>
    </row>
    <row r="4308" spans="11:16" x14ac:dyDescent="0.25">
      <c r="K4308" s="5"/>
      <c r="P4308" s="4" t="str">
        <f t="shared" si="109"/>
        <v/>
      </c>
    </row>
    <row r="4309" spans="11:16" x14ac:dyDescent="0.25">
      <c r="K4309" s="5"/>
      <c r="P4309" s="4" t="str">
        <f t="shared" si="109"/>
        <v/>
      </c>
    </row>
    <row r="4310" spans="11:16" x14ac:dyDescent="0.25">
      <c r="K4310" s="5"/>
      <c r="P4310" s="4" t="str">
        <f t="shared" si="109"/>
        <v/>
      </c>
    </row>
    <row r="4311" spans="11:16" x14ac:dyDescent="0.25">
      <c r="K4311" s="5"/>
      <c r="P4311" s="4" t="str">
        <f t="shared" si="109"/>
        <v/>
      </c>
    </row>
    <row r="4312" spans="11:16" x14ac:dyDescent="0.25">
      <c r="K4312" s="5"/>
      <c r="P4312" s="4" t="str">
        <f t="shared" si="109"/>
        <v/>
      </c>
    </row>
    <row r="4313" spans="11:16" x14ac:dyDescent="0.25">
      <c r="K4313" s="5"/>
      <c r="P4313" s="4" t="str">
        <f t="shared" si="109"/>
        <v/>
      </c>
    </row>
    <row r="4314" spans="11:16" x14ac:dyDescent="0.25">
      <c r="K4314" s="5"/>
      <c r="P4314" s="4" t="str">
        <f t="shared" si="109"/>
        <v/>
      </c>
    </row>
    <row r="4315" spans="11:16" x14ac:dyDescent="0.25">
      <c r="K4315" s="5"/>
      <c r="P4315" s="4" t="str">
        <f t="shared" si="109"/>
        <v/>
      </c>
    </row>
    <row r="4316" spans="11:16" x14ac:dyDescent="0.25">
      <c r="K4316" s="5"/>
      <c r="P4316" s="4" t="str">
        <f t="shared" si="109"/>
        <v/>
      </c>
    </row>
    <row r="4317" spans="11:16" x14ac:dyDescent="0.25">
      <c r="K4317" s="5"/>
      <c r="P4317" s="4" t="str">
        <f t="shared" si="109"/>
        <v/>
      </c>
    </row>
    <row r="4318" spans="11:16" x14ac:dyDescent="0.25">
      <c r="K4318" s="5"/>
      <c r="P4318" s="4" t="str">
        <f t="shared" si="109"/>
        <v/>
      </c>
    </row>
    <row r="4319" spans="11:16" x14ac:dyDescent="0.25">
      <c r="K4319" s="5"/>
      <c r="P4319" s="4" t="str">
        <f t="shared" si="109"/>
        <v/>
      </c>
    </row>
    <row r="4320" spans="11:16" x14ac:dyDescent="0.25">
      <c r="K4320" s="5"/>
      <c r="P4320" s="4" t="str">
        <f t="shared" si="109"/>
        <v/>
      </c>
    </row>
    <row r="4321" spans="11:16" x14ac:dyDescent="0.25">
      <c r="K4321" s="5"/>
      <c r="P4321" s="4" t="str">
        <f t="shared" si="109"/>
        <v/>
      </c>
    </row>
    <row r="4322" spans="11:16" x14ac:dyDescent="0.25">
      <c r="K4322" s="5"/>
      <c r="P4322" s="4" t="str">
        <f t="shared" si="109"/>
        <v/>
      </c>
    </row>
    <row r="4323" spans="11:16" x14ac:dyDescent="0.25">
      <c r="K4323" s="5"/>
      <c r="P4323" s="4" t="str">
        <f t="shared" si="109"/>
        <v/>
      </c>
    </row>
    <row r="4324" spans="11:16" x14ac:dyDescent="0.25">
      <c r="K4324" s="5"/>
      <c r="P4324" s="4" t="str">
        <f t="shared" si="109"/>
        <v/>
      </c>
    </row>
    <row r="4325" spans="11:16" x14ac:dyDescent="0.25">
      <c r="K4325" s="5"/>
      <c r="P4325" s="4" t="str">
        <f t="shared" si="109"/>
        <v/>
      </c>
    </row>
    <row r="4326" spans="11:16" x14ac:dyDescent="0.25">
      <c r="K4326" s="5"/>
      <c r="P4326" s="4" t="str">
        <f t="shared" si="109"/>
        <v/>
      </c>
    </row>
    <row r="4327" spans="11:16" x14ac:dyDescent="0.25">
      <c r="K4327" s="5"/>
      <c r="P4327" s="4" t="str">
        <f t="shared" si="109"/>
        <v/>
      </c>
    </row>
    <row r="4328" spans="11:16" x14ac:dyDescent="0.25">
      <c r="K4328" s="5"/>
      <c r="P4328" s="4" t="str">
        <f t="shared" si="109"/>
        <v/>
      </c>
    </row>
    <row r="4329" spans="11:16" x14ac:dyDescent="0.25">
      <c r="K4329" s="5"/>
      <c r="P4329" s="4" t="str">
        <f t="shared" si="109"/>
        <v/>
      </c>
    </row>
    <row r="4330" spans="11:16" x14ac:dyDescent="0.25">
      <c r="K4330" s="5"/>
      <c r="P4330" s="4" t="str">
        <f t="shared" si="109"/>
        <v/>
      </c>
    </row>
    <row r="4331" spans="11:16" x14ac:dyDescent="0.25">
      <c r="K4331" s="5"/>
      <c r="P4331" s="4" t="str">
        <f t="shared" si="109"/>
        <v/>
      </c>
    </row>
    <row r="4332" spans="11:16" x14ac:dyDescent="0.25">
      <c r="K4332" s="5"/>
      <c r="P4332" s="4" t="str">
        <f t="shared" si="109"/>
        <v/>
      </c>
    </row>
    <row r="4333" spans="11:16" x14ac:dyDescent="0.25">
      <c r="K4333" s="5"/>
      <c r="P4333" s="4" t="str">
        <f t="shared" si="109"/>
        <v/>
      </c>
    </row>
    <row r="4334" spans="11:16" x14ac:dyDescent="0.25">
      <c r="K4334" s="5"/>
      <c r="P4334" s="4" t="str">
        <f t="shared" si="109"/>
        <v/>
      </c>
    </row>
    <row r="4335" spans="11:16" x14ac:dyDescent="0.25">
      <c r="K4335" s="5"/>
      <c r="P4335" s="4" t="str">
        <f t="shared" si="109"/>
        <v/>
      </c>
    </row>
    <row r="4336" spans="11:16" x14ac:dyDescent="0.25">
      <c r="K4336" s="5"/>
      <c r="P4336" s="4" t="str">
        <f t="shared" si="109"/>
        <v/>
      </c>
    </row>
    <row r="4337" spans="11:16" x14ac:dyDescent="0.25">
      <c r="K4337" s="5"/>
      <c r="P4337" s="4" t="str">
        <f t="shared" si="109"/>
        <v/>
      </c>
    </row>
    <row r="4338" spans="11:16" x14ac:dyDescent="0.25">
      <c r="K4338" s="5"/>
      <c r="P4338" s="4" t="str">
        <f t="shared" si="109"/>
        <v/>
      </c>
    </row>
    <row r="4339" spans="11:16" x14ac:dyDescent="0.25">
      <c r="K4339" s="5"/>
      <c r="P4339" s="4" t="str">
        <f t="shared" si="109"/>
        <v/>
      </c>
    </row>
    <row r="4340" spans="11:16" x14ac:dyDescent="0.25">
      <c r="K4340" s="5"/>
      <c r="P4340" s="4" t="str">
        <f t="shared" si="109"/>
        <v/>
      </c>
    </row>
    <row r="4341" spans="11:16" x14ac:dyDescent="0.25">
      <c r="K4341" s="5"/>
      <c r="P4341" s="4" t="str">
        <f t="shared" si="109"/>
        <v/>
      </c>
    </row>
    <row r="4342" spans="11:16" x14ac:dyDescent="0.25">
      <c r="K4342" s="5"/>
      <c r="P4342" s="4" t="str">
        <f t="shared" si="109"/>
        <v/>
      </c>
    </row>
    <row r="4343" spans="11:16" x14ac:dyDescent="0.25">
      <c r="K4343" s="5"/>
      <c r="P4343" s="4" t="str">
        <f t="shared" si="109"/>
        <v/>
      </c>
    </row>
    <row r="4344" spans="11:16" x14ac:dyDescent="0.25">
      <c r="K4344" s="5"/>
      <c r="P4344" s="4" t="str">
        <f t="shared" si="109"/>
        <v/>
      </c>
    </row>
    <row r="4345" spans="11:16" x14ac:dyDescent="0.25">
      <c r="K4345" s="5"/>
      <c r="P4345" s="4" t="str">
        <f t="shared" si="109"/>
        <v/>
      </c>
    </row>
    <row r="4346" spans="11:16" x14ac:dyDescent="0.25">
      <c r="K4346" s="5"/>
      <c r="P4346" s="4" t="str">
        <f t="shared" si="109"/>
        <v/>
      </c>
    </row>
    <row r="4347" spans="11:16" x14ac:dyDescent="0.25">
      <c r="K4347" s="5"/>
      <c r="P4347" s="4" t="str">
        <f t="shared" si="109"/>
        <v/>
      </c>
    </row>
    <row r="4348" spans="11:16" x14ac:dyDescent="0.25">
      <c r="K4348" s="5"/>
      <c r="P4348" s="4" t="str">
        <f t="shared" si="109"/>
        <v/>
      </c>
    </row>
    <row r="4349" spans="11:16" x14ac:dyDescent="0.25">
      <c r="K4349" s="5"/>
      <c r="P4349" s="4" t="str">
        <f t="shared" si="109"/>
        <v/>
      </c>
    </row>
    <row r="4350" spans="11:16" x14ac:dyDescent="0.25">
      <c r="K4350" s="5"/>
      <c r="P4350" s="4" t="str">
        <f t="shared" si="109"/>
        <v/>
      </c>
    </row>
    <row r="4351" spans="11:16" x14ac:dyDescent="0.25">
      <c r="K4351" s="5"/>
      <c r="P4351" s="4" t="str">
        <f t="shared" si="109"/>
        <v/>
      </c>
    </row>
    <row r="4352" spans="11:16" x14ac:dyDescent="0.25">
      <c r="K4352" s="5"/>
      <c r="P4352" s="4" t="str">
        <f t="shared" si="109"/>
        <v/>
      </c>
    </row>
    <row r="4353" spans="11:16" x14ac:dyDescent="0.25">
      <c r="K4353" s="5"/>
      <c r="P4353" s="4" t="str">
        <f t="shared" si="109"/>
        <v/>
      </c>
    </row>
    <row r="4354" spans="11:16" x14ac:dyDescent="0.25">
      <c r="K4354" s="5"/>
      <c r="P4354" s="4" t="str">
        <f t="shared" si="109"/>
        <v/>
      </c>
    </row>
    <row r="4355" spans="11:16" x14ac:dyDescent="0.25">
      <c r="K4355" s="5"/>
      <c r="P4355" s="4" t="str">
        <f t="shared" ref="P4355:P4418" si="110">LEFT($A4355,22)</f>
        <v/>
      </c>
    </row>
    <row r="4356" spans="11:16" x14ac:dyDescent="0.25">
      <c r="K4356" s="5"/>
      <c r="P4356" s="4" t="str">
        <f t="shared" si="110"/>
        <v/>
      </c>
    </row>
    <row r="4357" spans="11:16" x14ac:dyDescent="0.25">
      <c r="K4357" s="5"/>
      <c r="P4357" s="4" t="str">
        <f t="shared" si="110"/>
        <v/>
      </c>
    </row>
    <row r="4358" spans="11:16" x14ac:dyDescent="0.25">
      <c r="K4358" s="5"/>
      <c r="P4358" s="4" t="str">
        <f t="shared" si="110"/>
        <v/>
      </c>
    </row>
    <row r="4359" spans="11:16" x14ac:dyDescent="0.25">
      <c r="K4359" s="5"/>
      <c r="P4359" s="4" t="str">
        <f t="shared" si="110"/>
        <v/>
      </c>
    </row>
    <row r="4360" spans="11:16" x14ac:dyDescent="0.25">
      <c r="K4360" s="5"/>
      <c r="P4360" s="4" t="str">
        <f t="shared" si="110"/>
        <v/>
      </c>
    </row>
    <row r="4361" spans="11:16" x14ac:dyDescent="0.25">
      <c r="K4361" s="5"/>
      <c r="P4361" s="4" t="str">
        <f t="shared" si="110"/>
        <v/>
      </c>
    </row>
    <row r="4362" spans="11:16" x14ac:dyDescent="0.25">
      <c r="K4362" s="5"/>
      <c r="P4362" s="4" t="str">
        <f t="shared" si="110"/>
        <v/>
      </c>
    </row>
    <row r="4363" spans="11:16" x14ac:dyDescent="0.25">
      <c r="K4363" s="5"/>
      <c r="P4363" s="4" t="str">
        <f t="shared" si="110"/>
        <v/>
      </c>
    </row>
    <row r="4364" spans="11:16" x14ac:dyDescent="0.25">
      <c r="K4364" s="5"/>
      <c r="P4364" s="4" t="str">
        <f t="shared" si="110"/>
        <v/>
      </c>
    </row>
    <row r="4365" spans="11:16" x14ac:dyDescent="0.25">
      <c r="K4365" s="5"/>
      <c r="P4365" s="4" t="str">
        <f t="shared" si="110"/>
        <v/>
      </c>
    </row>
    <row r="4366" spans="11:16" x14ac:dyDescent="0.25">
      <c r="K4366" s="5"/>
      <c r="P4366" s="4" t="str">
        <f t="shared" si="110"/>
        <v/>
      </c>
    </row>
    <row r="4367" spans="11:16" x14ac:dyDescent="0.25">
      <c r="K4367" s="5"/>
      <c r="P4367" s="4" t="str">
        <f t="shared" si="110"/>
        <v/>
      </c>
    </row>
    <row r="4368" spans="11:16" x14ac:dyDescent="0.25">
      <c r="K4368" s="5"/>
      <c r="P4368" s="4" t="str">
        <f t="shared" si="110"/>
        <v/>
      </c>
    </row>
    <row r="4369" spans="11:16" x14ac:dyDescent="0.25">
      <c r="K4369" s="5"/>
      <c r="P4369" s="4" t="str">
        <f t="shared" si="110"/>
        <v/>
      </c>
    </row>
    <row r="4370" spans="11:16" x14ac:dyDescent="0.25">
      <c r="K4370" s="5"/>
      <c r="P4370" s="4" t="str">
        <f t="shared" si="110"/>
        <v/>
      </c>
    </row>
    <row r="4371" spans="11:16" x14ac:dyDescent="0.25">
      <c r="K4371" s="5"/>
      <c r="P4371" s="4" t="str">
        <f t="shared" si="110"/>
        <v/>
      </c>
    </row>
    <row r="4372" spans="11:16" x14ac:dyDescent="0.25">
      <c r="K4372" s="5"/>
      <c r="P4372" s="4" t="str">
        <f t="shared" si="110"/>
        <v/>
      </c>
    </row>
    <row r="4373" spans="11:16" x14ac:dyDescent="0.25">
      <c r="K4373" s="5"/>
      <c r="P4373" s="4" t="str">
        <f t="shared" si="110"/>
        <v/>
      </c>
    </row>
    <row r="4374" spans="11:16" x14ac:dyDescent="0.25">
      <c r="K4374" s="5"/>
      <c r="P4374" s="4" t="str">
        <f t="shared" si="110"/>
        <v/>
      </c>
    </row>
    <row r="4375" spans="11:16" x14ac:dyDescent="0.25">
      <c r="K4375" s="5"/>
      <c r="P4375" s="4" t="str">
        <f t="shared" si="110"/>
        <v/>
      </c>
    </row>
    <row r="4376" spans="11:16" x14ac:dyDescent="0.25">
      <c r="K4376" s="5"/>
      <c r="P4376" s="4" t="str">
        <f t="shared" si="110"/>
        <v/>
      </c>
    </row>
    <row r="4377" spans="11:16" x14ac:dyDescent="0.25">
      <c r="K4377" s="5"/>
      <c r="P4377" s="4" t="str">
        <f t="shared" si="110"/>
        <v/>
      </c>
    </row>
    <row r="4378" spans="11:16" x14ac:dyDescent="0.25">
      <c r="K4378" s="5"/>
      <c r="P4378" s="4" t="str">
        <f t="shared" si="110"/>
        <v/>
      </c>
    </row>
    <row r="4379" spans="11:16" x14ac:dyDescent="0.25">
      <c r="K4379" s="5"/>
      <c r="P4379" s="4" t="str">
        <f t="shared" si="110"/>
        <v/>
      </c>
    </row>
    <row r="4380" spans="11:16" x14ac:dyDescent="0.25">
      <c r="K4380" s="5"/>
      <c r="P4380" s="4" t="str">
        <f t="shared" si="110"/>
        <v/>
      </c>
    </row>
    <row r="4381" spans="11:16" x14ac:dyDescent="0.25">
      <c r="K4381" s="5"/>
      <c r="P4381" s="4" t="str">
        <f t="shared" si="110"/>
        <v/>
      </c>
    </row>
    <row r="4382" spans="11:16" x14ac:dyDescent="0.25">
      <c r="K4382" s="5"/>
      <c r="P4382" s="4" t="str">
        <f t="shared" si="110"/>
        <v/>
      </c>
    </row>
    <row r="4383" spans="11:16" x14ac:dyDescent="0.25">
      <c r="K4383" s="5"/>
      <c r="P4383" s="4" t="str">
        <f t="shared" si="110"/>
        <v/>
      </c>
    </row>
    <row r="4384" spans="11:16" x14ac:dyDescent="0.25">
      <c r="K4384" s="5"/>
      <c r="P4384" s="4" t="str">
        <f t="shared" si="110"/>
        <v/>
      </c>
    </row>
    <row r="4385" spans="11:16" x14ac:dyDescent="0.25">
      <c r="K4385" s="5"/>
      <c r="P4385" s="4" t="str">
        <f t="shared" si="110"/>
        <v/>
      </c>
    </row>
    <row r="4386" spans="11:16" x14ac:dyDescent="0.25">
      <c r="K4386" s="5"/>
      <c r="P4386" s="4" t="str">
        <f t="shared" si="110"/>
        <v/>
      </c>
    </row>
    <row r="4387" spans="11:16" x14ac:dyDescent="0.25">
      <c r="K4387" s="5"/>
      <c r="P4387" s="4" t="str">
        <f t="shared" si="110"/>
        <v/>
      </c>
    </row>
    <row r="4388" spans="11:16" x14ac:dyDescent="0.25">
      <c r="K4388" s="5"/>
      <c r="P4388" s="4" t="str">
        <f t="shared" si="110"/>
        <v/>
      </c>
    </row>
    <row r="4389" spans="11:16" x14ac:dyDescent="0.25">
      <c r="K4389" s="5"/>
      <c r="P4389" s="4" t="str">
        <f t="shared" si="110"/>
        <v/>
      </c>
    </row>
    <row r="4390" spans="11:16" x14ac:dyDescent="0.25">
      <c r="K4390" s="5"/>
      <c r="P4390" s="4" t="str">
        <f t="shared" si="110"/>
        <v/>
      </c>
    </row>
    <row r="4391" spans="11:16" x14ac:dyDescent="0.25">
      <c r="K4391" s="5"/>
      <c r="P4391" s="4" t="str">
        <f t="shared" si="110"/>
        <v/>
      </c>
    </row>
    <row r="4392" spans="11:16" x14ac:dyDescent="0.25">
      <c r="K4392" s="5"/>
      <c r="P4392" s="4" t="str">
        <f t="shared" si="110"/>
        <v/>
      </c>
    </row>
    <row r="4393" spans="11:16" x14ac:dyDescent="0.25">
      <c r="K4393" s="5"/>
      <c r="P4393" s="4" t="str">
        <f t="shared" si="110"/>
        <v/>
      </c>
    </row>
    <row r="4394" spans="11:16" x14ac:dyDescent="0.25">
      <c r="K4394" s="5"/>
      <c r="P4394" s="4" t="str">
        <f t="shared" si="110"/>
        <v/>
      </c>
    </row>
    <row r="4395" spans="11:16" x14ac:dyDescent="0.25">
      <c r="K4395" s="5"/>
      <c r="P4395" s="4" t="str">
        <f t="shared" si="110"/>
        <v/>
      </c>
    </row>
    <row r="4396" spans="11:16" x14ac:dyDescent="0.25">
      <c r="K4396" s="5"/>
      <c r="P4396" s="4" t="str">
        <f t="shared" si="110"/>
        <v/>
      </c>
    </row>
    <row r="4397" spans="11:16" x14ac:dyDescent="0.25">
      <c r="K4397" s="5"/>
      <c r="P4397" s="4" t="str">
        <f t="shared" si="110"/>
        <v/>
      </c>
    </row>
    <row r="4398" spans="11:16" x14ac:dyDescent="0.25">
      <c r="K4398" s="5"/>
      <c r="P4398" s="4" t="str">
        <f t="shared" si="110"/>
        <v/>
      </c>
    </row>
    <row r="4399" spans="11:16" x14ac:dyDescent="0.25">
      <c r="K4399" s="5"/>
      <c r="P4399" s="4" t="str">
        <f t="shared" si="110"/>
        <v/>
      </c>
    </row>
    <row r="4400" spans="11:16" x14ac:dyDescent="0.25">
      <c r="K4400" s="5"/>
      <c r="P4400" s="4" t="str">
        <f t="shared" si="110"/>
        <v/>
      </c>
    </row>
    <row r="4401" spans="11:16" x14ac:dyDescent="0.25">
      <c r="K4401" s="5"/>
      <c r="P4401" s="4" t="str">
        <f t="shared" si="110"/>
        <v/>
      </c>
    </row>
    <row r="4402" spans="11:16" x14ac:dyDescent="0.25">
      <c r="K4402" s="5"/>
      <c r="P4402" s="4" t="str">
        <f t="shared" si="110"/>
        <v/>
      </c>
    </row>
    <row r="4403" spans="11:16" x14ac:dyDescent="0.25">
      <c r="K4403" s="5"/>
      <c r="P4403" s="4" t="str">
        <f t="shared" si="110"/>
        <v/>
      </c>
    </row>
    <row r="4404" spans="11:16" x14ac:dyDescent="0.25">
      <c r="K4404" s="5"/>
      <c r="P4404" s="4" t="str">
        <f t="shared" si="110"/>
        <v/>
      </c>
    </row>
    <row r="4405" spans="11:16" x14ac:dyDescent="0.25">
      <c r="K4405" s="5"/>
      <c r="P4405" s="4" t="str">
        <f t="shared" si="110"/>
        <v/>
      </c>
    </row>
    <row r="4406" spans="11:16" x14ac:dyDescent="0.25">
      <c r="K4406" s="5"/>
      <c r="P4406" s="4" t="str">
        <f t="shared" si="110"/>
        <v/>
      </c>
    </row>
    <row r="4407" spans="11:16" x14ac:dyDescent="0.25">
      <c r="K4407" s="5"/>
      <c r="P4407" s="4" t="str">
        <f t="shared" si="110"/>
        <v/>
      </c>
    </row>
    <row r="4408" spans="11:16" x14ac:dyDescent="0.25">
      <c r="K4408" s="5"/>
      <c r="P4408" s="4" t="str">
        <f t="shared" si="110"/>
        <v/>
      </c>
    </row>
    <row r="4409" spans="11:16" x14ac:dyDescent="0.25">
      <c r="K4409" s="5"/>
      <c r="P4409" s="4" t="str">
        <f t="shared" si="110"/>
        <v/>
      </c>
    </row>
    <row r="4410" spans="11:16" x14ac:dyDescent="0.25">
      <c r="K4410" s="5"/>
      <c r="P4410" s="4" t="str">
        <f t="shared" si="110"/>
        <v/>
      </c>
    </row>
    <row r="4411" spans="11:16" x14ac:dyDescent="0.25">
      <c r="K4411" s="5"/>
      <c r="P4411" s="4" t="str">
        <f t="shared" si="110"/>
        <v/>
      </c>
    </row>
    <row r="4412" spans="11:16" x14ac:dyDescent="0.25">
      <c r="K4412" s="5"/>
      <c r="P4412" s="4" t="str">
        <f t="shared" si="110"/>
        <v/>
      </c>
    </row>
    <row r="4413" spans="11:16" x14ac:dyDescent="0.25">
      <c r="K4413" s="5"/>
      <c r="P4413" s="4" t="str">
        <f t="shared" si="110"/>
        <v/>
      </c>
    </row>
    <row r="4414" spans="11:16" x14ac:dyDescent="0.25">
      <c r="K4414" s="5"/>
      <c r="P4414" s="4" t="str">
        <f t="shared" si="110"/>
        <v/>
      </c>
    </row>
    <row r="4415" spans="11:16" x14ac:dyDescent="0.25">
      <c r="K4415" s="5"/>
      <c r="P4415" s="4" t="str">
        <f t="shared" si="110"/>
        <v/>
      </c>
    </row>
    <row r="4416" spans="11:16" x14ac:dyDescent="0.25">
      <c r="K4416" s="5"/>
      <c r="P4416" s="4" t="str">
        <f t="shared" si="110"/>
        <v/>
      </c>
    </row>
    <row r="4417" spans="11:16" x14ac:dyDescent="0.25">
      <c r="K4417" s="5"/>
      <c r="P4417" s="4" t="str">
        <f t="shared" si="110"/>
        <v/>
      </c>
    </row>
    <row r="4418" spans="11:16" x14ac:dyDescent="0.25">
      <c r="K4418" s="5"/>
      <c r="P4418" s="4" t="str">
        <f t="shared" si="110"/>
        <v/>
      </c>
    </row>
    <row r="4419" spans="11:16" x14ac:dyDescent="0.25">
      <c r="K4419" s="5"/>
      <c r="P4419" s="4" t="str">
        <f t="shared" ref="P4419:P4482" si="111">LEFT($A4419,22)</f>
        <v/>
      </c>
    </row>
    <row r="4420" spans="11:16" x14ac:dyDescent="0.25">
      <c r="K4420" s="5"/>
      <c r="P4420" s="4" t="str">
        <f t="shared" si="111"/>
        <v/>
      </c>
    </row>
    <row r="4421" spans="11:16" x14ac:dyDescent="0.25">
      <c r="K4421" s="5"/>
      <c r="P4421" s="4" t="str">
        <f t="shared" si="111"/>
        <v/>
      </c>
    </row>
    <row r="4422" spans="11:16" x14ac:dyDescent="0.25">
      <c r="K4422" s="5"/>
      <c r="P4422" s="4" t="str">
        <f t="shared" si="111"/>
        <v/>
      </c>
    </row>
    <row r="4423" spans="11:16" x14ac:dyDescent="0.25">
      <c r="K4423" s="5"/>
      <c r="P4423" s="4" t="str">
        <f t="shared" si="111"/>
        <v/>
      </c>
    </row>
    <row r="4424" spans="11:16" x14ac:dyDescent="0.25">
      <c r="K4424" s="5"/>
      <c r="P4424" s="4" t="str">
        <f t="shared" si="111"/>
        <v/>
      </c>
    </row>
    <row r="4425" spans="11:16" x14ac:dyDescent="0.25">
      <c r="K4425" s="5"/>
      <c r="P4425" s="4" t="str">
        <f t="shared" si="111"/>
        <v/>
      </c>
    </row>
    <row r="4426" spans="11:16" x14ac:dyDescent="0.25">
      <c r="K4426" s="5"/>
      <c r="P4426" s="4" t="str">
        <f t="shared" si="111"/>
        <v/>
      </c>
    </row>
    <row r="4427" spans="11:16" x14ac:dyDescent="0.25">
      <c r="K4427" s="5"/>
      <c r="P4427" s="4" t="str">
        <f t="shared" si="111"/>
        <v/>
      </c>
    </row>
    <row r="4428" spans="11:16" x14ac:dyDescent="0.25">
      <c r="K4428" s="5"/>
      <c r="P4428" s="4" t="str">
        <f t="shared" si="111"/>
        <v/>
      </c>
    </row>
    <row r="4429" spans="11:16" x14ac:dyDescent="0.25">
      <c r="K4429" s="5"/>
      <c r="P4429" s="4" t="str">
        <f t="shared" si="111"/>
        <v/>
      </c>
    </row>
    <row r="4430" spans="11:16" x14ac:dyDescent="0.25">
      <c r="K4430" s="5"/>
      <c r="P4430" s="4" t="str">
        <f t="shared" si="111"/>
        <v/>
      </c>
    </row>
    <row r="4431" spans="11:16" x14ac:dyDescent="0.25">
      <c r="K4431" s="5"/>
      <c r="P4431" s="4" t="str">
        <f t="shared" si="111"/>
        <v/>
      </c>
    </row>
    <row r="4432" spans="11:16" x14ac:dyDescent="0.25">
      <c r="K4432" s="5"/>
      <c r="P4432" s="4" t="str">
        <f t="shared" si="111"/>
        <v/>
      </c>
    </row>
    <row r="4433" spans="11:16" x14ac:dyDescent="0.25">
      <c r="K4433" s="5"/>
      <c r="P4433" s="4" t="str">
        <f t="shared" si="111"/>
        <v/>
      </c>
    </row>
    <row r="4434" spans="11:16" x14ac:dyDescent="0.25">
      <c r="K4434" s="5"/>
      <c r="P4434" s="4" t="str">
        <f t="shared" si="111"/>
        <v/>
      </c>
    </row>
    <row r="4435" spans="11:16" x14ac:dyDescent="0.25">
      <c r="K4435" s="5"/>
      <c r="P4435" s="4" t="str">
        <f t="shared" si="111"/>
        <v/>
      </c>
    </row>
    <row r="4436" spans="11:16" x14ac:dyDescent="0.25">
      <c r="K4436" s="5"/>
      <c r="P4436" s="4" t="str">
        <f t="shared" si="111"/>
        <v/>
      </c>
    </row>
    <row r="4437" spans="11:16" x14ac:dyDescent="0.25">
      <c r="K4437" s="5"/>
      <c r="P4437" s="4" t="str">
        <f t="shared" si="111"/>
        <v/>
      </c>
    </row>
    <row r="4438" spans="11:16" x14ac:dyDescent="0.25">
      <c r="K4438" s="5"/>
      <c r="P4438" s="4" t="str">
        <f t="shared" si="111"/>
        <v/>
      </c>
    </row>
    <row r="4439" spans="11:16" x14ac:dyDescent="0.25">
      <c r="K4439" s="5"/>
      <c r="P4439" s="4" t="str">
        <f t="shared" si="111"/>
        <v/>
      </c>
    </row>
    <row r="4440" spans="11:16" x14ac:dyDescent="0.25">
      <c r="K4440" s="5"/>
      <c r="P4440" s="4" t="str">
        <f t="shared" si="111"/>
        <v/>
      </c>
    </row>
    <row r="4441" spans="11:16" x14ac:dyDescent="0.25">
      <c r="K4441" s="5"/>
      <c r="P4441" s="4" t="str">
        <f t="shared" si="111"/>
        <v/>
      </c>
    </row>
    <row r="4442" spans="11:16" x14ac:dyDescent="0.25">
      <c r="K4442" s="5"/>
      <c r="P4442" s="4" t="str">
        <f t="shared" si="111"/>
        <v/>
      </c>
    </row>
    <row r="4443" spans="11:16" x14ac:dyDescent="0.25">
      <c r="K4443" s="5"/>
      <c r="P4443" s="4" t="str">
        <f t="shared" si="111"/>
        <v/>
      </c>
    </row>
    <row r="4444" spans="11:16" x14ac:dyDescent="0.25">
      <c r="K4444" s="5"/>
      <c r="P4444" s="4" t="str">
        <f t="shared" si="111"/>
        <v/>
      </c>
    </row>
    <row r="4445" spans="11:16" x14ac:dyDescent="0.25">
      <c r="K4445" s="5"/>
      <c r="P4445" s="4" t="str">
        <f t="shared" si="111"/>
        <v/>
      </c>
    </row>
    <row r="4446" spans="11:16" x14ac:dyDescent="0.25">
      <c r="K4446" s="5"/>
      <c r="P4446" s="4" t="str">
        <f t="shared" si="111"/>
        <v/>
      </c>
    </row>
    <row r="4447" spans="11:16" x14ac:dyDescent="0.25">
      <c r="K4447" s="5"/>
      <c r="P4447" s="4" t="str">
        <f t="shared" si="111"/>
        <v/>
      </c>
    </row>
    <row r="4448" spans="11:16" x14ac:dyDescent="0.25">
      <c r="K4448" s="5"/>
      <c r="P4448" s="4" t="str">
        <f t="shared" si="111"/>
        <v/>
      </c>
    </row>
    <row r="4449" spans="11:16" x14ac:dyDescent="0.25">
      <c r="K4449" s="5"/>
      <c r="P4449" s="4" t="str">
        <f t="shared" si="111"/>
        <v/>
      </c>
    </row>
    <row r="4450" spans="11:16" x14ac:dyDescent="0.25">
      <c r="K4450" s="5"/>
      <c r="P4450" s="4" t="str">
        <f t="shared" si="111"/>
        <v/>
      </c>
    </row>
    <row r="4451" spans="11:16" x14ac:dyDescent="0.25">
      <c r="K4451" s="5"/>
      <c r="P4451" s="4" t="str">
        <f t="shared" si="111"/>
        <v/>
      </c>
    </row>
    <row r="4452" spans="11:16" x14ac:dyDescent="0.25">
      <c r="K4452" s="5"/>
      <c r="P4452" s="4" t="str">
        <f t="shared" si="111"/>
        <v/>
      </c>
    </row>
    <row r="4453" spans="11:16" x14ac:dyDescent="0.25">
      <c r="K4453" s="5"/>
      <c r="P4453" s="4" t="str">
        <f t="shared" si="111"/>
        <v/>
      </c>
    </row>
    <row r="4454" spans="11:16" x14ac:dyDescent="0.25">
      <c r="K4454" s="5"/>
      <c r="P4454" s="4" t="str">
        <f t="shared" si="111"/>
        <v/>
      </c>
    </row>
    <row r="4455" spans="11:16" x14ac:dyDescent="0.25">
      <c r="K4455" s="5"/>
      <c r="P4455" s="4" t="str">
        <f t="shared" si="111"/>
        <v/>
      </c>
    </row>
    <row r="4456" spans="11:16" x14ac:dyDescent="0.25">
      <c r="K4456" s="5"/>
      <c r="P4456" s="4" t="str">
        <f t="shared" si="111"/>
        <v/>
      </c>
    </row>
    <row r="4457" spans="11:16" x14ac:dyDescent="0.25">
      <c r="K4457" s="5"/>
      <c r="P4457" s="4" t="str">
        <f t="shared" si="111"/>
        <v/>
      </c>
    </row>
    <row r="4458" spans="11:16" x14ac:dyDescent="0.25">
      <c r="K4458" s="5"/>
      <c r="P4458" s="4" t="str">
        <f t="shared" si="111"/>
        <v/>
      </c>
    </row>
    <row r="4459" spans="11:16" x14ac:dyDescent="0.25">
      <c r="K4459" s="5"/>
      <c r="P4459" s="4" t="str">
        <f t="shared" si="111"/>
        <v/>
      </c>
    </row>
    <row r="4460" spans="11:16" x14ac:dyDescent="0.25">
      <c r="K4460" s="5"/>
      <c r="P4460" s="4" t="str">
        <f t="shared" si="111"/>
        <v/>
      </c>
    </row>
    <row r="4461" spans="11:16" x14ac:dyDescent="0.25">
      <c r="K4461" s="5"/>
      <c r="P4461" s="4" t="str">
        <f t="shared" si="111"/>
        <v/>
      </c>
    </row>
    <row r="4462" spans="11:16" x14ac:dyDescent="0.25">
      <c r="K4462" s="5"/>
      <c r="P4462" s="4" t="str">
        <f t="shared" si="111"/>
        <v/>
      </c>
    </row>
    <row r="4463" spans="11:16" x14ac:dyDescent="0.25">
      <c r="K4463" s="5"/>
      <c r="P4463" s="4" t="str">
        <f t="shared" si="111"/>
        <v/>
      </c>
    </row>
    <row r="4464" spans="11:16" x14ac:dyDescent="0.25">
      <c r="K4464" s="5"/>
      <c r="P4464" s="4" t="str">
        <f t="shared" si="111"/>
        <v/>
      </c>
    </row>
    <row r="4465" spans="11:16" x14ac:dyDescent="0.25">
      <c r="K4465" s="5"/>
      <c r="P4465" s="4" t="str">
        <f t="shared" si="111"/>
        <v/>
      </c>
    </row>
    <row r="4466" spans="11:16" x14ac:dyDescent="0.25">
      <c r="K4466" s="5"/>
      <c r="P4466" s="4" t="str">
        <f t="shared" si="111"/>
        <v/>
      </c>
    </row>
    <row r="4467" spans="11:16" x14ac:dyDescent="0.25">
      <c r="K4467" s="5"/>
      <c r="P4467" s="4" t="str">
        <f t="shared" si="111"/>
        <v/>
      </c>
    </row>
    <row r="4468" spans="11:16" x14ac:dyDescent="0.25">
      <c r="K4468" s="5"/>
      <c r="P4468" s="4" t="str">
        <f t="shared" si="111"/>
        <v/>
      </c>
    </row>
    <row r="4469" spans="11:16" x14ac:dyDescent="0.25">
      <c r="K4469" s="5"/>
      <c r="P4469" s="4" t="str">
        <f t="shared" si="111"/>
        <v/>
      </c>
    </row>
    <row r="4470" spans="11:16" x14ac:dyDescent="0.25">
      <c r="K4470" s="5"/>
      <c r="P4470" s="4" t="str">
        <f t="shared" si="111"/>
        <v/>
      </c>
    </row>
    <row r="4471" spans="11:16" x14ac:dyDescent="0.25">
      <c r="K4471" s="5"/>
      <c r="P4471" s="4" t="str">
        <f t="shared" si="111"/>
        <v/>
      </c>
    </row>
    <row r="4472" spans="11:16" x14ac:dyDescent="0.25">
      <c r="K4472" s="5"/>
      <c r="P4472" s="4" t="str">
        <f t="shared" si="111"/>
        <v/>
      </c>
    </row>
    <row r="4473" spans="11:16" x14ac:dyDescent="0.25">
      <c r="K4473" s="5"/>
      <c r="P4473" s="4" t="str">
        <f t="shared" si="111"/>
        <v/>
      </c>
    </row>
    <row r="4474" spans="11:16" x14ac:dyDescent="0.25">
      <c r="K4474" s="5"/>
      <c r="P4474" s="4" t="str">
        <f t="shared" si="111"/>
        <v/>
      </c>
    </row>
    <row r="4475" spans="11:16" x14ac:dyDescent="0.25">
      <c r="K4475" s="5"/>
      <c r="P4475" s="4" t="str">
        <f t="shared" si="111"/>
        <v/>
      </c>
    </row>
    <row r="4476" spans="11:16" x14ac:dyDescent="0.25">
      <c r="K4476" s="5"/>
      <c r="P4476" s="4" t="str">
        <f t="shared" si="111"/>
        <v/>
      </c>
    </row>
    <row r="4477" spans="11:16" x14ac:dyDescent="0.25">
      <c r="K4477" s="5"/>
      <c r="P4477" s="4" t="str">
        <f t="shared" si="111"/>
        <v/>
      </c>
    </row>
    <row r="4478" spans="11:16" x14ac:dyDescent="0.25">
      <c r="K4478" s="5"/>
      <c r="P4478" s="4" t="str">
        <f t="shared" si="111"/>
        <v/>
      </c>
    </row>
    <row r="4479" spans="11:16" x14ac:dyDescent="0.25">
      <c r="K4479" s="5"/>
      <c r="P4479" s="4" t="str">
        <f t="shared" si="111"/>
        <v/>
      </c>
    </row>
    <row r="4480" spans="11:16" x14ac:dyDescent="0.25">
      <c r="K4480" s="5"/>
      <c r="P4480" s="4" t="str">
        <f t="shared" si="111"/>
        <v/>
      </c>
    </row>
    <row r="4481" spans="11:16" x14ac:dyDescent="0.25">
      <c r="K4481" s="5"/>
      <c r="P4481" s="4" t="str">
        <f t="shared" si="111"/>
        <v/>
      </c>
    </row>
    <row r="4482" spans="11:16" x14ac:dyDescent="0.25">
      <c r="K4482" s="5"/>
      <c r="P4482" s="4" t="str">
        <f t="shared" si="111"/>
        <v/>
      </c>
    </row>
    <row r="4483" spans="11:16" x14ac:dyDescent="0.25">
      <c r="K4483" s="5"/>
      <c r="P4483" s="4" t="str">
        <f t="shared" ref="P4483:P4546" si="112">LEFT($A4483,22)</f>
        <v/>
      </c>
    </row>
    <row r="4484" spans="11:16" x14ac:dyDescent="0.25">
      <c r="K4484" s="5"/>
      <c r="P4484" s="4" t="str">
        <f t="shared" si="112"/>
        <v/>
      </c>
    </row>
    <row r="4485" spans="11:16" x14ac:dyDescent="0.25">
      <c r="K4485" s="5"/>
      <c r="P4485" s="4" t="str">
        <f t="shared" si="112"/>
        <v/>
      </c>
    </row>
    <row r="4486" spans="11:16" x14ac:dyDescent="0.25">
      <c r="K4486" s="5"/>
      <c r="P4486" s="4" t="str">
        <f t="shared" si="112"/>
        <v/>
      </c>
    </row>
    <row r="4487" spans="11:16" x14ac:dyDescent="0.25">
      <c r="K4487" s="5"/>
      <c r="P4487" s="4" t="str">
        <f t="shared" si="112"/>
        <v/>
      </c>
    </row>
    <row r="4488" spans="11:16" x14ac:dyDescent="0.25">
      <c r="K4488" s="5"/>
      <c r="P4488" s="4" t="str">
        <f t="shared" si="112"/>
        <v/>
      </c>
    </row>
    <row r="4489" spans="11:16" x14ac:dyDescent="0.25">
      <c r="K4489" s="5"/>
      <c r="P4489" s="4" t="str">
        <f t="shared" si="112"/>
        <v/>
      </c>
    </row>
    <row r="4490" spans="11:16" x14ac:dyDescent="0.25">
      <c r="K4490" s="5"/>
      <c r="P4490" s="4" t="str">
        <f t="shared" si="112"/>
        <v/>
      </c>
    </row>
    <row r="4491" spans="11:16" x14ac:dyDescent="0.25">
      <c r="K4491" s="5"/>
      <c r="P4491" s="4" t="str">
        <f t="shared" si="112"/>
        <v/>
      </c>
    </row>
    <row r="4492" spans="11:16" x14ac:dyDescent="0.25">
      <c r="K4492" s="5"/>
      <c r="P4492" s="4" t="str">
        <f t="shared" si="112"/>
        <v/>
      </c>
    </row>
    <row r="4493" spans="11:16" x14ac:dyDescent="0.25">
      <c r="K4493" s="5"/>
      <c r="P4493" s="4" t="str">
        <f t="shared" si="112"/>
        <v/>
      </c>
    </row>
    <row r="4494" spans="11:16" x14ac:dyDescent="0.25">
      <c r="K4494" s="5"/>
      <c r="P4494" s="4" t="str">
        <f t="shared" si="112"/>
        <v/>
      </c>
    </row>
    <row r="4495" spans="11:16" x14ac:dyDescent="0.25">
      <c r="K4495" s="5"/>
      <c r="P4495" s="4" t="str">
        <f t="shared" si="112"/>
        <v/>
      </c>
    </row>
    <row r="4496" spans="11:16" x14ac:dyDescent="0.25">
      <c r="K4496" s="5"/>
      <c r="P4496" s="4" t="str">
        <f t="shared" si="112"/>
        <v/>
      </c>
    </row>
    <row r="4497" spans="11:16" x14ac:dyDescent="0.25">
      <c r="K4497" s="5"/>
      <c r="P4497" s="4" t="str">
        <f t="shared" si="112"/>
        <v/>
      </c>
    </row>
    <row r="4498" spans="11:16" x14ac:dyDescent="0.25">
      <c r="K4498" s="5"/>
      <c r="P4498" s="4" t="str">
        <f t="shared" si="112"/>
        <v/>
      </c>
    </row>
    <row r="4499" spans="11:16" x14ac:dyDescent="0.25">
      <c r="K4499" s="5"/>
      <c r="P4499" s="4" t="str">
        <f t="shared" si="112"/>
        <v/>
      </c>
    </row>
    <row r="4500" spans="11:16" x14ac:dyDescent="0.25">
      <c r="K4500" s="5"/>
      <c r="P4500" s="4" t="str">
        <f t="shared" si="112"/>
        <v/>
      </c>
    </row>
    <row r="4501" spans="11:16" x14ac:dyDescent="0.25">
      <c r="K4501" s="5"/>
      <c r="P4501" s="4" t="str">
        <f t="shared" si="112"/>
        <v/>
      </c>
    </row>
    <row r="4502" spans="11:16" x14ac:dyDescent="0.25">
      <c r="K4502" s="5"/>
      <c r="P4502" s="4" t="str">
        <f t="shared" si="112"/>
        <v/>
      </c>
    </row>
    <row r="4503" spans="11:16" x14ac:dyDescent="0.25">
      <c r="K4503" s="5"/>
      <c r="P4503" s="4" t="str">
        <f t="shared" si="112"/>
        <v/>
      </c>
    </row>
    <row r="4504" spans="11:16" x14ac:dyDescent="0.25">
      <c r="K4504" s="5"/>
      <c r="P4504" s="4" t="str">
        <f t="shared" si="112"/>
        <v/>
      </c>
    </row>
    <row r="4505" spans="11:16" x14ac:dyDescent="0.25">
      <c r="K4505" s="5"/>
      <c r="P4505" s="4" t="str">
        <f t="shared" si="112"/>
        <v/>
      </c>
    </row>
    <row r="4506" spans="11:16" x14ac:dyDescent="0.25">
      <c r="K4506" s="5"/>
      <c r="P4506" s="4" t="str">
        <f t="shared" si="112"/>
        <v/>
      </c>
    </row>
    <row r="4507" spans="11:16" x14ac:dyDescent="0.25">
      <c r="K4507" s="5"/>
      <c r="P4507" s="4" t="str">
        <f t="shared" si="112"/>
        <v/>
      </c>
    </row>
    <row r="4508" spans="11:16" x14ac:dyDescent="0.25">
      <c r="K4508" s="5"/>
      <c r="P4508" s="4" t="str">
        <f t="shared" si="112"/>
        <v/>
      </c>
    </row>
    <row r="4509" spans="11:16" x14ac:dyDescent="0.25">
      <c r="K4509" s="5"/>
      <c r="P4509" s="4" t="str">
        <f t="shared" si="112"/>
        <v/>
      </c>
    </row>
    <row r="4510" spans="11:16" x14ac:dyDescent="0.25">
      <c r="K4510" s="5"/>
      <c r="P4510" s="4" t="str">
        <f t="shared" si="112"/>
        <v/>
      </c>
    </row>
    <row r="4511" spans="11:16" x14ac:dyDescent="0.25">
      <c r="K4511" s="5"/>
      <c r="P4511" s="4" t="str">
        <f t="shared" si="112"/>
        <v/>
      </c>
    </row>
    <row r="4512" spans="11:16" x14ac:dyDescent="0.25">
      <c r="K4512" s="5"/>
      <c r="P4512" s="4" t="str">
        <f t="shared" si="112"/>
        <v/>
      </c>
    </row>
    <row r="4513" spans="11:16" x14ac:dyDescent="0.25">
      <c r="K4513" s="5"/>
      <c r="P4513" s="4" t="str">
        <f t="shared" si="112"/>
        <v/>
      </c>
    </row>
    <row r="4514" spans="11:16" x14ac:dyDescent="0.25">
      <c r="K4514" s="5"/>
      <c r="P4514" s="4" t="str">
        <f t="shared" si="112"/>
        <v/>
      </c>
    </row>
    <row r="4515" spans="11:16" x14ac:dyDescent="0.25">
      <c r="K4515" s="5"/>
      <c r="P4515" s="4" t="str">
        <f t="shared" si="112"/>
        <v/>
      </c>
    </row>
    <row r="4516" spans="11:16" x14ac:dyDescent="0.25">
      <c r="K4516" s="5"/>
      <c r="P4516" s="4" t="str">
        <f t="shared" si="112"/>
        <v/>
      </c>
    </row>
    <row r="4517" spans="11:16" x14ac:dyDescent="0.25">
      <c r="K4517" s="5"/>
      <c r="P4517" s="4" t="str">
        <f t="shared" si="112"/>
        <v/>
      </c>
    </row>
    <row r="4518" spans="11:16" x14ac:dyDescent="0.25">
      <c r="K4518" s="5"/>
      <c r="P4518" s="4" t="str">
        <f t="shared" si="112"/>
        <v/>
      </c>
    </row>
    <row r="4519" spans="11:16" x14ac:dyDescent="0.25">
      <c r="K4519" s="5"/>
      <c r="P4519" s="4" t="str">
        <f t="shared" si="112"/>
        <v/>
      </c>
    </row>
    <row r="4520" spans="11:16" x14ac:dyDescent="0.25">
      <c r="K4520" s="5"/>
      <c r="P4520" s="4" t="str">
        <f t="shared" si="112"/>
        <v/>
      </c>
    </row>
    <row r="4521" spans="11:16" x14ac:dyDescent="0.25">
      <c r="K4521" s="5"/>
      <c r="P4521" s="4" t="str">
        <f t="shared" si="112"/>
        <v/>
      </c>
    </row>
    <row r="4522" spans="11:16" x14ac:dyDescent="0.25">
      <c r="K4522" s="5"/>
      <c r="P4522" s="4" t="str">
        <f t="shared" si="112"/>
        <v/>
      </c>
    </row>
    <row r="4523" spans="11:16" x14ac:dyDescent="0.25">
      <c r="K4523" s="5"/>
      <c r="P4523" s="4" t="str">
        <f t="shared" si="112"/>
        <v/>
      </c>
    </row>
    <row r="4524" spans="11:16" x14ac:dyDescent="0.25">
      <c r="K4524" s="5"/>
      <c r="P4524" s="4" t="str">
        <f t="shared" si="112"/>
        <v/>
      </c>
    </row>
    <row r="4525" spans="11:16" x14ac:dyDescent="0.25">
      <c r="K4525" s="5"/>
      <c r="P4525" s="4" t="str">
        <f t="shared" si="112"/>
        <v/>
      </c>
    </row>
    <row r="4526" spans="11:16" x14ac:dyDescent="0.25">
      <c r="K4526" s="5"/>
      <c r="P4526" s="4" t="str">
        <f t="shared" si="112"/>
        <v/>
      </c>
    </row>
    <row r="4527" spans="11:16" x14ac:dyDescent="0.25">
      <c r="K4527" s="5"/>
      <c r="P4527" s="4" t="str">
        <f t="shared" si="112"/>
        <v/>
      </c>
    </row>
    <row r="4528" spans="11:16" x14ac:dyDescent="0.25">
      <c r="K4528" s="5"/>
      <c r="P4528" s="4" t="str">
        <f t="shared" si="112"/>
        <v/>
      </c>
    </row>
    <row r="4529" spans="11:16" x14ac:dyDescent="0.25">
      <c r="K4529" s="5"/>
      <c r="P4529" s="4" t="str">
        <f t="shared" si="112"/>
        <v/>
      </c>
    </row>
    <row r="4530" spans="11:16" x14ac:dyDescent="0.25">
      <c r="K4530" s="5"/>
      <c r="P4530" s="4" t="str">
        <f t="shared" si="112"/>
        <v/>
      </c>
    </row>
    <row r="4531" spans="11:16" x14ac:dyDescent="0.25">
      <c r="K4531" s="5"/>
      <c r="P4531" s="4" t="str">
        <f t="shared" si="112"/>
        <v/>
      </c>
    </row>
    <row r="4532" spans="11:16" x14ac:dyDescent="0.25">
      <c r="K4532" s="5"/>
      <c r="P4532" s="4" t="str">
        <f t="shared" si="112"/>
        <v/>
      </c>
    </row>
    <row r="4533" spans="11:16" x14ac:dyDescent="0.25">
      <c r="K4533" s="5"/>
      <c r="P4533" s="4" t="str">
        <f t="shared" si="112"/>
        <v/>
      </c>
    </row>
    <row r="4534" spans="11:16" x14ac:dyDescent="0.25">
      <c r="K4534" s="5"/>
      <c r="P4534" s="4" t="str">
        <f t="shared" si="112"/>
        <v/>
      </c>
    </row>
    <row r="4535" spans="11:16" x14ac:dyDescent="0.25">
      <c r="K4535" s="5"/>
      <c r="P4535" s="4" t="str">
        <f t="shared" si="112"/>
        <v/>
      </c>
    </row>
    <row r="4536" spans="11:16" x14ac:dyDescent="0.25">
      <c r="K4536" s="5"/>
      <c r="P4536" s="4" t="str">
        <f t="shared" si="112"/>
        <v/>
      </c>
    </row>
    <row r="4537" spans="11:16" x14ac:dyDescent="0.25">
      <c r="K4537" s="5"/>
      <c r="P4537" s="4" t="str">
        <f t="shared" si="112"/>
        <v/>
      </c>
    </row>
    <row r="4538" spans="11:16" x14ac:dyDescent="0.25">
      <c r="K4538" s="5"/>
      <c r="P4538" s="4" t="str">
        <f t="shared" si="112"/>
        <v/>
      </c>
    </row>
    <row r="4539" spans="11:16" x14ac:dyDescent="0.25">
      <c r="K4539" s="5"/>
      <c r="P4539" s="4" t="str">
        <f t="shared" si="112"/>
        <v/>
      </c>
    </row>
    <row r="4540" spans="11:16" x14ac:dyDescent="0.25">
      <c r="K4540" s="5"/>
      <c r="P4540" s="4" t="str">
        <f t="shared" si="112"/>
        <v/>
      </c>
    </row>
    <row r="4541" spans="11:16" x14ac:dyDescent="0.25">
      <c r="K4541" s="5"/>
      <c r="P4541" s="4" t="str">
        <f t="shared" si="112"/>
        <v/>
      </c>
    </row>
    <row r="4542" spans="11:16" x14ac:dyDescent="0.25">
      <c r="K4542" s="5"/>
      <c r="P4542" s="4" t="str">
        <f t="shared" si="112"/>
        <v/>
      </c>
    </row>
    <row r="4543" spans="11:16" x14ac:dyDescent="0.25">
      <c r="K4543" s="5"/>
      <c r="P4543" s="4" t="str">
        <f t="shared" si="112"/>
        <v/>
      </c>
    </row>
    <row r="4544" spans="11:16" x14ac:dyDescent="0.25">
      <c r="K4544" s="5"/>
      <c r="P4544" s="4" t="str">
        <f t="shared" si="112"/>
        <v/>
      </c>
    </row>
    <row r="4545" spans="11:16" x14ac:dyDescent="0.25">
      <c r="K4545" s="5"/>
      <c r="P4545" s="4" t="str">
        <f t="shared" si="112"/>
        <v/>
      </c>
    </row>
    <row r="4546" spans="11:16" x14ac:dyDescent="0.25">
      <c r="K4546" s="5"/>
      <c r="P4546" s="4" t="str">
        <f t="shared" si="112"/>
        <v/>
      </c>
    </row>
    <row r="4547" spans="11:16" x14ac:dyDescent="0.25">
      <c r="K4547" s="5"/>
      <c r="P4547" s="4" t="str">
        <f t="shared" ref="P4547:P4610" si="113">LEFT($A4547,22)</f>
        <v/>
      </c>
    </row>
    <row r="4548" spans="11:16" x14ac:dyDescent="0.25">
      <c r="K4548" s="5"/>
      <c r="P4548" s="4" t="str">
        <f t="shared" si="113"/>
        <v/>
      </c>
    </row>
    <row r="4549" spans="11:16" x14ac:dyDescent="0.25">
      <c r="K4549" s="5"/>
      <c r="P4549" s="4" t="str">
        <f t="shared" si="113"/>
        <v/>
      </c>
    </row>
    <row r="4550" spans="11:16" x14ac:dyDescent="0.25">
      <c r="K4550" s="5"/>
      <c r="P4550" s="4" t="str">
        <f t="shared" si="113"/>
        <v/>
      </c>
    </row>
    <row r="4551" spans="11:16" x14ac:dyDescent="0.25">
      <c r="K4551" s="5"/>
      <c r="P4551" s="4" t="str">
        <f t="shared" si="113"/>
        <v/>
      </c>
    </row>
    <row r="4552" spans="11:16" x14ac:dyDescent="0.25">
      <c r="K4552" s="5"/>
      <c r="P4552" s="4" t="str">
        <f t="shared" si="113"/>
        <v/>
      </c>
    </row>
    <row r="4553" spans="11:16" x14ac:dyDescent="0.25">
      <c r="K4553" s="5"/>
      <c r="P4553" s="4" t="str">
        <f t="shared" si="113"/>
        <v/>
      </c>
    </row>
    <row r="4554" spans="11:16" x14ac:dyDescent="0.25">
      <c r="K4554" s="5"/>
      <c r="P4554" s="4" t="str">
        <f t="shared" si="113"/>
        <v/>
      </c>
    </row>
    <row r="4555" spans="11:16" x14ac:dyDescent="0.25">
      <c r="K4555" s="5"/>
      <c r="P4555" s="4" t="str">
        <f t="shared" si="113"/>
        <v/>
      </c>
    </row>
    <row r="4556" spans="11:16" x14ac:dyDescent="0.25">
      <c r="K4556" s="5"/>
      <c r="P4556" s="4" t="str">
        <f t="shared" si="113"/>
        <v/>
      </c>
    </row>
    <row r="4557" spans="11:16" x14ac:dyDescent="0.25">
      <c r="K4557" s="5"/>
      <c r="P4557" s="4" t="str">
        <f t="shared" si="113"/>
        <v/>
      </c>
    </row>
    <row r="4558" spans="11:16" x14ac:dyDescent="0.25">
      <c r="K4558" s="5"/>
      <c r="P4558" s="4" t="str">
        <f t="shared" si="113"/>
        <v/>
      </c>
    </row>
    <row r="4559" spans="11:16" x14ac:dyDescent="0.25">
      <c r="K4559" s="5"/>
      <c r="P4559" s="4" t="str">
        <f t="shared" si="113"/>
        <v/>
      </c>
    </row>
    <row r="4560" spans="11:16" x14ac:dyDescent="0.25">
      <c r="K4560" s="5"/>
      <c r="P4560" s="4" t="str">
        <f t="shared" si="113"/>
        <v/>
      </c>
    </row>
    <row r="4561" spans="11:16" x14ac:dyDescent="0.25">
      <c r="K4561" s="5"/>
      <c r="P4561" s="4" t="str">
        <f t="shared" si="113"/>
        <v/>
      </c>
    </row>
    <row r="4562" spans="11:16" x14ac:dyDescent="0.25">
      <c r="K4562" s="5"/>
      <c r="P4562" s="4" t="str">
        <f t="shared" si="113"/>
        <v/>
      </c>
    </row>
    <row r="4563" spans="11:16" x14ac:dyDescent="0.25">
      <c r="K4563" s="5"/>
      <c r="P4563" s="4" t="str">
        <f t="shared" si="113"/>
        <v/>
      </c>
    </row>
    <row r="4564" spans="11:16" x14ac:dyDescent="0.25">
      <c r="K4564" s="5"/>
      <c r="P4564" s="4" t="str">
        <f t="shared" si="113"/>
        <v/>
      </c>
    </row>
    <row r="4565" spans="11:16" x14ac:dyDescent="0.25">
      <c r="K4565" s="5"/>
      <c r="P4565" s="4" t="str">
        <f t="shared" si="113"/>
        <v/>
      </c>
    </row>
    <row r="4566" spans="11:16" x14ac:dyDescent="0.25">
      <c r="K4566" s="5"/>
      <c r="P4566" s="4" t="str">
        <f t="shared" si="113"/>
        <v/>
      </c>
    </row>
    <row r="4567" spans="11:16" x14ac:dyDescent="0.25">
      <c r="K4567" s="5"/>
      <c r="P4567" s="4" t="str">
        <f t="shared" si="113"/>
        <v/>
      </c>
    </row>
    <row r="4568" spans="11:16" x14ac:dyDescent="0.25">
      <c r="K4568" s="5"/>
      <c r="P4568" s="4" t="str">
        <f t="shared" si="113"/>
        <v/>
      </c>
    </row>
    <row r="4569" spans="11:16" x14ac:dyDescent="0.25">
      <c r="K4569" s="5"/>
      <c r="P4569" s="4" t="str">
        <f t="shared" si="113"/>
        <v/>
      </c>
    </row>
    <row r="4570" spans="11:16" x14ac:dyDescent="0.25">
      <c r="K4570" s="5"/>
      <c r="P4570" s="4" t="str">
        <f t="shared" si="113"/>
        <v/>
      </c>
    </row>
    <row r="4571" spans="11:16" x14ac:dyDescent="0.25">
      <c r="K4571" s="5"/>
      <c r="P4571" s="4" t="str">
        <f t="shared" si="113"/>
        <v/>
      </c>
    </row>
    <row r="4572" spans="11:16" x14ac:dyDescent="0.25">
      <c r="K4572" s="5"/>
      <c r="P4572" s="4" t="str">
        <f t="shared" si="113"/>
        <v/>
      </c>
    </row>
    <row r="4573" spans="11:16" x14ac:dyDescent="0.25">
      <c r="K4573" s="5"/>
      <c r="P4573" s="4" t="str">
        <f t="shared" si="113"/>
        <v/>
      </c>
    </row>
    <row r="4574" spans="11:16" x14ac:dyDescent="0.25">
      <c r="K4574" s="5"/>
      <c r="P4574" s="4" t="str">
        <f t="shared" si="113"/>
        <v/>
      </c>
    </row>
    <row r="4575" spans="11:16" x14ac:dyDescent="0.25">
      <c r="K4575" s="5"/>
      <c r="P4575" s="4" t="str">
        <f t="shared" si="113"/>
        <v/>
      </c>
    </row>
    <row r="4576" spans="11:16" x14ac:dyDescent="0.25">
      <c r="K4576" s="5"/>
      <c r="P4576" s="4" t="str">
        <f t="shared" si="113"/>
        <v/>
      </c>
    </row>
    <row r="4577" spans="11:16" x14ac:dyDescent="0.25">
      <c r="K4577" s="5"/>
      <c r="P4577" s="4" t="str">
        <f t="shared" si="113"/>
        <v/>
      </c>
    </row>
    <row r="4578" spans="11:16" x14ac:dyDescent="0.25">
      <c r="K4578" s="5"/>
      <c r="P4578" s="4" t="str">
        <f t="shared" si="113"/>
        <v/>
      </c>
    </row>
    <row r="4579" spans="11:16" x14ac:dyDescent="0.25">
      <c r="K4579" s="5"/>
      <c r="P4579" s="4" t="str">
        <f t="shared" si="113"/>
        <v/>
      </c>
    </row>
    <row r="4580" spans="11:16" x14ac:dyDescent="0.25">
      <c r="K4580" s="5"/>
      <c r="P4580" s="4" t="str">
        <f t="shared" si="113"/>
        <v/>
      </c>
    </row>
    <row r="4581" spans="11:16" x14ac:dyDescent="0.25">
      <c r="K4581" s="5"/>
      <c r="P4581" s="4" t="str">
        <f t="shared" si="113"/>
        <v/>
      </c>
    </row>
    <row r="4582" spans="11:16" x14ac:dyDescent="0.25">
      <c r="K4582" s="5"/>
      <c r="P4582" s="4" t="str">
        <f t="shared" si="113"/>
        <v/>
      </c>
    </row>
    <row r="4583" spans="11:16" x14ac:dyDescent="0.25">
      <c r="K4583" s="5"/>
      <c r="P4583" s="4" t="str">
        <f t="shared" si="113"/>
        <v/>
      </c>
    </row>
    <row r="4584" spans="11:16" x14ac:dyDescent="0.25">
      <c r="K4584" s="5"/>
      <c r="P4584" s="4" t="str">
        <f t="shared" si="113"/>
        <v/>
      </c>
    </row>
    <row r="4585" spans="11:16" x14ac:dyDescent="0.25">
      <c r="K4585" s="5"/>
      <c r="P4585" s="4" t="str">
        <f t="shared" si="113"/>
        <v/>
      </c>
    </row>
    <row r="4586" spans="11:16" x14ac:dyDescent="0.25">
      <c r="K4586" s="5"/>
      <c r="P4586" s="4" t="str">
        <f t="shared" si="113"/>
        <v/>
      </c>
    </row>
    <row r="4587" spans="11:16" x14ac:dyDescent="0.25">
      <c r="K4587" s="5"/>
      <c r="P4587" s="4" t="str">
        <f t="shared" si="113"/>
        <v/>
      </c>
    </row>
    <row r="4588" spans="11:16" x14ac:dyDescent="0.25">
      <c r="K4588" s="5"/>
      <c r="P4588" s="4" t="str">
        <f t="shared" si="113"/>
        <v/>
      </c>
    </row>
    <row r="4589" spans="11:16" x14ac:dyDescent="0.25">
      <c r="K4589" s="5"/>
      <c r="P4589" s="4" t="str">
        <f t="shared" si="113"/>
        <v/>
      </c>
    </row>
    <row r="4590" spans="11:16" x14ac:dyDescent="0.25">
      <c r="K4590" s="5"/>
      <c r="P4590" s="4" t="str">
        <f t="shared" si="113"/>
        <v/>
      </c>
    </row>
    <row r="4591" spans="11:16" x14ac:dyDescent="0.25">
      <c r="K4591" s="5"/>
      <c r="P4591" s="4" t="str">
        <f t="shared" si="113"/>
        <v/>
      </c>
    </row>
    <row r="4592" spans="11:16" x14ac:dyDescent="0.25">
      <c r="K4592" s="5"/>
      <c r="P4592" s="4" t="str">
        <f t="shared" si="113"/>
        <v/>
      </c>
    </row>
    <row r="4593" spans="11:16" x14ac:dyDescent="0.25">
      <c r="K4593" s="5"/>
      <c r="P4593" s="4" t="str">
        <f t="shared" si="113"/>
        <v/>
      </c>
    </row>
    <row r="4594" spans="11:16" x14ac:dyDescent="0.25">
      <c r="K4594" s="5"/>
      <c r="P4594" s="4" t="str">
        <f t="shared" si="113"/>
        <v/>
      </c>
    </row>
    <row r="4595" spans="11:16" x14ac:dyDescent="0.25">
      <c r="K4595" s="5"/>
      <c r="P4595" s="4" t="str">
        <f t="shared" si="113"/>
        <v/>
      </c>
    </row>
    <row r="4596" spans="11:16" x14ac:dyDescent="0.25">
      <c r="K4596" s="5"/>
      <c r="P4596" s="4" t="str">
        <f t="shared" si="113"/>
        <v/>
      </c>
    </row>
    <row r="4597" spans="11:16" x14ac:dyDescent="0.25">
      <c r="K4597" s="5"/>
      <c r="P4597" s="4" t="str">
        <f t="shared" si="113"/>
        <v/>
      </c>
    </row>
    <row r="4598" spans="11:16" x14ac:dyDescent="0.25">
      <c r="K4598" s="5"/>
      <c r="P4598" s="4" t="str">
        <f t="shared" si="113"/>
        <v/>
      </c>
    </row>
    <row r="4599" spans="11:16" x14ac:dyDescent="0.25">
      <c r="K4599" s="5"/>
      <c r="P4599" s="4" t="str">
        <f t="shared" si="113"/>
        <v/>
      </c>
    </row>
    <row r="4600" spans="11:16" x14ac:dyDescent="0.25">
      <c r="K4600" s="5"/>
      <c r="P4600" s="4" t="str">
        <f t="shared" si="113"/>
        <v/>
      </c>
    </row>
    <row r="4601" spans="11:16" x14ac:dyDescent="0.25">
      <c r="K4601" s="5"/>
      <c r="P4601" s="4" t="str">
        <f t="shared" si="113"/>
        <v/>
      </c>
    </row>
    <row r="4602" spans="11:16" x14ac:dyDescent="0.25">
      <c r="K4602" s="5"/>
      <c r="P4602" s="4" t="str">
        <f t="shared" si="113"/>
        <v/>
      </c>
    </row>
    <row r="4603" spans="11:16" x14ac:dyDescent="0.25">
      <c r="K4603" s="5"/>
      <c r="P4603" s="4" t="str">
        <f t="shared" si="113"/>
        <v/>
      </c>
    </row>
    <row r="4604" spans="11:16" x14ac:dyDescent="0.25">
      <c r="K4604" s="5"/>
      <c r="P4604" s="4" t="str">
        <f t="shared" si="113"/>
        <v/>
      </c>
    </row>
    <row r="4605" spans="11:16" x14ac:dyDescent="0.25">
      <c r="K4605" s="5"/>
      <c r="P4605" s="4" t="str">
        <f t="shared" si="113"/>
        <v/>
      </c>
    </row>
    <row r="4606" spans="11:16" x14ac:dyDescent="0.25">
      <c r="K4606" s="5"/>
      <c r="P4606" s="4" t="str">
        <f t="shared" si="113"/>
        <v/>
      </c>
    </row>
    <row r="4607" spans="11:16" x14ac:dyDescent="0.25">
      <c r="K4607" s="5"/>
      <c r="P4607" s="4" t="str">
        <f t="shared" si="113"/>
        <v/>
      </c>
    </row>
    <row r="4608" spans="11:16" x14ac:dyDescent="0.25">
      <c r="K4608" s="5"/>
      <c r="P4608" s="4" t="str">
        <f t="shared" si="113"/>
        <v/>
      </c>
    </row>
    <row r="4609" spans="11:16" x14ac:dyDescent="0.25">
      <c r="K4609" s="5"/>
      <c r="P4609" s="4" t="str">
        <f t="shared" si="113"/>
        <v/>
      </c>
    </row>
    <row r="4610" spans="11:16" x14ac:dyDescent="0.25">
      <c r="K4610" s="5"/>
      <c r="P4610" s="4" t="str">
        <f t="shared" si="113"/>
        <v/>
      </c>
    </row>
    <row r="4611" spans="11:16" x14ac:dyDescent="0.25">
      <c r="K4611" s="5"/>
      <c r="P4611" s="4" t="str">
        <f t="shared" ref="P4611:P4674" si="114">LEFT($A4611,22)</f>
        <v/>
      </c>
    </row>
    <row r="4612" spans="11:16" x14ac:dyDescent="0.25">
      <c r="K4612" s="5"/>
      <c r="P4612" s="4" t="str">
        <f t="shared" si="114"/>
        <v/>
      </c>
    </row>
    <row r="4613" spans="11:16" x14ac:dyDescent="0.25">
      <c r="K4613" s="5"/>
      <c r="P4613" s="4" t="str">
        <f t="shared" si="114"/>
        <v/>
      </c>
    </row>
    <row r="4614" spans="11:16" x14ac:dyDescent="0.25">
      <c r="K4614" s="5"/>
      <c r="P4614" s="4" t="str">
        <f t="shared" si="114"/>
        <v/>
      </c>
    </row>
    <row r="4615" spans="11:16" x14ac:dyDescent="0.25">
      <c r="K4615" s="5"/>
      <c r="P4615" s="4" t="str">
        <f t="shared" si="114"/>
        <v/>
      </c>
    </row>
    <row r="4616" spans="11:16" x14ac:dyDescent="0.25">
      <c r="K4616" s="5"/>
      <c r="P4616" s="4" t="str">
        <f t="shared" si="114"/>
        <v/>
      </c>
    </row>
    <row r="4617" spans="11:16" x14ac:dyDescent="0.25">
      <c r="K4617" s="5"/>
      <c r="P4617" s="4" t="str">
        <f t="shared" si="114"/>
        <v/>
      </c>
    </row>
    <row r="4618" spans="11:16" x14ac:dyDescent="0.25">
      <c r="K4618" s="5"/>
      <c r="P4618" s="4" t="str">
        <f t="shared" si="114"/>
        <v/>
      </c>
    </row>
    <row r="4619" spans="11:16" x14ac:dyDescent="0.25">
      <c r="K4619" s="5"/>
      <c r="P4619" s="4" t="str">
        <f t="shared" si="114"/>
        <v/>
      </c>
    </row>
    <row r="4620" spans="11:16" x14ac:dyDescent="0.25">
      <c r="K4620" s="5"/>
      <c r="P4620" s="4" t="str">
        <f t="shared" si="114"/>
        <v/>
      </c>
    </row>
    <row r="4621" spans="11:16" x14ac:dyDescent="0.25">
      <c r="K4621" s="5"/>
      <c r="P4621" s="4" t="str">
        <f t="shared" si="114"/>
        <v/>
      </c>
    </row>
    <row r="4622" spans="11:16" x14ac:dyDescent="0.25">
      <c r="K4622" s="5"/>
      <c r="P4622" s="4" t="str">
        <f t="shared" si="114"/>
        <v/>
      </c>
    </row>
    <row r="4623" spans="11:16" x14ac:dyDescent="0.25">
      <c r="K4623" s="5"/>
      <c r="P4623" s="4" t="str">
        <f t="shared" si="114"/>
        <v/>
      </c>
    </row>
    <row r="4624" spans="11:16" x14ac:dyDescent="0.25">
      <c r="K4624" s="5"/>
      <c r="P4624" s="4" t="str">
        <f t="shared" si="114"/>
        <v/>
      </c>
    </row>
    <row r="4625" spans="11:16" x14ac:dyDescent="0.25">
      <c r="K4625" s="5"/>
      <c r="P4625" s="4" t="str">
        <f t="shared" si="114"/>
        <v/>
      </c>
    </row>
    <row r="4626" spans="11:16" x14ac:dyDescent="0.25">
      <c r="K4626" s="5"/>
      <c r="P4626" s="4" t="str">
        <f t="shared" si="114"/>
        <v/>
      </c>
    </row>
    <row r="4627" spans="11:16" x14ac:dyDescent="0.25">
      <c r="K4627" s="5"/>
      <c r="P4627" s="4" t="str">
        <f t="shared" si="114"/>
        <v/>
      </c>
    </row>
    <row r="4628" spans="11:16" x14ac:dyDescent="0.25">
      <c r="K4628" s="5"/>
      <c r="P4628" s="4" t="str">
        <f t="shared" si="114"/>
        <v/>
      </c>
    </row>
    <row r="4629" spans="11:16" x14ac:dyDescent="0.25">
      <c r="K4629" s="5"/>
      <c r="P4629" s="4" t="str">
        <f t="shared" si="114"/>
        <v/>
      </c>
    </row>
    <row r="4630" spans="11:16" x14ac:dyDescent="0.25">
      <c r="K4630" s="5"/>
      <c r="P4630" s="4" t="str">
        <f t="shared" si="114"/>
        <v/>
      </c>
    </row>
    <row r="4631" spans="11:16" x14ac:dyDescent="0.25">
      <c r="K4631" s="5"/>
      <c r="P4631" s="4" t="str">
        <f t="shared" si="114"/>
        <v/>
      </c>
    </row>
    <row r="4632" spans="11:16" x14ac:dyDescent="0.25">
      <c r="K4632" s="5"/>
      <c r="P4632" s="4" t="str">
        <f t="shared" si="114"/>
        <v/>
      </c>
    </row>
    <row r="4633" spans="11:16" x14ac:dyDescent="0.25">
      <c r="K4633" s="5"/>
      <c r="P4633" s="4" t="str">
        <f t="shared" si="114"/>
        <v/>
      </c>
    </row>
    <row r="4634" spans="11:16" x14ac:dyDescent="0.25">
      <c r="K4634" s="5"/>
      <c r="P4634" s="4" t="str">
        <f t="shared" si="114"/>
        <v/>
      </c>
    </row>
    <row r="4635" spans="11:16" x14ac:dyDescent="0.25">
      <c r="K4635" s="5"/>
      <c r="P4635" s="4" t="str">
        <f t="shared" si="114"/>
        <v/>
      </c>
    </row>
    <row r="4636" spans="11:16" x14ac:dyDescent="0.25">
      <c r="K4636" s="5"/>
      <c r="P4636" s="4" t="str">
        <f t="shared" si="114"/>
        <v/>
      </c>
    </row>
    <row r="4637" spans="11:16" x14ac:dyDescent="0.25">
      <c r="K4637" s="5"/>
      <c r="P4637" s="4" t="str">
        <f t="shared" si="114"/>
        <v/>
      </c>
    </row>
    <row r="4638" spans="11:16" x14ac:dyDescent="0.25">
      <c r="K4638" s="5"/>
      <c r="P4638" s="4" t="str">
        <f t="shared" si="114"/>
        <v/>
      </c>
    </row>
    <row r="4639" spans="11:16" x14ac:dyDescent="0.25">
      <c r="K4639" s="5"/>
      <c r="P4639" s="4" t="str">
        <f t="shared" si="114"/>
        <v/>
      </c>
    </row>
    <row r="4640" spans="11:16" x14ac:dyDescent="0.25">
      <c r="K4640" s="5"/>
      <c r="P4640" s="4" t="str">
        <f t="shared" si="114"/>
        <v/>
      </c>
    </row>
    <row r="4641" spans="11:16" x14ac:dyDescent="0.25">
      <c r="K4641" s="5"/>
      <c r="P4641" s="4" t="str">
        <f t="shared" si="114"/>
        <v/>
      </c>
    </row>
    <row r="4642" spans="11:16" x14ac:dyDescent="0.25">
      <c r="K4642" s="5"/>
      <c r="P4642" s="4" t="str">
        <f t="shared" si="114"/>
        <v/>
      </c>
    </row>
    <row r="4643" spans="11:16" x14ac:dyDescent="0.25">
      <c r="K4643" s="5"/>
      <c r="P4643" s="4" t="str">
        <f t="shared" si="114"/>
        <v/>
      </c>
    </row>
    <row r="4644" spans="11:16" x14ac:dyDescent="0.25">
      <c r="K4644" s="5"/>
      <c r="P4644" s="4" t="str">
        <f t="shared" si="114"/>
        <v/>
      </c>
    </row>
    <row r="4645" spans="11:16" x14ac:dyDescent="0.25">
      <c r="K4645" s="5"/>
      <c r="P4645" s="4" t="str">
        <f t="shared" si="114"/>
        <v/>
      </c>
    </row>
    <row r="4646" spans="11:16" x14ac:dyDescent="0.25">
      <c r="K4646" s="5"/>
      <c r="P4646" s="4" t="str">
        <f t="shared" si="114"/>
        <v/>
      </c>
    </row>
    <row r="4647" spans="11:16" x14ac:dyDescent="0.25">
      <c r="K4647" s="5"/>
      <c r="P4647" s="4" t="str">
        <f t="shared" si="114"/>
        <v/>
      </c>
    </row>
    <row r="4648" spans="11:16" x14ac:dyDescent="0.25">
      <c r="K4648" s="5"/>
      <c r="P4648" s="4" t="str">
        <f t="shared" si="114"/>
        <v/>
      </c>
    </row>
    <row r="4649" spans="11:16" x14ac:dyDescent="0.25">
      <c r="K4649" s="5"/>
      <c r="P4649" s="4" t="str">
        <f t="shared" si="114"/>
        <v/>
      </c>
    </row>
    <row r="4650" spans="11:16" x14ac:dyDescent="0.25">
      <c r="K4650" s="5"/>
      <c r="P4650" s="4" t="str">
        <f t="shared" si="114"/>
        <v/>
      </c>
    </row>
    <row r="4651" spans="11:16" x14ac:dyDescent="0.25">
      <c r="K4651" s="5"/>
      <c r="P4651" s="4" t="str">
        <f t="shared" si="114"/>
        <v/>
      </c>
    </row>
    <row r="4652" spans="11:16" x14ac:dyDescent="0.25">
      <c r="K4652" s="5"/>
      <c r="P4652" s="4" t="str">
        <f t="shared" si="114"/>
        <v/>
      </c>
    </row>
    <row r="4653" spans="11:16" x14ac:dyDescent="0.25">
      <c r="K4653" s="5"/>
      <c r="P4653" s="4" t="str">
        <f t="shared" si="114"/>
        <v/>
      </c>
    </row>
    <row r="4654" spans="11:16" x14ac:dyDescent="0.25">
      <c r="K4654" s="5"/>
      <c r="P4654" s="4" t="str">
        <f t="shared" si="114"/>
        <v/>
      </c>
    </row>
    <row r="4655" spans="11:16" x14ac:dyDescent="0.25">
      <c r="K4655" s="5"/>
      <c r="P4655" s="4" t="str">
        <f t="shared" si="114"/>
        <v/>
      </c>
    </row>
    <row r="4656" spans="11:16" x14ac:dyDescent="0.25">
      <c r="K4656" s="5"/>
      <c r="P4656" s="4" t="str">
        <f t="shared" si="114"/>
        <v/>
      </c>
    </row>
    <row r="4657" spans="11:16" x14ac:dyDescent="0.25">
      <c r="K4657" s="5"/>
      <c r="P4657" s="4" t="str">
        <f t="shared" si="114"/>
        <v/>
      </c>
    </row>
    <row r="4658" spans="11:16" x14ac:dyDescent="0.25">
      <c r="K4658" s="5"/>
      <c r="P4658" s="4" t="str">
        <f t="shared" si="114"/>
        <v/>
      </c>
    </row>
    <row r="4659" spans="11:16" x14ac:dyDescent="0.25">
      <c r="K4659" s="5"/>
      <c r="P4659" s="4" t="str">
        <f t="shared" si="114"/>
        <v/>
      </c>
    </row>
    <row r="4660" spans="11:16" x14ac:dyDescent="0.25">
      <c r="K4660" s="5"/>
      <c r="P4660" s="4" t="str">
        <f t="shared" si="114"/>
        <v/>
      </c>
    </row>
    <row r="4661" spans="11:16" x14ac:dyDescent="0.25">
      <c r="K4661" s="5"/>
      <c r="P4661" s="4" t="str">
        <f t="shared" si="114"/>
        <v/>
      </c>
    </row>
    <row r="4662" spans="11:16" x14ac:dyDescent="0.25">
      <c r="K4662" s="5"/>
      <c r="P4662" s="4" t="str">
        <f t="shared" si="114"/>
        <v/>
      </c>
    </row>
    <row r="4663" spans="11:16" x14ac:dyDescent="0.25">
      <c r="K4663" s="5"/>
      <c r="P4663" s="4" t="str">
        <f t="shared" si="114"/>
        <v/>
      </c>
    </row>
    <row r="4664" spans="11:16" x14ac:dyDescent="0.25">
      <c r="K4664" s="5"/>
      <c r="P4664" s="4" t="str">
        <f t="shared" si="114"/>
        <v/>
      </c>
    </row>
    <row r="4665" spans="11:16" x14ac:dyDescent="0.25">
      <c r="K4665" s="5"/>
      <c r="P4665" s="4" t="str">
        <f t="shared" si="114"/>
        <v/>
      </c>
    </row>
    <row r="4666" spans="11:16" x14ac:dyDescent="0.25">
      <c r="K4666" s="5"/>
      <c r="P4666" s="4" t="str">
        <f t="shared" si="114"/>
        <v/>
      </c>
    </row>
    <row r="4667" spans="11:16" x14ac:dyDescent="0.25">
      <c r="K4667" s="5"/>
      <c r="P4667" s="4" t="str">
        <f t="shared" si="114"/>
        <v/>
      </c>
    </row>
    <row r="4668" spans="11:16" x14ac:dyDescent="0.25">
      <c r="K4668" s="5"/>
      <c r="P4668" s="4" t="str">
        <f t="shared" si="114"/>
        <v/>
      </c>
    </row>
    <row r="4669" spans="11:16" x14ac:dyDescent="0.25">
      <c r="K4669" s="5"/>
      <c r="P4669" s="4" t="str">
        <f t="shared" si="114"/>
        <v/>
      </c>
    </row>
    <row r="4670" spans="11:16" x14ac:dyDescent="0.25">
      <c r="K4670" s="5"/>
      <c r="P4670" s="4" t="str">
        <f t="shared" si="114"/>
        <v/>
      </c>
    </row>
    <row r="4671" spans="11:16" x14ac:dyDescent="0.25">
      <c r="K4671" s="5"/>
      <c r="P4671" s="4" t="str">
        <f t="shared" si="114"/>
        <v/>
      </c>
    </row>
    <row r="4672" spans="11:16" x14ac:dyDescent="0.25">
      <c r="K4672" s="5"/>
      <c r="P4672" s="4" t="str">
        <f t="shared" si="114"/>
        <v/>
      </c>
    </row>
    <row r="4673" spans="11:16" x14ac:dyDescent="0.25">
      <c r="K4673" s="5"/>
      <c r="P4673" s="4" t="str">
        <f t="shared" si="114"/>
        <v/>
      </c>
    </row>
    <row r="4674" spans="11:16" x14ac:dyDescent="0.25">
      <c r="K4674" s="5"/>
      <c r="P4674" s="4" t="str">
        <f t="shared" si="114"/>
        <v/>
      </c>
    </row>
    <row r="4675" spans="11:16" x14ac:dyDescent="0.25">
      <c r="K4675" s="5"/>
      <c r="P4675" s="4" t="str">
        <f t="shared" ref="P4675:P4738" si="115">LEFT($A4675,22)</f>
        <v/>
      </c>
    </row>
    <row r="4676" spans="11:16" x14ac:dyDescent="0.25">
      <c r="K4676" s="5"/>
      <c r="P4676" s="4" t="str">
        <f t="shared" si="115"/>
        <v/>
      </c>
    </row>
    <row r="4677" spans="11:16" x14ac:dyDescent="0.25">
      <c r="K4677" s="5"/>
      <c r="P4677" s="4" t="str">
        <f t="shared" si="115"/>
        <v/>
      </c>
    </row>
    <row r="4678" spans="11:16" x14ac:dyDescent="0.25">
      <c r="K4678" s="5"/>
      <c r="P4678" s="4" t="str">
        <f t="shared" si="115"/>
        <v/>
      </c>
    </row>
    <row r="4679" spans="11:16" x14ac:dyDescent="0.25">
      <c r="K4679" s="5"/>
      <c r="P4679" s="4" t="str">
        <f t="shared" si="115"/>
        <v/>
      </c>
    </row>
    <row r="4680" spans="11:16" x14ac:dyDescent="0.25">
      <c r="K4680" s="5"/>
      <c r="P4680" s="4" t="str">
        <f t="shared" si="115"/>
        <v/>
      </c>
    </row>
    <row r="4681" spans="11:16" x14ac:dyDescent="0.25">
      <c r="K4681" s="5"/>
      <c r="P4681" s="4" t="str">
        <f t="shared" si="115"/>
        <v/>
      </c>
    </row>
    <row r="4682" spans="11:16" x14ac:dyDescent="0.25">
      <c r="K4682" s="5"/>
      <c r="P4682" s="4" t="str">
        <f t="shared" si="115"/>
        <v/>
      </c>
    </row>
    <row r="4683" spans="11:16" x14ac:dyDescent="0.25">
      <c r="K4683" s="5"/>
      <c r="P4683" s="4" t="str">
        <f t="shared" si="115"/>
        <v/>
      </c>
    </row>
    <row r="4684" spans="11:16" x14ac:dyDescent="0.25">
      <c r="K4684" s="5"/>
      <c r="P4684" s="4" t="str">
        <f t="shared" si="115"/>
        <v/>
      </c>
    </row>
    <row r="4685" spans="11:16" x14ac:dyDescent="0.25">
      <c r="K4685" s="5"/>
      <c r="P4685" s="4" t="str">
        <f t="shared" si="115"/>
        <v/>
      </c>
    </row>
    <row r="4686" spans="11:16" x14ac:dyDescent="0.25">
      <c r="K4686" s="5"/>
      <c r="P4686" s="4" t="str">
        <f t="shared" si="115"/>
        <v/>
      </c>
    </row>
    <row r="4687" spans="11:16" x14ac:dyDescent="0.25">
      <c r="K4687" s="5"/>
      <c r="P4687" s="4" t="str">
        <f t="shared" si="115"/>
        <v/>
      </c>
    </row>
    <row r="4688" spans="11:16" x14ac:dyDescent="0.25">
      <c r="K4688" s="5"/>
      <c r="P4688" s="4" t="str">
        <f t="shared" si="115"/>
        <v/>
      </c>
    </row>
    <row r="4689" spans="11:16" x14ac:dyDescent="0.25">
      <c r="K4689" s="5"/>
      <c r="P4689" s="4" t="str">
        <f t="shared" si="115"/>
        <v/>
      </c>
    </row>
    <row r="4690" spans="11:16" x14ac:dyDescent="0.25">
      <c r="K4690" s="5"/>
      <c r="P4690" s="4" t="str">
        <f t="shared" si="115"/>
        <v/>
      </c>
    </row>
    <row r="4691" spans="11:16" x14ac:dyDescent="0.25">
      <c r="K4691" s="5"/>
      <c r="P4691" s="4" t="str">
        <f t="shared" si="115"/>
        <v/>
      </c>
    </row>
    <row r="4692" spans="11:16" x14ac:dyDescent="0.25">
      <c r="K4692" s="5"/>
      <c r="P4692" s="4" t="str">
        <f t="shared" si="115"/>
        <v/>
      </c>
    </row>
    <row r="4693" spans="11:16" x14ac:dyDescent="0.25">
      <c r="K4693" s="5"/>
      <c r="P4693" s="4" t="str">
        <f t="shared" si="115"/>
        <v/>
      </c>
    </row>
    <row r="4694" spans="11:16" x14ac:dyDescent="0.25">
      <c r="K4694" s="5"/>
      <c r="P4694" s="4" t="str">
        <f t="shared" si="115"/>
        <v/>
      </c>
    </row>
    <row r="4695" spans="11:16" x14ac:dyDescent="0.25">
      <c r="K4695" s="5"/>
      <c r="P4695" s="4" t="str">
        <f t="shared" si="115"/>
        <v/>
      </c>
    </row>
    <row r="4696" spans="11:16" x14ac:dyDescent="0.25">
      <c r="K4696" s="5"/>
      <c r="P4696" s="4" t="str">
        <f t="shared" si="115"/>
        <v/>
      </c>
    </row>
    <row r="4697" spans="11:16" x14ac:dyDescent="0.25">
      <c r="K4697" s="5"/>
      <c r="P4697" s="4" t="str">
        <f t="shared" si="115"/>
        <v/>
      </c>
    </row>
    <row r="4698" spans="11:16" x14ac:dyDescent="0.25">
      <c r="K4698" s="5"/>
      <c r="P4698" s="4" t="str">
        <f t="shared" si="115"/>
        <v/>
      </c>
    </row>
    <row r="4699" spans="11:16" x14ac:dyDescent="0.25">
      <c r="K4699" s="5"/>
      <c r="P4699" s="4" t="str">
        <f t="shared" si="115"/>
        <v/>
      </c>
    </row>
    <row r="4700" spans="11:16" x14ac:dyDescent="0.25">
      <c r="K4700" s="5"/>
      <c r="P4700" s="4" t="str">
        <f t="shared" si="115"/>
        <v/>
      </c>
    </row>
    <row r="4701" spans="11:16" x14ac:dyDescent="0.25">
      <c r="K4701" s="5"/>
      <c r="P4701" s="4" t="str">
        <f t="shared" si="115"/>
        <v/>
      </c>
    </row>
    <row r="4702" spans="11:16" x14ac:dyDescent="0.25">
      <c r="K4702" s="5"/>
      <c r="P4702" s="4" t="str">
        <f t="shared" si="115"/>
        <v/>
      </c>
    </row>
    <row r="4703" spans="11:16" x14ac:dyDescent="0.25">
      <c r="K4703" s="5"/>
      <c r="P4703" s="4" t="str">
        <f t="shared" si="115"/>
        <v/>
      </c>
    </row>
    <row r="4704" spans="11:16" x14ac:dyDescent="0.25">
      <c r="K4704" s="5"/>
      <c r="P4704" s="4" t="str">
        <f t="shared" si="115"/>
        <v/>
      </c>
    </row>
    <row r="4705" spans="11:16" x14ac:dyDescent="0.25">
      <c r="K4705" s="5"/>
      <c r="P4705" s="4" t="str">
        <f t="shared" si="115"/>
        <v/>
      </c>
    </row>
    <row r="4706" spans="11:16" x14ac:dyDescent="0.25">
      <c r="K4706" s="5"/>
      <c r="P4706" s="4" t="str">
        <f t="shared" si="115"/>
        <v/>
      </c>
    </row>
    <row r="4707" spans="11:16" x14ac:dyDescent="0.25">
      <c r="K4707" s="5"/>
      <c r="P4707" s="4" t="str">
        <f t="shared" si="115"/>
        <v/>
      </c>
    </row>
    <row r="4708" spans="11:16" x14ac:dyDescent="0.25">
      <c r="K4708" s="5"/>
      <c r="P4708" s="4" t="str">
        <f t="shared" si="115"/>
        <v/>
      </c>
    </row>
    <row r="4709" spans="11:16" x14ac:dyDescent="0.25">
      <c r="K4709" s="5"/>
      <c r="P4709" s="4" t="str">
        <f t="shared" si="115"/>
        <v/>
      </c>
    </row>
    <row r="4710" spans="11:16" x14ac:dyDescent="0.25">
      <c r="K4710" s="5"/>
      <c r="P4710" s="4" t="str">
        <f t="shared" si="115"/>
        <v/>
      </c>
    </row>
    <row r="4711" spans="11:16" x14ac:dyDescent="0.25">
      <c r="K4711" s="5"/>
      <c r="P4711" s="4" t="str">
        <f t="shared" si="115"/>
        <v/>
      </c>
    </row>
    <row r="4712" spans="11:16" x14ac:dyDescent="0.25">
      <c r="K4712" s="5"/>
      <c r="P4712" s="4" t="str">
        <f t="shared" si="115"/>
        <v/>
      </c>
    </row>
    <row r="4713" spans="11:16" x14ac:dyDescent="0.25">
      <c r="K4713" s="5"/>
      <c r="P4713" s="4" t="str">
        <f t="shared" si="115"/>
        <v/>
      </c>
    </row>
    <row r="4714" spans="11:16" x14ac:dyDescent="0.25">
      <c r="K4714" s="5"/>
      <c r="P4714" s="4" t="str">
        <f t="shared" si="115"/>
        <v/>
      </c>
    </row>
    <row r="4715" spans="11:16" x14ac:dyDescent="0.25">
      <c r="K4715" s="5"/>
      <c r="P4715" s="4" t="str">
        <f t="shared" si="115"/>
        <v/>
      </c>
    </row>
    <row r="4716" spans="11:16" x14ac:dyDescent="0.25">
      <c r="K4716" s="5"/>
      <c r="P4716" s="4" t="str">
        <f t="shared" si="115"/>
        <v/>
      </c>
    </row>
    <row r="4717" spans="11:16" x14ac:dyDescent="0.25">
      <c r="K4717" s="5"/>
      <c r="P4717" s="4" t="str">
        <f t="shared" si="115"/>
        <v/>
      </c>
    </row>
    <row r="4718" spans="11:16" x14ac:dyDescent="0.25">
      <c r="K4718" s="5"/>
      <c r="P4718" s="4" t="str">
        <f t="shared" si="115"/>
        <v/>
      </c>
    </row>
    <row r="4719" spans="11:16" x14ac:dyDescent="0.25">
      <c r="K4719" s="5"/>
      <c r="P4719" s="4" t="str">
        <f t="shared" si="115"/>
        <v/>
      </c>
    </row>
    <row r="4720" spans="11:16" x14ac:dyDescent="0.25">
      <c r="K4720" s="5"/>
      <c r="P4720" s="4" t="str">
        <f t="shared" si="115"/>
        <v/>
      </c>
    </row>
    <row r="4721" spans="11:16" x14ac:dyDescent="0.25">
      <c r="K4721" s="5"/>
      <c r="P4721" s="4" t="str">
        <f t="shared" si="115"/>
        <v/>
      </c>
    </row>
    <row r="4722" spans="11:16" x14ac:dyDescent="0.25">
      <c r="K4722" s="5"/>
      <c r="P4722" s="4" t="str">
        <f t="shared" si="115"/>
        <v/>
      </c>
    </row>
    <row r="4723" spans="11:16" x14ac:dyDescent="0.25">
      <c r="K4723" s="5"/>
      <c r="P4723" s="4" t="str">
        <f t="shared" si="115"/>
        <v/>
      </c>
    </row>
    <row r="4724" spans="11:16" x14ac:dyDescent="0.25">
      <c r="K4724" s="5"/>
      <c r="P4724" s="4" t="str">
        <f t="shared" si="115"/>
        <v/>
      </c>
    </row>
    <row r="4725" spans="11:16" x14ac:dyDescent="0.25">
      <c r="K4725" s="5"/>
      <c r="P4725" s="4" t="str">
        <f t="shared" si="115"/>
        <v/>
      </c>
    </row>
    <row r="4726" spans="11:16" x14ac:dyDescent="0.25">
      <c r="K4726" s="5"/>
      <c r="P4726" s="4" t="str">
        <f t="shared" si="115"/>
        <v/>
      </c>
    </row>
    <row r="4727" spans="11:16" x14ac:dyDescent="0.25">
      <c r="K4727" s="5"/>
      <c r="P4727" s="4" t="str">
        <f t="shared" si="115"/>
        <v/>
      </c>
    </row>
    <row r="4728" spans="11:16" x14ac:dyDescent="0.25">
      <c r="K4728" s="5"/>
      <c r="P4728" s="4" t="str">
        <f t="shared" si="115"/>
        <v/>
      </c>
    </row>
    <row r="4729" spans="11:16" x14ac:dyDescent="0.25">
      <c r="K4729" s="5"/>
      <c r="P4729" s="4" t="str">
        <f t="shared" si="115"/>
        <v/>
      </c>
    </row>
    <row r="4730" spans="11:16" x14ac:dyDescent="0.25">
      <c r="K4730" s="5"/>
      <c r="P4730" s="4" t="str">
        <f t="shared" si="115"/>
        <v/>
      </c>
    </row>
    <row r="4731" spans="11:16" x14ac:dyDescent="0.25">
      <c r="K4731" s="5"/>
      <c r="P4731" s="4" t="str">
        <f t="shared" si="115"/>
        <v/>
      </c>
    </row>
    <row r="4732" spans="11:16" x14ac:dyDescent="0.25">
      <c r="K4732" s="5"/>
      <c r="P4732" s="4" t="str">
        <f t="shared" si="115"/>
        <v/>
      </c>
    </row>
    <row r="4733" spans="11:16" x14ac:dyDescent="0.25">
      <c r="K4733" s="5"/>
      <c r="P4733" s="4" t="str">
        <f t="shared" si="115"/>
        <v/>
      </c>
    </row>
    <row r="4734" spans="11:16" x14ac:dyDescent="0.25">
      <c r="K4734" s="5"/>
      <c r="P4734" s="4" t="str">
        <f t="shared" si="115"/>
        <v/>
      </c>
    </row>
    <row r="4735" spans="11:16" x14ac:dyDescent="0.25">
      <c r="K4735" s="5"/>
      <c r="P4735" s="4" t="str">
        <f t="shared" si="115"/>
        <v/>
      </c>
    </row>
    <row r="4736" spans="11:16" x14ac:dyDescent="0.25">
      <c r="K4736" s="5"/>
      <c r="P4736" s="4" t="str">
        <f t="shared" si="115"/>
        <v/>
      </c>
    </row>
    <row r="4737" spans="11:16" x14ac:dyDescent="0.25">
      <c r="K4737" s="5"/>
      <c r="P4737" s="4" t="str">
        <f t="shared" si="115"/>
        <v/>
      </c>
    </row>
    <row r="4738" spans="11:16" x14ac:dyDescent="0.25">
      <c r="K4738" s="5"/>
      <c r="P4738" s="4" t="str">
        <f t="shared" si="115"/>
        <v/>
      </c>
    </row>
    <row r="4739" spans="11:16" x14ac:dyDescent="0.25">
      <c r="K4739" s="5"/>
      <c r="P4739" s="4" t="str">
        <f t="shared" ref="P4739:P4802" si="116">LEFT($A4739,22)</f>
        <v/>
      </c>
    </row>
    <row r="4740" spans="11:16" x14ac:dyDescent="0.25">
      <c r="K4740" s="5"/>
      <c r="P4740" s="4" t="str">
        <f t="shared" si="116"/>
        <v/>
      </c>
    </row>
    <row r="4741" spans="11:16" x14ac:dyDescent="0.25">
      <c r="K4741" s="5"/>
      <c r="P4741" s="4" t="str">
        <f t="shared" si="116"/>
        <v/>
      </c>
    </row>
    <row r="4742" spans="11:16" x14ac:dyDescent="0.25">
      <c r="K4742" s="5"/>
      <c r="P4742" s="4" t="str">
        <f t="shared" si="116"/>
        <v/>
      </c>
    </row>
    <row r="4743" spans="11:16" x14ac:dyDescent="0.25">
      <c r="K4743" s="5"/>
      <c r="P4743" s="4" t="str">
        <f t="shared" si="116"/>
        <v/>
      </c>
    </row>
    <row r="4744" spans="11:16" x14ac:dyDescent="0.25">
      <c r="K4744" s="5"/>
      <c r="P4744" s="4" t="str">
        <f t="shared" si="116"/>
        <v/>
      </c>
    </row>
    <row r="4745" spans="11:16" x14ac:dyDescent="0.25">
      <c r="K4745" s="5"/>
      <c r="P4745" s="4" t="str">
        <f t="shared" si="116"/>
        <v/>
      </c>
    </row>
    <row r="4746" spans="11:16" x14ac:dyDescent="0.25">
      <c r="K4746" s="5"/>
      <c r="P4746" s="4" t="str">
        <f t="shared" si="116"/>
        <v/>
      </c>
    </row>
    <row r="4747" spans="11:16" x14ac:dyDescent="0.25">
      <c r="K4747" s="5"/>
      <c r="P4747" s="4" t="str">
        <f t="shared" si="116"/>
        <v/>
      </c>
    </row>
    <row r="4748" spans="11:16" x14ac:dyDescent="0.25">
      <c r="K4748" s="5"/>
      <c r="P4748" s="4" t="str">
        <f t="shared" si="116"/>
        <v/>
      </c>
    </row>
    <row r="4749" spans="11:16" x14ac:dyDescent="0.25">
      <c r="K4749" s="5"/>
      <c r="P4749" s="4" t="str">
        <f t="shared" si="116"/>
        <v/>
      </c>
    </row>
    <row r="4750" spans="11:16" x14ac:dyDescent="0.25">
      <c r="K4750" s="5"/>
      <c r="P4750" s="4" t="str">
        <f t="shared" si="116"/>
        <v/>
      </c>
    </row>
    <row r="4751" spans="11:16" x14ac:dyDescent="0.25">
      <c r="K4751" s="5"/>
      <c r="P4751" s="4" t="str">
        <f t="shared" si="116"/>
        <v/>
      </c>
    </row>
    <row r="4752" spans="11:16" x14ac:dyDescent="0.25">
      <c r="K4752" s="5"/>
      <c r="P4752" s="4" t="str">
        <f t="shared" si="116"/>
        <v/>
      </c>
    </row>
    <row r="4753" spans="11:16" x14ac:dyDescent="0.25">
      <c r="K4753" s="5"/>
      <c r="P4753" s="4" t="str">
        <f t="shared" si="116"/>
        <v/>
      </c>
    </row>
    <row r="4754" spans="11:16" x14ac:dyDescent="0.25">
      <c r="K4754" s="5"/>
      <c r="P4754" s="4" t="str">
        <f t="shared" si="116"/>
        <v/>
      </c>
    </row>
    <row r="4755" spans="11:16" x14ac:dyDescent="0.25">
      <c r="K4755" s="5"/>
      <c r="P4755" s="4" t="str">
        <f t="shared" si="116"/>
        <v/>
      </c>
    </row>
    <row r="4756" spans="11:16" x14ac:dyDescent="0.25">
      <c r="K4756" s="5"/>
      <c r="P4756" s="4" t="str">
        <f t="shared" si="116"/>
        <v/>
      </c>
    </row>
    <row r="4757" spans="11:16" x14ac:dyDescent="0.25">
      <c r="K4757" s="5"/>
      <c r="P4757" s="4" t="str">
        <f t="shared" si="116"/>
        <v/>
      </c>
    </row>
    <row r="4758" spans="11:16" x14ac:dyDescent="0.25">
      <c r="K4758" s="5"/>
      <c r="P4758" s="4" t="str">
        <f t="shared" si="116"/>
        <v/>
      </c>
    </row>
    <row r="4759" spans="11:16" x14ac:dyDescent="0.25">
      <c r="K4759" s="5"/>
      <c r="P4759" s="4" t="str">
        <f t="shared" si="116"/>
        <v/>
      </c>
    </row>
    <row r="4760" spans="11:16" x14ac:dyDescent="0.25">
      <c r="K4760" s="5"/>
      <c r="P4760" s="4" t="str">
        <f t="shared" si="116"/>
        <v/>
      </c>
    </row>
    <row r="4761" spans="11:16" x14ac:dyDescent="0.25">
      <c r="K4761" s="5"/>
      <c r="P4761" s="4" t="str">
        <f t="shared" si="116"/>
        <v/>
      </c>
    </row>
    <row r="4762" spans="11:16" x14ac:dyDescent="0.25">
      <c r="K4762" s="5"/>
      <c r="P4762" s="4" t="str">
        <f t="shared" si="116"/>
        <v/>
      </c>
    </row>
    <row r="4763" spans="11:16" x14ac:dyDescent="0.25">
      <c r="K4763" s="5"/>
      <c r="P4763" s="4" t="str">
        <f t="shared" si="116"/>
        <v/>
      </c>
    </row>
    <row r="4764" spans="11:16" x14ac:dyDescent="0.25">
      <c r="K4764" s="5"/>
      <c r="P4764" s="4" t="str">
        <f t="shared" si="116"/>
        <v/>
      </c>
    </row>
    <row r="4765" spans="11:16" x14ac:dyDescent="0.25">
      <c r="K4765" s="5"/>
      <c r="P4765" s="4" t="str">
        <f t="shared" si="116"/>
        <v/>
      </c>
    </row>
    <row r="4766" spans="11:16" x14ac:dyDescent="0.25">
      <c r="K4766" s="5"/>
      <c r="P4766" s="4" t="str">
        <f t="shared" si="116"/>
        <v/>
      </c>
    </row>
    <row r="4767" spans="11:16" x14ac:dyDescent="0.25">
      <c r="K4767" s="5"/>
      <c r="P4767" s="4" t="str">
        <f t="shared" si="116"/>
        <v/>
      </c>
    </row>
    <row r="4768" spans="11:16" x14ac:dyDescent="0.25">
      <c r="K4768" s="5"/>
      <c r="P4768" s="4" t="str">
        <f t="shared" si="116"/>
        <v/>
      </c>
    </row>
    <row r="4769" spans="11:16" x14ac:dyDescent="0.25">
      <c r="K4769" s="5"/>
      <c r="P4769" s="4" t="str">
        <f t="shared" si="116"/>
        <v/>
      </c>
    </row>
    <row r="4770" spans="11:16" x14ac:dyDescent="0.25">
      <c r="K4770" s="5"/>
      <c r="P4770" s="4" t="str">
        <f t="shared" si="116"/>
        <v/>
      </c>
    </row>
    <row r="4771" spans="11:16" x14ac:dyDescent="0.25">
      <c r="K4771" s="5"/>
      <c r="P4771" s="4" t="str">
        <f t="shared" si="116"/>
        <v/>
      </c>
    </row>
    <row r="4772" spans="11:16" x14ac:dyDescent="0.25">
      <c r="K4772" s="5"/>
      <c r="P4772" s="4" t="str">
        <f t="shared" si="116"/>
        <v/>
      </c>
    </row>
    <row r="4773" spans="11:16" x14ac:dyDescent="0.25">
      <c r="K4773" s="5"/>
      <c r="P4773" s="4" t="str">
        <f t="shared" si="116"/>
        <v/>
      </c>
    </row>
    <row r="4774" spans="11:16" x14ac:dyDescent="0.25">
      <c r="K4774" s="5"/>
      <c r="P4774" s="4" t="str">
        <f t="shared" si="116"/>
        <v/>
      </c>
    </row>
    <row r="4775" spans="11:16" x14ac:dyDescent="0.25">
      <c r="K4775" s="5"/>
      <c r="P4775" s="4" t="str">
        <f t="shared" si="116"/>
        <v/>
      </c>
    </row>
    <row r="4776" spans="11:16" x14ac:dyDescent="0.25">
      <c r="K4776" s="5"/>
      <c r="P4776" s="4" t="str">
        <f t="shared" si="116"/>
        <v/>
      </c>
    </row>
    <row r="4777" spans="11:16" x14ac:dyDescent="0.25">
      <c r="K4777" s="5"/>
      <c r="P4777" s="4" t="str">
        <f t="shared" si="116"/>
        <v/>
      </c>
    </row>
    <row r="4778" spans="11:16" x14ac:dyDescent="0.25">
      <c r="K4778" s="5"/>
      <c r="P4778" s="4" t="str">
        <f t="shared" si="116"/>
        <v/>
      </c>
    </row>
    <row r="4779" spans="11:16" x14ac:dyDescent="0.25">
      <c r="K4779" s="5"/>
      <c r="P4779" s="4" t="str">
        <f t="shared" si="116"/>
        <v/>
      </c>
    </row>
    <row r="4780" spans="11:16" x14ac:dyDescent="0.25">
      <c r="K4780" s="5"/>
      <c r="P4780" s="4" t="str">
        <f t="shared" si="116"/>
        <v/>
      </c>
    </row>
    <row r="4781" spans="11:16" x14ac:dyDescent="0.25">
      <c r="K4781" s="5"/>
      <c r="P4781" s="4" t="str">
        <f t="shared" si="116"/>
        <v/>
      </c>
    </row>
    <row r="4782" spans="11:16" x14ac:dyDescent="0.25">
      <c r="K4782" s="5"/>
      <c r="P4782" s="4" t="str">
        <f t="shared" si="116"/>
        <v/>
      </c>
    </row>
    <row r="4783" spans="11:16" x14ac:dyDescent="0.25">
      <c r="K4783" s="5"/>
      <c r="P4783" s="4" t="str">
        <f t="shared" si="116"/>
        <v/>
      </c>
    </row>
    <row r="4784" spans="11:16" x14ac:dyDescent="0.25">
      <c r="K4784" s="5"/>
      <c r="P4784" s="4" t="str">
        <f t="shared" si="116"/>
        <v/>
      </c>
    </row>
    <row r="4785" spans="11:16" x14ac:dyDescent="0.25">
      <c r="K4785" s="5"/>
      <c r="P4785" s="4" t="str">
        <f t="shared" si="116"/>
        <v/>
      </c>
    </row>
    <row r="4786" spans="11:16" x14ac:dyDescent="0.25">
      <c r="K4786" s="5"/>
      <c r="P4786" s="4" t="str">
        <f t="shared" si="116"/>
        <v/>
      </c>
    </row>
    <row r="4787" spans="11:16" x14ac:dyDescent="0.25">
      <c r="K4787" s="5"/>
      <c r="P4787" s="4" t="str">
        <f t="shared" si="116"/>
        <v/>
      </c>
    </row>
    <row r="4788" spans="11:16" x14ac:dyDescent="0.25">
      <c r="K4788" s="5"/>
      <c r="P4788" s="4" t="str">
        <f t="shared" si="116"/>
        <v/>
      </c>
    </row>
    <row r="4789" spans="11:16" x14ac:dyDescent="0.25">
      <c r="K4789" s="5"/>
      <c r="P4789" s="4" t="str">
        <f t="shared" si="116"/>
        <v/>
      </c>
    </row>
    <row r="4790" spans="11:16" x14ac:dyDescent="0.25">
      <c r="K4790" s="5"/>
      <c r="P4790" s="4" t="str">
        <f t="shared" si="116"/>
        <v/>
      </c>
    </row>
    <row r="4791" spans="11:16" x14ac:dyDescent="0.25">
      <c r="K4791" s="5"/>
      <c r="P4791" s="4" t="str">
        <f t="shared" si="116"/>
        <v/>
      </c>
    </row>
    <row r="4792" spans="11:16" x14ac:dyDescent="0.25">
      <c r="K4792" s="5"/>
      <c r="P4792" s="4" t="str">
        <f t="shared" si="116"/>
        <v/>
      </c>
    </row>
    <row r="4793" spans="11:16" x14ac:dyDescent="0.25">
      <c r="K4793" s="5"/>
      <c r="P4793" s="4" t="str">
        <f t="shared" si="116"/>
        <v/>
      </c>
    </row>
    <row r="4794" spans="11:16" x14ac:dyDescent="0.25">
      <c r="K4794" s="5"/>
      <c r="P4794" s="4" t="str">
        <f t="shared" si="116"/>
        <v/>
      </c>
    </row>
    <row r="4795" spans="11:16" x14ac:dyDescent="0.25">
      <c r="K4795" s="5"/>
      <c r="P4795" s="4" t="str">
        <f t="shared" si="116"/>
        <v/>
      </c>
    </row>
    <row r="4796" spans="11:16" x14ac:dyDescent="0.25">
      <c r="K4796" s="5"/>
      <c r="P4796" s="4" t="str">
        <f t="shared" si="116"/>
        <v/>
      </c>
    </row>
    <row r="4797" spans="11:16" x14ac:dyDescent="0.25">
      <c r="K4797" s="5"/>
      <c r="P4797" s="4" t="str">
        <f t="shared" si="116"/>
        <v/>
      </c>
    </row>
    <row r="4798" spans="11:16" x14ac:dyDescent="0.25">
      <c r="K4798" s="5"/>
      <c r="P4798" s="4" t="str">
        <f t="shared" si="116"/>
        <v/>
      </c>
    </row>
    <row r="4799" spans="11:16" x14ac:dyDescent="0.25">
      <c r="K4799" s="5"/>
      <c r="P4799" s="4" t="str">
        <f t="shared" si="116"/>
        <v/>
      </c>
    </row>
    <row r="4800" spans="11:16" x14ac:dyDescent="0.25">
      <c r="K4800" s="5"/>
      <c r="P4800" s="4" t="str">
        <f t="shared" si="116"/>
        <v/>
      </c>
    </row>
    <row r="4801" spans="11:16" x14ac:dyDescent="0.25">
      <c r="K4801" s="5"/>
      <c r="P4801" s="4" t="str">
        <f t="shared" si="116"/>
        <v/>
      </c>
    </row>
    <row r="4802" spans="11:16" x14ac:dyDescent="0.25">
      <c r="K4802" s="5"/>
      <c r="P4802" s="4" t="str">
        <f t="shared" si="116"/>
        <v/>
      </c>
    </row>
    <row r="4803" spans="11:16" x14ac:dyDescent="0.25">
      <c r="K4803" s="5"/>
      <c r="P4803" s="4" t="str">
        <f t="shared" ref="P4803:P4866" si="117">LEFT($A4803,22)</f>
        <v/>
      </c>
    </row>
    <row r="4804" spans="11:16" x14ac:dyDescent="0.25">
      <c r="K4804" s="5"/>
      <c r="P4804" s="4" t="str">
        <f t="shared" si="117"/>
        <v/>
      </c>
    </row>
    <row r="4805" spans="11:16" x14ac:dyDescent="0.25">
      <c r="K4805" s="5"/>
      <c r="P4805" s="4" t="str">
        <f t="shared" si="117"/>
        <v/>
      </c>
    </row>
    <row r="4806" spans="11:16" x14ac:dyDescent="0.25">
      <c r="K4806" s="5"/>
      <c r="P4806" s="4" t="str">
        <f t="shared" si="117"/>
        <v/>
      </c>
    </row>
    <row r="4807" spans="11:16" x14ac:dyDescent="0.25">
      <c r="K4807" s="5"/>
      <c r="P4807" s="4" t="str">
        <f t="shared" si="117"/>
        <v/>
      </c>
    </row>
    <row r="4808" spans="11:16" x14ac:dyDescent="0.25">
      <c r="K4808" s="5"/>
      <c r="P4808" s="4" t="str">
        <f t="shared" si="117"/>
        <v/>
      </c>
    </row>
    <row r="4809" spans="11:16" x14ac:dyDescent="0.25">
      <c r="K4809" s="5"/>
      <c r="P4809" s="4" t="str">
        <f t="shared" si="117"/>
        <v/>
      </c>
    </row>
    <row r="4810" spans="11:16" x14ac:dyDescent="0.25">
      <c r="K4810" s="5"/>
      <c r="P4810" s="4" t="str">
        <f t="shared" si="117"/>
        <v/>
      </c>
    </row>
    <row r="4811" spans="11:16" x14ac:dyDescent="0.25">
      <c r="K4811" s="5"/>
      <c r="P4811" s="4" t="str">
        <f t="shared" si="117"/>
        <v/>
      </c>
    </row>
    <row r="4812" spans="11:16" x14ac:dyDescent="0.25">
      <c r="K4812" s="5"/>
      <c r="P4812" s="4" t="str">
        <f t="shared" si="117"/>
        <v/>
      </c>
    </row>
    <row r="4813" spans="11:16" x14ac:dyDescent="0.25">
      <c r="K4813" s="5"/>
      <c r="P4813" s="4" t="str">
        <f t="shared" si="117"/>
        <v/>
      </c>
    </row>
    <row r="4814" spans="11:16" x14ac:dyDescent="0.25">
      <c r="K4814" s="5"/>
      <c r="P4814" s="4" t="str">
        <f t="shared" si="117"/>
        <v/>
      </c>
    </row>
    <row r="4815" spans="11:16" x14ac:dyDescent="0.25">
      <c r="K4815" s="5"/>
      <c r="P4815" s="4" t="str">
        <f t="shared" si="117"/>
        <v/>
      </c>
    </row>
    <row r="4816" spans="11:16" x14ac:dyDescent="0.25">
      <c r="K4816" s="5"/>
      <c r="P4816" s="4" t="str">
        <f t="shared" si="117"/>
        <v/>
      </c>
    </row>
    <row r="4817" spans="11:16" x14ac:dyDescent="0.25">
      <c r="K4817" s="5"/>
      <c r="P4817" s="4" t="str">
        <f t="shared" si="117"/>
        <v/>
      </c>
    </row>
    <row r="4818" spans="11:16" x14ac:dyDescent="0.25">
      <c r="K4818" s="5"/>
      <c r="P4818" s="4" t="str">
        <f t="shared" si="117"/>
        <v/>
      </c>
    </row>
    <row r="4819" spans="11:16" x14ac:dyDescent="0.25">
      <c r="K4819" s="5"/>
      <c r="P4819" s="4" t="str">
        <f t="shared" si="117"/>
        <v/>
      </c>
    </row>
    <row r="4820" spans="11:16" x14ac:dyDescent="0.25">
      <c r="K4820" s="5"/>
      <c r="P4820" s="4" t="str">
        <f t="shared" si="117"/>
        <v/>
      </c>
    </row>
    <row r="4821" spans="11:16" x14ac:dyDescent="0.25">
      <c r="K4821" s="5"/>
      <c r="P4821" s="4" t="str">
        <f t="shared" si="117"/>
        <v/>
      </c>
    </row>
    <row r="4822" spans="11:16" x14ac:dyDescent="0.25">
      <c r="K4822" s="5"/>
      <c r="P4822" s="4" t="str">
        <f t="shared" si="117"/>
        <v/>
      </c>
    </row>
    <row r="4823" spans="11:16" x14ac:dyDescent="0.25">
      <c r="K4823" s="5"/>
      <c r="P4823" s="4" t="str">
        <f t="shared" si="117"/>
        <v/>
      </c>
    </row>
    <row r="4824" spans="11:16" x14ac:dyDescent="0.25">
      <c r="K4824" s="5"/>
      <c r="P4824" s="4" t="str">
        <f t="shared" si="117"/>
        <v/>
      </c>
    </row>
    <row r="4825" spans="11:16" x14ac:dyDescent="0.25">
      <c r="K4825" s="5"/>
      <c r="P4825" s="4" t="str">
        <f t="shared" si="117"/>
        <v/>
      </c>
    </row>
    <row r="4826" spans="11:16" x14ac:dyDescent="0.25">
      <c r="K4826" s="5"/>
      <c r="P4826" s="4" t="str">
        <f t="shared" si="117"/>
        <v/>
      </c>
    </row>
    <row r="4827" spans="11:16" x14ac:dyDescent="0.25">
      <c r="K4827" s="5"/>
      <c r="P4827" s="4" t="str">
        <f t="shared" si="117"/>
        <v/>
      </c>
    </row>
    <row r="4828" spans="11:16" x14ac:dyDescent="0.25">
      <c r="K4828" s="5"/>
      <c r="P4828" s="4" t="str">
        <f t="shared" si="117"/>
        <v/>
      </c>
    </row>
    <row r="4829" spans="11:16" x14ac:dyDescent="0.25">
      <c r="K4829" s="5"/>
      <c r="P4829" s="4" t="str">
        <f t="shared" si="117"/>
        <v/>
      </c>
    </row>
    <row r="4830" spans="11:16" x14ac:dyDescent="0.25">
      <c r="K4830" s="5"/>
      <c r="P4830" s="4" t="str">
        <f t="shared" si="117"/>
        <v/>
      </c>
    </row>
    <row r="4831" spans="11:16" x14ac:dyDescent="0.25">
      <c r="K4831" s="5"/>
      <c r="P4831" s="4" t="str">
        <f t="shared" si="117"/>
        <v/>
      </c>
    </row>
    <row r="4832" spans="11:16" x14ac:dyDescent="0.25">
      <c r="K4832" s="5"/>
      <c r="P4832" s="4" t="str">
        <f t="shared" si="117"/>
        <v/>
      </c>
    </row>
    <row r="4833" spans="11:16" x14ac:dyDescent="0.25">
      <c r="K4833" s="5"/>
      <c r="P4833" s="4" t="str">
        <f t="shared" si="117"/>
        <v/>
      </c>
    </row>
    <row r="4834" spans="11:16" x14ac:dyDescent="0.25">
      <c r="K4834" s="5"/>
      <c r="P4834" s="4" t="str">
        <f t="shared" si="117"/>
        <v/>
      </c>
    </row>
    <row r="4835" spans="11:16" x14ac:dyDescent="0.25">
      <c r="K4835" s="5"/>
      <c r="P4835" s="4" t="str">
        <f t="shared" si="117"/>
        <v/>
      </c>
    </row>
    <row r="4836" spans="11:16" x14ac:dyDescent="0.25">
      <c r="K4836" s="5"/>
      <c r="P4836" s="4" t="str">
        <f t="shared" si="117"/>
        <v/>
      </c>
    </row>
    <row r="4837" spans="11:16" x14ac:dyDescent="0.25">
      <c r="K4837" s="5"/>
      <c r="P4837" s="4" t="str">
        <f t="shared" si="117"/>
        <v/>
      </c>
    </row>
    <row r="4838" spans="11:16" x14ac:dyDescent="0.25">
      <c r="K4838" s="5"/>
      <c r="P4838" s="4" t="str">
        <f t="shared" si="117"/>
        <v/>
      </c>
    </row>
    <row r="4839" spans="11:16" x14ac:dyDescent="0.25">
      <c r="K4839" s="5"/>
      <c r="P4839" s="4" t="str">
        <f t="shared" si="117"/>
        <v/>
      </c>
    </row>
    <row r="4840" spans="11:16" x14ac:dyDescent="0.25">
      <c r="K4840" s="5"/>
      <c r="P4840" s="4" t="str">
        <f t="shared" si="117"/>
        <v/>
      </c>
    </row>
    <row r="4841" spans="11:16" x14ac:dyDescent="0.25">
      <c r="K4841" s="5"/>
      <c r="P4841" s="4" t="str">
        <f t="shared" si="117"/>
        <v/>
      </c>
    </row>
    <row r="4842" spans="11:16" x14ac:dyDescent="0.25">
      <c r="K4842" s="5"/>
      <c r="P4842" s="4" t="str">
        <f t="shared" si="117"/>
        <v/>
      </c>
    </row>
    <row r="4843" spans="11:16" x14ac:dyDescent="0.25">
      <c r="K4843" s="5"/>
      <c r="P4843" s="4" t="str">
        <f t="shared" si="117"/>
        <v/>
      </c>
    </row>
    <row r="4844" spans="11:16" x14ac:dyDescent="0.25">
      <c r="K4844" s="5"/>
      <c r="P4844" s="4" t="str">
        <f t="shared" si="117"/>
        <v/>
      </c>
    </row>
    <row r="4845" spans="11:16" x14ac:dyDescent="0.25">
      <c r="K4845" s="5"/>
      <c r="P4845" s="4" t="str">
        <f t="shared" si="117"/>
        <v/>
      </c>
    </row>
    <row r="4846" spans="11:16" x14ac:dyDescent="0.25">
      <c r="K4846" s="5"/>
      <c r="P4846" s="4" t="str">
        <f t="shared" si="117"/>
        <v/>
      </c>
    </row>
    <row r="4847" spans="11:16" x14ac:dyDescent="0.25">
      <c r="K4847" s="5"/>
      <c r="P4847" s="4" t="str">
        <f t="shared" si="117"/>
        <v/>
      </c>
    </row>
    <row r="4848" spans="11:16" x14ac:dyDescent="0.25">
      <c r="K4848" s="5"/>
      <c r="P4848" s="4" t="str">
        <f t="shared" si="117"/>
        <v/>
      </c>
    </row>
    <row r="4849" spans="11:16" x14ac:dyDescent="0.25">
      <c r="K4849" s="5"/>
      <c r="P4849" s="4" t="str">
        <f t="shared" si="117"/>
        <v/>
      </c>
    </row>
    <row r="4850" spans="11:16" x14ac:dyDescent="0.25">
      <c r="K4850" s="5"/>
      <c r="P4850" s="4" t="str">
        <f t="shared" si="117"/>
        <v/>
      </c>
    </row>
    <row r="4851" spans="11:16" x14ac:dyDescent="0.25">
      <c r="K4851" s="5"/>
      <c r="P4851" s="4" t="str">
        <f t="shared" si="117"/>
        <v/>
      </c>
    </row>
    <row r="4852" spans="11:16" x14ac:dyDescent="0.25">
      <c r="K4852" s="5"/>
      <c r="P4852" s="4" t="str">
        <f t="shared" si="117"/>
        <v/>
      </c>
    </row>
    <row r="4853" spans="11:16" x14ac:dyDescent="0.25">
      <c r="K4853" s="5"/>
      <c r="P4853" s="4" t="str">
        <f t="shared" si="117"/>
        <v/>
      </c>
    </row>
    <row r="4854" spans="11:16" x14ac:dyDescent="0.25">
      <c r="K4854" s="5"/>
      <c r="P4854" s="4" t="str">
        <f t="shared" si="117"/>
        <v/>
      </c>
    </row>
    <row r="4855" spans="11:16" x14ac:dyDescent="0.25">
      <c r="K4855" s="5"/>
      <c r="P4855" s="4" t="str">
        <f t="shared" si="117"/>
        <v/>
      </c>
    </row>
    <row r="4856" spans="11:16" x14ac:dyDescent="0.25">
      <c r="K4856" s="5"/>
      <c r="P4856" s="4" t="str">
        <f t="shared" si="117"/>
        <v/>
      </c>
    </row>
    <row r="4857" spans="11:16" x14ac:dyDescent="0.25">
      <c r="K4857" s="5"/>
      <c r="P4857" s="4" t="str">
        <f t="shared" si="117"/>
        <v/>
      </c>
    </row>
    <row r="4858" spans="11:16" x14ac:dyDescent="0.25">
      <c r="K4858" s="5"/>
      <c r="P4858" s="4" t="str">
        <f t="shared" si="117"/>
        <v/>
      </c>
    </row>
    <row r="4859" spans="11:16" x14ac:dyDescent="0.25">
      <c r="K4859" s="5"/>
      <c r="P4859" s="4" t="str">
        <f t="shared" si="117"/>
        <v/>
      </c>
    </row>
    <row r="4860" spans="11:16" x14ac:dyDescent="0.25">
      <c r="K4860" s="5"/>
      <c r="P4860" s="4" t="str">
        <f t="shared" si="117"/>
        <v/>
      </c>
    </row>
    <row r="4861" spans="11:16" x14ac:dyDescent="0.25">
      <c r="K4861" s="5"/>
      <c r="P4861" s="4" t="str">
        <f t="shared" si="117"/>
        <v/>
      </c>
    </row>
    <row r="4862" spans="11:16" x14ac:dyDescent="0.25">
      <c r="K4862" s="5"/>
      <c r="P4862" s="4" t="str">
        <f t="shared" si="117"/>
        <v/>
      </c>
    </row>
    <row r="4863" spans="11:16" x14ac:dyDescent="0.25">
      <c r="K4863" s="5"/>
      <c r="P4863" s="4" t="str">
        <f t="shared" si="117"/>
        <v/>
      </c>
    </row>
    <row r="4864" spans="11:16" x14ac:dyDescent="0.25">
      <c r="K4864" s="5"/>
      <c r="P4864" s="4" t="str">
        <f t="shared" si="117"/>
        <v/>
      </c>
    </row>
    <row r="4865" spans="11:16" x14ac:dyDescent="0.25">
      <c r="K4865" s="5"/>
      <c r="P4865" s="4" t="str">
        <f t="shared" si="117"/>
        <v/>
      </c>
    </row>
    <row r="4866" spans="11:16" x14ac:dyDescent="0.25">
      <c r="K4866" s="5"/>
      <c r="P4866" s="4" t="str">
        <f t="shared" si="117"/>
        <v/>
      </c>
    </row>
    <row r="4867" spans="11:16" x14ac:dyDescent="0.25">
      <c r="K4867" s="5"/>
      <c r="P4867" s="4" t="str">
        <f t="shared" ref="P4867:P4930" si="118">LEFT($A4867,22)</f>
        <v/>
      </c>
    </row>
    <row r="4868" spans="11:16" x14ac:dyDescent="0.25">
      <c r="K4868" s="5"/>
      <c r="P4868" s="4" t="str">
        <f t="shared" si="118"/>
        <v/>
      </c>
    </row>
    <row r="4869" spans="11:16" x14ac:dyDescent="0.25">
      <c r="K4869" s="5"/>
      <c r="P4869" s="4" t="str">
        <f t="shared" si="118"/>
        <v/>
      </c>
    </row>
    <row r="4870" spans="11:16" x14ac:dyDescent="0.25">
      <c r="K4870" s="5"/>
      <c r="P4870" s="4" t="str">
        <f t="shared" si="118"/>
        <v/>
      </c>
    </row>
    <row r="4871" spans="11:16" x14ac:dyDescent="0.25">
      <c r="K4871" s="5"/>
      <c r="P4871" s="4" t="str">
        <f t="shared" si="118"/>
        <v/>
      </c>
    </row>
    <row r="4872" spans="11:16" x14ac:dyDescent="0.25">
      <c r="K4872" s="5"/>
      <c r="P4872" s="4" t="str">
        <f t="shared" si="118"/>
        <v/>
      </c>
    </row>
    <row r="4873" spans="11:16" x14ac:dyDescent="0.25">
      <c r="K4873" s="5"/>
      <c r="P4873" s="4" t="str">
        <f t="shared" si="118"/>
        <v/>
      </c>
    </row>
    <row r="4874" spans="11:16" x14ac:dyDescent="0.25">
      <c r="K4874" s="5"/>
      <c r="P4874" s="4" t="str">
        <f t="shared" si="118"/>
        <v/>
      </c>
    </row>
    <row r="4875" spans="11:16" x14ac:dyDescent="0.25">
      <c r="K4875" s="5"/>
      <c r="P4875" s="4" t="str">
        <f t="shared" si="118"/>
        <v/>
      </c>
    </row>
    <row r="4876" spans="11:16" x14ac:dyDescent="0.25">
      <c r="K4876" s="5"/>
      <c r="P4876" s="4" t="str">
        <f t="shared" si="118"/>
        <v/>
      </c>
    </row>
    <row r="4877" spans="11:16" x14ac:dyDescent="0.25">
      <c r="K4877" s="5"/>
      <c r="P4877" s="4" t="str">
        <f t="shared" si="118"/>
        <v/>
      </c>
    </row>
    <row r="4878" spans="11:16" x14ac:dyDescent="0.25">
      <c r="K4878" s="5"/>
      <c r="P4878" s="4" t="str">
        <f t="shared" si="118"/>
        <v/>
      </c>
    </row>
    <row r="4879" spans="11:16" x14ac:dyDescent="0.25">
      <c r="K4879" s="5"/>
      <c r="P4879" s="4" t="str">
        <f t="shared" si="118"/>
        <v/>
      </c>
    </row>
    <row r="4880" spans="11:16" x14ac:dyDescent="0.25">
      <c r="K4880" s="5"/>
      <c r="P4880" s="4" t="str">
        <f t="shared" si="118"/>
        <v/>
      </c>
    </row>
    <row r="4881" spans="11:16" x14ac:dyDescent="0.25">
      <c r="K4881" s="5"/>
      <c r="P4881" s="4" t="str">
        <f t="shared" si="118"/>
        <v/>
      </c>
    </row>
    <row r="4882" spans="11:16" x14ac:dyDescent="0.25">
      <c r="K4882" s="5"/>
      <c r="P4882" s="4" t="str">
        <f t="shared" si="118"/>
        <v/>
      </c>
    </row>
    <row r="4883" spans="11:16" x14ac:dyDescent="0.25">
      <c r="K4883" s="5"/>
      <c r="P4883" s="4" t="str">
        <f t="shared" si="118"/>
        <v/>
      </c>
    </row>
    <row r="4884" spans="11:16" x14ac:dyDescent="0.25">
      <c r="K4884" s="5"/>
      <c r="P4884" s="4" t="str">
        <f t="shared" si="118"/>
        <v/>
      </c>
    </row>
    <row r="4885" spans="11:16" x14ac:dyDescent="0.25">
      <c r="K4885" s="5"/>
      <c r="P4885" s="4" t="str">
        <f t="shared" si="118"/>
        <v/>
      </c>
    </row>
    <row r="4886" spans="11:16" x14ac:dyDescent="0.25">
      <c r="K4886" s="5"/>
      <c r="P4886" s="4" t="str">
        <f t="shared" si="118"/>
        <v/>
      </c>
    </row>
    <row r="4887" spans="11:16" x14ac:dyDescent="0.25">
      <c r="K4887" s="5"/>
      <c r="P4887" s="4" t="str">
        <f t="shared" si="118"/>
        <v/>
      </c>
    </row>
    <row r="4888" spans="11:16" x14ac:dyDescent="0.25">
      <c r="K4888" s="5"/>
      <c r="P4888" s="4" t="str">
        <f t="shared" si="118"/>
        <v/>
      </c>
    </row>
    <row r="4889" spans="11:16" x14ac:dyDescent="0.25">
      <c r="K4889" s="5"/>
      <c r="P4889" s="4" t="str">
        <f t="shared" si="118"/>
        <v/>
      </c>
    </row>
    <row r="4890" spans="11:16" x14ac:dyDescent="0.25">
      <c r="K4890" s="5"/>
      <c r="P4890" s="4" t="str">
        <f t="shared" si="118"/>
        <v/>
      </c>
    </row>
    <row r="4891" spans="11:16" x14ac:dyDescent="0.25">
      <c r="K4891" s="5"/>
      <c r="P4891" s="4" t="str">
        <f t="shared" si="118"/>
        <v/>
      </c>
    </row>
    <row r="4892" spans="11:16" x14ac:dyDescent="0.25">
      <c r="K4892" s="5"/>
      <c r="P4892" s="4" t="str">
        <f t="shared" si="118"/>
        <v/>
      </c>
    </row>
    <row r="4893" spans="11:16" x14ac:dyDescent="0.25">
      <c r="K4893" s="5"/>
      <c r="P4893" s="4" t="str">
        <f t="shared" si="118"/>
        <v/>
      </c>
    </row>
    <row r="4894" spans="11:16" x14ac:dyDescent="0.25">
      <c r="K4894" s="5"/>
      <c r="P4894" s="4" t="str">
        <f t="shared" si="118"/>
        <v/>
      </c>
    </row>
    <row r="4895" spans="11:16" x14ac:dyDescent="0.25">
      <c r="K4895" s="5"/>
      <c r="P4895" s="4" t="str">
        <f t="shared" si="118"/>
        <v/>
      </c>
    </row>
    <row r="4896" spans="11:16" x14ac:dyDescent="0.25">
      <c r="K4896" s="5"/>
      <c r="P4896" s="4" t="str">
        <f t="shared" si="118"/>
        <v/>
      </c>
    </row>
    <row r="4897" spans="11:16" x14ac:dyDescent="0.25">
      <c r="K4897" s="5"/>
      <c r="P4897" s="4" t="str">
        <f t="shared" si="118"/>
        <v/>
      </c>
    </row>
    <row r="4898" spans="11:16" x14ac:dyDescent="0.25">
      <c r="K4898" s="5"/>
      <c r="P4898" s="4" t="str">
        <f t="shared" si="118"/>
        <v/>
      </c>
    </row>
    <row r="4899" spans="11:16" x14ac:dyDescent="0.25">
      <c r="K4899" s="5"/>
      <c r="P4899" s="4" t="str">
        <f t="shared" si="118"/>
        <v/>
      </c>
    </row>
    <row r="4900" spans="11:16" x14ac:dyDescent="0.25">
      <c r="K4900" s="5"/>
      <c r="P4900" s="4" t="str">
        <f t="shared" si="118"/>
        <v/>
      </c>
    </row>
    <row r="4901" spans="11:16" x14ac:dyDescent="0.25">
      <c r="K4901" s="5"/>
      <c r="P4901" s="4" t="str">
        <f t="shared" si="118"/>
        <v/>
      </c>
    </row>
    <row r="4902" spans="11:16" x14ac:dyDescent="0.25">
      <c r="K4902" s="5"/>
      <c r="P4902" s="4" t="str">
        <f t="shared" si="118"/>
        <v/>
      </c>
    </row>
    <row r="4903" spans="11:16" x14ac:dyDescent="0.25">
      <c r="K4903" s="5"/>
      <c r="P4903" s="4" t="str">
        <f t="shared" si="118"/>
        <v/>
      </c>
    </row>
    <row r="4904" spans="11:16" x14ac:dyDescent="0.25">
      <c r="K4904" s="5"/>
      <c r="P4904" s="4" t="str">
        <f t="shared" si="118"/>
        <v/>
      </c>
    </row>
    <row r="4905" spans="11:16" x14ac:dyDescent="0.25">
      <c r="K4905" s="5"/>
      <c r="P4905" s="4" t="str">
        <f t="shared" si="118"/>
        <v/>
      </c>
    </row>
    <row r="4906" spans="11:16" x14ac:dyDescent="0.25">
      <c r="K4906" s="5"/>
      <c r="P4906" s="4" t="str">
        <f t="shared" si="118"/>
        <v/>
      </c>
    </row>
    <row r="4907" spans="11:16" x14ac:dyDescent="0.25">
      <c r="K4907" s="5"/>
      <c r="P4907" s="4" t="str">
        <f t="shared" si="118"/>
        <v/>
      </c>
    </row>
    <row r="4908" spans="11:16" x14ac:dyDescent="0.25">
      <c r="K4908" s="5"/>
      <c r="P4908" s="4" t="str">
        <f t="shared" si="118"/>
        <v/>
      </c>
    </row>
    <row r="4909" spans="11:16" x14ac:dyDescent="0.25">
      <c r="K4909" s="5"/>
      <c r="P4909" s="4" t="str">
        <f t="shared" si="118"/>
        <v/>
      </c>
    </row>
    <row r="4910" spans="11:16" x14ac:dyDescent="0.25">
      <c r="K4910" s="5"/>
      <c r="P4910" s="4" t="str">
        <f t="shared" si="118"/>
        <v/>
      </c>
    </row>
    <row r="4911" spans="11:16" x14ac:dyDescent="0.25">
      <c r="K4911" s="5"/>
      <c r="P4911" s="4" t="str">
        <f t="shared" si="118"/>
        <v/>
      </c>
    </row>
    <row r="4912" spans="11:16" x14ac:dyDescent="0.25">
      <c r="K4912" s="5"/>
      <c r="P4912" s="4" t="str">
        <f t="shared" si="118"/>
        <v/>
      </c>
    </row>
    <row r="4913" spans="11:16" x14ac:dyDescent="0.25">
      <c r="K4913" s="5"/>
      <c r="P4913" s="4" t="str">
        <f t="shared" si="118"/>
        <v/>
      </c>
    </row>
    <row r="4914" spans="11:16" x14ac:dyDescent="0.25">
      <c r="K4914" s="5"/>
      <c r="P4914" s="4" t="str">
        <f t="shared" si="118"/>
        <v/>
      </c>
    </row>
    <row r="4915" spans="11:16" x14ac:dyDescent="0.25">
      <c r="K4915" s="5"/>
      <c r="P4915" s="4" t="str">
        <f t="shared" si="118"/>
        <v/>
      </c>
    </row>
    <row r="4916" spans="11:16" x14ac:dyDescent="0.25">
      <c r="K4916" s="5"/>
      <c r="P4916" s="4" t="str">
        <f t="shared" si="118"/>
        <v/>
      </c>
    </row>
    <row r="4917" spans="11:16" x14ac:dyDescent="0.25">
      <c r="K4917" s="5"/>
      <c r="P4917" s="4" t="str">
        <f t="shared" si="118"/>
        <v/>
      </c>
    </row>
    <row r="4918" spans="11:16" x14ac:dyDescent="0.25">
      <c r="K4918" s="5"/>
      <c r="P4918" s="4" t="str">
        <f t="shared" si="118"/>
        <v/>
      </c>
    </row>
    <row r="4919" spans="11:16" x14ac:dyDescent="0.25">
      <c r="K4919" s="5"/>
      <c r="P4919" s="4" t="str">
        <f t="shared" si="118"/>
        <v/>
      </c>
    </row>
    <row r="4920" spans="11:16" x14ac:dyDescent="0.25">
      <c r="K4920" s="5"/>
      <c r="P4920" s="4" t="str">
        <f t="shared" si="118"/>
        <v/>
      </c>
    </row>
    <row r="4921" spans="11:16" x14ac:dyDescent="0.25">
      <c r="K4921" s="5"/>
      <c r="P4921" s="4" t="str">
        <f t="shared" si="118"/>
        <v/>
      </c>
    </row>
    <row r="4922" spans="11:16" x14ac:dyDescent="0.25">
      <c r="K4922" s="5"/>
      <c r="P4922" s="4" t="str">
        <f t="shared" si="118"/>
        <v/>
      </c>
    </row>
    <row r="4923" spans="11:16" x14ac:dyDescent="0.25">
      <c r="K4923" s="5"/>
      <c r="P4923" s="4" t="str">
        <f t="shared" si="118"/>
        <v/>
      </c>
    </row>
    <row r="4924" spans="11:16" x14ac:dyDescent="0.25">
      <c r="K4924" s="5"/>
      <c r="P4924" s="4" t="str">
        <f t="shared" si="118"/>
        <v/>
      </c>
    </row>
    <row r="4925" spans="11:16" x14ac:dyDescent="0.25">
      <c r="K4925" s="5"/>
      <c r="P4925" s="4" t="str">
        <f t="shared" si="118"/>
        <v/>
      </c>
    </row>
    <row r="4926" spans="11:16" x14ac:dyDescent="0.25">
      <c r="K4926" s="5"/>
      <c r="P4926" s="4" t="str">
        <f t="shared" si="118"/>
        <v/>
      </c>
    </row>
    <row r="4927" spans="11:16" x14ac:dyDescent="0.25">
      <c r="K4927" s="5"/>
      <c r="P4927" s="4" t="str">
        <f t="shared" si="118"/>
        <v/>
      </c>
    </row>
    <row r="4928" spans="11:16" x14ac:dyDescent="0.25">
      <c r="K4928" s="5"/>
      <c r="P4928" s="4" t="str">
        <f t="shared" si="118"/>
        <v/>
      </c>
    </row>
    <row r="4929" spans="11:16" x14ac:dyDescent="0.25">
      <c r="K4929" s="5"/>
      <c r="P4929" s="4" t="str">
        <f t="shared" si="118"/>
        <v/>
      </c>
    </row>
    <row r="4930" spans="11:16" x14ac:dyDescent="0.25">
      <c r="K4930" s="5"/>
      <c r="P4930" s="4" t="str">
        <f t="shared" si="118"/>
        <v/>
      </c>
    </row>
    <row r="4931" spans="11:16" x14ac:dyDescent="0.25">
      <c r="K4931" s="5"/>
      <c r="P4931" s="4" t="str">
        <f t="shared" ref="P4931:P4994" si="119">LEFT($A4931,22)</f>
        <v/>
      </c>
    </row>
    <row r="4932" spans="11:16" x14ac:dyDescent="0.25">
      <c r="K4932" s="5"/>
      <c r="P4932" s="4" t="str">
        <f t="shared" si="119"/>
        <v/>
      </c>
    </row>
    <row r="4933" spans="11:16" x14ac:dyDescent="0.25">
      <c r="K4933" s="5"/>
      <c r="P4933" s="4" t="str">
        <f t="shared" si="119"/>
        <v/>
      </c>
    </row>
    <row r="4934" spans="11:16" x14ac:dyDescent="0.25">
      <c r="K4934" s="5"/>
      <c r="P4934" s="4" t="str">
        <f t="shared" si="119"/>
        <v/>
      </c>
    </row>
    <row r="4935" spans="11:16" x14ac:dyDescent="0.25">
      <c r="K4935" s="5"/>
      <c r="P4935" s="4" t="str">
        <f t="shared" si="119"/>
        <v/>
      </c>
    </row>
    <row r="4936" spans="11:16" x14ac:dyDescent="0.25">
      <c r="K4936" s="5"/>
      <c r="P4936" s="4" t="str">
        <f t="shared" si="119"/>
        <v/>
      </c>
    </row>
    <row r="4937" spans="11:16" x14ac:dyDescent="0.25">
      <c r="K4937" s="5"/>
      <c r="P4937" s="4" t="str">
        <f t="shared" si="119"/>
        <v/>
      </c>
    </row>
    <row r="4938" spans="11:16" x14ac:dyDescent="0.25">
      <c r="K4938" s="5"/>
      <c r="P4938" s="4" t="str">
        <f t="shared" si="119"/>
        <v/>
      </c>
    </row>
    <row r="4939" spans="11:16" x14ac:dyDescent="0.25">
      <c r="K4939" s="5"/>
      <c r="P4939" s="4" t="str">
        <f t="shared" si="119"/>
        <v/>
      </c>
    </row>
    <row r="4940" spans="11:16" x14ac:dyDescent="0.25">
      <c r="K4940" s="5"/>
      <c r="P4940" s="4" t="str">
        <f t="shared" si="119"/>
        <v/>
      </c>
    </row>
    <row r="4941" spans="11:16" x14ac:dyDescent="0.25">
      <c r="K4941" s="5"/>
      <c r="P4941" s="4" t="str">
        <f t="shared" si="119"/>
        <v/>
      </c>
    </row>
    <row r="4942" spans="11:16" x14ac:dyDescent="0.25">
      <c r="K4942" s="5"/>
      <c r="P4942" s="4" t="str">
        <f t="shared" si="119"/>
        <v/>
      </c>
    </row>
    <row r="4943" spans="11:16" x14ac:dyDescent="0.25">
      <c r="K4943" s="5"/>
      <c r="P4943" s="4" t="str">
        <f t="shared" si="119"/>
        <v/>
      </c>
    </row>
    <row r="4944" spans="11:16" x14ac:dyDescent="0.25">
      <c r="K4944" s="5"/>
      <c r="P4944" s="4" t="str">
        <f t="shared" si="119"/>
        <v/>
      </c>
    </row>
    <row r="4945" spans="11:16" x14ac:dyDescent="0.25">
      <c r="K4945" s="5"/>
      <c r="P4945" s="4" t="str">
        <f t="shared" si="119"/>
        <v/>
      </c>
    </row>
    <row r="4946" spans="11:16" x14ac:dyDescent="0.25">
      <c r="K4946" s="5"/>
      <c r="P4946" s="4" t="str">
        <f t="shared" si="119"/>
        <v/>
      </c>
    </row>
    <row r="4947" spans="11:16" x14ac:dyDescent="0.25">
      <c r="K4947" s="5"/>
      <c r="P4947" s="4" t="str">
        <f t="shared" si="119"/>
        <v/>
      </c>
    </row>
    <row r="4948" spans="11:16" x14ac:dyDescent="0.25">
      <c r="K4948" s="5"/>
      <c r="P4948" s="4" t="str">
        <f t="shared" si="119"/>
        <v/>
      </c>
    </row>
    <row r="4949" spans="11:16" x14ac:dyDescent="0.25">
      <c r="K4949" s="5"/>
      <c r="P4949" s="4" t="str">
        <f t="shared" si="119"/>
        <v/>
      </c>
    </row>
    <row r="4950" spans="11:16" x14ac:dyDescent="0.25">
      <c r="K4950" s="5"/>
      <c r="P4950" s="4" t="str">
        <f t="shared" si="119"/>
        <v/>
      </c>
    </row>
    <row r="4951" spans="11:16" x14ac:dyDescent="0.25">
      <c r="K4951" s="5"/>
      <c r="P4951" s="4" t="str">
        <f t="shared" si="119"/>
        <v/>
      </c>
    </row>
    <row r="4952" spans="11:16" x14ac:dyDescent="0.25">
      <c r="K4952" s="5"/>
      <c r="P4952" s="4" t="str">
        <f t="shared" si="119"/>
        <v/>
      </c>
    </row>
    <row r="4953" spans="11:16" x14ac:dyDescent="0.25">
      <c r="K4953" s="5"/>
      <c r="P4953" s="4" t="str">
        <f t="shared" si="119"/>
        <v/>
      </c>
    </row>
    <row r="4954" spans="11:16" x14ac:dyDescent="0.25">
      <c r="K4954" s="5"/>
      <c r="P4954" s="4" t="str">
        <f t="shared" si="119"/>
        <v/>
      </c>
    </row>
    <row r="4955" spans="11:16" x14ac:dyDescent="0.25">
      <c r="K4955" s="5"/>
      <c r="P4955" s="4" t="str">
        <f t="shared" si="119"/>
        <v/>
      </c>
    </row>
    <row r="4956" spans="11:16" x14ac:dyDescent="0.25">
      <c r="K4956" s="5"/>
      <c r="P4956" s="4" t="str">
        <f t="shared" si="119"/>
        <v/>
      </c>
    </row>
    <row r="4957" spans="11:16" x14ac:dyDescent="0.25">
      <c r="K4957" s="5"/>
      <c r="P4957" s="4" t="str">
        <f t="shared" si="119"/>
        <v/>
      </c>
    </row>
    <row r="4958" spans="11:16" x14ac:dyDescent="0.25">
      <c r="K4958" s="5"/>
      <c r="P4958" s="4" t="str">
        <f t="shared" si="119"/>
        <v/>
      </c>
    </row>
    <row r="4959" spans="11:16" x14ac:dyDescent="0.25">
      <c r="K4959" s="5"/>
      <c r="P4959" s="4" t="str">
        <f t="shared" si="119"/>
        <v/>
      </c>
    </row>
    <row r="4960" spans="11:16" x14ac:dyDescent="0.25">
      <c r="K4960" s="5"/>
      <c r="P4960" s="4" t="str">
        <f t="shared" si="119"/>
        <v/>
      </c>
    </row>
    <row r="4961" spans="11:16" x14ac:dyDescent="0.25">
      <c r="K4961" s="5"/>
      <c r="P4961" s="4" t="str">
        <f t="shared" si="119"/>
        <v/>
      </c>
    </row>
    <row r="4962" spans="11:16" x14ac:dyDescent="0.25">
      <c r="K4962" s="5"/>
      <c r="P4962" s="4" t="str">
        <f t="shared" si="119"/>
        <v/>
      </c>
    </row>
    <row r="4963" spans="11:16" x14ac:dyDescent="0.25">
      <c r="K4963" s="5"/>
      <c r="P4963" s="4" t="str">
        <f t="shared" si="119"/>
        <v/>
      </c>
    </row>
    <row r="4964" spans="11:16" x14ac:dyDescent="0.25">
      <c r="K4964" s="5"/>
      <c r="P4964" s="4" t="str">
        <f t="shared" si="119"/>
        <v/>
      </c>
    </row>
    <row r="4965" spans="11:16" x14ac:dyDescent="0.25">
      <c r="K4965" s="5"/>
      <c r="P4965" s="4" t="str">
        <f t="shared" si="119"/>
        <v/>
      </c>
    </row>
    <row r="4966" spans="11:16" x14ac:dyDescent="0.25">
      <c r="K4966" s="5"/>
      <c r="P4966" s="4" t="str">
        <f t="shared" si="119"/>
        <v/>
      </c>
    </row>
    <row r="4967" spans="11:16" x14ac:dyDescent="0.25">
      <c r="K4967" s="5"/>
      <c r="P4967" s="4" t="str">
        <f t="shared" si="119"/>
        <v/>
      </c>
    </row>
    <row r="4968" spans="11:16" x14ac:dyDescent="0.25">
      <c r="K4968" s="5"/>
      <c r="P4968" s="4" t="str">
        <f t="shared" si="119"/>
        <v/>
      </c>
    </row>
    <row r="4969" spans="11:16" x14ac:dyDescent="0.25">
      <c r="K4969" s="5"/>
      <c r="P4969" s="4" t="str">
        <f t="shared" si="119"/>
        <v/>
      </c>
    </row>
    <row r="4970" spans="11:16" x14ac:dyDescent="0.25">
      <c r="K4970" s="5"/>
      <c r="P4970" s="4" t="str">
        <f t="shared" si="119"/>
        <v/>
      </c>
    </row>
    <row r="4971" spans="11:16" x14ac:dyDescent="0.25">
      <c r="K4971" s="5"/>
      <c r="P4971" s="4" t="str">
        <f t="shared" si="119"/>
        <v/>
      </c>
    </row>
    <row r="4972" spans="11:16" x14ac:dyDescent="0.25">
      <c r="K4972" s="5"/>
      <c r="P4972" s="4" t="str">
        <f t="shared" si="119"/>
        <v/>
      </c>
    </row>
    <row r="4973" spans="11:16" x14ac:dyDescent="0.25">
      <c r="K4973" s="5"/>
      <c r="P4973" s="4" t="str">
        <f t="shared" si="119"/>
        <v/>
      </c>
    </row>
    <row r="4974" spans="11:16" x14ac:dyDescent="0.25">
      <c r="K4974" s="5"/>
      <c r="P4974" s="4" t="str">
        <f t="shared" si="119"/>
        <v/>
      </c>
    </row>
    <row r="4975" spans="11:16" x14ac:dyDescent="0.25">
      <c r="K4975" s="5"/>
      <c r="P4975" s="4" t="str">
        <f t="shared" si="119"/>
        <v/>
      </c>
    </row>
    <row r="4976" spans="11:16" x14ac:dyDescent="0.25">
      <c r="K4976" s="5"/>
      <c r="P4976" s="4" t="str">
        <f t="shared" si="119"/>
        <v/>
      </c>
    </row>
    <row r="4977" spans="11:16" x14ac:dyDescent="0.25">
      <c r="K4977" s="5"/>
      <c r="P4977" s="4" t="str">
        <f t="shared" si="119"/>
        <v/>
      </c>
    </row>
    <row r="4978" spans="11:16" x14ac:dyDescent="0.25">
      <c r="K4978" s="5"/>
      <c r="P4978" s="4" t="str">
        <f t="shared" si="119"/>
        <v/>
      </c>
    </row>
    <row r="4979" spans="11:16" x14ac:dyDescent="0.25">
      <c r="K4979" s="5"/>
      <c r="P4979" s="4" t="str">
        <f t="shared" si="119"/>
        <v/>
      </c>
    </row>
    <row r="4980" spans="11:16" x14ac:dyDescent="0.25">
      <c r="K4980" s="5"/>
      <c r="P4980" s="4" t="str">
        <f t="shared" si="119"/>
        <v/>
      </c>
    </row>
    <row r="4981" spans="11:16" x14ac:dyDescent="0.25">
      <c r="K4981" s="5"/>
      <c r="P4981" s="4" t="str">
        <f t="shared" si="119"/>
        <v/>
      </c>
    </row>
    <row r="4982" spans="11:16" x14ac:dyDescent="0.25">
      <c r="K4982" s="5"/>
      <c r="P4982" s="4" t="str">
        <f t="shared" si="119"/>
        <v/>
      </c>
    </row>
    <row r="4983" spans="11:16" x14ac:dyDescent="0.25">
      <c r="K4983" s="5"/>
      <c r="P4983" s="4" t="str">
        <f t="shared" si="119"/>
        <v/>
      </c>
    </row>
    <row r="4984" spans="11:16" x14ac:dyDescent="0.25">
      <c r="K4984" s="5"/>
      <c r="P4984" s="4" t="str">
        <f t="shared" si="119"/>
        <v/>
      </c>
    </row>
    <row r="4985" spans="11:16" x14ac:dyDescent="0.25">
      <c r="K4985" s="5"/>
      <c r="P4985" s="4" t="str">
        <f t="shared" si="119"/>
        <v/>
      </c>
    </row>
    <row r="4986" spans="11:16" x14ac:dyDescent="0.25">
      <c r="K4986" s="5"/>
      <c r="P4986" s="4" t="str">
        <f t="shared" si="119"/>
        <v/>
      </c>
    </row>
    <row r="4987" spans="11:16" x14ac:dyDescent="0.25">
      <c r="K4987" s="5"/>
      <c r="P4987" s="4" t="str">
        <f t="shared" si="119"/>
        <v/>
      </c>
    </row>
    <row r="4988" spans="11:16" x14ac:dyDescent="0.25">
      <c r="K4988" s="5"/>
      <c r="P4988" s="4" t="str">
        <f t="shared" si="119"/>
        <v/>
      </c>
    </row>
    <row r="4989" spans="11:16" x14ac:dyDescent="0.25">
      <c r="K4989" s="5"/>
      <c r="P4989" s="4" t="str">
        <f t="shared" si="119"/>
        <v/>
      </c>
    </row>
    <row r="4990" spans="11:16" x14ac:dyDescent="0.25">
      <c r="K4990" s="5"/>
      <c r="P4990" s="4" t="str">
        <f t="shared" si="119"/>
        <v/>
      </c>
    </row>
    <row r="4991" spans="11:16" x14ac:dyDescent="0.25">
      <c r="K4991" s="5"/>
      <c r="P4991" s="4" t="str">
        <f t="shared" si="119"/>
        <v/>
      </c>
    </row>
    <row r="4992" spans="11:16" x14ac:dyDescent="0.25">
      <c r="K4992" s="5"/>
      <c r="P4992" s="4" t="str">
        <f t="shared" si="119"/>
        <v/>
      </c>
    </row>
    <row r="4993" spans="11:16" x14ac:dyDescent="0.25">
      <c r="K4993" s="5"/>
      <c r="P4993" s="4" t="str">
        <f t="shared" si="119"/>
        <v/>
      </c>
    </row>
    <row r="4994" spans="11:16" x14ac:dyDescent="0.25">
      <c r="K4994" s="5"/>
      <c r="P4994" s="4" t="str">
        <f t="shared" si="119"/>
        <v/>
      </c>
    </row>
    <row r="4995" spans="11:16" x14ac:dyDescent="0.25">
      <c r="K4995" s="5"/>
      <c r="P4995" s="4" t="str">
        <f t="shared" ref="P4995:P5058" si="120">LEFT($A4995,22)</f>
        <v/>
      </c>
    </row>
    <row r="4996" spans="11:16" x14ac:dyDescent="0.25">
      <c r="K4996" s="5"/>
      <c r="P4996" s="4" t="str">
        <f t="shared" si="120"/>
        <v/>
      </c>
    </row>
    <row r="4997" spans="11:16" x14ac:dyDescent="0.25">
      <c r="K4997" s="5"/>
      <c r="P4997" s="4" t="str">
        <f t="shared" si="120"/>
        <v/>
      </c>
    </row>
    <row r="4998" spans="11:16" x14ac:dyDescent="0.25">
      <c r="K4998" s="5"/>
      <c r="P4998" s="4" t="str">
        <f t="shared" si="120"/>
        <v/>
      </c>
    </row>
    <row r="4999" spans="11:16" x14ac:dyDescent="0.25">
      <c r="K4999" s="5"/>
      <c r="P4999" s="4" t="str">
        <f t="shared" si="120"/>
        <v/>
      </c>
    </row>
    <row r="5000" spans="11:16" x14ac:dyDescent="0.25">
      <c r="K5000" s="5"/>
      <c r="P5000" s="4" t="str">
        <f t="shared" si="120"/>
        <v/>
      </c>
    </row>
    <row r="5001" spans="11:16" x14ac:dyDescent="0.25">
      <c r="K5001" s="5"/>
      <c r="P5001" s="4" t="str">
        <f t="shared" si="120"/>
        <v/>
      </c>
    </row>
    <row r="5002" spans="11:16" x14ac:dyDescent="0.25">
      <c r="K5002" s="5"/>
      <c r="P5002" s="4" t="str">
        <f t="shared" si="120"/>
        <v/>
      </c>
    </row>
    <row r="5003" spans="11:16" x14ac:dyDescent="0.25">
      <c r="K5003" s="5"/>
      <c r="P5003" s="4" t="str">
        <f t="shared" si="120"/>
        <v/>
      </c>
    </row>
    <row r="5004" spans="11:16" x14ac:dyDescent="0.25">
      <c r="K5004" s="5"/>
      <c r="P5004" s="4" t="str">
        <f t="shared" si="120"/>
        <v/>
      </c>
    </row>
    <row r="5005" spans="11:16" x14ac:dyDescent="0.25">
      <c r="K5005" s="5"/>
      <c r="P5005" s="4" t="str">
        <f t="shared" si="120"/>
        <v/>
      </c>
    </row>
    <row r="5006" spans="11:16" x14ac:dyDescent="0.25">
      <c r="K5006" s="5"/>
      <c r="P5006" s="4" t="str">
        <f t="shared" si="120"/>
        <v/>
      </c>
    </row>
    <row r="5007" spans="11:16" x14ac:dyDescent="0.25">
      <c r="K5007" s="5"/>
      <c r="P5007" s="4" t="str">
        <f t="shared" si="120"/>
        <v/>
      </c>
    </row>
    <row r="5008" spans="11:16" x14ac:dyDescent="0.25">
      <c r="K5008" s="5"/>
      <c r="P5008" s="4" t="str">
        <f t="shared" si="120"/>
        <v/>
      </c>
    </row>
    <row r="5009" spans="11:16" x14ac:dyDescent="0.25">
      <c r="K5009" s="5"/>
      <c r="P5009" s="4" t="str">
        <f t="shared" si="120"/>
        <v/>
      </c>
    </row>
    <row r="5010" spans="11:16" x14ac:dyDescent="0.25">
      <c r="K5010" s="5"/>
      <c r="P5010" s="4" t="str">
        <f t="shared" si="120"/>
        <v/>
      </c>
    </row>
    <row r="5011" spans="11:16" x14ac:dyDescent="0.25">
      <c r="K5011" s="5"/>
      <c r="P5011" s="4" t="str">
        <f t="shared" si="120"/>
        <v/>
      </c>
    </row>
    <row r="5012" spans="11:16" x14ac:dyDescent="0.25">
      <c r="K5012" s="5"/>
      <c r="P5012" s="4" t="str">
        <f t="shared" si="120"/>
        <v/>
      </c>
    </row>
    <row r="5013" spans="11:16" x14ac:dyDescent="0.25">
      <c r="K5013" s="5"/>
      <c r="P5013" s="4" t="str">
        <f t="shared" si="120"/>
        <v/>
      </c>
    </row>
    <row r="5014" spans="11:16" x14ac:dyDescent="0.25">
      <c r="K5014" s="5"/>
      <c r="P5014" s="4" t="str">
        <f t="shared" si="120"/>
        <v/>
      </c>
    </row>
    <row r="5015" spans="11:16" x14ac:dyDescent="0.25">
      <c r="K5015" s="5"/>
      <c r="P5015" s="4" t="str">
        <f t="shared" si="120"/>
        <v/>
      </c>
    </row>
    <row r="5016" spans="11:16" x14ac:dyDescent="0.25">
      <c r="K5016" s="5"/>
      <c r="P5016" s="4" t="str">
        <f t="shared" si="120"/>
        <v/>
      </c>
    </row>
    <row r="5017" spans="11:16" x14ac:dyDescent="0.25">
      <c r="K5017" s="5"/>
      <c r="P5017" s="4" t="str">
        <f t="shared" si="120"/>
        <v/>
      </c>
    </row>
    <row r="5018" spans="11:16" x14ac:dyDescent="0.25">
      <c r="K5018" s="5"/>
      <c r="P5018" s="4" t="str">
        <f t="shared" si="120"/>
        <v/>
      </c>
    </row>
    <row r="5019" spans="11:16" x14ac:dyDescent="0.25">
      <c r="K5019" s="5"/>
      <c r="P5019" s="4" t="str">
        <f t="shared" si="120"/>
        <v/>
      </c>
    </row>
    <row r="5020" spans="11:16" x14ac:dyDescent="0.25">
      <c r="K5020" s="5"/>
      <c r="P5020" s="4" t="str">
        <f t="shared" si="120"/>
        <v/>
      </c>
    </row>
    <row r="5021" spans="11:16" x14ac:dyDescent="0.25">
      <c r="K5021" s="5"/>
      <c r="P5021" s="4" t="str">
        <f t="shared" si="120"/>
        <v/>
      </c>
    </row>
    <row r="5022" spans="11:16" x14ac:dyDescent="0.25">
      <c r="K5022" s="5"/>
      <c r="P5022" s="4" t="str">
        <f t="shared" si="120"/>
        <v/>
      </c>
    </row>
    <row r="5023" spans="11:16" x14ac:dyDescent="0.25">
      <c r="K5023" s="5"/>
      <c r="P5023" s="4" t="str">
        <f t="shared" si="120"/>
        <v/>
      </c>
    </row>
    <row r="5024" spans="11:16" x14ac:dyDescent="0.25">
      <c r="K5024" s="5"/>
      <c r="P5024" s="4" t="str">
        <f t="shared" si="120"/>
        <v/>
      </c>
    </row>
    <row r="5025" spans="11:16" x14ac:dyDescent="0.25">
      <c r="K5025" s="5"/>
      <c r="P5025" s="4" t="str">
        <f t="shared" si="120"/>
        <v/>
      </c>
    </row>
    <row r="5026" spans="11:16" x14ac:dyDescent="0.25">
      <c r="K5026" s="5"/>
      <c r="P5026" s="4" t="str">
        <f t="shared" si="120"/>
        <v/>
      </c>
    </row>
    <row r="5027" spans="11:16" x14ac:dyDescent="0.25">
      <c r="K5027" s="5"/>
      <c r="P5027" s="4" t="str">
        <f t="shared" si="120"/>
        <v/>
      </c>
    </row>
    <row r="5028" spans="11:16" x14ac:dyDescent="0.25">
      <c r="K5028" s="5"/>
      <c r="P5028" s="4" t="str">
        <f t="shared" si="120"/>
        <v/>
      </c>
    </row>
    <row r="5029" spans="11:16" x14ac:dyDescent="0.25">
      <c r="K5029" s="5"/>
      <c r="P5029" s="4" t="str">
        <f t="shared" si="120"/>
        <v/>
      </c>
    </row>
    <row r="5030" spans="11:16" x14ac:dyDescent="0.25">
      <c r="K5030" s="5"/>
      <c r="P5030" s="4" t="str">
        <f t="shared" si="120"/>
        <v/>
      </c>
    </row>
    <row r="5031" spans="11:16" x14ac:dyDescent="0.25">
      <c r="K5031" s="5"/>
      <c r="P5031" s="4" t="str">
        <f t="shared" si="120"/>
        <v/>
      </c>
    </row>
    <row r="5032" spans="11:16" x14ac:dyDescent="0.25">
      <c r="K5032" s="5"/>
      <c r="P5032" s="4" t="str">
        <f t="shared" si="120"/>
        <v/>
      </c>
    </row>
    <row r="5033" spans="11:16" x14ac:dyDescent="0.25">
      <c r="K5033" s="5"/>
      <c r="P5033" s="4" t="str">
        <f t="shared" si="120"/>
        <v/>
      </c>
    </row>
    <row r="5034" spans="11:16" x14ac:dyDescent="0.25">
      <c r="K5034" s="5"/>
      <c r="P5034" s="4" t="str">
        <f t="shared" si="120"/>
        <v/>
      </c>
    </row>
    <row r="5035" spans="11:16" x14ac:dyDescent="0.25">
      <c r="K5035" s="5"/>
      <c r="P5035" s="4" t="str">
        <f t="shared" si="120"/>
        <v/>
      </c>
    </row>
    <row r="5036" spans="11:16" x14ac:dyDescent="0.25">
      <c r="K5036" s="5"/>
      <c r="P5036" s="4" t="str">
        <f t="shared" si="120"/>
        <v/>
      </c>
    </row>
    <row r="5037" spans="11:16" x14ac:dyDescent="0.25">
      <c r="K5037" s="5"/>
      <c r="P5037" s="4" t="str">
        <f t="shared" si="120"/>
        <v/>
      </c>
    </row>
    <row r="5038" spans="11:16" x14ac:dyDescent="0.25">
      <c r="K5038" s="5"/>
      <c r="P5038" s="4" t="str">
        <f t="shared" si="120"/>
        <v/>
      </c>
    </row>
    <row r="5039" spans="11:16" x14ac:dyDescent="0.25">
      <c r="K5039" s="5"/>
      <c r="P5039" s="4" t="str">
        <f t="shared" si="120"/>
        <v/>
      </c>
    </row>
    <row r="5040" spans="11:16" x14ac:dyDescent="0.25">
      <c r="K5040" s="5"/>
      <c r="P5040" s="4" t="str">
        <f t="shared" si="120"/>
        <v/>
      </c>
    </row>
    <row r="5041" spans="11:16" x14ac:dyDescent="0.25">
      <c r="K5041" s="5"/>
      <c r="P5041" s="4" t="str">
        <f t="shared" si="120"/>
        <v/>
      </c>
    </row>
    <row r="5042" spans="11:16" x14ac:dyDescent="0.25">
      <c r="K5042" s="5"/>
      <c r="P5042" s="4" t="str">
        <f t="shared" si="120"/>
        <v/>
      </c>
    </row>
    <row r="5043" spans="11:16" x14ac:dyDescent="0.25">
      <c r="K5043" s="5"/>
      <c r="P5043" s="4" t="str">
        <f t="shared" si="120"/>
        <v/>
      </c>
    </row>
    <row r="5044" spans="11:16" x14ac:dyDescent="0.25">
      <c r="K5044" s="5"/>
      <c r="P5044" s="4" t="str">
        <f t="shared" si="120"/>
        <v/>
      </c>
    </row>
    <row r="5045" spans="11:16" x14ac:dyDescent="0.25">
      <c r="K5045" s="5"/>
      <c r="P5045" s="4" t="str">
        <f t="shared" si="120"/>
        <v/>
      </c>
    </row>
    <row r="5046" spans="11:16" x14ac:dyDescent="0.25">
      <c r="K5046" s="5"/>
      <c r="P5046" s="4" t="str">
        <f t="shared" si="120"/>
        <v/>
      </c>
    </row>
    <row r="5047" spans="11:16" x14ac:dyDescent="0.25">
      <c r="K5047" s="5"/>
      <c r="P5047" s="4" t="str">
        <f t="shared" si="120"/>
        <v/>
      </c>
    </row>
    <row r="5048" spans="11:16" x14ac:dyDescent="0.25">
      <c r="K5048" s="5"/>
      <c r="P5048" s="4" t="str">
        <f t="shared" si="120"/>
        <v/>
      </c>
    </row>
    <row r="5049" spans="11:16" x14ac:dyDescent="0.25">
      <c r="K5049" s="5"/>
      <c r="P5049" s="4" t="str">
        <f t="shared" si="120"/>
        <v/>
      </c>
    </row>
    <row r="5050" spans="11:16" x14ac:dyDescent="0.25">
      <c r="K5050" s="5"/>
      <c r="P5050" s="4" t="str">
        <f t="shared" si="120"/>
        <v/>
      </c>
    </row>
    <row r="5051" spans="11:16" x14ac:dyDescent="0.25">
      <c r="K5051" s="5"/>
      <c r="P5051" s="4" t="str">
        <f t="shared" si="120"/>
        <v/>
      </c>
    </row>
    <row r="5052" spans="11:16" x14ac:dyDescent="0.25">
      <c r="K5052" s="5"/>
      <c r="P5052" s="4" t="str">
        <f t="shared" si="120"/>
        <v/>
      </c>
    </row>
    <row r="5053" spans="11:16" x14ac:dyDescent="0.25">
      <c r="K5053" s="5"/>
      <c r="P5053" s="4" t="str">
        <f t="shared" si="120"/>
        <v/>
      </c>
    </row>
    <row r="5054" spans="11:16" x14ac:dyDescent="0.25">
      <c r="K5054" s="5"/>
      <c r="P5054" s="4" t="str">
        <f t="shared" si="120"/>
        <v/>
      </c>
    </row>
    <row r="5055" spans="11:16" x14ac:dyDescent="0.25">
      <c r="K5055" s="5"/>
      <c r="P5055" s="4" t="str">
        <f t="shared" si="120"/>
        <v/>
      </c>
    </row>
    <row r="5056" spans="11:16" x14ac:dyDescent="0.25">
      <c r="K5056" s="5"/>
      <c r="P5056" s="4" t="str">
        <f t="shared" si="120"/>
        <v/>
      </c>
    </row>
    <row r="5057" spans="11:16" x14ac:dyDescent="0.25">
      <c r="K5057" s="5"/>
      <c r="P5057" s="4" t="str">
        <f t="shared" si="120"/>
        <v/>
      </c>
    </row>
    <row r="5058" spans="11:16" x14ac:dyDescent="0.25">
      <c r="K5058" s="5"/>
      <c r="P5058" s="4" t="str">
        <f t="shared" si="120"/>
        <v/>
      </c>
    </row>
    <row r="5059" spans="11:16" x14ac:dyDescent="0.25">
      <c r="K5059" s="5"/>
      <c r="P5059" s="4" t="str">
        <f t="shared" ref="P5059:P5122" si="121">LEFT($A5059,22)</f>
        <v/>
      </c>
    </row>
    <row r="5060" spans="11:16" x14ac:dyDescent="0.25">
      <c r="K5060" s="5"/>
      <c r="P5060" s="4" t="str">
        <f t="shared" si="121"/>
        <v/>
      </c>
    </row>
    <row r="5061" spans="11:16" x14ac:dyDescent="0.25">
      <c r="K5061" s="5"/>
      <c r="P5061" s="4" t="str">
        <f t="shared" si="121"/>
        <v/>
      </c>
    </row>
    <row r="5062" spans="11:16" x14ac:dyDescent="0.25">
      <c r="K5062" s="5"/>
      <c r="P5062" s="4" t="str">
        <f t="shared" si="121"/>
        <v/>
      </c>
    </row>
    <row r="5063" spans="11:16" x14ac:dyDescent="0.25">
      <c r="K5063" s="5"/>
      <c r="P5063" s="4" t="str">
        <f t="shared" si="121"/>
        <v/>
      </c>
    </row>
    <row r="5064" spans="11:16" x14ac:dyDescent="0.25">
      <c r="K5064" s="5"/>
      <c r="P5064" s="4" t="str">
        <f t="shared" si="121"/>
        <v/>
      </c>
    </row>
    <row r="5065" spans="11:16" x14ac:dyDescent="0.25">
      <c r="K5065" s="5"/>
      <c r="P5065" s="4" t="str">
        <f t="shared" si="121"/>
        <v/>
      </c>
    </row>
    <row r="5066" spans="11:16" x14ac:dyDescent="0.25">
      <c r="K5066" s="5"/>
      <c r="P5066" s="4" t="str">
        <f t="shared" si="121"/>
        <v/>
      </c>
    </row>
    <row r="5067" spans="11:16" x14ac:dyDescent="0.25">
      <c r="K5067" s="5"/>
      <c r="P5067" s="4" t="str">
        <f t="shared" si="121"/>
        <v/>
      </c>
    </row>
    <row r="5068" spans="11:16" x14ac:dyDescent="0.25">
      <c r="K5068" s="5"/>
      <c r="P5068" s="4" t="str">
        <f t="shared" si="121"/>
        <v/>
      </c>
    </row>
    <row r="5069" spans="11:16" x14ac:dyDescent="0.25">
      <c r="K5069" s="5"/>
      <c r="P5069" s="4" t="str">
        <f t="shared" si="121"/>
        <v/>
      </c>
    </row>
    <row r="5070" spans="11:16" x14ac:dyDescent="0.25">
      <c r="K5070" s="5"/>
      <c r="P5070" s="4" t="str">
        <f t="shared" si="121"/>
        <v/>
      </c>
    </row>
    <row r="5071" spans="11:16" x14ac:dyDescent="0.25">
      <c r="K5071" s="5"/>
      <c r="P5071" s="4" t="str">
        <f t="shared" si="121"/>
        <v/>
      </c>
    </row>
    <row r="5072" spans="11:16" x14ac:dyDescent="0.25">
      <c r="K5072" s="5"/>
      <c r="P5072" s="4" t="str">
        <f t="shared" si="121"/>
        <v/>
      </c>
    </row>
    <row r="5073" spans="11:16" x14ac:dyDescent="0.25">
      <c r="K5073" s="5"/>
      <c r="P5073" s="4" t="str">
        <f t="shared" si="121"/>
        <v/>
      </c>
    </row>
    <row r="5074" spans="11:16" x14ac:dyDescent="0.25">
      <c r="K5074" s="5"/>
      <c r="P5074" s="4" t="str">
        <f t="shared" si="121"/>
        <v/>
      </c>
    </row>
    <row r="5075" spans="11:16" x14ac:dyDescent="0.25">
      <c r="K5075" s="5"/>
      <c r="P5075" s="4" t="str">
        <f t="shared" si="121"/>
        <v/>
      </c>
    </row>
    <row r="5076" spans="11:16" x14ac:dyDescent="0.25">
      <c r="K5076" s="5"/>
      <c r="P5076" s="4" t="str">
        <f t="shared" si="121"/>
        <v/>
      </c>
    </row>
    <row r="5077" spans="11:16" x14ac:dyDescent="0.25">
      <c r="K5077" s="5"/>
      <c r="P5077" s="4" t="str">
        <f t="shared" si="121"/>
        <v/>
      </c>
    </row>
    <row r="5078" spans="11:16" x14ac:dyDescent="0.25">
      <c r="K5078" s="5"/>
      <c r="P5078" s="4" t="str">
        <f t="shared" si="121"/>
        <v/>
      </c>
    </row>
    <row r="5079" spans="11:16" x14ac:dyDescent="0.25">
      <c r="K5079" s="5"/>
      <c r="P5079" s="4" t="str">
        <f t="shared" si="121"/>
        <v/>
      </c>
    </row>
    <row r="5080" spans="11:16" x14ac:dyDescent="0.25">
      <c r="K5080" s="5"/>
      <c r="P5080" s="4" t="str">
        <f t="shared" si="121"/>
        <v/>
      </c>
    </row>
    <row r="5081" spans="11:16" x14ac:dyDescent="0.25">
      <c r="K5081" s="5"/>
      <c r="P5081" s="4" t="str">
        <f t="shared" si="121"/>
        <v/>
      </c>
    </row>
    <row r="5082" spans="11:16" x14ac:dyDescent="0.25">
      <c r="K5082" s="5"/>
      <c r="P5082" s="4" t="str">
        <f t="shared" si="121"/>
        <v/>
      </c>
    </row>
    <row r="5083" spans="11:16" x14ac:dyDescent="0.25">
      <c r="K5083" s="5"/>
      <c r="P5083" s="4" t="str">
        <f t="shared" si="121"/>
        <v/>
      </c>
    </row>
    <row r="5084" spans="11:16" x14ac:dyDescent="0.25">
      <c r="K5084" s="5"/>
      <c r="P5084" s="4" t="str">
        <f t="shared" si="121"/>
        <v/>
      </c>
    </row>
    <row r="5085" spans="11:16" x14ac:dyDescent="0.25">
      <c r="K5085" s="5"/>
      <c r="P5085" s="4" t="str">
        <f t="shared" si="121"/>
        <v/>
      </c>
    </row>
    <row r="5086" spans="11:16" x14ac:dyDescent="0.25">
      <c r="K5086" s="5"/>
      <c r="P5086" s="4" t="str">
        <f t="shared" si="121"/>
        <v/>
      </c>
    </row>
    <row r="5087" spans="11:16" x14ac:dyDescent="0.25">
      <c r="K5087" s="5"/>
      <c r="P5087" s="4" t="str">
        <f t="shared" si="121"/>
        <v/>
      </c>
    </row>
    <row r="5088" spans="11:16" x14ac:dyDescent="0.25">
      <c r="K5088" s="5"/>
      <c r="P5088" s="4" t="str">
        <f t="shared" si="121"/>
        <v/>
      </c>
    </row>
    <row r="5089" spans="11:16" x14ac:dyDescent="0.25">
      <c r="K5089" s="5"/>
      <c r="P5089" s="4" t="str">
        <f t="shared" si="121"/>
        <v/>
      </c>
    </row>
    <row r="5090" spans="11:16" x14ac:dyDescent="0.25">
      <c r="K5090" s="5"/>
      <c r="P5090" s="4" t="str">
        <f t="shared" si="121"/>
        <v/>
      </c>
    </row>
    <row r="5091" spans="11:16" x14ac:dyDescent="0.25">
      <c r="K5091" s="5"/>
      <c r="P5091" s="4" t="str">
        <f t="shared" si="121"/>
        <v/>
      </c>
    </row>
    <row r="5092" spans="11:16" x14ac:dyDescent="0.25">
      <c r="K5092" s="5"/>
      <c r="P5092" s="4" t="str">
        <f t="shared" si="121"/>
        <v/>
      </c>
    </row>
    <row r="5093" spans="11:16" x14ac:dyDescent="0.25">
      <c r="K5093" s="5"/>
      <c r="P5093" s="4" t="str">
        <f t="shared" si="121"/>
        <v/>
      </c>
    </row>
    <row r="5094" spans="11:16" x14ac:dyDescent="0.25">
      <c r="K5094" s="5"/>
      <c r="P5094" s="4" t="str">
        <f t="shared" si="121"/>
        <v/>
      </c>
    </row>
    <row r="5095" spans="11:16" x14ac:dyDescent="0.25">
      <c r="K5095" s="5"/>
      <c r="P5095" s="4" t="str">
        <f t="shared" si="121"/>
        <v/>
      </c>
    </row>
    <row r="5096" spans="11:16" x14ac:dyDescent="0.25">
      <c r="K5096" s="5"/>
      <c r="P5096" s="4" t="str">
        <f t="shared" si="121"/>
        <v/>
      </c>
    </row>
    <row r="5097" spans="11:16" x14ac:dyDescent="0.25">
      <c r="K5097" s="5"/>
      <c r="P5097" s="4" t="str">
        <f t="shared" si="121"/>
        <v/>
      </c>
    </row>
    <row r="5098" spans="11:16" x14ac:dyDescent="0.25">
      <c r="K5098" s="5"/>
      <c r="P5098" s="4" t="str">
        <f t="shared" si="121"/>
        <v/>
      </c>
    </row>
    <row r="5099" spans="11:16" x14ac:dyDescent="0.25">
      <c r="K5099" s="5"/>
      <c r="P5099" s="4" t="str">
        <f t="shared" si="121"/>
        <v/>
      </c>
    </row>
    <row r="5100" spans="11:16" x14ac:dyDescent="0.25">
      <c r="K5100" s="5"/>
      <c r="P5100" s="4" t="str">
        <f t="shared" si="121"/>
        <v/>
      </c>
    </row>
    <row r="5101" spans="11:16" x14ac:dyDescent="0.25">
      <c r="K5101" s="5"/>
      <c r="P5101" s="4" t="str">
        <f t="shared" si="121"/>
        <v/>
      </c>
    </row>
    <row r="5102" spans="11:16" x14ac:dyDescent="0.25">
      <c r="K5102" s="5"/>
      <c r="P5102" s="4" t="str">
        <f t="shared" si="121"/>
        <v/>
      </c>
    </row>
    <row r="5103" spans="11:16" x14ac:dyDescent="0.25">
      <c r="K5103" s="5"/>
      <c r="P5103" s="4" t="str">
        <f t="shared" si="121"/>
        <v/>
      </c>
    </row>
    <row r="5104" spans="11:16" x14ac:dyDescent="0.25">
      <c r="K5104" s="5"/>
      <c r="P5104" s="4" t="str">
        <f t="shared" si="121"/>
        <v/>
      </c>
    </row>
    <row r="5105" spans="11:16" x14ac:dyDescent="0.25">
      <c r="K5105" s="5"/>
      <c r="P5105" s="4" t="str">
        <f t="shared" si="121"/>
        <v/>
      </c>
    </row>
    <row r="5106" spans="11:16" x14ac:dyDescent="0.25">
      <c r="K5106" s="5"/>
      <c r="P5106" s="4" t="str">
        <f t="shared" si="121"/>
        <v/>
      </c>
    </row>
    <row r="5107" spans="11:16" x14ac:dyDescent="0.25">
      <c r="K5107" s="5"/>
      <c r="P5107" s="4" t="str">
        <f t="shared" si="121"/>
        <v/>
      </c>
    </row>
    <row r="5108" spans="11:16" x14ac:dyDescent="0.25">
      <c r="K5108" s="5"/>
      <c r="P5108" s="4" t="str">
        <f t="shared" si="121"/>
        <v/>
      </c>
    </row>
    <row r="5109" spans="11:16" x14ac:dyDescent="0.25">
      <c r="K5109" s="5"/>
      <c r="P5109" s="4" t="str">
        <f t="shared" si="121"/>
        <v/>
      </c>
    </row>
    <row r="5110" spans="11:16" x14ac:dyDescent="0.25">
      <c r="K5110" s="5"/>
      <c r="P5110" s="4" t="str">
        <f t="shared" si="121"/>
        <v/>
      </c>
    </row>
    <row r="5111" spans="11:16" x14ac:dyDescent="0.25">
      <c r="K5111" s="5"/>
      <c r="P5111" s="4" t="str">
        <f t="shared" si="121"/>
        <v/>
      </c>
    </row>
    <row r="5112" spans="11:16" x14ac:dyDescent="0.25">
      <c r="K5112" s="5"/>
      <c r="P5112" s="4" t="str">
        <f t="shared" si="121"/>
        <v/>
      </c>
    </row>
    <row r="5113" spans="11:16" x14ac:dyDescent="0.25">
      <c r="K5113" s="5"/>
      <c r="P5113" s="4" t="str">
        <f t="shared" si="121"/>
        <v/>
      </c>
    </row>
    <row r="5114" spans="11:16" x14ac:dyDescent="0.25">
      <c r="K5114" s="5"/>
      <c r="P5114" s="4" t="str">
        <f t="shared" si="121"/>
        <v/>
      </c>
    </row>
    <row r="5115" spans="11:16" x14ac:dyDescent="0.25">
      <c r="K5115" s="5"/>
      <c r="P5115" s="4" t="str">
        <f t="shared" si="121"/>
        <v/>
      </c>
    </row>
    <row r="5116" spans="11:16" x14ac:dyDescent="0.25">
      <c r="K5116" s="5"/>
      <c r="P5116" s="4" t="str">
        <f t="shared" si="121"/>
        <v/>
      </c>
    </row>
    <row r="5117" spans="11:16" x14ac:dyDescent="0.25">
      <c r="K5117" s="5"/>
      <c r="P5117" s="4" t="str">
        <f t="shared" si="121"/>
        <v/>
      </c>
    </row>
    <row r="5118" spans="11:16" x14ac:dyDescent="0.25">
      <c r="K5118" s="5"/>
      <c r="P5118" s="4" t="str">
        <f t="shared" si="121"/>
        <v/>
      </c>
    </row>
    <row r="5119" spans="11:16" x14ac:dyDescent="0.25">
      <c r="K5119" s="5"/>
      <c r="P5119" s="4" t="str">
        <f t="shared" si="121"/>
        <v/>
      </c>
    </row>
    <row r="5120" spans="11:16" x14ac:dyDescent="0.25">
      <c r="K5120" s="5"/>
      <c r="P5120" s="4" t="str">
        <f t="shared" si="121"/>
        <v/>
      </c>
    </row>
    <row r="5121" spans="11:16" x14ac:dyDescent="0.25">
      <c r="K5121" s="5"/>
      <c r="P5121" s="4" t="str">
        <f t="shared" si="121"/>
        <v/>
      </c>
    </row>
    <row r="5122" spans="11:16" x14ac:dyDescent="0.25">
      <c r="K5122" s="5"/>
      <c r="P5122" s="4" t="str">
        <f t="shared" si="121"/>
        <v/>
      </c>
    </row>
    <row r="5123" spans="11:16" x14ac:dyDescent="0.25">
      <c r="K5123" s="5"/>
      <c r="P5123" s="4" t="str">
        <f t="shared" ref="P5123:P5186" si="122">LEFT($A5123,22)</f>
        <v/>
      </c>
    </row>
    <row r="5124" spans="11:16" x14ac:dyDescent="0.25">
      <c r="K5124" s="5"/>
      <c r="P5124" s="4" t="str">
        <f t="shared" si="122"/>
        <v/>
      </c>
    </row>
    <row r="5125" spans="11:16" x14ac:dyDescent="0.25">
      <c r="K5125" s="5"/>
      <c r="P5125" s="4" t="str">
        <f t="shared" si="122"/>
        <v/>
      </c>
    </row>
    <row r="5126" spans="11:16" x14ac:dyDescent="0.25">
      <c r="K5126" s="5"/>
      <c r="P5126" s="4" t="str">
        <f t="shared" si="122"/>
        <v/>
      </c>
    </row>
    <row r="5127" spans="11:16" x14ac:dyDescent="0.25">
      <c r="K5127" s="5"/>
      <c r="P5127" s="4" t="str">
        <f t="shared" si="122"/>
        <v/>
      </c>
    </row>
    <row r="5128" spans="11:16" x14ac:dyDescent="0.25">
      <c r="K5128" s="5"/>
      <c r="P5128" s="4" t="str">
        <f t="shared" si="122"/>
        <v/>
      </c>
    </row>
    <row r="5129" spans="11:16" x14ac:dyDescent="0.25">
      <c r="K5129" s="5"/>
      <c r="P5129" s="4" t="str">
        <f t="shared" si="122"/>
        <v/>
      </c>
    </row>
    <row r="5130" spans="11:16" x14ac:dyDescent="0.25">
      <c r="K5130" s="5"/>
      <c r="P5130" s="4" t="str">
        <f t="shared" si="122"/>
        <v/>
      </c>
    </row>
    <row r="5131" spans="11:16" x14ac:dyDescent="0.25">
      <c r="K5131" s="5"/>
      <c r="P5131" s="4" t="str">
        <f t="shared" si="122"/>
        <v/>
      </c>
    </row>
    <row r="5132" spans="11:16" x14ac:dyDescent="0.25">
      <c r="K5132" s="5"/>
      <c r="P5132" s="4" t="str">
        <f t="shared" si="122"/>
        <v/>
      </c>
    </row>
    <row r="5133" spans="11:16" x14ac:dyDescent="0.25">
      <c r="K5133" s="5"/>
      <c r="P5133" s="4" t="str">
        <f t="shared" si="122"/>
        <v/>
      </c>
    </row>
    <row r="5134" spans="11:16" x14ac:dyDescent="0.25">
      <c r="K5134" s="5"/>
      <c r="P5134" s="4" t="str">
        <f t="shared" si="122"/>
        <v/>
      </c>
    </row>
    <row r="5135" spans="11:16" x14ac:dyDescent="0.25">
      <c r="K5135" s="5"/>
      <c r="P5135" s="4" t="str">
        <f t="shared" si="122"/>
        <v/>
      </c>
    </row>
    <row r="5136" spans="11:16" x14ac:dyDescent="0.25">
      <c r="K5136" s="5"/>
      <c r="P5136" s="4" t="str">
        <f t="shared" si="122"/>
        <v/>
      </c>
    </row>
    <row r="5137" spans="11:16" x14ac:dyDescent="0.25">
      <c r="K5137" s="5"/>
      <c r="P5137" s="4" t="str">
        <f t="shared" si="122"/>
        <v/>
      </c>
    </row>
    <row r="5138" spans="11:16" x14ac:dyDescent="0.25">
      <c r="K5138" s="5"/>
      <c r="P5138" s="4" t="str">
        <f t="shared" si="122"/>
        <v/>
      </c>
    </row>
    <row r="5139" spans="11:16" x14ac:dyDescent="0.25">
      <c r="K5139" s="5"/>
      <c r="P5139" s="4" t="str">
        <f t="shared" si="122"/>
        <v/>
      </c>
    </row>
    <row r="5140" spans="11:16" x14ac:dyDescent="0.25">
      <c r="K5140" s="5"/>
      <c r="P5140" s="4" t="str">
        <f t="shared" si="122"/>
        <v/>
      </c>
    </row>
    <row r="5141" spans="11:16" x14ac:dyDescent="0.25">
      <c r="K5141" s="5"/>
      <c r="P5141" s="4" t="str">
        <f t="shared" si="122"/>
        <v/>
      </c>
    </row>
    <row r="5142" spans="11:16" x14ac:dyDescent="0.25">
      <c r="K5142" s="5"/>
      <c r="P5142" s="4" t="str">
        <f t="shared" si="122"/>
        <v/>
      </c>
    </row>
    <row r="5143" spans="11:16" x14ac:dyDescent="0.25">
      <c r="K5143" s="5"/>
      <c r="P5143" s="4" t="str">
        <f t="shared" si="122"/>
        <v/>
      </c>
    </row>
    <row r="5144" spans="11:16" x14ac:dyDescent="0.25">
      <c r="K5144" s="5"/>
      <c r="P5144" s="4" t="str">
        <f t="shared" si="122"/>
        <v/>
      </c>
    </row>
    <row r="5145" spans="11:16" x14ac:dyDescent="0.25">
      <c r="K5145" s="5"/>
      <c r="P5145" s="4" t="str">
        <f t="shared" si="122"/>
        <v/>
      </c>
    </row>
    <row r="5146" spans="11:16" x14ac:dyDescent="0.25">
      <c r="K5146" s="5"/>
      <c r="P5146" s="4" t="str">
        <f t="shared" si="122"/>
        <v/>
      </c>
    </row>
    <row r="5147" spans="11:16" x14ac:dyDescent="0.25">
      <c r="K5147" s="5"/>
      <c r="P5147" s="4" t="str">
        <f t="shared" si="122"/>
        <v/>
      </c>
    </row>
    <row r="5148" spans="11:16" x14ac:dyDescent="0.25">
      <c r="K5148" s="5"/>
      <c r="P5148" s="4" t="str">
        <f t="shared" si="122"/>
        <v/>
      </c>
    </row>
    <row r="5149" spans="11:16" x14ac:dyDescent="0.25">
      <c r="K5149" s="5"/>
      <c r="P5149" s="4" t="str">
        <f t="shared" si="122"/>
        <v/>
      </c>
    </row>
    <row r="5150" spans="11:16" x14ac:dyDescent="0.25">
      <c r="K5150" s="5"/>
      <c r="P5150" s="4" t="str">
        <f t="shared" si="122"/>
        <v/>
      </c>
    </row>
    <row r="5151" spans="11:16" x14ac:dyDescent="0.25">
      <c r="K5151" s="5"/>
      <c r="P5151" s="4" t="str">
        <f t="shared" si="122"/>
        <v/>
      </c>
    </row>
    <row r="5152" spans="11:16" x14ac:dyDescent="0.25">
      <c r="K5152" s="5"/>
      <c r="P5152" s="4" t="str">
        <f t="shared" si="122"/>
        <v/>
      </c>
    </row>
    <row r="5153" spans="11:16" x14ac:dyDescent="0.25">
      <c r="K5153" s="5"/>
      <c r="P5153" s="4" t="str">
        <f t="shared" si="122"/>
        <v/>
      </c>
    </row>
    <row r="5154" spans="11:16" x14ac:dyDescent="0.25">
      <c r="K5154" s="5"/>
      <c r="P5154" s="4" t="str">
        <f t="shared" si="122"/>
        <v/>
      </c>
    </row>
    <row r="5155" spans="11:16" x14ac:dyDescent="0.25">
      <c r="K5155" s="5"/>
      <c r="P5155" s="4" t="str">
        <f t="shared" si="122"/>
        <v/>
      </c>
    </row>
    <row r="5156" spans="11:16" x14ac:dyDescent="0.25">
      <c r="K5156" s="5"/>
      <c r="P5156" s="4" t="str">
        <f t="shared" si="122"/>
        <v/>
      </c>
    </row>
    <row r="5157" spans="11:16" x14ac:dyDescent="0.25">
      <c r="K5157" s="5"/>
      <c r="P5157" s="4" t="str">
        <f t="shared" si="122"/>
        <v/>
      </c>
    </row>
    <row r="5158" spans="11:16" x14ac:dyDescent="0.25">
      <c r="K5158" s="5"/>
      <c r="P5158" s="4" t="str">
        <f t="shared" si="122"/>
        <v/>
      </c>
    </row>
    <row r="5159" spans="11:16" x14ac:dyDescent="0.25">
      <c r="K5159" s="5"/>
      <c r="P5159" s="4" t="str">
        <f t="shared" si="122"/>
        <v/>
      </c>
    </row>
    <row r="5160" spans="11:16" x14ac:dyDescent="0.25">
      <c r="K5160" s="5"/>
      <c r="P5160" s="4" t="str">
        <f t="shared" si="122"/>
        <v/>
      </c>
    </row>
    <row r="5161" spans="11:16" x14ac:dyDescent="0.25">
      <c r="K5161" s="5"/>
      <c r="P5161" s="4" t="str">
        <f t="shared" si="122"/>
        <v/>
      </c>
    </row>
    <row r="5162" spans="11:16" x14ac:dyDescent="0.25">
      <c r="K5162" s="5"/>
      <c r="P5162" s="4" t="str">
        <f t="shared" si="122"/>
        <v/>
      </c>
    </row>
    <row r="5163" spans="11:16" x14ac:dyDescent="0.25">
      <c r="K5163" s="5"/>
      <c r="P5163" s="4" t="str">
        <f t="shared" si="122"/>
        <v/>
      </c>
    </row>
    <row r="5164" spans="11:16" x14ac:dyDescent="0.25">
      <c r="K5164" s="5"/>
      <c r="P5164" s="4" t="str">
        <f t="shared" si="122"/>
        <v/>
      </c>
    </row>
    <row r="5165" spans="11:16" x14ac:dyDescent="0.25">
      <c r="K5165" s="5"/>
      <c r="P5165" s="4" t="str">
        <f t="shared" si="122"/>
        <v/>
      </c>
    </row>
    <row r="5166" spans="11:16" x14ac:dyDescent="0.25">
      <c r="K5166" s="5"/>
      <c r="P5166" s="4" t="str">
        <f t="shared" si="122"/>
        <v/>
      </c>
    </row>
    <row r="5167" spans="11:16" x14ac:dyDescent="0.25">
      <c r="K5167" s="5"/>
      <c r="P5167" s="4" t="str">
        <f t="shared" si="122"/>
        <v/>
      </c>
    </row>
    <row r="5168" spans="11:16" x14ac:dyDescent="0.25">
      <c r="K5168" s="5"/>
      <c r="P5168" s="4" t="str">
        <f t="shared" si="122"/>
        <v/>
      </c>
    </row>
    <row r="5169" spans="11:16" x14ac:dyDescent="0.25">
      <c r="K5169" s="5"/>
      <c r="P5169" s="4" t="str">
        <f t="shared" si="122"/>
        <v/>
      </c>
    </row>
    <row r="5170" spans="11:16" x14ac:dyDescent="0.25">
      <c r="K5170" s="5"/>
      <c r="P5170" s="4" t="str">
        <f t="shared" si="122"/>
        <v/>
      </c>
    </row>
    <row r="5171" spans="11:16" x14ac:dyDescent="0.25">
      <c r="K5171" s="5"/>
      <c r="P5171" s="4" t="str">
        <f t="shared" si="122"/>
        <v/>
      </c>
    </row>
    <row r="5172" spans="11:16" x14ac:dyDescent="0.25">
      <c r="K5172" s="5"/>
      <c r="P5172" s="4" t="str">
        <f t="shared" si="122"/>
        <v/>
      </c>
    </row>
    <row r="5173" spans="11:16" x14ac:dyDescent="0.25">
      <c r="K5173" s="5"/>
      <c r="P5173" s="4" t="str">
        <f t="shared" si="122"/>
        <v/>
      </c>
    </row>
    <row r="5174" spans="11:16" x14ac:dyDescent="0.25">
      <c r="K5174" s="5"/>
      <c r="P5174" s="4" t="str">
        <f t="shared" si="122"/>
        <v/>
      </c>
    </row>
    <row r="5175" spans="11:16" x14ac:dyDescent="0.25">
      <c r="K5175" s="5"/>
      <c r="P5175" s="4" t="str">
        <f t="shared" si="122"/>
        <v/>
      </c>
    </row>
    <row r="5176" spans="11:16" x14ac:dyDescent="0.25">
      <c r="K5176" s="5"/>
      <c r="P5176" s="4" t="str">
        <f t="shared" si="122"/>
        <v/>
      </c>
    </row>
    <row r="5177" spans="11:16" x14ac:dyDescent="0.25">
      <c r="K5177" s="5"/>
      <c r="P5177" s="4" t="str">
        <f t="shared" si="122"/>
        <v/>
      </c>
    </row>
    <row r="5178" spans="11:16" x14ac:dyDescent="0.25">
      <c r="K5178" s="5"/>
      <c r="P5178" s="4" t="str">
        <f t="shared" si="122"/>
        <v/>
      </c>
    </row>
    <row r="5179" spans="11:16" x14ac:dyDescent="0.25">
      <c r="K5179" s="5"/>
      <c r="P5179" s="4" t="str">
        <f t="shared" si="122"/>
        <v/>
      </c>
    </row>
    <row r="5180" spans="11:16" x14ac:dyDescent="0.25">
      <c r="K5180" s="5"/>
      <c r="P5180" s="4" t="str">
        <f t="shared" si="122"/>
        <v/>
      </c>
    </row>
    <row r="5181" spans="11:16" x14ac:dyDescent="0.25">
      <c r="K5181" s="5"/>
      <c r="P5181" s="4" t="str">
        <f t="shared" si="122"/>
        <v/>
      </c>
    </row>
    <row r="5182" spans="11:16" x14ac:dyDescent="0.25">
      <c r="K5182" s="5"/>
      <c r="P5182" s="4" t="str">
        <f t="shared" si="122"/>
        <v/>
      </c>
    </row>
    <row r="5183" spans="11:16" x14ac:dyDescent="0.25">
      <c r="K5183" s="5"/>
      <c r="P5183" s="4" t="str">
        <f t="shared" si="122"/>
        <v/>
      </c>
    </row>
    <row r="5184" spans="11:16" x14ac:dyDescent="0.25">
      <c r="K5184" s="5"/>
      <c r="P5184" s="4" t="str">
        <f t="shared" si="122"/>
        <v/>
      </c>
    </row>
    <row r="5185" spans="11:16" x14ac:dyDescent="0.25">
      <c r="K5185" s="5"/>
      <c r="P5185" s="4" t="str">
        <f t="shared" si="122"/>
        <v/>
      </c>
    </row>
    <row r="5186" spans="11:16" x14ac:dyDescent="0.25">
      <c r="K5186" s="5"/>
      <c r="P5186" s="4" t="str">
        <f t="shared" si="122"/>
        <v/>
      </c>
    </row>
    <row r="5187" spans="11:16" x14ac:dyDescent="0.25">
      <c r="K5187" s="5"/>
      <c r="P5187" s="4" t="str">
        <f t="shared" ref="P5187:P5250" si="123">LEFT($A5187,22)</f>
        <v/>
      </c>
    </row>
    <row r="5188" spans="11:16" x14ac:dyDescent="0.25">
      <c r="K5188" s="5"/>
      <c r="P5188" s="4" t="str">
        <f t="shared" si="123"/>
        <v/>
      </c>
    </row>
    <row r="5189" spans="11:16" x14ac:dyDescent="0.25">
      <c r="K5189" s="5"/>
      <c r="P5189" s="4" t="str">
        <f t="shared" si="123"/>
        <v/>
      </c>
    </row>
    <row r="5190" spans="11:16" x14ac:dyDescent="0.25">
      <c r="K5190" s="5"/>
      <c r="P5190" s="4" t="str">
        <f t="shared" si="123"/>
        <v/>
      </c>
    </row>
    <row r="5191" spans="11:16" x14ac:dyDescent="0.25">
      <c r="K5191" s="5"/>
      <c r="P5191" s="4" t="str">
        <f t="shared" si="123"/>
        <v/>
      </c>
    </row>
    <row r="5192" spans="11:16" x14ac:dyDescent="0.25">
      <c r="K5192" s="5"/>
      <c r="P5192" s="4" t="str">
        <f t="shared" si="123"/>
        <v/>
      </c>
    </row>
    <row r="5193" spans="11:16" x14ac:dyDescent="0.25">
      <c r="K5193" s="5"/>
      <c r="P5193" s="4" t="str">
        <f t="shared" si="123"/>
        <v/>
      </c>
    </row>
    <row r="5194" spans="11:16" x14ac:dyDescent="0.25">
      <c r="K5194" s="5"/>
      <c r="P5194" s="4" t="str">
        <f t="shared" si="123"/>
        <v/>
      </c>
    </row>
    <row r="5195" spans="11:16" x14ac:dyDescent="0.25">
      <c r="K5195" s="5"/>
      <c r="P5195" s="4" t="str">
        <f t="shared" si="123"/>
        <v/>
      </c>
    </row>
    <row r="5196" spans="11:16" x14ac:dyDescent="0.25">
      <c r="K5196" s="5"/>
      <c r="P5196" s="4" t="str">
        <f t="shared" si="123"/>
        <v/>
      </c>
    </row>
    <row r="5197" spans="11:16" x14ac:dyDescent="0.25">
      <c r="K5197" s="5"/>
      <c r="P5197" s="4" t="str">
        <f t="shared" si="123"/>
        <v/>
      </c>
    </row>
    <row r="5198" spans="11:16" x14ac:dyDescent="0.25">
      <c r="K5198" s="5"/>
      <c r="P5198" s="4" t="str">
        <f t="shared" si="123"/>
        <v/>
      </c>
    </row>
    <row r="5199" spans="11:16" x14ac:dyDescent="0.25">
      <c r="K5199" s="5"/>
      <c r="P5199" s="4" t="str">
        <f t="shared" si="123"/>
        <v/>
      </c>
    </row>
    <row r="5200" spans="11:16" x14ac:dyDescent="0.25">
      <c r="K5200" s="5"/>
      <c r="P5200" s="4" t="str">
        <f t="shared" si="123"/>
        <v/>
      </c>
    </row>
    <row r="5201" spans="11:16" x14ac:dyDescent="0.25">
      <c r="K5201" s="5"/>
      <c r="P5201" s="4" t="str">
        <f t="shared" si="123"/>
        <v/>
      </c>
    </row>
    <row r="5202" spans="11:16" x14ac:dyDescent="0.25">
      <c r="K5202" s="5"/>
      <c r="P5202" s="4" t="str">
        <f t="shared" si="123"/>
        <v/>
      </c>
    </row>
    <row r="5203" spans="11:16" x14ac:dyDescent="0.25">
      <c r="K5203" s="5"/>
      <c r="P5203" s="4" t="str">
        <f t="shared" si="123"/>
        <v/>
      </c>
    </row>
    <row r="5204" spans="11:16" x14ac:dyDescent="0.25">
      <c r="K5204" s="5"/>
      <c r="P5204" s="4" t="str">
        <f t="shared" si="123"/>
        <v/>
      </c>
    </row>
    <row r="5205" spans="11:16" x14ac:dyDescent="0.25">
      <c r="K5205" s="5"/>
      <c r="P5205" s="4" t="str">
        <f t="shared" si="123"/>
        <v/>
      </c>
    </row>
    <row r="5206" spans="11:16" x14ac:dyDescent="0.25">
      <c r="K5206" s="5"/>
      <c r="P5206" s="4" t="str">
        <f t="shared" si="123"/>
        <v/>
      </c>
    </row>
    <row r="5207" spans="11:16" x14ac:dyDescent="0.25">
      <c r="K5207" s="5"/>
      <c r="P5207" s="4" t="str">
        <f t="shared" si="123"/>
        <v/>
      </c>
    </row>
    <row r="5208" spans="11:16" x14ac:dyDescent="0.25">
      <c r="K5208" s="5"/>
      <c r="P5208" s="4" t="str">
        <f t="shared" si="123"/>
        <v/>
      </c>
    </row>
    <row r="5209" spans="11:16" x14ac:dyDescent="0.25">
      <c r="K5209" s="5"/>
      <c r="P5209" s="4" t="str">
        <f t="shared" si="123"/>
        <v/>
      </c>
    </row>
    <row r="5210" spans="11:16" x14ac:dyDescent="0.25">
      <c r="K5210" s="5"/>
      <c r="P5210" s="4" t="str">
        <f t="shared" si="123"/>
        <v/>
      </c>
    </row>
    <row r="5211" spans="11:16" x14ac:dyDescent="0.25">
      <c r="K5211" s="5"/>
      <c r="P5211" s="4" t="str">
        <f t="shared" si="123"/>
        <v/>
      </c>
    </row>
    <row r="5212" spans="11:16" x14ac:dyDescent="0.25">
      <c r="K5212" s="5"/>
      <c r="P5212" s="4" t="str">
        <f t="shared" si="123"/>
        <v/>
      </c>
    </row>
    <row r="5213" spans="11:16" x14ac:dyDescent="0.25">
      <c r="K5213" s="5"/>
      <c r="P5213" s="4" t="str">
        <f t="shared" si="123"/>
        <v/>
      </c>
    </row>
    <row r="5214" spans="11:16" x14ac:dyDescent="0.25">
      <c r="K5214" s="5"/>
      <c r="P5214" s="4" t="str">
        <f t="shared" si="123"/>
        <v/>
      </c>
    </row>
    <row r="5215" spans="11:16" x14ac:dyDescent="0.25">
      <c r="K5215" s="5"/>
      <c r="P5215" s="4" t="str">
        <f t="shared" si="123"/>
        <v/>
      </c>
    </row>
    <row r="5216" spans="11:16" x14ac:dyDescent="0.25">
      <c r="K5216" s="5"/>
      <c r="P5216" s="4" t="str">
        <f t="shared" si="123"/>
        <v/>
      </c>
    </row>
    <row r="5217" spans="11:16" x14ac:dyDescent="0.25">
      <c r="K5217" s="5"/>
      <c r="P5217" s="4" t="str">
        <f t="shared" si="123"/>
        <v/>
      </c>
    </row>
    <row r="5218" spans="11:16" x14ac:dyDescent="0.25">
      <c r="K5218" s="5"/>
      <c r="P5218" s="4" t="str">
        <f t="shared" si="123"/>
        <v/>
      </c>
    </row>
    <row r="5219" spans="11:16" x14ac:dyDescent="0.25">
      <c r="K5219" s="5"/>
      <c r="P5219" s="4" t="str">
        <f t="shared" si="123"/>
        <v/>
      </c>
    </row>
    <row r="5220" spans="11:16" x14ac:dyDescent="0.25">
      <c r="K5220" s="5"/>
      <c r="P5220" s="4" t="str">
        <f t="shared" si="123"/>
        <v/>
      </c>
    </row>
    <row r="5221" spans="11:16" x14ac:dyDescent="0.25">
      <c r="K5221" s="5"/>
      <c r="P5221" s="4" t="str">
        <f t="shared" si="123"/>
        <v/>
      </c>
    </row>
    <row r="5222" spans="11:16" x14ac:dyDescent="0.25">
      <c r="K5222" s="5"/>
      <c r="P5222" s="4" t="str">
        <f t="shared" si="123"/>
        <v/>
      </c>
    </row>
    <row r="5223" spans="11:16" x14ac:dyDescent="0.25">
      <c r="K5223" s="5"/>
      <c r="P5223" s="4" t="str">
        <f t="shared" si="123"/>
        <v/>
      </c>
    </row>
    <row r="5224" spans="11:16" x14ac:dyDescent="0.25">
      <c r="K5224" s="5"/>
      <c r="P5224" s="4" t="str">
        <f t="shared" si="123"/>
        <v/>
      </c>
    </row>
    <row r="5225" spans="11:16" x14ac:dyDescent="0.25">
      <c r="K5225" s="5"/>
      <c r="P5225" s="4" t="str">
        <f t="shared" si="123"/>
        <v/>
      </c>
    </row>
    <row r="5226" spans="11:16" x14ac:dyDescent="0.25">
      <c r="K5226" s="5"/>
      <c r="P5226" s="4" t="str">
        <f t="shared" si="123"/>
        <v/>
      </c>
    </row>
    <row r="5227" spans="11:16" x14ac:dyDescent="0.25">
      <c r="K5227" s="5"/>
      <c r="P5227" s="4" t="str">
        <f t="shared" si="123"/>
        <v/>
      </c>
    </row>
    <row r="5228" spans="11:16" x14ac:dyDescent="0.25">
      <c r="K5228" s="5"/>
      <c r="P5228" s="4" t="str">
        <f t="shared" si="123"/>
        <v/>
      </c>
    </row>
    <row r="5229" spans="11:16" x14ac:dyDescent="0.25">
      <c r="K5229" s="5"/>
      <c r="P5229" s="4" t="str">
        <f t="shared" si="123"/>
        <v/>
      </c>
    </row>
    <row r="5230" spans="11:16" x14ac:dyDescent="0.25">
      <c r="K5230" s="5"/>
      <c r="P5230" s="4" t="str">
        <f t="shared" si="123"/>
        <v/>
      </c>
    </row>
    <row r="5231" spans="11:16" x14ac:dyDescent="0.25">
      <c r="K5231" s="5"/>
      <c r="P5231" s="4" t="str">
        <f t="shared" si="123"/>
        <v/>
      </c>
    </row>
    <row r="5232" spans="11:16" x14ac:dyDescent="0.25">
      <c r="K5232" s="5"/>
      <c r="P5232" s="4" t="str">
        <f t="shared" si="123"/>
        <v/>
      </c>
    </row>
    <row r="5233" spans="11:16" x14ac:dyDescent="0.25">
      <c r="K5233" s="5"/>
      <c r="P5233" s="4" t="str">
        <f t="shared" si="123"/>
        <v/>
      </c>
    </row>
    <row r="5234" spans="11:16" x14ac:dyDescent="0.25">
      <c r="K5234" s="5"/>
      <c r="P5234" s="4" t="str">
        <f t="shared" si="123"/>
        <v/>
      </c>
    </row>
    <row r="5235" spans="11:16" x14ac:dyDescent="0.25">
      <c r="K5235" s="5"/>
      <c r="P5235" s="4" t="str">
        <f t="shared" si="123"/>
        <v/>
      </c>
    </row>
    <row r="5236" spans="11:16" x14ac:dyDescent="0.25">
      <c r="K5236" s="5"/>
      <c r="P5236" s="4" t="str">
        <f t="shared" si="123"/>
        <v/>
      </c>
    </row>
    <row r="5237" spans="11:16" x14ac:dyDescent="0.25">
      <c r="K5237" s="5"/>
      <c r="P5237" s="4" t="str">
        <f t="shared" si="123"/>
        <v/>
      </c>
    </row>
    <row r="5238" spans="11:16" x14ac:dyDescent="0.25">
      <c r="K5238" s="5"/>
      <c r="P5238" s="4" t="str">
        <f t="shared" si="123"/>
        <v/>
      </c>
    </row>
    <row r="5239" spans="11:16" x14ac:dyDescent="0.25">
      <c r="K5239" s="5"/>
      <c r="P5239" s="4" t="str">
        <f t="shared" si="123"/>
        <v/>
      </c>
    </row>
    <row r="5240" spans="11:16" x14ac:dyDescent="0.25">
      <c r="K5240" s="5"/>
      <c r="P5240" s="4" t="str">
        <f t="shared" si="123"/>
        <v/>
      </c>
    </row>
    <row r="5241" spans="11:16" x14ac:dyDescent="0.25">
      <c r="K5241" s="5"/>
      <c r="P5241" s="4" t="str">
        <f t="shared" si="123"/>
        <v/>
      </c>
    </row>
    <row r="5242" spans="11:16" x14ac:dyDescent="0.25">
      <c r="K5242" s="5"/>
      <c r="P5242" s="4" t="str">
        <f t="shared" si="123"/>
        <v/>
      </c>
    </row>
    <row r="5243" spans="11:16" x14ac:dyDescent="0.25">
      <c r="K5243" s="5"/>
      <c r="P5243" s="4" t="str">
        <f t="shared" si="123"/>
        <v/>
      </c>
    </row>
    <row r="5244" spans="11:16" x14ac:dyDescent="0.25">
      <c r="K5244" s="5"/>
      <c r="P5244" s="4" t="str">
        <f t="shared" si="123"/>
        <v/>
      </c>
    </row>
    <row r="5245" spans="11:16" x14ac:dyDescent="0.25">
      <c r="K5245" s="5"/>
      <c r="P5245" s="4" t="str">
        <f t="shared" si="123"/>
        <v/>
      </c>
    </row>
    <row r="5246" spans="11:16" x14ac:dyDescent="0.25">
      <c r="K5246" s="5"/>
      <c r="P5246" s="4" t="str">
        <f t="shared" si="123"/>
        <v/>
      </c>
    </row>
    <row r="5247" spans="11:16" x14ac:dyDescent="0.25">
      <c r="K5247" s="5"/>
      <c r="P5247" s="4" t="str">
        <f t="shared" si="123"/>
        <v/>
      </c>
    </row>
    <row r="5248" spans="11:16" x14ac:dyDescent="0.25">
      <c r="K5248" s="5"/>
      <c r="P5248" s="4" t="str">
        <f t="shared" si="123"/>
        <v/>
      </c>
    </row>
    <row r="5249" spans="11:16" x14ac:dyDescent="0.25">
      <c r="K5249" s="5"/>
      <c r="P5249" s="4" t="str">
        <f t="shared" si="123"/>
        <v/>
      </c>
    </row>
    <row r="5250" spans="11:16" x14ac:dyDescent="0.25">
      <c r="K5250" s="5"/>
      <c r="P5250" s="4" t="str">
        <f t="shared" si="123"/>
        <v/>
      </c>
    </row>
    <row r="5251" spans="11:16" x14ac:dyDescent="0.25">
      <c r="K5251" s="5"/>
      <c r="P5251" s="4" t="str">
        <f t="shared" ref="P5251:P5314" si="124">LEFT($A5251,22)</f>
        <v/>
      </c>
    </row>
    <row r="5252" spans="11:16" x14ac:dyDescent="0.25">
      <c r="K5252" s="5"/>
      <c r="P5252" s="4" t="str">
        <f t="shared" si="124"/>
        <v/>
      </c>
    </row>
    <row r="5253" spans="11:16" x14ac:dyDescent="0.25">
      <c r="K5253" s="5"/>
      <c r="P5253" s="4" t="str">
        <f t="shared" si="124"/>
        <v/>
      </c>
    </row>
    <row r="5254" spans="11:16" x14ac:dyDescent="0.25">
      <c r="K5254" s="5"/>
      <c r="P5254" s="4" t="str">
        <f t="shared" si="124"/>
        <v/>
      </c>
    </row>
    <row r="5255" spans="11:16" x14ac:dyDescent="0.25">
      <c r="K5255" s="5"/>
      <c r="P5255" s="4" t="str">
        <f t="shared" si="124"/>
        <v/>
      </c>
    </row>
    <row r="5256" spans="11:16" x14ac:dyDescent="0.25">
      <c r="K5256" s="5"/>
      <c r="P5256" s="4" t="str">
        <f t="shared" si="124"/>
        <v/>
      </c>
    </row>
    <row r="5257" spans="11:16" x14ac:dyDescent="0.25">
      <c r="K5257" s="5"/>
      <c r="P5257" s="4" t="str">
        <f t="shared" si="124"/>
        <v/>
      </c>
    </row>
    <row r="5258" spans="11:16" x14ac:dyDescent="0.25">
      <c r="K5258" s="5"/>
      <c r="P5258" s="4" t="str">
        <f t="shared" si="124"/>
        <v/>
      </c>
    </row>
    <row r="5259" spans="11:16" x14ac:dyDescent="0.25">
      <c r="K5259" s="5"/>
      <c r="P5259" s="4" t="str">
        <f t="shared" si="124"/>
        <v/>
      </c>
    </row>
    <row r="5260" spans="11:16" x14ac:dyDescent="0.25">
      <c r="K5260" s="5"/>
      <c r="P5260" s="4" t="str">
        <f t="shared" si="124"/>
        <v/>
      </c>
    </row>
    <row r="5261" spans="11:16" x14ac:dyDescent="0.25">
      <c r="K5261" s="5"/>
      <c r="P5261" s="4" t="str">
        <f t="shared" si="124"/>
        <v/>
      </c>
    </row>
    <row r="5262" spans="11:16" x14ac:dyDescent="0.25">
      <c r="K5262" s="5"/>
      <c r="P5262" s="4" t="str">
        <f t="shared" si="124"/>
        <v/>
      </c>
    </row>
    <row r="5263" spans="11:16" x14ac:dyDescent="0.25">
      <c r="K5263" s="5"/>
      <c r="P5263" s="4" t="str">
        <f t="shared" si="124"/>
        <v/>
      </c>
    </row>
    <row r="5264" spans="11:16" x14ac:dyDescent="0.25">
      <c r="K5264" s="5"/>
      <c r="P5264" s="4" t="str">
        <f t="shared" si="124"/>
        <v/>
      </c>
    </row>
    <row r="5265" spans="11:16" x14ac:dyDescent="0.25">
      <c r="K5265" s="5"/>
      <c r="P5265" s="4" t="str">
        <f t="shared" si="124"/>
        <v/>
      </c>
    </row>
    <row r="5266" spans="11:16" x14ac:dyDescent="0.25">
      <c r="K5266" s="5"/>
      <c r="P5266" s="4" t="str">
        <f t="shared" si="124"/>
        <v/>
      </c>
    </row>
    <row r="5267" spans="11:16" x14ac:dyDescent="0.25">
      <c r="K5267" s="5"/>
      <c r="P5267" s="4" t="str">
        <f t="shared" si="124"/>
        <v/>
      </c>
    </row>
    <row r="5268" spans="11:16" x14ac:dyDescent="0.25">
      <c r="K5268" s="5"/>
      <c r="P5268" s="4" t="str">
        <f t="shared" si="124"/>
        <v/>
      </c>
    </row>
    <row r="5269" spans="11:16" x14ac:dyDescent="0.25">
      <c r="K5269" s="5"/>
      <c r="P5269" s="4" t="str">
        <f t="shared" si="124"/>
        <v/>
      </c>
    </row>
    <row r="5270" spans="11:16" x14ac:dyDescent="0.25">
      <c r="K5270" s="5"/>
      <c r="P5270" s="4" t="str">
        <f t="shared" si="124"/>
        <v/>
      </c>
    </row>
    <row r="5271" spans="11:16" x14ac:dyDescent="0.25">
      <c r="K5271" s="5"/>
      <c r="P5271" s="4" t="str">
        <f t="shared" si="124"/>
        <v/>
      </c>
    </row>
    <row r="5272" spans="11:16" x14ac:dyDescent="0.25">
      <c r="K5272" s="5"/>
      <c r="P5272" s="4" t="str">
        <f t="shared" si="124"/>
        <v/>
      </c>
    </row>
    <row r="5273" spans="11:16" x14ac:dyDescent="0.25">
      <c r="K5273" s="5"/>
      <c r="P5273" s="4" t="str">
        <f t="shared" si="124"/>
        <v/>
      </c>
    </row>
    <row r="5274" spans="11:16" x14ac:dyDescent="0.25">
      <c r="K5274" s="5"/>
      <c r="P5274" s="4" t="str">
        <f t="shared" si="124"/>
        <v/>
      </c>
    </row>
    <row r="5275" spans="11:16" x14ac:dyDescent="0.25">
      <c r="K5275" s="5"/>
      <c r="P5275" s="4" t="str">
        <f t="shared" si="124"/>
        <v/>
      </c>
    </row>
    <row r="5276" spans="11:16" x14ac:dyDescent="0.25">
      <c r="K5276" s="5"/>
      <c r="P5276" s="4" t="str">
        <f t="shared" si="124"/>
        <v/>
      </c>
    </row>
    <row r="5277" spans="11:16" x14ac:dyDescent="0.25">
      <c r="K5277" s="5"/>
      <c r="P5277" s="4" t="str">
        <f t="shared" si="124"/>
        <v/>
      </c>
    </row>
    <row r="5278" spans="11:16" x14ac:dyDescent="0.25">
      <c r="K5278" s="5"/>
      <c r="P5278" s="4" t="str">
        <f t="shared" si="124"/>
        <v/>
      </c>
    </row>
    <row r="5279" spans="11:16" x14ac:dyDescent="0.25">
      <c r="K5279" s="5"/>
      <c r="P5279" s="4" t="str">
        <f t="shared" si="124"/>
        <v/>
      </c>
    </row>
    <row r="5280" spans="11:16" x14ac:dyDescent="0.25">
      <c r="K5280" s="5"/>
      <c r="P5280" s="4" t="str">
        <f t="shared" si="124"/>
        <v/>
      </c>
    </row>
    <row r="5281" spans="11:16" x14ac:dyDescent="0.25">
      <c r="K5281" s="5"/>
      <c r="P5281" s="4" t="str">
        <f t="shared" si="124"/>
        <v/>
      </c>
    </row>
    <row r="5282" spans="11:16" x14ac:dyDescent="0.25">
      <c r="K5282" s="5"/>
      <c r="P5282" s="4" t="str">
        <f t="shared" si="124"/>
        <v/>
      </c>
    </row>
    <row r="5283" spans="11:16" x14ac:dyDescent="0.25">
      <c r="K5283" s="5"/>
      <c r="P5283" s="4" t="str">
        <f t="shared" si="124"/>
        <v/>
      </c>
    </row>
    <row r="5284" spans="11:16" x14ac:dyDescent="0.25">
      <c r="K5284" s="5"/>
      <c r="P5284" s="4" t="str">
        <f t="shared" si="124"/>
        <v/>
      </c>
    </row>
    <row r="5285" spans="11:16" x14ac:dyDescent="0.25">
      <c r="K5285" s="5"/>
      <c r="P5285" s="4" t="str">
        <f t="shared" si="124"/>
        <v/>
      </c>
    </row>
    <row r="5286" spans="11:16" x14ac:dyDescent="0.25">
      <c r="K5286" s="5"/>
      <c r="P5286" s="4" t="str">
        <f t="shared" si="124"/>
        <v/>
      </c>
    </row>
    <row r="5287" spans="11:16" x14ac:dyDescent="0.25">
      <c r="K5287" s="5"/>
      <c r="P5287" s="4" t="str">
        <f t="shared" si="124"/>
        <v/>
      </c>
    </row>
    <row r="5288" spans="11:16" x14ac:dyDescent="0.25">
      <c r="K5288" s="5"/>
      <c r="P5288" s="4" t="str">
        <f t="shared" si="124"/>
        <v/>
      </c>
    </row>
    <row r="5289" spans="11:16" x14ac:dyDescent="0.25">
      <c r="K5289" s="5"/>
      <c r="P5289" s="4" t="str">
        <f t="shared" si="124"/>
        <v/>
      </c>
    </row>
    <row r="5290" spans="11:16" x14ac:dyDescent="0.25">
      <c r="K5290" s="5"/>
      <c r="P5290" s="4" t="str">
        <f t="shared" si="124"/>
        <v/>
      </c>
    </row>
    <row r="5291" spans="11:16" x14ac:dyDescent="0.25">
      <c r="K5291" s="5"/>
      <c r="P5291" s="4" t="str">
        <f t="shared" si="124"/>
        <v/>
      </c>
    </row>
    <row r="5292" spans="11:16" x14ac:dyDescent="0.25">
      <c r="K5292" s="5"/>
      <c r="P5292" s="4" t="str">
        <f t="shared" si="124"/>
        <v/>
      </c>
    </row>
    <row r="5293" spans="11:16" x14ac:dyDescent="0.25">
      <c r="K5293" s="5"/>
      <c r="P5293" s="4" t="str">
        <f t="shared" si="124"/>
        <v/>
      </c>
    </row>
    <row r="5294" spans="11:16" x14ac:dyDescent="0.25">
      <c r="K5294" s="5"/>
      <c r="P5294" s="4" t="str">
        <f t="shared" si="124"/>
        <v/>
      </c>
    </row>
    <row r="5295" spans="11:16" x14ac:dyDescent="0.25">
      <c r="K5295" s="5"/>
      <c r="P5295" s="4" t="str">
        <f t="shared" si="124"/>
        <v/>
      </c>
    </row>
    <row r="5296" spans="11:16" x14ac:dyDescent="0.25">
      <c r="K5296" s="5"/>
      <c r="P5296" s="4" t="str">
        <f t="shared" si="124"/>
        <v/>
      </c>
    </row>
    <row r="5297" spans="11:16" x14ac:dyDescent="0.25">
      <c r="K5297" s="5"/>
      <c r="P5297" s="4" t="str">
        <f t="shared" si="124"/>
        <v/>
      </c>
    </row>
    <row r="5298" spans="11:16" x14ac:dyDescent="0.25">
      <c r="K5298" s="5"/>
      <c r="P5298" s="4" t="str">
        <f t="shared" si="124"/>
        <v/>
      </c>
    </row>
    <row r="5299" spans="11:16" x14ac:dyDescent="0.25">
      <c r="K5299" s="5"/>
      <c r="P5299" s="4" t="str">
        <f t="shared" si="124"/>
        <v/>
      </c>
    </row>
    <row r="5300" spans="11:16" x14ac:dyDescent="0.25">
      <c r="K5300" s="5"/>
      <c r="P5300" s="4" t="str">
        <f t="shared" si="124"/>
        <v/>
      </c>
    </row>
    <row r="5301" spans="11:16" x14ac:dyDescent="0.25">
      <c r="K5301" s="5"/>
      <c r="P5301" s="4" t="str">
        <f t="shared" si="124"/>
        <v/>
      </c>
    </row>
    <row r="5302" spans="11:16" x14ac:dyDescent="0.25">
      <c r="K5302" s="5"/>
      <c r="P5302" s="4" t="str">
        <f t="shared" si="124"/>
        <v/>
      </c>
    </row>
    <row r="5303" spans="11:16" x14ac:dyDescent="0.25">
      <c r="K5303" s="5"/>
      <c r="P5303" s="4" t="str">
        <f t="shared" si="124"/>
        <v/>
      </c>
    </row>
    <row r="5304" spans="11:16" x14ac:dyDescent="0.25">
      <c r="K5304" s="5"/>
      <c r="P5304" s="4" t="str">
        <f t="shared" si="124"/>
        <v/>
      </c>
    </row>
    <row r="5305" spans="11:16" x14ac:dyDescent="0.25">
      <c r="K5305" s="5"/>
      <c r="P5305" s="4" t="str">
        <f t="shared" si="124"/>
        <v/>
      </c>
    </row>
    <row r="5306" spans="11:16" x14ac:dyDescent="0.25">
      <c r="K5306" s="5"/>
      <c r="P5306" s="4" t="str">
        <f t="shared" si="124"/>
        <v/>
      </c>
    </row>
    <row r="5307" spans="11:16" x14ac:dyDescent="0.25">
      <c r="K5307" s="5"/>
      <c r="P5307" s="4" t="str">
        <f t="shared" si="124"/>
        <v/>
      </c>
    </row>
    <row r="5308" spans="11:16" x14ac:dyDescent="0.25">
      <c r="K5308" s="5"/>
      <c r="P5308" s="4" t="str">
        <f t="shared" si="124"/>
        <v/>
      </c>
    </row>
    <row r="5309" spans="11:16" x14ac:dyDescent="0.25">
      <c r="K5309" s="5"/>
      <c r="P5309" s="4" t="str">
        <f t="shared" si="124"/>
        <v/>
      </c>
    </row>
    <row r="5310" spans="11:16" x14ac:dyDescent="0.25">
      <c r="K5310" s="5"/>
      <c r="P5310" s="4" t="str">
        <f t="shared" si="124"/>
        <v/>
      </c>
    </row>
    <row r="5311" spans="11:16" x14ac:dyDescent="0.25">
      <c r="K5311" s="5"/>
      <c r="P5311" s="4" t="str">
        <f t="shared" si="124"/>
        <v/>
      </c>
    </row>
    <row r="5312" spans="11:16" x14ac:dyDescent="0.25">
      <c r="K5312" s="5"/>
      <c r="P5312" s="4" t="str">
        <f t="shared" si="124"/>
        <v/>
      </c>
    </row>
    <row r="5313" spans="11:16" x14ac:dyDescent="0.25">
      <c r="K5313" s="5"/>
      <c r="P5313" s="4" t="str">
        <f t="shared" si="124"/>
        <v/>
      </c>
    </row>
    <row r="5314" spans="11:16" x14ac:dyDescent="0.25">
      <c r="K5314" s="5"/>
      <c r="P5314" s="4" t="str">
        <f t="shared" si="124"/>
        <v/>
      </c>
    </row>
    <row r="5315" spans="11:16" x14ac:dyDescent="0.25">
      <c r="K5315" s="5"/>
      <c r="P5315" s="4" t="str">
        <f t="shared" ref="P5315:P5378" si="125">LEFT($A5315,22)</f>
        <v/>
      </c>
    </row>
    <row r="5316" spans="11:16" x14ac:dyDescent="0.25">
      <c r="K5316" s="5"/>
      <c r="P5316" s="4" t="str">
        <f t="shared" si="125"/>
        <v/>
      </c>
    </row>
    <row r="5317" spans="11:16" x14ac:dyDescent="0.25">
      <c r="K5317" s="5"/>
      <c r="P5317" s="4" t="str">
        <f t="shared" si="125"/>
        <v/>
      </c>
    </row>
    <row r="5318" spans="11:16" x14ac:dyDescent="0.25">
      <c r="K5318" s="5"/>
      <c r="P5318" s="4" t="str">
        <f t="shared" si="125"/>
        <v/>
      </c>
    </row>
    <row r="5319" spans="11:16" x14ac:dyDescent="0.25">
      <c r="K5319" s="5"/>
      <c r="P5319" s="4" t="str">
        <f t="shared" si="125"/>
        <v/>
      </c>
    </row>
    <row r="5320" spans="11:16" x14ac:dyDescent="0.25">
      <c r="K5320" s="5"/>
      <c r="P5320" s="4" t="str">
        <f t="shared" si="125"/>
        <v/>
      </c>
    </row>
    <row r="5321" spans="11:16" x14ac:dyDescent="0.25">
      <c r="K5321" s="5"/>
      <c r="P5321" s="4" t="str">
        <f t="shared" si="125"/>
        <v/>
      </c>
    </row>
    <row r="5322" spans="11:16" x14ac:dyDescent="0.25">
      <c r="K5322" s="5"/>
      <c r="P5322" s="4" t="str">
        <f t="shared" si="125"/>
        <v/>
      </c>
    </row>
    <row r="5323" spans="11:16" x14ac:dyDescent="0.25">
      <c r="K5323" s="5"/>
      <c r="P5323" s="4" t="str">
        <f t="shared" si="125"/>
        <v/>
      </c>
    </row>
    <row r="5324" spans="11:16" x14ac:dyDescent="0.25">
      <c r="K5324" s="5"/>
      <c r="P5324" s="4" t="str">
        <f t="shared" si="125"/>
        <v/>
      </c>
    </row>
    <row r="5325" spans="11:16" x14ac:dyDescent="0.25">
      <c r="K5325" s="5"/>
      <c r="P5325" s="4" t="str">
        <f t="shared" si="125"/>
        <v/>
      </c>
    </row>
    <row r="5326" spans="11:16" x14ac:dyDescent="0.25">
      <c r="K5326" s="5"/>
      <c r="P5326" s="4" t="str">
        <f t="shared" si="125"/>
        <v/>
      </c>
    </row>
    <row r="5327" spans="11:16" x14ac:dyDescent="0.25">
      <c r="K5327" s="5"/>
      <c r="P5327" s="4" t="str">
        <f t="shared" si="125"/>
        <v/>
      </c>
    </row>
    <row r="5328" spans="11:16" x14ac:dyDescent="0.25">
      <c r="K5328" s="5"/>
      <c r="P5328" s="4" t="str">
        <f t="shared" si="125"/>
        <v/>
      </c>
    </row>
    <row r="5329" spans="11:16" x14ac:dyDescent="0.25">
      <c r="K5329" s="5"/>
      <c r="P5329" s="4" t="str">
        <f t="shared" si="125"/>
        <v/>
      </c>
    </row>
    <row r="5330" spans="11:16" x14ac:dyDescent="0.25">
      <c r="K5330" s="5"/>
      <c r="P5330" s="4" t="str">
        <f t="shared" si="125"/>
        <v/>
      </c>
    </row>
    <row r="5331" spans="11:16" x14ac:dyDescent="0.25">
      <c r="K5331" s="5"/>
      <c r="P5331" s="4" t="str">
        <f t="shared" si="125"/>
        <v/>
      </c>
    </row>
    <row r="5332" spans="11:16" x14ac:dyDescent="0.25">
      <c r="K5332" s="5"/>
      <c r="P5332" s="4" t="str">
        <f t="shared" si="125"/>
        <v/>
      </c>
    </row>
    <row r="5333" spans="11:16" x14ac:dyDescent="0.25">
      <c r="K5333" s="5"/>
      <c r="P5333" s="4" t="str">
        <f t="shared" si="125"/>
        <v/>
      </c>
    </row>
    <row r="5334" spans="11:16" x14ac:dyDescent="0.25">
      <c r="K5334" s="5"/>
      <c r="P5334" s="4" t="str">
        <f t="shared" si="125"/>
        <v/>
      </c>
    </row>
    <row r="5335" spans="11:16" x14ac:dyDescent="0.25">
      <c r="K5335" s="5"/>
      <c r="P5335" s="4" t="str">
        <f t="shared" si="125"/>
        <v/>
      </c>
    </row>
    <row r="5336" spans="11:16" x14ac:dyDescent="0.25">
      <c r="K5336" s="5"/>
      <c r="P5336" s="4" t="str">
        <f t="shared" si="125"/>
        <v/>
      </c>
    </row>
    <row r="5337" spans="11:16" x14ac:dyDescent="0.25">
      <c r="K5337" s="5"/>
      <c r="P5337" s="4" t="str">
        <f t="shared" si="125"/>
        <v/>
      </c>
    </row>
    <row r="5338" spans="11:16" x14ac:dyDescent="0.25">
      <c r="K5338" s="5"/>
      <c r="P5338" s="4" t="str">
        <f t="shared" si="125"/>
        <v/>
      </c>
    </row>
    <row r="5339" spans="11:16" x14ac:dyDescent="0.25">
      <c r="K5339" s="5"/>
      <c r="P5339" s="4" t="str">
        <f t="shared" si="125"/>
        <v/>
      </c>
    </row>
    <row r="5340" spans="11:16" x14ac:dyDescent="0.25">
      <c r="K5340" s="5"/>
      <c r="P5340" s="4" t="str">
        <f t="shared" si="125"/>
        <v/>
      </c>
    </row>
    <row r="5341" spans="11:16" x14ac:dyDescent="0.25">
      <c r="K5341" s="5"/>
      <c r="P5341" s="4" t="str">
        <f t="shared" si="125"/>
        <v/>
      </c>
    </row>
    <row r="5342" spans="11:16" x14ac:dyDescent="0.25">
      <c r="K5342" s="5"/>
      <c r="P5342" s="4" t="str">
        <f t="shared" si="125"/>
        <v/>
      </c>
    </row>
    <row r="5343" spans="11:16" x14ac:dyDescent="0.25">
      <c r="K5343" s="5"/>
      <c r="P5343" s="4" t="str">
        <f t="shared" si="125"/>
        <v/>
      </c>
    </row>
    <row r="5344" spans="11:16" x14ac:dyDescent="0.25">
      <c r="K5344" s="5"/>
      <c r="P5344" s="4" t="str">
        <f t="shared" si="125"/>
        <v/>
      </c>
    </row>
    <row r="5345" spans="11:16" x14ac:dyDescent="0.25">
      <c r="K5345" s="5"/>
      <c r="P5345" s="4" t="str">
        <f t="shared" si="125"/>
        <v/>
      </c>
    </row>
    <row r="5346" spans="11:16" x14ac:dyDescent="0.25">
      <c r="K5346" s="5"/>
      <c r="P5346" s="4" t="str">
        <f t="shared" si="125"/>
        <v/>
      </c>
    </row>
    <row r="5347" spans="11:16" x14ac:dyDescent="0.25">
      <c r="K5347" s="5"/>
      <c r="P5347" s="4" t="str">
        <f t="shared" si="125"/>
        <v/>
      </c>
    </row>
    <row r="5348" spans="11:16" x14ac:dyDescent="0.25">
      <c r="K5348" s="5"/>
      <c r="P5348" s="4" t="str">
        <f t="shared" si="125"/>
        <v/>
      </c>
    </row>
    <row r="5349" spans="11:16" x14ac:dyDescent="0.25">
      <c r="K5349" s="5"/>
      <c r="P5349" s="4" t="str">
        <f t="shared" si="125"/>
        <v/>
      </c>
    </row>
    <row r="5350" spans="11:16" x14ac:dyDescent="0.25">
      <c r="K5350" s="5"/>
      <c r="P5350" s="4" t="str">
        <f t="shared" si="125"/>
        <v/>
      </c>
    </row>
    <row r="5351" spans="11:16" x14ac:dyDescent="0.25">
      <c r="K5351" s="5"/>
      <c r="P5351" s="4" t="str">
        <f t="shared" si="125"/>
        <v/>
      </c>
    </row>
    <row r="5352" spans="11:16" x14ac:dyDescent="0.25">
      <c r="K5352" s="5"/>
      <c r="P5352" s="4" t="str">
        <f t="shared" si="125"/>
        <v/>
      </c>
    </row>
    <row r="5353" spans="11:16" x14ac:dyDescent="0.25">
      <c r="K5353" s="5"/>
      <c r="P5353" s="4" t="str">
        <f t="shared" si="125"/>
        <v/>
      </c>
    </row>
    <row r="5354" spans="11:16" x14ac:dyDescent="0.25">
      <c r="K5354" s="5"/>
      <c r="P5354" s="4" t="str">
        <f t="shared" si="125"/>
        <v/>
      </c>
    </row>
    <row r="5355" spans="11:16" x14ac:dyDescent="0.25">
      <c r="K5355" s="5"/>
      <c r="P5355" s="4" t="str">
        <f t="shared" si="125"/>
        <v/>
      </c>
    </row>
    <row r="5356" spans="11:16" x14ac:dyDescent="0.25">
      <c r="K5356" s="5"/>
      <c r="P5356" s="4" t="str">
        <f t="shared" si="125"/>
        <v/>
      </c>
    </row>
    <row r="5357" spans="11:16" x14ac:dyDescent="0.25">
      <c r="K5357" s="5"/>
      <c r="P5357" s="4" t="str">
        <f t="shared" si="125"/>
        <v/>
      </c>
    </row>
    <row r="5358" spans="11:16" x14ac:dyDescent="0.25">
      <c r="K5358" s="5"/>
      <c r="P5358" s="4" t="str">
        <f t="shared" si="125"/>
        <v/>
      </c>
    </row>
    <row r="5359" spans="11:16" x14ac:dyDescent="0.25">
      <c r="K5359" s="5"/>
      <c r="P5359" s="4" t="str">
        <f t="shared" si="125"/>
        <v/>
      </c>
    </row>
    <row r="5360" spans="11:16" x14ac:dyDescent="0.25">
      <c r="K5360" s="5"/>
      <c r="P5360" s="4" t="str">
        <f t="shared" si="125"/>
        <v/>
      </c>
    </row>
    <row r="5361" spans="11:16" x14ac:dyDescent="0.25">
      <c r="K5361" s="5"/>
      <c r="P5361" s="4" t="str">
        <f t="shared" si="125"/>
        <v/>
      </c>
    </row>
    <row r="5362" spans="11:16" x14ac:dyDescent="0.25">
      <c r="K5362" s="5"/>
      <c r="P5362" s="4" t="str">
        <f t="shared" si="125"/>
        <v/>
      </c>
    </row>
    <row r="5363" spans="11:16" x14ac:dyDescent="0.25">
      <c r="K5363" s="5"/>
      <c r="P5363" s="4" t="str">
        <f t="shared" si="125"/>
        <v/>
      </c>
    </row>
    <row r="5364" spans="11:16" x14ac:dyDescent="0.25">
      <c r="K5364" s="5"/>
      <c r="P5364" s="4" t="str">
        <f t="shared" si="125"/>
        <v/>
      </c>
    </row>
    <row r="5365" spans="11:16" x14ac:dyDescent="0.25">
      <c r="K5365" s="5"/>
      <c r="P5365" s="4" t="str">
        <f t="shared" si="125"/>
        <v/>
      </c>
    </row>
    <row r="5366" spans="11:16" x14ac:dyDescent="0.25">
      <c r="K5366" s="5"/>
      <c r="P5366" s="4" t="str">
        <f t="shared" si="125"/>
        <v/>
      </c>
    </row>
    <row r="5367" spans="11:16" x14ac:dyDescent="0.25">
      <c r="K5367" s="5"/>
      <c r="P5367" s="4" t="str">
        <f t="shared" si="125"/>
        <v/>
      </c>
    </row>
    <row r="5368" spans="11:16" x14ac:dyDescent="0.25">
      <c r="K5368" s="5"/>
      <c r="P5368" s="4" t="str">
        <f t="shared" si="125"/>
        <v/>
      </c>
    </row>
    <row r="5369" spans="11:16" x14ac:dyDescent="0.25">
      <c r="K5369" s="5"/>
      <c r="P5369" s="4" t="str">
        <f t="shared" si="125"/>
        <v/>
      </c>
    </row>
    <row r="5370" spans="11:16" x14ac:dyDescent="0.25">
      <c r="K5370" s="5"/>
      <c r="P5370" s="4" t="str">
        <f t="shared" si="125"/>
        <v/>
      </c>
    </row>
    <row r="5371" spans="11:16" x14ac:dyDescent="0.25">
      <c r="K5371" s="5"/>
      <c r="P5371" s="4" t="str">
        <f t="shared" si="125"/>
        <v/>
      </c>
    </row>
    <row r="5372" spans="11:16" x14ac:dyDescent="0.25">
      <c r="K5372" s="5"/>
      <c r="P5372" s="4" t="str">
        <f t="shared" si="125"/>
        <v/>
      </c>
    </row>
    <row r="5373" spans="11:16" x14ac:dyDescent="0.25">
      <c r="K5373" s="5"/>
      <c r="P5373" s="4" t="str">
        <f t="shared" si="125"/>
        <v/>
      </c>
    </row>
    <row r="5374" spans="11:16" x14ac:dyDescent="0.25">
      <c r="K5374" s="5"/>
      <c r="P5374" s="4" t="str">
        <f t="shared" si="125"/>
        <v/>
      </c>
    </row>
    <row r="5375" spans="11:16" x14ac:dyDescent="0.25">
      <c r="K5375" s="5"/>
      <c r="P5375" s="4" t="str">
        <f t="shared" si="125"/>
        <v/>
      </c>
    </row>
    <row r="5376" spans="11:16" x14ac:dyDescent="0.25">
      <c r="K5376" s="5"/>
      <c r="P5376" s="4" t="str">
        <f t="shared" si="125"/>
        <v/>
      </c>
    </row>
    <row r="5377" spans="11:16" x14ac:dyDescent="0.25">
      <c r="K5377" s="5"/>
      <c r="P5377" s="4" t="str">
        <f t="shared" si="125"/>
        <v/>
      </c>
    </row>
    <row r="5378" spans="11:16" x14ac:dyDescent="0.25">
      <c r="K5378" s="5"/>
      <c r="P5378" s="4" t="str">
        <f t="shared" si="125"/>
        <v/>
      </c>
    </row>
    <row r="5379" spans="11:16" x14ac:dyDescent="0.25">
      <c r="K5379" s="5"/>
      <c r="P5379" s="4" t="str">
        <f t="shared" ref="P5379:P5442" si="126">LEFT($A5379,22)</f>
        <v/>
      </c>
    </row>
    <row r="5380" spans="11:16" x14ac:dyDescent="0.25">
      <c r="K5380" s="5"/>
      <c r="P5380" s="4" t="str">
        <f t="shared" si="126"/>
        <v/>
      </c>
    </row>
    <row r="5381" spans="11:16" x14ac:dyDescent="0.25">
      <c r="K5381" s="5"/>
      <c r="P5381" s="4" t="str">
        <f t="shared" si="126"/>
        <v/>
      </c>
    </row>
    <row r="5382" spans="11:16" x14ac:dyDescent="0.25">
      <c r="K5382" s="5"/>
      <c r="P5382" s="4" t="str">
        <f t="shared" si="126"/>
        <v/>
      </c>
    </row>
    <row r="5383" spans="11:16" x14ac:dyDescent="0.25">
      <c r="K5383" s="5"/>
      <c r="P5383" s="4" t="str">
        <f t="shared" si="126"/>
        <v/>
      </c>
    </row>
    <row r="5384" spans="11:16" x14ac:dyDescent="0.25">
      <c r="K5384" s="5"/>
      <c r="P5384" s="4" t="str">
        <f t="shared" si="126"/>
        <v/>
      </c>
    </row>
    <row r="5385" spans="11:16" x14ac:dyDescent="0.25">
      <c r="K5385" s="5"/>
      <c r="P5385" s="4" t="str">
        <f t="shared" si="126"/>
        <v/>
      </c>
    </row>
    <row r="5386" spans="11:16" x14ac:dyDescent="0.25">
      <c r="K5386" s="5"/>
      <c r="P5386" s="4" t="str">
        <f t="shared" si="126"/>
        <v/>
      </c>
    </row>
    <row r="5387" spans="11:16" x14ac:dyDescent="0.25">
      <c r="K5387" s="5"/>
      <c r="P5387" s="4" t="str">
        <f t="shared" si="126"/>
        <v/>
      </c>
    </row>
    <row r="5388" spans="11:16" x14ac:dyDescent="0.25">
      <c r="K5388" s="5"/>
      <c r="P5388" s="4" t="str">
        <f t="shared" si="126"/>
        <v/>
      </c>
    </row>
    <row r="5389" spans="11:16" x14ac:dyDescent="0.25">
      <c r="K5389" s="5"/>
      <c r="P5389" s="4" t="str">
        <f t="shared" si="126"/>
        <v/>
      </c>
    </row>
    <row r="5390" spans="11:16" x14ac:dyDescent="0.25">
      <c r="K5390" s="5"/>
      <c r="P5390" s="4" t="str">
        <f t="shared" si="126"/>
        <v/>
      </c>
    </row>
    <row r="5391" spans="11:16" x14ac:dyDescent="0.25">
      <c r="K5391" s="5"/>
      <c r="P5391" s="4" t="str">
        <f t="shared" si="126"/>
        <v/>
      </c>
    </row>
    <row r="5392" spans="11:16" x14ac:dyDescent="0.25">
      <c r="K5392" s="5"/>
      <c r="P5392" s="4" t="str">
        <f t="shared" si="126"/>
        <v/>
      </c>
    </row>
    <row r="5393" spans="11:16" x14ac:dyDescent="0.25">
      <c r="K5393" s="5"/>
      <c r="P5393" s="4" t="str">
        <f t="shared" si="126"/>
        <v/>
      </c>
    </row>
    <row r="5394" spans="11:16" x14ac:dyDescent="0.25">
      <c r="K5394" s="5"/>
      <c r="P5394" s="4" t="str">
        <f t="shared" si="126"/>
        <v/>
      </c>
    </row>
    <row r="5395" spans="11:16" x14ac:dyDescent="0.25">
      <c r="K5395" s="5"/>
      <c r="P5395" s="4" t="str">
        <f t="shared" si="126"/>
        <v/>
      </c>
    </row>
    <row r="5396" spans="11:16" x14ac:dyDescent="0.25">
      <c r="K5396" s="5"/>
      <c r="P5396" s="4" t="str">
        <f t="shared" si="126"/>
        <v/>
      </c>
    </row>
    <row r="5397" spans="11:16" x14ac:dyDescent="0.25">
      <c r="K5397" s="5"/>
      <c r="P5397" s="4" t="str">
        <f t="shared" si="126"/>
        <v/>
      </c>
    </row>
    <row r="5398" spans="11:16" x14ac:dyDescent="0.25">
      <c r="K5398" s="5"/>
      <c r="P5398" s="4" t="str">
        <f t="shared" si="126"/>
        <v/>
      </c>
    </row>
    <row r="5399" spans="11:16" x14ac:dyDescent="0.25">
      <c r="K5399" s="5"/>
      <c r="P5399" s="4" t="str">
        <f t="shared" si="126"/>
        <v/>
      </c>
    </row>
    <row r="5400" spans="11:16" x14ac:dyDescent="0.25">
      <c r="K5400" s="5"/>
      <c r="P5400" s="4" t="str">
        <f t="shared" si="126"/>
        <v/>
      </c>
    </row>
    <row r="5401" spans="11:16" x14ac:dyDescent="0.25">
      <c r="K5401" s="5"/>
      <c r="P5401" s="4" t="str">
        <f t="shared" si="126"/>
        <v/>
      </c>
    </row>
    <row r="5402" spans="11:16" x14ac:dyDescent="0.25">
      <c r="K5402" s="5"/>
      <c r="P5402" s="4" t="str">
        <f t="shared" si="126"/>
        <v/>
      </c>
    </row>
    <row r="5403" spans="11:16" x14ac:dyDescent="0.25">
      <c r="K5403" s="5"/>
      <c r="P5403" s="4" t="str">
        <f t="shared" si="126"/>
        <v/>
      </c>
    </row>
    <row r="5404" spans="11:16" x14ac:dyDescent="0.25">
      <c r="K5404" s="5"/>
      <c r="P5404" s="4" t="str">
        <f t="shared" si="126"/>
        <v/>
      </c>
    </row>
    <row r="5405" spans="11:16" x14ac:dyDescent="0.25">
      <c r="K5405" s="5"/>
      <c r="P5405" s="4" t="str">
        <f t="shared" si="126"/>
        <v/>
      </c>
    </row>
    <row r="5406" spans="11:16" x14ac:dyDescent="0.25">
      <c r="K5406" s="5"/>
      <c r="P5406" s="4" t="str">
        <f t="shared" si="126"/>
        <v/>
      </c>
    </row>
    <row r="5407" spans="11:16" x14ac:dyDescent="0.25">
      <c r="K5407" s="5"/>
      <c r="P5407" s="4" t="str">
        <f t="shared" si="126"/>
        <v/>
      </c>
    </row>
    <row r="5408" spans="11:16" x14ac:dyDescent="0.25">
      <c r="K5408" s="5"/>
      <c r="P5408" s="4" t="str">
        <f t="shared" si="126"/>
        <v/>
      </c>
    </row>
    <row r="5409" spans="11:16" x14ac:dyDescent="0.25">
      <c r="K5409" s="5"/>
      <c r="P5409" s="4" t="str">
        <f t="shared" si="126"/>
        <v/>
      </c>
    </row>
    <row r="5410" spans="11:16" x14ac:dyDescent="0.25">
      <c r="K5410" s="5"/>
      <c r="P5410" s="4" t="str">
        <f t="shared" si="126"/>
        <v/>
      </c>
    </row>
    <row r="5411" spans="11:16" x14ac:dyDescent="0.25">
      <c r="K5411" s="5"/>
      <c r="P5411" s="4" t="str">
        <f t="shared" si="126"/>
        <v/>
      </c>
    </row>
    <row r="5412" spans="11:16" x14ac:dyDescent="0.25">
      <c r="K5412" s="5"/>
      <c r="P5412" s="4" t="str">
        <f t="shared" si="126"/>
        <v/>
      </c>
    </row>
    <row r="5413" spans="11:16" x14ac:dyDescent="0.25">
      <c r="K5413" s="5"/>
      <c r="P5413" s="4" t="str">
        <f t="shared" si="126"/>
        <v/>
      </c>
    </row>
    <row r="5414" spans="11:16" x14ac:dyDescent="0.25">
      <c r="K5414" s="5"/>
      <c r="P5414" s="4" t="str">
        <f t="shared" si="126"/>
        <v/>
      </c>
    </row>
    <row r="5415" spans="11:16" x14ac:dyDescent="0.25">
      <c r="K5415" s="5"/>
      <c r="P5415" s="4" t="str">
        <f t="shared" si="126"/>
        <v/>
      </c>
    </row>
    <row r="5416" spans="11:16" x14ac:dyDescent="0.25">
      <c r="K5416" s="5"/>
      <c r="P5416" s="4" t="str">
        <f t="shared" si="126"/>
        <v/>
      </c>
    </row>
    <row r="5417" spans="11:16" x14ac:dyDescent="0.25">
      <c r="K5417" s="5"/>
      <c r="P5417" s="4" t="str">
        <f t="shared" si="126"/>
        <v/>
      </c>
    </row>
    <row r="5418" spans="11:16" x14ac:dyDescent="0.25">
      <c r="K5418" s="5"/>
      <c r="P5418" s="4" t="str">
        <f t="shared" si="126"/>
        <v/>
      </c>
    </row>
    <row r="5419" spans="11:16" x14ac:dyDescent="0.25">
      <c r="K5419" s="5"/>
      <c r="P5419" s="4" t="str">
        <f t="shared" si="126"/>
        <v/>
      </c>
    </row>
    <row r="5420" spans="11:16" x14ac:dyDescent="0.25">
      <c r="K5420" s="5"/>
      <c r="P5420" s="4" t="str">
        <f t="shared" si="126"/>
        <v/>
      </c>
    </row>
    <row r="5421" spans="11:16" x14ac:dyDescent="0.25">
      <c r="K5421" s="5"/>
      <c r="P5421" s="4" t="str">
        <f t="shared" si="126"/>
        <v/>
      </c>
    </row>
    <row r="5422" spans="11:16" x14ac:dyDescent="0.25">
      <c r="K5422" s="5"/>
      <c r="P5422" s="4" t="str">
        <f t="shared" si="126"/>
        <v/>
      </c>
    </row>
    <row r="5423" spans="11:16" x14ac:dyDescent="0.25">
      <c r="K5423" s="5"/>
      <c r="P5423" s="4" t="str">
        <f t="shared" si="126"/>
        <v/>
      </c>
    </row>
    <row r="5424" spans="11:16" x14ac:dyDescent="0.25">
      <c r="K5424" s="5"/>
      <c r="P5424" s="4" t="str">
        <f t="shared" si="126"/>
        <v/>
      </c>
    </row>
    <row r="5425" spans="11:16" x14ac:dyDescent="0.25">
      <c r="K5425" s="5"/>
      <c r="P5425" s="4" t="str">
        <f t="shared" si="126"/>
        <v/>
      </c>
    </row>
    <row r="5426" spans="11:16" x14ac:dyDescent="0.25">
      <c r="K5426" s="5"/>
      <c r="P5426" s="4" t="str">
        <f t="shared" si="126"/>
        <v/>
      </c>
    </row>
    <row r="5427" spans="11:16" x14ac:dyDescent="0.25">
      <c r="K5427" s="5"/>
      <c r="P5427" s="4" t="str">
        <f t="shared" si="126"/>
        <v/>
      </c>
    </row>
    <row r="5428" spans="11:16" x14ac:dyDescent="0.25">
      <c r="K5428" s="5"/>
      <c r="P5428" s="4" t="str">
        <f t="shared" si="126"/>
        <v/>
      </c>
    </row>
    <row r="5429" spans="11:16" x14ac:dyDescent="0.25">
      <c r="K5429" s="5"/>
      <c r="P5429" s="4" t="str">
        <f t="shared" si="126"/>
        <v/>
      </c>
    </row>
    <row r="5430" spans="11:16" x14ac:dyDescent="0.25">
      <c r="K5430" s="5"/>
      <c r="P5430" s="4" t="str">
        <f t="shared" si="126"/>
        <v/>
      </c>
    </row>
    <row r="5431" spans="11:16" x14ac:dyDescent="0.25">
      <c r="K5431" s="5"/>
      <c r="P5431" s="4" t="str">
        <f t="shared" si="126"/>
        <v/>
      </c>
    </row>
    <row r="5432" spans="11:16" x14ac:dyDescent="0.25">
      <c r="K5432" s="5"/>
      <c r="P5432" s="4" t="str">
        <f t="shared" si="126"/>
        <v/>
      </c>
    </row>
    <row r="5433" spans="11:16" x14ac:dyDescent="0.25">
      <c r="K5433" s="5"/>
      <c r="P5433" s="4" t="str">
        <f t="shared" si="126"/>
        <v/>
      </c>
    </row>
    <row r="5434" spans="11:16" x14ac:dyDescent="0.25">
      <c r="K5434" s="5"/>
      <c r="P5434" s="4" t="str">
        <f t="shared" si="126"/>
        <v/>
      </c>
    </row>
    <row r="5435" spans="11:16" x14ac:dyDescent="0.25">
      <c r="K5435" s="5"/>
      <c r="P5435" s="4" t="str">
        <f t="shared" si="126"/>
        <v/>
      </c>
    </row>
    <row r="5436" spans="11:16" x14ac:dyDescent="0.25">
      <c r="K5436" s="5"/>
      <c r="P5436" s="4" t="str">
        <f t="shared" si="126"/>
        <v/>
      </c>
    </row>
    <row r="5437" spans="11:16" x14ac:dyDescent="0.25">
      <c r="K5437" s="5"/>
      <c r="P5437" s="4" t="str">
        <f t="shared" si="126"/>
        <v/>
      </c>
    </row>
    <row r="5438" spans="11:16" x14ac:dyDescent="0.25">
      <c r="K5438" s="5"/>
      <c r="P5438" s="4" t="str">
        <f t="shared" si="126"/>
        <v/>
      </c>
    </row>
    <row r="5439" spans="11:16" x14ac:dyDescent="0.25">
      <c r="K5439" s="5"/>
      <c r="P5439" s="4" t="str">
        <f t="shared" si="126"/>
        <v/>
      </c>
    </row>
    <row r="5440" spans="11:16" x14ac:dyDescent="0.25">
      <c r="K5440" s="5"/>
      <c r="P5440" s="4" t="str">
        <f t="shared" si="126"/>
        <v/>
      </c>
    </row>
    <row r="5441" spans="11:16" x14ac:dyDescent="0.25">
      <c r="K5441" s="5"/>
      <c r="P5441" s="4" t="str">
        <f t="shared" si="126"/>
        <v/>
      </c>
    </row>
    <row r="5442" spans="11:16" x14ac:dyDescent="0.25">
      <c r="K5442" s="5"/>
      <c r="P5442" s="4" t="str">
        <f t="shared" si="126"/>
        <v/>
      </c>
    </row>
    <row r="5443" spans="11:16" x14ac:dyDescent="0.25">
      <c r="K5443" s="5"/>
      <c r="P5443" s="4" t="str">
        <f t="shared" ref="P5443:P5506" si="127">LEFT($A5443,22)</f>
        <v/>
      </c>
    </row>
    <row r="5444" spans="11:16" x14ac:dyDescent="0.25">
      <c r="K5444" s="5"/>
      <c r="P5444" s="4" t="str">
        <f t="shared" si="127"/>
        <v/>
      </c>
    </row>
    <row r="5445" spans="11:16" x14ac:dyDescent="0.25">
      <c r="K5445" s="5"/>
      <c r="P5445" s="4" t="str">
        <f t="shared" si="127"/>
        <v/>
      </c>
    </row>
    <row r="5446" spans="11:16" x14ac:dyDescent="0.25">
      <c r="K5446" s="5"/>
      <c r="P5446" s="4" t="str">
        <f t="shared" si="127"/>
        <v/>
      </c>
    </row>
    <row r="5447" spans="11:16" x14ac:dyDescent="0.25">
      <c r="K5447" s="5"/>
      <c r="P5447" s="4" t="str">
        <f t="shared" si="127"/>
        <v/>
      </c>
    </row>
    <row r="5448" spans="11:16" x14ac:dyDescent="0.25">
      <c r="K5448" s="5"/>
      <c r="P5448" s="4" t="str">
        <f t="shared" si="127"/>
        <v/>
      </c>
    </row>
    <row r="5449" spans="11:16" x14ac:dyDescent="0.25">
      <c r="K5449" s="5"/>
      <c r="P5449" s="4" t="str">
        <f t="shared" si="127"/>
        <v/>
      </c>
    </row>
    <row r="5450" spans="11:16" x14ac:dyDescent="0.25">
      <c r="K5450" s="5"/>
      <c r="P5450" s="4" t="str">
        <f t="shared" si="127"/>
        <v/>
      </c>
    </row>
    <row r="5451" spans="11:16" x14ac:dyDescent="0.25">
      <c r="K5451" s="5"/>
      <c r="P5451" s="4" t="str">
        <f t="shared" si="127"/>
        <v/>
      </c>
    </row>
    <row r="5452" spans="11:16" x14ac:dyDescent="0.25">
      <c r="K5452" s="5"/>
      <c r="P5452" s="4" t="str">
        <f t="shared" si="127"/>
        <v/>
      </c>
    </row>
    <row r="5453" spans="11:16" x14ac:dyDescent="0.25">
      <c r="K5453" s="5"/>
      <c r="P5453" s="4" t="str">
        <f t="shared" si="127"/>
        <v/>
      </c>
    </row>
    <row r="5454" spans="11:16" x14ac:dyDescent="0.25">
      <c r="K5454" s="5"/>
      <c r="P5454" s="4" t="str">
        <f t="shared" si="127"/>
        <v/>
      </c>
    </row>
    <row r="5455" spans="11:16" x14ac:dyDescent="0.25">
      <c r="K5455" s="5"/>
      <c r="P5455" s="4" t="str">
        <f t="shared" si="127"/>
        <v/>
      </c>
    </row>
    <row r="5456" spans="11:16" x14ac:dyDescent="0.25">
      <c r="K5456" s="5"/>
      <c r="P5456" s="4" t="str">
        <f t="shared" si="127"/>
        <v/>
      </c>
    </row>
    <row r="5457" spans="11:16" x14ac:dyDescent="0.25">
      <c r="K5457" s="5"/>
      <c r="P5457" s="4" t="str">
        <f t="shared" si="127"/>
        <v/>
      </c>
    </row>
    <row r="5458" spans="11:16" x14ac:dyDescent="0.25">
      <c r="K5458" s="5"/>
      <c r="P5458" s="4" t="str">
        <f t="shared" si="127"/>
        <v/>
      </c>
    </row>
    <row r="5459" spans="11:16" x14ac:dyDescent="0.25">
      <c r="K5459" s="5"/>
      <c r="P5459" s="4" t="str">
        <f t="shared" si="127"/>
        <v/>
      </c>
    </row>
    <row r="5460" spans="11:16" x14ac:dyDescent="0.25">
      <c r="K5460" s="5"/>
      <c r="P5460" s="4" t="str">
        <f t="shared" si="127"/>
        <v/>
      </c>
    </row>
    <row r="5461" spans="11:16" x14ac:dyDescent="0.25">
      <c r="K5461" s="5"/>
      <c r="P5461" s="4" t="str">
        <f t="shared" si="127"/>
        <v/>
      </c>
    </row>
    <row r="5462" spans="11:16" x14ac:dyDescent="0.25">
      <c r="K5462" s="5"/>
      <c r="P5462" s="4" t="str">
        <f t="shared" si="127"/>
        <v/>
      </c>
    </row>
    <row r="5463" spans="11:16" x14ac:dyDescent="0.25">
      <c r="K5463" s="5"/>
      <c r="P5463" s="4" t="str">
        <f t="shared" si="127"/>
        <v/>
      </c>
    </row>
    <row r="5464" spans="11:16" x14ac:dyDescent="0.25">
      <c r="K5464" s="5"/>
      <c r="P5464" s="4" t="str">
        <f t="shared" si="127"/>
        <v/>
      </c>
    </row>
    <row r="5465" spans="11:16" x14ac:dyDescent="0.25">
      <c r="K5465" s="5"/>
      <c r="P5465" s="4" t="str">
        <f t="shared" si="127"/>
        <v/>
      </c>
    </row>
    <row r="5466" spans="11:16" x14ac:dyDescent="0.25">
      <c r="K5466" s="5"/>
      <c r="P5466" s="4" t="str">
        <f t="shared" si="127"/>
        <v/>
      </c>
    </row>
    <row r="5467" spans="11:16" x14ac:dyDescent="0.25">
      <c r="K5467" s="5"/>
      <c r="P5467" s="4" t="str">
        <f t="shared" si="127"/>
        <v/>
      </c>
    </row>
    <row r="5468" spans="11:16" x14ac:dyDescent="0.25">
      <c r="K5468" s="5"/>
      <c r="P5468" s="4" t="str">
        <f t="shared" si="127"/>
        <v/>
      </c>
    </row>
    <row r="5469" spans="11:16" x14ac:dyDescent="0.25">
      <c r="K5469" s="5"/>
      <c r="P5469" s="4" t="str">
        <f t="shared" si="127"/>
        <v/>
      </c>
    </row>
    <row r="5470" spans="11:16" x14ac:dyDescent="0.25">
      <c r="K5470" s="5"/>
      <c r="P5470" s="4" t="str">
        <f t="shared" si="127"/>
        <v/>
      </c>
    </row>
    <row r="5471" spans="11:16" x14ac:dyDescent="0.25">
      <c r="K5471" s="5"/>
      <c r="P5471" s="4" t="str">
        <f t="shared" si="127"/>
        <v/>
      </c>
    </row>
    <row r="5472" spans="11:16" x14ac:dyDescent="0.25">
      <c r="K5472" s="5"/>
      <c r="P5472" s="4" t="str">
        <f t="shared" si="127"/>
        <v/>
      </c>
    </row>
    <row r="5473" spans="11:16" x14ac:dyDescent="0.25">
      <c r="K5473" s="5"/>
      <c r="P5473" s="4" t="str">
        <f t="shared" si="127"/>
        <v/>
      </c>
    </row>
    <row r="5474" spans="11:16" x14ac:dyDescent="0.25">
      <c r="K5474" s="5"/>
      <c r="P5474" s="4" t="str">
        <f t="shared" si="127"/>
        <v/>
      </c>
    </row>
    <row r="5475" spans="11:16" x14ac:dyDescent="0.25">
      <c r="K5475" s="5"/>
      <c r="P5475" s="4" t="str">
        <f t="shared" si="127"/>
        <v/>
      </c>
    </row>
    <row r="5476" spans="11:16" x14ac:dyDescent="0.25">
      <c r="K5476" s="5"/>
      <c r="P5476" s="4" t="str">
        <f t="shared" si="127"/>
        <v/>
      </c>
    </row>
    <row r="5477" spans="11:16" x14ac:dyDescent="0.25">
      <c r="K5477" s="5"/>
      <c r="P5477" s="4" t="str">
        <f t="shared" si="127"/>
        <v/>
      </c>
    </row>
    <row r="5478" spans="11:16" x14ac:dyDescent="0.25">
      <c r="K5478" s="5"/>
      <c r="P5478" s="4" t="str">
        <f t="shared" si="127"/>
        <v/>
      </c>
    </row>
    <row r="5479" spans="11:16" x14ac:dyDescent="0.25">
      <c r="K5479" s="5"/>
      <c r="P5479" s="4" t="str">
        <f t="shared" si="127"/>
        <v/>
      </c>
    </row>
    <row r="5480" spans="11:16" x14ac:dyDescent="0.25">
      <c r="K5480" s="5"/>
      <c r="P5480" s="4" t="str">
        <f t="shared" si="127"/>
        <v/>
      </c>
    </row>
    <row r="5481" spans="11:16" x14ac:dyDescent="0.25">
      <c r="K5481" s="5"/>
      <c r="P5481" s="4" t="str">
        <f t="shared" si="127"/>
        <v/>
      </c>
    </row>
    <row r="5482" spans="11:16" x14ac:dyDescent="0.25">
      <c r="K5482" s="5"/>
      <c r="P5482" s="4" t="str">
        <f t="shared" si="127"/>
        <v/>
      </c>
    </row>
    <row r="5483" spans="11:16" x14ac:dyDescent="0.25">
      <c r="K5483" s="5"/>
      <c r="P5483" s="4" t="str">
        <f t="shared" si="127"/>
        <v/>
      </c>
    </row>
    <row r="5484" spans="11:16" x14ac:dyDescent="0.25">
      <c r="K5484" s="5"/>
      <c r="P5484" s="4" t="str">
        <f t="shared" si="127"/>
        <v/>
      </c>
    </row>
    <row r="5485" spans="11:16" x14ac:dyDescent="0.25">
      <c r="K5485" s="5"/>
      <c r="P5485" s="4" t="str">
        <f t="shared" si="127"/>
        <v/>
      </c>
    </row>
    <row r="5486" spans="11:16" x14ac:dyDescent="0.25">
      <c r="K5486" s="5"/>
      <c r="P5486" s="4" t="str">
        <f t="shared" si="127"/>
        <v/>
      </c>
    </row>
    <row r="5487" spans="11:16" x14ac:dyDescent="0.25">
      <c r="K5487" s="5"/>
      <c r="P5487" s="4" t="str">
        <f t="shared" si="127"/>
        <v/>
      </c>
    </row>
    <row r="5488" spans="11:16" x14ac:dyDescent="0.25">
      <c r="K5488" s="5"/>
      <c r="P5488" s="4" t="str">
        <f t="shared" si="127"/>
        <v/>
      </c>
    </row>
    <row r="5489" spans="11:16" x14ac:dyDescent="0.25">
      <c r="K5489" s="5"/>
      <c r="P5489" s="4" t="str">
        <f t="shared" si="127"/>
        <v/>
      </c>
    </row>
    <row r="5490" spans="11:16" x14ac:dyDescent="0.25">
      <c r="K5490" s="5"/>
      <c r="P5490" s="4" t="str">
        <f t="shared" si="127"/>
        <v/>
      </c>
    </row>
    <row r="5491" spans="11:16" x14ac:dyDescent="0.25">
      <c r="K5491" s="5"/>
      <c r="P5491" s="4" t="str">
        <f t="shared" si="127"/>
        <v/>
      </c>
    </row>
    <row r="5492" spans="11:16" x14ac:dyDescent="0.25">
      <c r="K5492" s="5"/>
      <c r="P5492" s="4" t="str">
        <f t="shared" si="127"/>
        <v/>
      </c>
    </row>
    <row r="5493" spans="11:16" x14ac:dyDescent="0.25">
      <c r="K5493" s="5"/>
      <c r="P5493" s="4" t="str">
        <f t="shared" si="127"/>
        <v/>
      </c>
    </row>
    <row r="5494" spans="11:16" x14ac:dyDescent="0.25">
      <c r="K5494" s="5"/>
      <c r="P5494" s="4" t="str">
        <f t="shared" si="127"/>
        <v/>
      </c>
    </row>
    <row r="5495" spans="11:16" x14ac:dyDescent="0.25">
      <c r="K5495" s="5"/>
      <c r="P5495" s="4" t="str">
        <f t="shared" si="127"/>
        <v/>
      </c>
    </row>
    <row r="5496" spans="11:16" x14ac:dyDescent="0.25">
      <c r="K5496" s="5"/>
      <c r="P5496" s="4" t="str">
        <f t="shared" si="127"/>
        <v/>
      </c>
    </row>
    <row r="5497" spans="11:16" x14ac:dyDescent="0.25">
      <c r="K5497" s="5"/>
      <c r="P5497" s="4" t="str">
        <f t="shared" si="127"/>
        <v/>
      </c>
    </row>
    <row r="5498" spans="11:16" x14ac:dyDescent="0.25">
      <c r="K5498" s="5"/>
      <c r="P5498" s="4" t="str">
        <f t="shared" si="127"/>
        <v/>
      </c>
    </row>
    <row r="5499" spans="11:16" x14ac:dyDescent="0.25">
      <c r="K5499" s="5"/>
      <c r="P5499" s="4" t="str">
        <f t="shared" si="127"/>
        <v/>
      </c>
    </row>
    <row r="5500" spans="11:16" x14ac:dyDescent="0.25">
      <c r="K5500" s="5"/>
      <c r="P5500" s="4" t="str">
        <f t="shared" si="127"/>
        <v/>
      </c>
    </row>
    <row r="5501" spans="11:16" x14ac:dyDescent="0.25">
      <c r="K5501" s="5"/>
      <c r="P5501" s="4" t="str">
        <f t="shared" si="127"/>
        <v/>
      </c>
    </row>
    <row r="5502" spans="11:16" x14ac:dyDescent="0.25">
      <c r="K5502" s="5"/>
      <c r="P5502" s="4" t="str">
        <f t="shared" si="127"/>
        <v/>
      </c>
    </row>
    <row r="5503" spans="11:16" x14ac:dyDescent="0.25">
      <c r="K5503" s="5"/>
      <c r="P5503" s="4" t="str">
        <f t="shared" si="127"/>
        <v/>
      </c>
    </row>
    <row r="5504" spans="11:16" x14ac:dyDescent="0.25">
      <c r="K5504" s="5"/>
      <c r="P5504" s="4" t="str">
        <f t="shared" si="127"/>
        <v/>
      </c>
    </row>
    <row r="5505" spans="11:16" x14ac:dyDescent="0.25">
      <c r="K5505" s="5"/>
      <c r="P5505" s="4" t="str">
        <f t="shared" si="127"/>
        <v/>
      </c>
    </row>
    <row r="5506" spans="11:16" x14ac:dyDescent="0.25">
      <c r="K5506" s="5"/>
      <c r="P5506" s="4" t="str">
        <f t="shared" si="127"/>
        <v/>
      </c>
    </row>
    <row r="5507" spans="11:16" x14ac:dyDescent="0.25">
      <c r="K5507" s="5"/>
      <c r="P5507" s="4" t="str">
        <f t="shared" ref="P5507:P5570" si="128">LEFT($A5507,22)</f>
        <v/>
      </c>
    </row>
    <row r="5508" spans="11:16" x14ac:dyDescent="0.25">
      <c r="K5508" s="5"/>
      <c r="P5508" s="4" t="str">
        <f t="shared" si="128"/>
        <v/>
      </c>
    </row>
    <row r="5509" spans="11:16" x14ac:dyDescent="0.25">
      <c r="K5509" s="5"/>
      <c r="P5509" s="4" t="str">
        <f t="shared" si="128"/>
        <v/>
      </c>
    </row>
    <row r="5510" spans="11:16" x14ac:dyDescent="0.25">
      <c r="K5510" s="5"/>
      <c r="P5510" s="4" t="str">
        <f t="shared" si="128"/>
        <v/>
      </c>
    </row>
    <row r="5511" spans="11:16" x14ac:dyDescent="0.25">
      <c r="K5511" s="5"/>
      <c r="P5511" s="4" t="str">
        <f t="shared" si="128"/>
        <v/>
      </c>
    </row>
    <row r="5512" spans="11:16" x14ac:dyDescent="0.25">
      <c r="K5512" s="5"/>
      <c r="P5512" s="4" t="str">
        <f t="shared" si="128"/>
        <v/>
      </c>
    </row>
    <row r="5513" spans="11:16" x14ac:dyDescent="0.25">
      <c r="K5513" s="5"/>
      <c r="P5513" s="4" t="str">
        <f t="shared" si="128"/>
        <v/>
      </c>
    </row>
    <row r="5514" spans="11:16" x14ac:dyDescent="0.25">
      <c r="K5514" s="5"/>
      <c r="P5514" s="4" t="str">
        <f t="shared" si="128"/>
        <v/>
      </c>
    </row>
    <row r="5515" spans="11:16" x14ac:dyDescent="0.25">
      <c r="K5515" s="5"/>
      <c r="P5515" s="4" t="str">
        <f t="shared" si="128"/>
        <v/>
      </c>
    </row>
    <row r="5516" spans="11:16" x14ac:dyDescent="0.25">
      <c r="K5516" s="5"/>
      <c r="P5516" s="4" t="str">
        <f t="shared" si="128"/>
        <v/>
      </c>
    </row>
    <row r="5517" spans="11:16" x14ac:dyDescent="0.25">
      <c r="K5517" s="5"/>
      <c r="P5517" s="4" t="str">
        <f t="shared" si="128"/>
        <v/>
      </c>
    </row>
    <row r="5518" spans="11:16" x14ac:dyDescent="0.25">
      <c r="K5518" s="5"/>
      <c r="P5518" s="4" t="str">
        <f t="shared" si="128"/>
        <v/>
      </c>
    </row>
    <row r="5519" spans="11:16" x14ac:dyDescent="0.25">
      <c r="K5519" s="5"/>
      <c r="P5519" s="4" t="str">
        <f t="shared" si="128"/>
        <v/>
      </c>
    </row>
    <row r="5520" spans="11:16" x14ac:dyDescent="0.25">
      <c r="K5520" s="5"/>
      <c r="P5520" s="4" t="str">
        <f t="shared" si="128"/>
        <v/>
      </c>
    </row>
    <row r="5521" spans="11:16" x14ac:dyDescent="0.25">
      <c r="K5521" s="5"/>
      <c r="P5521" s="4" t="str">
        <f t="shared" si="128"/>
        <v/>
      </c>
    </row>
    <row r="5522" spans="11:16" x14ac:dyDescent="0.25">
      <c r="K5522" s="5"/>
      <c r="P5522" s="4" t="str">
        <f t="shared" si="128"/>
        <v/>
      </c>
    </row>
    <row r="5523" spans="11:16" x14ac:dyDescent="0.25">
      <c r="K5523" s="5"/>
      <c r="P5523" s="4" t="str">
        <f t="shared" si="128"/>
        <v/>
      </c>
    </row>
    <row r="5524" spans="11:16" x14ac:dyDescent="0.25">
      <c r="K5524" s="5"/>
      <c r="P5524" s="4" t="str">
        <f t="shared" si="128"/>
        <v/>
      </c>
    </row>
    <row r="5525" spans="11:16" x14ac:dyDescent="0.25">
      <c r="K5525" s="5"/>
      <c r="P5525" s="4" t="str">
        <f t="shared" si="128"/>
        <v/>
      </c>
    </row>
    <row r="5526" spans="11:16" x14ac:dyDescent="0.25">
      <c r="K5526" s="5"/>
      <c r="P5526" s="4" t="str">
        <f t="shared" si="128"/>
        <v/>
      </c>
    </row>
    <row r="5527" spans="11:16" x14ac:dyDescent="0.25">
      <c r="K5527" s="5"/>
      <c r="P5527" s="4" t="str">
        <f t="shared" si="128"/>
        <v/>
      </c>
    </row>
    <row r="5528" spans="11:16" x14ac:dyDescent="0.25">
      <c r="K5528" s="5"/>
      <c r="P5528" s="4" t="str">
        <f t="shared" si="128"/>
        <v/>
      </c>
    </row>
    <row r="5529" spans="11:16" x14ac:dyDescent="0.25">
      <c r="K5529" s="5"/>
      <c r="P5529" s="4" t="str">
        <f t="shared" si="128"/>
        <v/>
      </c>
    </row>
    <row r="5530" spans="11:16" x14ac:dyDescent="0.25">
      <c r="K5530" s="5"/>
      <c r="P5530" s="4" t="str">
        <f t="shared" si="128"/>
        <v/>
      </c>
    </row>
    <row r="5531" spans="11:16" x14ac:dyDescent="0.25">
      <c r="K5531" s="5"/>
      <c r="P5531" s="4" t="str">
        <f t="shared" si="128"/>
        <v/>
      </c>
    </row>
    <row r="5532" spans="11:16" x14ac:dyDescent="0.25">
      <c r="K5532" s="5"/>
      <c r="P5532" s="4" t="str">
        <f t="shared" si="128"/>
        <v/>
      </c>
    </row>
    <row r="5533" spans="11:16" x14ac:dyDescent="0.25">
      <c r="K5533" s="5"/>
      <c r="P5533" s="4" t="str">
        <f t="shared" si="128"/>
        <v/>
      </c>
    </row>
    <row r="5534" spans="11:16" x14ac:dyDescent="0.25">
      <c r="K5534" s="5"/>
      <c r="P5534" s="4" t="str">
        <f t="shared" si="128"/>
        <v/>
      </c>
    </row>
    <row r="5535" spans="11:16" x14ac:dyDescent="0.25">
      <c r="K5535" s="5"/>
      <c r="P5535" s="4" t="str">
        <f t="shared" si="128"/>
        <v/>
      </c>
    </row>
    <row r="5536" spans="11:16" x14ac:dyDescent="0.25">
      <c r="K5536" s="5"/>
      <c r="P5536" s="4" t="str">
        <f t="shared" si="128"/>
        <v/>
      </c>
    </row>
    <row r="5537" spans="11:16" x14ac:dyDescent="0.25">
      <c r="K5537" s="5"/>
      <c r="P5537" s="4" t="str">
        <f t="shared" si="128"/>
        <v/>
      </c>
    </row>
    <row r="5538" spans="11:16" x14ac:dyDescent="0.25">
      <c r="K5538" s="5"/>
      <c r="P5538" s="4" t="str">
        <f t="shared" si="128"/>
        <v/>
      </c>
    </row>
    <row r="5539" spans="11:16" x14ac:dyDescent="0.25">
      <c r="K5539" s="5"/>
      <c r="P5539" s="4" t="str">
        <f t="shared" si="128"/>
        <v/>
      </c>
    </row>
    <row r="5540" spans="11:16" x14ac:dyDescent="0.25">
      <c r="K5540" s="5"/>
      <c r="P5540" s="4" t="str">
        <f t="shared" si="128"/>
        <v/>
      </c>
    </row>
    <row r="5541" spans="11:16" x14ac:dyDescent="0.25">
      <c r="K5541" s="5"/>
      <c r="P5541" s="4" t="str">
        <f t="shared" si="128"/>
        <v/>
      </c>
    </row>
    <row r="5542" spans="11:16" x14ac:dyDescent="0.25">
      <c r="K5542" s="5"/>
      <c r="P5542" s="4" t="str">
        <f t="shared" si="128"/>
        <v/>
      </c>
    </row>
    <row r="5543" spans="11:16" x14ac:dyDescent="0.25">
      <c r="K5543" s="5"/>
      <c r="P5543" s="4" t="str">
        <f t="shared" si="128"/>
        <v/>
      </c>
    </row>
    <row r="5544" spans="11:16" x14ac:dyDescent="0.25">
      <c r="K5544" s="5"/>
      <c r="P5544" s="4" t="str">
        <f t="shared" si="128"/>
        <v/>
      </c>
    </row>
    <row r="5545" spans="11:16" x14ac:dyDescent="0.25">
      <c r="K5545" s="5"/>
      <c r="P5545" s="4" t="str">
        <f t="shared" si="128"/>
        <v/>
      </c>
    </row>
    <row r="5546" spans="11:16" x14ac:dyDescent="0.25">
      <c r="K5546" s="5"/>
      <c r="P5546" s="4" t="str">
        <f t="shared" si="128"/>
        <v/>
      </c>
    </row>
    <row r="5547" spans="11:16" x14ac:dyDescent="0.25">
      <c r="K5547" s="5"/>
      <c r="P5547" s="4" t="str">
        <f t="shared" si="128"/>
        <v/>
      </c>
    </row>
    <row r="5548" spans="11:16" x14ac:dyDescent="0.25">
      <c r="K5548" s="5"/>
      <c r="P5548" s="4" t="str">
        <f t="shared" si="128"/>
        <v/>
      </c>
    </row>
    <row r="5549" spans="11:16" x14ac:dyDescent="0.25">
      <c r="K5549" s="5"/>
      <c r="P5549" s="4" t="str">
        <f t="shared" si="128"/>
        <v/>
      </c>
    </row>
    <row r="5550" spans="11:16" x14ac:dyDescent="0.25">
      <c r="K5550" s="5"/>
      <c r="P5550" s="4" t="str">
        <f t="shared" si="128"/>
        <v/>
      </c>
    </row>
    <row r="5551" spans="11:16" x14ac:dyDescent="0.25">
      <c r="K5551" s="5"/>
      <c r="P5551" s="4" t="str">
        <f t="shared" si="128"/>
        <v/>
      </c>
    </row>
    <row r="5552" spans="11:16" x14ac:dyDescent="0.25">
      <c r="K5552" s="5"/>
      <c r="P5552" s="4" t="str">
        <f t="shared" si="128"/>
        <v/>
      </c>
    </row>
    <row r="5553" spans="11:16" x14ac:dyDescent="0.25">
      <c r="K5553" s="5"/>
      <c r="P5553" s="4" t="str">
        <f t="shared" si="128"/>
        <v/>
      </c>
    </row>
    <row r="5554" spans="11:16" x14ac:dyDescent="0.25">
      <c r="K5554" s="5"/>
      <c r="P5554" s="4" t="str">
        <f t="shared" si="128"/>
        <v/>
      </c>
    </row>
    <row r="5555" spans="11:16" x14ac:dyDescent="0.25">
      <c r="K5555" s="5"/>
      <c r="P5555" s="4" t="str">
        <f t="shared" si="128"/>
        <v/>
      </c>
    </row>
    <row r="5556" spans="11:16" x14ac:dyDescent="0.25">
      <c r="K5556" s="5"/>
      <c r="P5556" s="4" t="str">
        <f t="shared" si="128"/>
        <v/>
      </c>
    </row>
    <row r="5557" spans="11:16" x14ac:dyDescent="0.25">
      <c r="K5557" s="5"/>
      <c r="P5557" s="4" t="str">
        <f t="shared" si="128"/>
        <v/>
      </c>
    </row>
    <row r="5558" spans="11:16" x14ac:dyDescent="0.25">
      <c r="K5558" s="5"/>
      <c r="P5558" s="4" t="str">
        <f t="shared" si="128"/>
        <v/>
      </c>
    </row>
    <row r="5559" spans="11:16" x14ac:dyDescent="0.25">
      <c r="K5559" s="5"/>
      <c r="P5559" s="4" t="str">
        <f t="shared" si="128"/>
        <v/>
      </c>
    </row>
    <row r="5560" spans="11:16" x14ac:dyDescent="0.25">
      <c r="K5560" s="5"/>
      <c r="P5560" s="4" t="str">
        <f t="shared" si="128"/>
        <v/>
      </c>
    </row>
    <row r="5561" spans="11:16" x14ac:dyDescent="0.25">
      <c r="K5561" s="5"/>
      <c r="P5561" s="4" t="str">
        <f t="shared" si="128"/>
        <v/>
      </c>
    </row>
    <row r="5562" spans="11:16" x14ac:dyDescent="0.25">
      <c r="K5562" s="5"/>
      <c r="P5562" s="4" t="str">
        <f t="shared" si="128"/>
        <v/>
      </c>
    </row>
    <row r="5563" spans="11:16" x14ac:dyDescent="0.25">
      <c r="K5563" s="5"/>
      <c r="P5563" s="4" t="str">
        <f t="shared" si="128"/>
        <v/>
      </c>
    </row>
    <row r="5564" spans="11:16" x14ac:dyDescent="0.25">
      <c r="K5564" s="5"/>
      <c r="P5564" s="4" t="str">
        <f t="shared" si="128"/>
        <v/>
      </c>
    </row>
    <row r="5565" spans="11:16" x14ac:dyDescent="0.25">
      <c r="K5565" s="5"/>
      <c r="P5565" s="4" t="str">
        <f t="shared" si="128"/>
        <v/>
      </c>
    </row>
    <row r="5566" spans="11:16" x14ac:dyDescent="0.25">
      <c r="K5566" s="5"/>
      <c r="P5566" s="4" t="str">
        <f t="shared" si="128"/>
        <v/>
      </c>
    </row>
    <row r="5567" spans="11:16" x14ac:dyDescent="0.25">
      <c r="K5567" s="5"/>
      <c r="P5567" s="4" t="str">
        <f t="shared" si="128"/>
        <v/>
      </c>
    </row>
    <row r="5568" spans="11:16" x14ac:dyDescent="0.25">
      <c r="K5568" s="5"/>
      <c r="P5568" s="4" t="str">
        <f t="shared" si="128"/>
        <v/>
      </c>
    </row>
    <row r="5569" spans="11:16" x14ac:dyDescent="0.25">
      <c r="K5569" s="5"/>
      <c r="P5569" s="4" t="str">
        <f t="shared" si="128"/>
        <v/>
      </c>
    </row>
    <row r="5570" spans="11:16" x14ac:dyDescent="0.25">
      <c r="K5570" s="5"/>
      <c r="P5570" s="4" t="str">
        <f t="shared" si="128"/>
        <v/>
      </c>
    </row>
    <row r="5571" spans="11:16" x14ac:dyDescent="0.25">
      <c r="K5571" s="5"/>
      <c r="P5571" s="4" t="str">
        <f t="shared" ref="P5571:P5634" si="129">LEFT($A5571,22)</f>
        <v/>
      </c>
    </row>
    <row r="5572" spans="11:16" x14ac:dyDescent="0.25">
      <c r="K5572" s="5"/>
      <c r="P5572" s="4" t="str">
        <f t="shared" si="129"/>
        <v/>
      </c>
    </row>
    <row r="5573" spans="11:16" x14ac:dyDescent="0.25">
      <c r="K5573" s="5"/>
      <c r="P5573" s="4" t="str">
        <f t="shared" si="129"/>
        <v/>
      </c>
    </row>
    <row r="5574" spans="11:16" x14ac:dyDescent="0.25">
      <c r="K5574" s="5"/>
      <c r="P5574" s="4" t="str">
        <f t="shared" si="129"/>
        <v/>
      </c>
    </row>
    <row r="5575" spans="11:16" x14ac:dyDescent="0.25">
      <c r="K5575" s="5"/>
      <c r="P5575" s="4" t="str">
        <f t="shared" si="129"/>
        <v/>
      </c>
    </row>
    <row r="5576" spans="11:16" x14ac:dyDescent="0.25">
      <c r="K5576" s="5"/>
      <c r="P5576" s="4" t="str">
        <f t="shared" si="129"/>
        <v/>
      </c>
    </row>
    <row r="5577" spans="11:16" x14ac:dyDescent="0.25">
      <c r="K5577" s="5"/>
      <c r="P5577" s="4" t="str">
        <f t="shared" si="129"/>
        <v/>
      </c>
    </row>
    <row r="5578" spans="11:16" x14ac:dyDescent="0.25">
      <c r="K5578" s="5"/>
      <c r="P5578" s="4" t="str">
        <f t="shared" si="129"/>
        <v/>
      </c>
    </row>
    <row r="5579" spans="11:16" x14ac:dyDescent="0.25">
      <c r="K5579" s="5"/>
      <c r="P5579" s="4" t="str">
        <f t="shared" si="129"/>
        <v/>
      </c>
    </row>
    <row r="5580" spans="11:16" x14ac:dyDescent="0.25">
      <c r="K5580" s="5"/>
      <c r="P5580" s="4" t="str">
        <f t="shared" si="129"/>
        <v/>
      </c>
    </row>
    <row r="5581" spans="11:16" x14ac:dyDescent="0.25">
      <c r="K5581" s="5"/>
      <c r="P5581" s="4" t="str">
        <f t="shared" si="129"/>
        <v/>
      </c>
    </row>
    <row r="5582" spans="11:16" x14ac:dyDescent="0.25">
      <c r="K5582" s="5"/>
      <c r="P5582" s="4" t="str">
        <f t="shared" si="129"/>
        <v/>
      </c>
    </row>
    <row r="5583" spans="11:16" x14ac:dyDescent="0.25">
      <c r="K5583" s="5"/>
      <c r="P5583" s="4" t="str">
        <f t="shared" si="129"/>
        <v/>
      </c>
    </row>
    <row r="5584" spans="11:16" x14ac:dyDescent="0.25">
      <c r="K5584" s="5"/>
      <c r="P5584" s="4" t="str">
        <f t="shared" si="129"/>
        <v/>
      </c>
    </row>
    <row r="5585" spans="11:16" x14ac:dyDescent="0.25">
      <c r="K5585" s="5"/>
      <c r="P5585" s="4" t="str">
        <f t="shared" si="129"/>
        <v/>
      </c>
    </row>
    <row r="5586" spans="11:16" x14ac:dyDescent="0.25">
      <c r="K5586" s="5"/>
      <c r="P5586" s="4" t="str">
        <f t="shared" si="129"/>
        <v/>
      </c>
    </row>
    <row r="5587" spans="11:16" x14ac:dyDescent="0.25">
      <c r="K5587" s="5"/>
      <c r="P5587" s="4" t="str">
        <f t="shared" si="129"/>
        <v/>
      </c>
    </row>
    <row r="5588" spans="11:16" x14ac:dyDescent="0.25">
      <c r="K5588" s="5"/>
      <c r="P5588" s="4" t="str">
        <f t="shared" si="129"/>
        <v/>
      </c>
    </row>
    <row r="5589" spans="11:16" x14ac:dyDescent="0.25">
      <c r="K5589" s="5"/>
      <c r="P5589" s="4" t="str">
        <f t="shared" si="129"/>
        <v/>
      </c>
    </row>
    <row r="5590" spans="11:16" x14ac:dyDescent="0.25">
      <c r="K5590" s="5"/>
      <c r="P5590" s="4" t="str">
        <f t="shared" si="129"/>
        <v/>
      </c>
    </row>
    <row r="5591" spans="11:16" x14ac:dyDescent="0.25">
      <c r="K5591" s="5"/>
      <c r="P5591" s="4" t="str">
        <f t="shared" si="129"/>
        <v/>
      </c>
    </row>
    <row r="5592" spans="11:16" x14ac:dyDescent="0.25">
      <c r="K5592" s="5"/>
      <c r="P5592" s="4" t="str">
        <f t="shared" si="129"/>
        <v/>
      </c>
    </row>
    <row r="5593" spans="11:16" x14ac:dyDescent="0.25">
      <c r="K5593" s="5"/>
      <c r="P5593" s="4" t="str">
        <f t="shared" si="129"/>
        <v/>
      </c>
    </row>
    <row r="5594" spans="11:16" x14ac:dyDescent="0.25">
      <c r="K5594" s="5"/>
      <c r="P5594" s="4" t="str">
        <f t="shared" si="129"/>
        <v/>
      </c>
    </row>
    <row r="5595" spans="11:16" x14ac:dyDescent="0.25">
      <c r="K5595" s="5"/>
      <c r="P5595" s="4" t="str">
        <f t="shared" si="129"/>
        <v/>
      </c>
    </row>
    <row r="5596" spans="11:16" x14ac:dyDescent="0.25">
      <c r="K5596" s="5"/>
      <c r="P5596" s="4" t="str">
        <f t="shared" si="129"/>
        <v/>
      </c>
    </row>
    <row r="5597" spans="11:16" x14ac:dyDescent="0.25">
      <c r="K5597" s="5"/>
      <c r="P5597" s="4" t="str">
        <f t="shared" si="129"/>
        <v/>
      </c>
    </row>
    <row r="5598" spans="11:16" x14ac:dyDescent="0.25">
      <c r="K5598" s="5"/>
      <c r="P5598" s="4" t="str">
        <f t="shared" si="129"/>
        <v/>
      </c>
    </row>
    <row r="5599" spans="11:16" x14ac:dyDescent="0.25">
      <c r="K5599" s="5"/>
      <c r="P5599" s="4" t="str">
        <f t="shared" si="129"/>
        <v/>
      </c>
    </row>
    <row r="5600" spans="11:16" x14ac:dyDescent="0.25">
      <c r="K5600" s="5"/>
      <c r="P5600" s="4" t="str">
        <f t="shared" si="129"/>
        <v/>
      </c>
    </row>
    <row r="5601" spans="11:16" x14ac:dyDescent="0.25">
      <c r="K5601" s="5"/>
      <c r="P5601" s="4" t="str">
        <f t="shared" si="129"/>
        <v/>
      </c>
    </row>
    <row r="5602" spans="11:16" x14ac:dyDescent="0.25">
      <c r="K5602" s="5"/>
      <c r="P5602" s="4" t="str">
        <f t="shared" si="129"/>
        <v/>
      </c>
    </row>
    <row r="5603" spans="11:16" x14ac:dyDescent="0.25">
      <c r="K5603" s="5"/>
      <c r="P5603" s="4" t="str">
        <f t="shared" si="129"/>
        <v/>
      </c>
    </row>
    <row r="5604" spans="11:16" x14ac:dyDescent="0.25">
      <c r="K5604" s="5"/>
      <c r="P5604" s="4" t="str">
        <f t="shared" si="129"/>
        <v/>
      </c>
    </row>
    <row r="5605" spans="11:16" x14ac:dyDescent="0.25">
      <c r="K5605" s="5"/>
      <c r="P5605" s="4" t="str">
        <f t="shared" si="129"/>
        <v/>
      </c>
    </row>
    <row r="5606" spans="11:16" x14ac:dyDescent="0.25">
      <c r="K5606" s="5"/>
      <c r="P5606" s="4" t="str">
        <f t="shared" si="129"/>
        <v/>
      </c>
    </row>
    <row r="5607" spans="11:16" x14ac:dyDescent="0.25">
      <c r="K5607" s="5"/>
      <c r="P5607" s="4" t="str">
        <f t="shared" si="129"/>
        <v/>
      </c>
    </row>
    <row r="5608" spans="11:16" x14ac:dyDescent="0.25">
      <c r="K5608" s="5"/>
      <c r="P5608" s="4" t="str">
        <f t="shared" si="129"/>
        <v/>
      </c>
    </row>
    <row r="5609" spans="11:16" x14ac:dyDescent="0.25">
      <c r="K5609" s="5"/>
      <c r="P5609" s="4" t="str">
        <f t="shared" si="129"/>
        <v/>
      </c>
    </row>
    <row r="5610" spans="11:16" x14ac:dyDescent="0.25">
      <c r="K5610" s="5"/>
      <c r="P5610" s="4" t="str">
        <f t="shared" si="129"/>
        <v/>
      </c>
    </row>
    <row r="5611" spans="11:16" x14ac:dyDescent="0.25">
      <c r="K5611" s="5"/>
      <c r="P5611" s="4" t="str">
        <f t="shared" si="129"/>
        <v/>
      </c>
    </row>
    <row r="5612" spans="11:16" x14ac:dyDescent="0.25">
      <c r="K5612" s="5"/>
      <c r="P5612" s="4" t="str">
        <f t="shared" si="129"/>
        <v/>
      </c>
    </row>
    <row r="5613" spans="11:16" x14ac:dyDescent="0.25">
      <c r="K5613" s="5"/>
      <c r="P5613" s="4" t="str">
        <f t="shared" si="129"/>
        <v/>
      </c>
    </row>
    <row r="5614" spans="11:16" x14ac:dyDescent="0.25">
      <c r="K5614" s="5"/>
      <c r="P5614" s="4" t="str">
        <f t="shared" si="129"/>
        <v/>
      </c>
    </row>
    <row r="5615" spans="11:16" x14ac:dyDescent="0.25">
      <c r="K5615" s="5"/>
      <c r="P5615" s="4" t="str">
        <f t="shared" si="129"/>
        <v/>
      </c>
    </row>
    <row r="5616" spans="11:16" x14ac:dyDescent="0.25">
      <c r="K5616" s="5"/>
      <c r="P5616" s="4" t="str">
        <f t="shared" si="129"/>
        <v/>
      </c>
    </row>
    <row r="5617" spans="11:16" x14ac:dyDescent="0.25">
      <c r="K5617" s="5"/>
      <c r="P5617" s="4" t="str">
        <f t="shared" si="129"/>
        <v/>
      </c>
    </row>
    <row r="5618" spans="11:16" x14ac:dyDescent="0.25">
      <c r="K5618" s="5"/>
      <c r="P5618" s="4" t="str">
        <f t="shared" si="129"/>
        <v/>
      </c>
    </row>
    <row r="5619" spans="11:16" x14ac:dyDescent="0.25">
      <c r="K5619" s="5"/>
      <c r="P5619" s="4" t="str">
        <f t="shared" si="129"/>
        <v/>
      </c>
    </row>
    <row r="5620" spans="11:16" x14ac:dyDescent="0.25">
      <c r="K5620" s="5"/>
      <c r="P5620" s="4" t="str">
        <f t="shared" si="129"/>
        <v/>
      </c>
    </row>
    <row r="5621" spans="11:16" x14ac:dyDescent="0.25">
      <c r="K5621" s="5"/>
      <c r="P5621" s="4" t="str">
        <f t="shared" si="129"/>
        <v/>
      </c>
    </row>
    <row r="5622" spans="11:16" x14ac:dyDescent="0.25">
      <c r="K5622" s="5"/>
      <c r="P5622" s="4" t="str">
        <f t="shared" si="129"/>
        <v/>
      </c>
    </row>
    <row r="5623" spans="11:16" x14ac:dyDescent="0.25">
      <c r="K5623" s="5"/>
      <c r="P5623" s="4" t="str">
        <f t="shared" si="129"/>
        <v/>
      </c>
    </row>
    <row r="5624" spans="11:16" x14ac:dyDescent="0.25">
      <c r="K5624" s="5"/>
      <c r="P5624" s="4" t="str">
        <f t="shared" si="129"/>
        <v/>
      </c>
    </row>
    <row r="5625" spans="11:16" x14ac:dyDescent="0.25">
      <c r="K5625" s="5"/>
      <c r="P5625" s="4" t="str">
        <f t="shared" si="129"/>
        <v/>
      </c>
    </row>
    <row r="5626" spans="11:16" x14ac:dyDescent="0.25">
      <c r="K5626" s="5"/>
      <c r="P5626" s="4" t="str">
        <f t="shared" si="129"/>
        <v/>
      </c>
    </row>
    <row r="5627" spans="11:16" x14ac:dyDescent="0.25">
      <c r="K5627" s="5"/>
      <c r="P5627" s="4" t="str">
        <f t="shared" si="129"/>
        <v/>
      </c>
    </row>
    <row r="5628" spans="11:16" x14ac:dyDescent="0.25">
      <c r="K5628" s="5"/>
      <c r="P5628" s="4" t="str">
        <f t="shared" si="129"/>
        <v/>
      </c>
    </row>
    <row r="5629" spans="11:16" x14ac:dyDescent="0.25">
      <c r="K5629" s="5"/>
      <c r="P5629" s="4" t="str">
        <f t="shared" si="129"/>
        <v/>
      </c>
    </row>
    <row r="5630" spans="11:16" x14ac:dyDescent="0.25">
      <c r="K5630" s="5"/>
      <c r="P5630" s="4" t="str">
        <f t="shared" si="129"/>
        <v/>
      </c>
    </row>
    <row r="5631" spans="11:16" x14ac:dyDescent="0.25">
      <c r="K5631" s="5"/>
      <c r="P5631" s="4" t="str">
        <f t="shared" si="129"/>
        <v/>
      </c>
    </row>
    <row r="5632" spans="11:16" x14ac:dyDescent="0.25">
      <c r="K5632" s="5"/>
      <c r="P5632" s="4" t="str">
        <f t="shared" si="129"/>
        <v/>
      </c>
    </row>
    <row r="5633" spans="11:16" x14ac:dyDescent="0.25">
      <c r="K5633" s="5"/>
      <c r="P5633" s="4" t="str">
        <f t="shared" si="129"/>
        <v/>
      </c>
    </row>
    <row r="5634" spans="11:16" x14ac:dyDescent="0.25">
      <c r="K5634" s="5"/>
      <c r="P5634" s="4" t="str">
        <f t="shared" si="129"/>
        <v/>
      </c>
    </row>
    <row r="5635" spans="11:16" x14ac:dyDescent="0.25">
      <c r="K5635" s="5"/>
      <c r="P5635" s="4" t="str">
        <f t="shared" ref="P5635:P5698" si="130">LEFT($A5635,22)</f>
        <v/>
      </c>
    </row>
    <row r="5636" spans="11:16" x14ac:dyDescent="0.25">
      <c r="K5636" s="5"/>
      <c r="P5636" s="4" t="str">
        <f t="shared" si="130"/>
        <v/>
      </c>
    </row>
    <row r="5637" spans="11:16" x14ac:dyDescent="0.25">
      <c r="K5637" s="5"/>
      <c r="P5637" s="4" t="str">
        <f t="shared" si="130"/>
        <v/>
      </c>
    </row>
    <row r="5638" spans="11:16" x14ac:dyDescent="0.25">
      <c r="K5638" s="5"/>
      <c r="P5638" s="4" t="str">
        <f t="shared" si="130"/>
        <v/>
      </c>
    </row>
    <row r="5639" spans="11:16" x14ac:dyDescent="0.25">
      <c r="K5639" s="5"/>
      <c r="P5639" s="4" t="str">
        <f t="shared" si="130"/>
        <v/>
      </c>
    </row>
    <row r="5640" spans="11:16" x14ac:dyDescent="0.25">
      <c r="K5640" s="5"/>
      <c r="P5640" s="4" t="str">
        <f t="shared" si="130"/>
        <v/>
      </c>
    </row>
    <row r="5641" spans="11:16" x14ac:dyDescent="0.25">
      <c r="K5641" s="5"/>
      <c r="P5641" s="4" t="str">
        <f t="shared" si="130"/>
        <v/>
      </c>
    </row>
    <row r="5642" spans="11:16" x14ac:dyDescent="0.25">
      <c r="K5642" s="5"/>
      <c r="P5642" s="4" t="str">
        <f t="shared" si="130"/>
        <v/>
      </c>
    </row>
    <row r="5643" spans="11:16" x14ac:dyDescent="0.25">
      <c r="K5643" s="5"/>
      <c r="P5643" s="4" t="str">
        <f t="shared" si="130"/>
        <v/>
      </c>
    </row>
    <row r="5644" spans="11:16" x14ac:dyDescent="0.25">
      <c r="K5644" s="5"/>
      <c r="P5644" s="4" t="str">
        <f t="shared" si="130"/>
        <v/>
      </c>
    </row>
    <row r="5645" spans="11:16" x14ac:dyDescent="0.25">
      <c r="K5645" s="5"/>
      <c r="P5645" s="4" t="str">
        <f t="shared" si="130"/>
        <v/>
      </c>
    </row>
    <row r="5646" spans="11:16" x14ac:dyDescent="0.25">
      <c r="K5646" s="5"/>
      <c r="P5646" s="4" t="str">
        <f t="shared" si="130"/>
        <v/>
      </c>
    </row>
    <row r="5647" spans="11:16" x14ac:dyDescent="0.25">
      <c r="K5647" s="5"/>
      <c r="P5647" s="4" t="str">
        <f t="shared" si="130"/>
        <v/>
      </c>
    </row>
    <row r="5648" spans="11:16" x14ac:dyDescent="0.25">
      <c r="K5648" s="5"/>
      <c r="P5648" s="4" t="str">
        <f t="shared" si="130"/>
        <v/>
      </c>
    </row>
    <row r="5649" spans="11:16" x14ac:dyDescent="0.25">
      <c r="K5649" s="5"/>
      <c r="P5649" s="4" t="str">
        <f t="shared" si="130"/>
        <v/>
      </c>
    </row>
    <row r="5650" spans="11:16" x14ac:dyDescent="0.25">
      <c r="K5650" s="5"/>
      <c r="P5650" s="4" t="str">
        <f t="shared" si="130"/>
        <v/>
      </c>
    </row>
    <row r="5651" spans="11:16" x14ac:dyDescent="0.25">
      <c r="K5651" s="5"/>
      <c r="P5651" s="4" t="str">
        <f t="shared" si="130"/>
        <v/>
      </c>
    </row>
    <row r="5652" spans="11:16" x14ac:dyDescent="0.25">
      <c r="K5652" s="5"/>
      <c r="P5652" s="4" t="str">
        <f t="shared" si="130"/>
        <v/>
      </c>
    </row>
    <row r="5653" spans="11:16" x14ac:dyDescent="0.25">
      <c r="K5653" s="5"/>
      <c r="P5653" s="4" t="str">
        <f t="shared" si="130"/>
        <v/>
      </c>
    </row>
    <row r="5654" spans="11:16" x14ac:dyDescent="0.25">
      <c r="K5654" s="5"/>
      <c r="P5654" s="4" t="str">
        <f t="shared" si="130"/>
        <v/>
      </c>
    </row>
    <row r="5655" spans="11:16" x14ac:dyDescent="0.25">
      <c r="K5655" s="5"/>
      <c r="P5655" s="4" t="str">
        <f t="shared" si="130"/>
        <v/>
      </c>
    </row>
    <row r="5656" spans="11:16" x14ac:dyDescent="0.25">
      <c r="K5656" s="5"/>
      <c r="P5656" s="4" t="str">
        <f t="shared" si="130"/>
        <v/>
      </c>
    </row>
    <row r="5657" spans="11:16" x14ac:dyDescent="0.25">
      <c r="K5657" s="5"/>
      <c r="P5657" s="4" t="str">
        <f t="shared" si="130"/>
        <v/>
      </c>
    </row>
    <row r="5658" spans="11:16" x14ac:dyDescent="0.25">
      <c r="K5658" s="5"/>
      <c r="P5658" s="4" t="str">
        <f t="shared" si="130"/>
        <v/>
      </c>
    </row>
    <row r="5659" spans="11:16" x14ac:dyDescent="0.25">
      <c r="K5659" s="5"/>
      <c r="P5659" s="4" t="str">
        <f t="shared" si="130"/>
        <v/>
      </c>
    </row>
    <row r="5660" spans="11:16" x14ac:dyDescent="0.25">
      <c r="K5660" s="5"/>
      <c r="P5660" s="4" t="str">
        <f t="shared" si="130"/>
        <v/>
      </c>
    </row>
    <row r="5661" spans="11:16" x14ac:dyDescent="0.25">
      <c r="K5661" s="5"/>
      <c r="P5661" s="4" t="str">
        <f t="shared" si="130"/>
        <v/>
      </c>
    </row>
    <row r="5662" spans="11:16" x14ac:dyDescent="0.25">
      <c r="K5662" s="5"/>
      <c r="P5662" s="4" t="str">
        <f t="shared" si="130"/>
        <v/>
      </c>
    </row>
    <row r="5663" spans="11:16" x14ac:dyDescent="0.25">
      <c r="K5663" s="5"/>
      <c r="P5663" s="4" t="str">
        <f t="shared" si="130"/>
        <v/>
      </c>
    </row>
    <row r="5664" spans="11:16" x14ac:dyDescent="0.25">
      <c r="K5664" s="5"/>
      <c r="P5664" s="4" t="str">
        <f t="shared" si="130"/>
        <v/>
      </c>
    </row>
    <row r="5665" spans="11:16" x14ac:dyDescent="0.25">
      <c r="K5665" s="5"/>
      <c r="P5665" s="4" t="str">
        <f t="shared" si="130"/>
        <v/>
      </c>
    </row>
    <row r="5666" spans="11:16" x14ac:dyDescent="0.25">
      <c r="K5666" s="5"/>
      <c r="P5666" s="4" t="str">
        <f t="shared" si="130"/>
        <v/>
      </c>
    </row>
    <row r="5667" spans="11:16" x14ac:dyDescent="0.25">
      <c r="K5667" s="5"/>
      <c r="P5667" s="4" t="str">
        <f t="shared" si="130"/>
        <v/>
      </c>
    </row>
    <row r="5668" spans="11:16" x14ac:dyDescent="0.25">
      <c r="K5668" s="5"/>
      <c r="P5668" s="4" t="str">
        <f t="shared" si="130"/>
        <v/>
      </c>
    </row>
    <row r="5669" spans="11:16" x14ac:dyDescent="0.25">
      <c r="K5669" s="5"/>
      <c r="P5669" s="4" t="str">
        <f t="shared" si="130"/>
        <v/>
      </c>
    </row>
    <row r="5670" spans="11:16" x14ac:dyDescent="0.25">
      <c r="K5670" s="5"/>
      <c r="P5670" s="4" t="str">
        <f t="shared" si="130"/>
        <v/>
      </c>
    </row>
    <row r="5671" spans="11:16" x14ac:dyDescent="0.25">
      <c r="K5671" s="5"/>
      <c r="P5671" s="4" t="str">
        <f t="shared" si="130"/>
        <v/>
      </c>
    </row>
    <row r="5672" spans="11:16" x14ac:dyDescent="0.25">
      <c r="K5672" s="5"/>
      <c r="P5672" s="4" t="str">
        <f t="shared" si="130"/>
        <v/>
      </c>
    </row>
    <row r="5673" spans="11:16" x14ac:dyDescent="0.25">
      <c r="K5673" s="5"/>
      <c r="P5673" s="4" t="str">
        <f t="shared" si="130"/>
        <v/>
      </c>
    </row>
    <row r="5674" spans="11:16" x14ac:dyDescent="0.25">
      <c r="K5674" s="5"/>
      <c r="P5674" s="4" t="str">
        <f t="shared" si="130"/>
        <v/>
      </c>
    </row>
    <row r="5675" spans="11:16" x14ac:dyDescent="0.25">
      <c r="K5675" s="5"/>
      <c r="P5675" s="4" t="str">
        <f t="shared" si="130"/>
        <v/>
      </c>
    </row>
    <row r="5676" spans="11:16" x14ac:dyDescent="0.25">
      <c r="K5676" s="5"/>
      <c r="P5676" s="4" t="str">
        <f t="shared" si="130"/>
        <v/>
      </c>
    </row>
    <row r="5677" spans="11:16" x14ac:dyDescent="0.25">
      <c r="K5677" s="5"/>
      <c r="P5677" s="4" t="str">
        <f t="shared" si="130"/>
        <v/>
      </c>
    </row>
    <row r="5678" spans="11:16" x14ac:dyDescent="0.25">
      <c r="K5678" s="5"/>
      <c r="P5678" s="4" t="str">
        <f t="shared" si="130"/>
        <v/>
      </c>
    </row>
    <row r="5679" spans="11:16" x14ac:dyDescent="0.25">
      <c r="K5679" s="5"/>
      <c r="P5679" s="4" t="str">
        <f t="shared" si="130"/>
        <v/>
      </c>
    </row>
    <row r="5680" spans="11:16" x14ac:dyDescent="0.25">
      <c r="K5680" s="5"/>
      <c r="P5680" s="4" t="str">
        <f t="shared" si="130"/>
        <v/>
      </c>
    </row>
    <row r="5681" spans="11:16" x14ac:dyDescent="0.25">
      <c r="K5681" s="5"/>
      <c r="P5681" s="4" t="str">
        <f t="shared" si="130"/>
        <v/>
      </c>
    </row>
    <row r="5682" spans="11:16" x14ac:dyDescent="0.25">
      <c r="K5682" s="5"/>
      <c r="P5682" s="4" t="str">
        <f t="shared" si="130"/>
        <v/>
      </c>
    </row>
    <row r="5683" spans="11:16" x14ac:dyDescent="0.25">
      <c r="K5683" s="5"/>
      <c r="P5683" s="4" t="str">
        <f t="shared" si="130"/>
        <v/>
      </c>
    </row>
    <row r="5684" spans="11:16" x14ac:dyDescent="0.25">
      <c r="K5684" s="5"/>
      <c r="P5684" s="4" t="str">
        <f t="shared" si="130"/>
        <v/>
      </c>
    </row>
    <row r="5685" spans="11:16" x14ac:dyDescent="0.25">
      <c r="K5685" s="5"/>
      <c r="P5685" s="4" t="str">
        <f t="shared" si="130"/>
        <v/>
      </c>
    </row>
    <row r="5686" spans="11:16" x14ac:dyDescent="0.25">
      <c r="K5686" s="5"/>
      <c r="P5686" s="4" t="str">
        <f t="shared" si="130"/>
        <v/>
      </c>
    </row>
    <row r="5687" spans="11:16" x14ac:dyDescent="0.25">
      <c r="K5687" s="5"/>
      <c r="P5687" s="4" t="str">
        <f t="shared" si="130"/>
        <v/>
      </c>
    </row>
    <row r="5688" spans="11:16" x14ac:dyDescent="0.25">
      <c r="K5688" s="5"/>
      <c r="P5688" s="4" t="str">
        <f t="shared" si="130"/>
        <v/>
      </c>
    </row>
    <row r="5689" spans="11:16" x14ac:dyDescent="0.25">
      <c r="K5689" s="5"/>
      <c r="P5689" s="4" t="str">
        <f t="shared" si="130"/>
        <v/>
      </c>
    </row>
    <row r="5690" spans="11:16" x14ac:dyDescent="0.25">
      <c r="K5690" s="5"/>
      <c r="P5690" s="4" t="str">
        <f t="shared" si="130"/>
        <v/>
      </c>
    </row>
    <row r="5691" spans="11:16" x14ac:dyDescent="0.25">
      <c r="K5691" s="5"/>
      <c r="P5691" s="4" t="str">
        <f t="shared" si="130"/>
        <v/>
      </c>
    </row>
    <row r="5692" spans="11:16" x14ac:dyDescent="0.25">
      <c r="K5692" s="5"/>
      <c r="P5692" s="4" t="str">
        <f t="shared" si="130"/>
        <v/>
      </c>
    </row>
    <row r="5693" spans="11:16" x14ac:dyDescent="0.25">
      <c r="K5693" s="5"/>
      <c r="P5693" s="4" t="str">
        <f t="shared" si="130"/>
        <v/>
      </c>
    </row>
    <row r="5694" spans="11:16" x14ac:dyDescent="0.25">
      <c r="K5694" s="5"/>
      <c r="P5694" s="4" t="str">
        <f t="shared" si="130"/>
        <v/>
      </c>
    </row>
    <row r="5695" spans="11:16" x14ac:dyDescent="0.25">
      <c r="K5695" s="5"/>
      <c r="P5695" s="4" t="str">
        <f t="shared" si="130"/>
        <v/>
      </c>
    </row>
    <row r="5696" spans="11:16" x14ac:dyDescent="0.25">
      <c r="K5696" s="5"/>
      <c r="P5696" s="4" t="str">
        <f t="shared" si="130"/>
        <v/>
      </c>
    </row>
    <row r="5697" spans="11:16" x14ac:dyDescent="0.25">
      <c r="K5697" s="5"/>
      <c r="P5697" s="4" t="str">
        <f t="shared" si="130"/>
        <v/>
      </c>
    </row>
    <row r="5698" spans="11:16" x14ac:dyDescent="0.25">
      <c r="K5698" s="5"/>
      <c r="P5698" s="4" t="str">
        <f t="shared" si="130"/>
        <v/>
      </c>
    </row>
    <row r="5699" spans="11:16" x14ac:dyDescent="0.25">
      <c r="K5699" s="5"/>
      <c r="P5699" s="4" t="str">
        <f t="shared" ref="P5699:P5762" si="131">LEFT($A5699,22)</f>
        <v/>
      </c>
    </row>
    <row r="5700" spans="11:16" x14ac:dyDescent="0.25">
      <c r="K5700" s="5"/>
      <c r="P5700" s="4" t="str">
        <f t="shared" si="131"/>
        <v/>
      </c>
    </row>
    <row r="5701" spans="11:16" x14ac:dyDescent="0.25">
      <c r="K5701" s="5"/>
      <c r="P5701" s="4" t="str">
        <f t="shared" si="131"/>
        <v/>
      </c>
    </row>
    <row r="5702" spans="11:16" x14ac:dyDescent="0.25">
      <c r="K5702" s="5"/>
      <c r="P5702" s="4" t="str">
        <f t="shared" si="131"/>
        <v/>
      </c>
    </row>
    <row r="5703" spans="11:16" x14ac:dyDescent="0.25">
      <c r="K5703" s="5"/>
      <c r="P5703" s="4" t="str">
        <f t="shared" si="131"/>
        <v/>
      </c>
    </row>
    <row r="5704" spans="11:16" x14ac:dyDescent="0.25">
      <c r="K5704" s="5"/>
      <c r="P5704" s="4" t="str">
        <f t="shared" si="131"/>
        <v/>
      </c>
    </row>
    <row r="5705" spans="11:16" x14ac:dyDescent="0.25">
      <c r="K5705" s="5"/>
      <c r="P5705" s="4" t="str">
        <f t="shared" si="131"/>
        <v/>
      </c>
    </row>
    <row r="5706" spans="11:16" x14ac:dyDescent="0.25">
      <c r="K5706" s="5"/>
      <c r="P5706" s="4" t="str">
        <f t="shared" si="131"/>
        <v/>
      </c>
    </row>
    <row r="5707" spans="11:16" x14ac:dyDescent="0.25">
      <c r="K5707" s="5"/>
      <c r="P5707" s="4" t="str">
        <f t="shared" si="131"/>
        <v/>
      </c>
    </row>
    <row r="5708" spans="11:16" x14ac:dyDescent="0.25">
      <c r="K5708" s="5"/>
      <c r="P5708" s="4" t="str">
        <f t="shared" si="131"/>
        <v/>
      </c>
    </row>
    <row r="5709" spans="11:16" x14ac:dyDescent="0.25">
      <c r="K5709" s="5"/>
      <c r="P5709" s="4" t="str">
        <f t="shared" si="131"/>
        <v/>
      </c>
    </row>
    <row r="5710" spans="11:16" x14ac:dyDescent="0.25">
      <c r="K5710" s="5"/>
      <c r="P5710" s="4" t="str">
        <f t="shared" si="131"/>
        <v/>
      </c>
    </row>
    <row r="5711" spans="11:16" x14ac:dyDescent="0.25">
      <c r="K5711" s="5"/>
      <c r="P5711" s="4" t="str">
        <f t="shared" si="131"/>
        <v/>
      </c>
    </row>
    <row r="5712" spans="11:16" x14ac:dyDescent="0.25">
      <c r="K5712" s="5"/>
      <c r="P5712" s="4" t="str">
        <f t="shared" si="131"/>
        <v/>
      </c>
    </row>
    <row r="5713" spans="11:16" x14ac:dyDescent="0.25">
      <c r="K5713" s="5"/>
      <c r="P5713" s="4" t="str">
        <f t="shared" si="131"/>
        <v/>
      </c>
    </row>
    <row r="5714" spans="11:16" x14ac:dyDescent="0.25">
      <c r="K5714" s="5"/>
      <c r="P5714" s="4" t="str">
        <f t="shared" si="131"/>
        <v/>
      </c>
    </row>
    <row r="5715" spans="11:16" x14ac:dyDescent="0.25">
      <c r="K5715" s="5"/>
      <c r="P5715" s="4" t="str">
        <f t="shared" si="131"/>
        <v/>
      </c>
    </row>
    <row r="5716" spans="11:16" x14ac:dyDescent="0.25">
      <c r="K5716" s="5"/>
      <c r="P5716" s="4" t="str">
        <f t="shared" si="131"/>
        <v/>
      </c>
    </row>
    <row r="5717" spans="11:16" x14ac:dyDescent="0.25">
      <c r="K5717" s="5"/>
      <c r="P5717" s="4" t="str">
        <f t="shared" si="131"/>
        <v/>
      </c>
    </row>
    <row r="5718" spans="11:16" x14ac:dyDescent="0.25">
      <c r="K5718" s="5"/>
      <c r="P5718" s="4" t="str">
        <f t="shared" si="131"/>
        <v/>
      </c>
    </row>
    <row r="5719" spans="11:16" x14ac:dyDescent="0.25">
      <c r="K5719" s="5"/>
      <c r="P5719" s="4" t="str">
        <f t="shared" si="131"/>
        <v/>
      </c>
    </row>
    <row r="5720" spans="11:16" x14ac:dyDescent="0.25">
      <c r="K5720" s="5"/>
      <c r="P5720" s="4" t="str">
        <f t="shared" si="131"/>
        <v/>
      </c>
    </row>
    <row r="5721" spans="11:16" x14ac:dyDescent="0.25">
      <c r="K5721" s="5"/>
      <c r="P5721" s="4" t="str">
        <f t="shared" si="131"/>
        <v/>
      </c>
    </row>
    <row r="5722" spans="11:16" x14ac:dyDescent="0.25">
      <c r="K5722" s="5"/>
      <c r="P5722" s="4" t="str">
        <f t="shared" si="131"/>
        <v/>
      </c>
    </row>
    <row r="5723" spans="11:16" x14ac:dyDescent="0.25">
      <c r="K5723" s="5"/>
      <c r="P5723" s="4" t="str">
        <f t="shared" si="131"/>
        <v/>
      </c>
    </row>
    <row r="5724" spans="11:16" x14ac:dyDescent="0.25">
      <c r="K5724" s="5"/>
      <c r="P5724" s="4" t="str">
        <f t="shared" si="131"/>
        <v/>
      </c>
    </row>
    <row r="5725" spans="11:16" x14ac:dyDescent="0.25">
      <c r="K5725" s="5"/>
      <c r="P5725" s="4" t="str">
        <f t="shared" si="131"/>
        <v/>
      </c>
    </row>
    <row r="5726" spans="11:16" x14ac:dyDescent="0.25">
      <c r="K5726" s="5"/>
      <c r="P5726" s="4" t="str">
        <f t="shared" si="131"/>
        <v/>
      </c>
    </row>
    <row r="5727" spans="11:16" x14ac:dyDescent="0.25">
      <c r="K5727" s="5"/>
      <c r="P5727" s="4" t="str">
        <f t="shared" si="131"/>
        <v/>
      </c>
    </row>
    <row r="5728" spans="11:16" x14ac:dyDescent="0.25">
      <c r="K5728" s="5"/>
      <c r="P5728" s="4" t="str">
        <f t="shared" si="131"/>
        <v/>
      </c>
    </row>
    <row r="5729" spans="11:16" x14ac:dyDescent="0.25">
      <c r="K5729" s="5"/>
      <c r="P5729" s="4" t="str">
        <f t="shared" si="131"/>
        <v/>
      </c>
    </row>
    <row r="5730" spans="11:16" x14ac:dyDescent="0.25">
      <c r="K5730" s="5"/>
      <c r="P5730" s="4" t="str">
        <f t="shared" si="131"/>
        <v/>
      </c>
    </row>
    <row r="5731" spans="11:16" x14ac:dyDescent="0.25">
      <c r="K5731" s="5"/>
      <c r="P5731" s="4" t="str">
        <f t="shared" si="131"/>
        <v/>
      </c>
    </row>
    <row r="5732" spans="11:16" x14ac:dyDescent="0.25">
      <c r="K5732" s="5"/>
      <c r="P5732" s="4" t="str">
        <f t="shared" si="131"/>
        <v/>
      </c>
    </row>
    <row r="5733" spans="11:16" x14ac:dyDescent="0.25">
      <c r="K5733" s="5"/>
      <c r="P5733" s="4" t="str">
        <f t="shared" si="131"/>
        <v/>
      </c>
    </row>
    <row r="5734" spans="11:16" x14ac:dyDescent="0.25">
      <c r="K5734" s="5"/>
      <c r="P5734" s="4" t="str">
        <f t="shared" si="131"/>
        <v/>
      </c>
    </row>
    <row r="5735" spans="11:16" x14ac:dyDescent="0.25">
      <c r="K5735" s="5"/>
      <c r="P5735" s="4" t="str">
        <f t="shared" si="131"/>
        <v/>
      </c>
    </row>
    <row r="5736" spans="11:16" x14ac:dyDescent="0.25">
      <c r="K5736" s="5"/>
      <c r="P5736" s="4" t="str">
        <f t="shared" si="131"/>
        <v/>
      </c>
    </row>
    <row r="5737" spans="11:16" x14ac:dyDescent="0.25">
      <c r="K5737" s="5"/>
      <c r="P5737" s="4" t="str">
        <f t="shared" si="131"/>
        <v/>
      </c>
    </row>
    <row r="5738" spans="11:16" x14ac:dyDescent="0.25">
      <c r="K5738" s="5"/>
      <c r="P5738" s="4" t="str">
        <f t="shared" si="131"/>
        <v/>
      </c>
    </row>
    <row r="5739" spans="11:16" x14ac:dyDescent="0.25">
      <c r="K5739" s="5"/>
      <c r="P5739" s="4" t="str">
        <f t="shared" si="131"/>
        <v/>
      </c>
    </row>
    <row r="5740" spans="11:16" x14ac:dyDescent="0.25">
      <c r="K5740" s="5"/>
      <c r="P5740" s="4" t="str">
        <f t="shared" si="131"/>
        <v/>
      </c>
    </row>
    <row r="5741" spans="11:16" x14ac:dyDescent="0.25">
      <c r="K5741" s="5"/>
      <c r="P5741" s="4" t="str">
        <f t="shared" si="131"/>
        <v/>
      </c>
    </row>
    <row r="5742" spans="11:16" x14ac:dyDescent="0.25">
      <c r="K5742" s="5"/>
      <c r="P5742" s="4" t="str">
        <f t="shared" si="131"/>
        <v/>
      </c>
    </row>
    <row r="5743" spans="11:16" x14ac:dyDescent="0.25">
      <c r="K5743" s="5"/>
      <c r="P5743" s="4" t="str">
        <f t="shared" si="131"/>
        <v/>
      </c>
    </row>
    <row r="5744" spans="11:16" x14ac:dyDescent="0.25">
      <c r="K5744" s="5"/>
      <c r="P5744" s="4" t="str">
        <f t="shared" si="131"/>
        <v/>
      </c>
    </row>
    <row r="5745" spans="11:16" x14ac:dyDescent="0.25">
      <c r="K5745" s="5"/>
      <c r="P5745" s="4" t="str">
        <f t="shared" si="131"/>
        <v/>
      </c>
    </row>
    <row r="5746" spans="11:16" x14ac:dyDescent="0.25">
      <c r="K5746" s="5"/>
      <c r="P5746" s="4" t="str">
        <f t="shared" si="131"/>
        <v/>
      </c>
    </row>
    <row r="5747" spans="11:16" x14ac:dyDescent="0.25">
      <c r="K5747" s="5"/>
      <c r="P5747" s="4" t="str">
        <f t="shared" si="131"/>
        <v/>
      </c>
    </row>
    <row r="5748" spans="11:16" x14ac:dyDescent="0.25">
      <c r="K5748" s="5"/>
      <c r="P5748" s="4" t="str">
        <f t="shared" si="131"/>
        <v/>
      </c>
    </row>
    <row r="5749" spans="11:16" x14ac:dyDescent="0.25">
      <c r="K5749" s="5"/>
      <c r="P5749" s="4" t="str">
        <f t="shared" si="131"/>
        <v/>
      </c>
    </row>
    <row r="5750" spans="11:16" x14ac:dyDescent="0.25">
      <c r="K5750" s="5"/>
      <c r="P5750" s="4" t="str">
        <f t="shared" si="131"/>
        <v/>
      </c>
    </row>
    <row r="5751" spans="11:16" x14ac:dyDescent="0.25">
      <c r="K5751" s="5"/>
      <c r="P5751" s="4" t="str">
        <f t="shared" si="131"/>
        <v/>
      </c>
    </row>
    <row r="5752" spans="11:16" x14ac:dyDescent="0.25">
      <c r="K5752" s="5"/>
      <c r="P5752" s="4" t="str">
        <f t="shared" si="131"/>
        <v/>
      </c>
    </row>
    <row r="5753" spans="11:16" x14ac:dyDescent="0.25">
      <c r="K5753" s="5"/>
      <c r="P5753" s="4" t="str">
        <f t="shared" si="131"/>
        <v/>
      </c>
    </row>
    <row r="5754" spans="11:16" x14ac:dyDescent="0.25">
      <c r="K5754" s="5"/>
      <c r="P5754" s="4" t="str">
        <f t="shared" si="131"/>
        <v/>
      </c>
    </row>
    <row r="5755" spans="11:16" x14ac:dyDescent="0.25">
      <c r="K5755" s="5"/>
      <c r="P5755" s="4" t="str">
        <f t="shared" si="131"/>
        <v/>
      </c>
    </row>
    <row r="5756" spans="11:16" x14ac:dyDescent="0.25">
      <c r="K5756" s="5"/>
      <c r="P5756" s="4" t="str">
        <f t="shared" si="131"/>
        <v/>
      </c>
    </row>
    <row r="5757" spans="11:16" x14ac:dyDescent="0.25">
      <c r="K5757" s="5"/>
      <c r="P5757" s="4" t="str">
        <f t="shared" si="131"/>
        <v/>
      </c>
    </row>
    <row r="5758" spans="11:16" x14ac:dyDescent="0.25">
      <c r="K5758" s="5"/>
      <c r="P5758" s="4" t="str">
        <f t="shared" si="131"/>
        <v/>
      </c>
    </row>
    <row r="5759" spans="11:16" x14ac:dyDescent="0.25">
      <c r="K5759" s="5"/>
      <c r="P5759" s="4" t="str">
        <f t="shared" si="131"/>
        <v/>
      </c>
    </row>
    <row r="5760" spans="11:16" x14ac:dyDescent="0.25">
      <c r="K5760" s="5"/>
      <c r="P5760" s="4" t="str">
        <f t="shared" si="131"/>
        <v/>
      </c>
    </row>
    <row r="5761" spans="11:16" x14ac:dyDescent="0.25">
      <c r="K5761" s="5"/>
      <c r="P5761" s="4" t="str">
        <f t="shared" si="131"/>
        <v/>
      </c>
    </row>
    <row r="5762" spans="11:16" x14ac:dyDescent="0.25">
      <c r="K5762" s="5"/>
      <c r="P5762" s="4" t="str">
        <f t="shared" si="131"/>
        <v/>
      </c>
    </row>
    <row r="5763" spans="11:16" x14ac:dyDescent="0.25">
      <c r="K5763" s="5"/>
      <c r="P5763" s="4" t="str">
        <f t="shared" ref="P5763:P5826" si="132">LEFT($A5763,22)</f>
        <v/>
      </c>
    </row>
    <row r="5764" spans="11:16" x14ac:dyDescent="0.25">
      <c r="K5764" s="5"/>
      <c r="P5764" s="4" t="str">
        <f t="shared" si="132"/>
        <v/>
      </c>
    </row>
    <row r="5765" spans="11:16" x14ac:dyDescent="0.25">
      <c r="K5765" s="5"/>
      <c r="P5765" s="4" t="str">
        <f t="shared" si="132"/>
        <v/>
      </c>
    </row>
    <row r="5766" spans="11:16" x14ac:dyDescent="0.25">
      <c r="K5766" s="5"/>
      <c r="P5766" s="4" t="str">
        <f t="shared" si="132"/>
        <v/>
      </c>
    </row>
    <row r="5767" spans="11:16" x14ac:dyDescent="0.25">
      <c r="K5767" s="5"/>
      <c r="P5767" s="4" t="str">
        <f t="shared" si="132"/>
        <v/>
      </c>
    </row>
    <row r="5768" spans="11:16" x14ac:dyDescent="0.25">
      <c r="K5768" s="5"/>
      <c r="P5768" s="4" t="str">
        <f t="shared" si="132"/>
        <v/>
      </c>
    </row>
    <row r="5769" spans="11:16" x14ac:dyDescent="0.25">
      <c r="K5769" s="5"/>
      <c r="P5769" s="4" t="str">
        <f t="shared" si="132"/>
        <v/>
      </c>
    </row>
    <row r="5770" spans="11:16" x14ac:dyDescent="0.25">
      <c r="K5770" s="5"/>
      <c r="P5770" s="4" t="str">
        <f t="shared" si="132"/>
        <v/>
      </c>
    </row>
    <row r="5771" spans="11:16" x14ac:dyDescent="0.25">
      <c r="K5771" s="5"/>
      <c r="P5771" s="4" t="str">
        <f t="shared" si="132"/>
        <v/>
      </c>
    </row>
    <row r="5772" spans="11:16" x14ac:dyDescent="0.25">
      <c r="K5772" s="5"/>
      <c r="P5772" s="4" t="str">
        <f t="shared" si="132"/>
        <v/>
      </c>
    </row>
    <row r="5773" spans="11:16" x14ac:dyDescent="0.25">
      <c r="K5773" s="5"/>
      <c r="P5773" s="4" t="str">
        <f t="shared" si="132"/>
        <v/>
      </c>
    </row>
    <row r="5774" spans="11:16" x14ac:dyDescent="0.25">
      <c r="K5774" s="5"/>
      <c r="P5774" s="4" t="str">
        <f t="shared" si="132"/>
        <v/>
      </c>
    </row>
    <row r="5775" spans="11:16" x14ac:dyDescent="0.25">
      <c r="K5775" s="5"/>
      <c r="P5775" s="4" t="str">
        <f t="shared" si="132"/>
        <v/>
      </c>
    </row>
    <row r="5776" spans="11:16" x14ac:dyDescent="0.25">
      <c r="K5776" s="5"/>
      <c r="P5776" s="4" t="str">
        <f t="shared" si="132"/>
        <v/>
      </c>
    </row>
    <row r="5777" spans="11:16" x14ac:dyDescent="0.25">
      <c r="K5777" s="5"/>
      <c r="P5777" s="4" t="str">
        <f t="shared" si="132"/>
        <v/>
      </c>
    </row>
    <row r="5778" spans="11:16" x14ac:dyDescent="0.25">
      <c r="K5778" s="5"/>
      <c r="P5778" s="4" t="str">
        <f t="shared" si="132"/>
        <v/>
      </c>
    </row>
    <row r="5779" spans="11:16" x14ac:dyDescent="0.25">
      <c r="K5779" s="5"/>
      <c r="P5779" s="4" t="str">
        <f t="shared" si="132"/>
        <v/>
      </c>
    </row>
    <row r="5780" spans="11:16" x14ac:dyDescent="0.25">
      <c r="K5780" s="5"/>
      <c r="P5780" s="4" t="str">
        <f t="shared" si="132"/>
        <v/>
      </c>
    </row>
    <row r="5781" spans="11:16" x14ac:dyDescent="0.25">
      <c r="K5781" s="5"/>
      <c r="P5781" s="4" t="str">
        <f t="shared" si="132"/>
        <v/>
      </c>
    </row>
    <row r="5782" spans="11:16" x14ac:dyDescent="0.25">
      <c r="K5782" s="5"/>
      <c r="P5782" s="4" t="str">
        <f t="shared" si="132"/>
        <v/>
      </c>
    </row>
    <row r="5783" spans="11:16" x14ac:dyDescent="0.25">
      <c r="K5783" s="5"/>
      <c r="P5783" s="4" t="str">
        <f t="shared" si="132"/>
        <v/>
      </c>
    </row>
    <row r="5784" spans="11:16" x14ac:dyDescent="0.25">
      <c r="K5784" s="5"/>
      <c r="P5784" s="4" t="str">
        <f t="shared" si="132"/>
        <v/>
      </c>
    </row>
    <row r="5785" spans="11:16" x14ac:dyDescent="0.25">
      <c r="K5785" s="5"/>
      <c r="P5785" s="4" t="str">
        <f t="shared" si="132"/>
        <v/>
      </c>
    </row>
    <row r="5786" spans="11:16" x14ac:dyDescent="0.25">
      <c r="K5786" s="5"/>
      <c r="P5786" s="4" t="str">
        <f t="shared" si="132"/>
        <v/>
      </c>
    </row>
    <row r="5787" spans="11:16" x14ac:dyDescent="0.25">
      <c r="K5787" s="5"/>
      <c r="P5787" s="4" t="str">
        <f t="shared" si="132"/>
        <v/>
      </c>
    </row>
    <row r="5788" spans="11:16" x14ac:dyDescent="0.25">
      <c r="K5788" s="5"/>
      <c r="P5788" s="4" t="str">
        <f t="shared" si="132"/>
        <v/>
      </c>
    </row>
    <row r="5789" spans="11:16" x14ac:dyDescent="0.25">
      <c r="K5789" s="5"/>
      <c r="P5789" s="4" t="str">
        <f t="shared" si="132"/>
        <v/>
      </c>
    </row>
    <row r="5790" spans="11:16" x14ac:dyDescent="0.25">
      <c r="K5790" s="5"/>
      <c r="P5790" s="4" t="str">
        <f t="shared" si="132"/>
        <v/>
      </c>
    </row>
    <row r="5791" spans="11:16" x14ac:dyDescent="0.25">
      <c r="K5791" s="5"/>
      <c r="P5791" s="4" t="str">
        <f t="shared" si="132"/>
        <v/>
      </c>
    </row>
    <row r="5792" spans="11:16" x14ac:dyDescent="0.25">
      <c r="K5792" s="5"/>
      <c r="P5792" s="4" t="str">
        <f t="shared" si="132"/>
        <v/>
      </c>
    </row>
    <row r="5793" spans="11:16" x14ac:dyDescent="0.25">
      <c r="K5793" s="5"/>
      <c r="P5793" s="4" t="str">
        <f t="shared" si="132"/>
        <v/>
      </c>
    </row>
    <row r="5794" spans="11:16" x14ac:dyDescent="0.25">
      <c r="K5794" s="5"/>
      <c r="P5794" s="4" t="str">
        <f t="shared" si="132"/>
        <v/>
      </c>
    </row>
    <row r="5795" spans="11:16" x14ac:dyDescent="0.25">
      <c r="K5795" s="5"/>
      <c r="P5795" s="4" t="str">
        <f t="shared" si="132"/>
        <v/>
      </c>
    </row>
    <row r="5796" spans="11:16" x14ac:dyDescent="0.25">
      <c r="K5796" s="5"/>
      <c r="P5796" s="4" t="str">
        <f t="shared" si="132"/>
        <v/>
      </c>
    </row>
    <row r="5797" spans="11:16" x14ac:dyDescent="0.25">
      <c r="K5797" s="5"/>
      <c r="P5797" s="4" t="str">
        <f t="shared" si="132"/>
        <v/>
      </c>
    </row>
    <row r="5798" spans="11:16" x14ac:dyDescent="0.25">
      <c r="K5798" s="5"/>
      <c r="P5798" s="4" t="str">
        <f t="shared" si="132"/>
        <v/>
      </c>
    </row>
    <row r="5799" spans="11:16" x14ac:dyDescent="0.25">
      <c r="K5799" s="5"/>
      <c r="P5799" s="4" t="str">
        <f t="shared" si="132"/>
        <v/>
      </c>
    </row>
    <row r="5800" spans="11:16" x14ac:dyDescent="0.25">
      <c r="K5800" s="5"/>
      <c r="P5800" s="4" t="str">
        <f t="shared" si="132"/>
        <v/>
      </c>
    </row>
    <row r="5801" spans="11:16" x14ac:dyDescent="0.25">
      <c r="K5801" s="5"/>
      <c r="P5801" s="4" t="str">
        <f t="shared" si="132"/>
        <v/>
      </c>
    </row>
    <row r="5802" spans="11:16" x14ac:dyDescent="0.25">
      <c r="K5802" s="5"/>
      <c r="P5802" s="4" t="str">
        <f t="shared" si="132"/>
        <v/>
      </c>
    </row>
    <row r="5803" spans="11:16" x14ac:dyDescent="0.25">
      <c r="K5803" s="5"/>
      <c r="P5803" s="4" t="str">
        <f t="shared" si="132"/>
        <v/>
      </c>
    </row>
    <row r="5804" spans="11:16" x14ac:dyDescent="0.25">
      <c r="K5804" s="5"/>
      <c r="P5804" s="4" t="str">
        <f t="shared" si="132"/>
        <v/>
      </c>
    </row>
    <row r="5805" spans="11:16" x14ac:dyDescent="0.25">
      <c r="K5805" s="5"/>
      <c r="P5805" s="4" t="str">
        <f t="shared" si="132"/>
        <v/>
      </c>
    </row>
    <row r="5806" spans="11:16" x14ac:dyDescent="0.25">
      <c r="K5806" s="5"/>
      <c r="P5806" s="4" t="str">
        <f t="shared" si="132"/>
        <v/>
      </c>
    </row>
    <row r="5807" spans="11:16" x14ac:dyDescent="0.25">
      <c r="K5807" s="5"/>
      <c r="P5807" s="4" t="str">
        <f t="shared" si="132"/>
        <v/>
      </c>
    </row>
    <row r="5808" spans="11:16" x14ac:dyDescent="0.25">
      <c r="K5808" s="5"/>
      <c r="P5808" s="4" t="str">
        <f t="shared" si="132"/>
        <v/>
      </c>
    </row>
    <row r="5809" spans="11:16" x14ac:dyDescent="0.25">
      <c r="K5809" s="5"/>
      <c r="P5809" s="4" t="str">
        <f t="shared" si="132"/>
        <v/>
      </c>
    </row>
    <row r="5810" spans="11:16" x14ac:dyDescent="0.25">
      <c r="K5810" s="5"/>
      <c r="P5810" s="4" t="str">
        <f t="shared" si="132"/>
        <v/>
      </c>
    </row>
    <row r="5811" spans="11:16" x14ac:dyDescent="0.25">
      <c r="K5811" s="5"/>
      <c r="P5811" s="4" t="str">
        <f t="shared" si="132"/>
        <v/>
      </c>
    </row>
    <row r="5812" spans="11:16" x14ac:dyDescent="0.25">
      <c r="K5812" s="5"/>
      <c r="P5812" s="4" t="str">
        <f t="shared" si="132"/>
        <v/>
      </c>
    </row>
    <row r="5813" spans="11:16" x14ac:dyDescent="0.25">
      <c r="K5813" s="5"/>
      <c r="P5813" s="4" t="str">
        <f t="shared" si="132"/>
        <v/>
      </c>
    </row>
    <row r="5814" spans="11:16" x14ac:dyDescent="0.25">
      <c r="K5814" s="5"/>
      <c r="P5814" s="4" t="str">
        <f t="shared" si="132"/>
        <v/>
      </c>
    </row>
    <row r="5815" spans="11:16" x14ac:dyDescent="0.25">
      <c r="K5815" s="5"/>
      <c r="P5815" s="4" t="str">
        <f t="shared" si="132"/>
        <v/>
      </c>
    </row>
    <row r="5816" spans="11:16" x14ac:dyDescent="0.25">
      <c r="K5816" s="5"/>
      <c r="P5816" s="4" t="str">
        <f t="shared" si="132"/>
        <v/>
      </c>
    </row>
    <row r="5817" spans="11:16" x14ac:dyDescent="0.25">
      <c r="K5817" s="5"/>
      <c r="P5817" s="4" t="str">
        <f t="shared" si="132"/>
        <v/>
      </c>
    </row>
    <row r="5818" spans="11:16" x14ac:dyDescent="0.25">
      <c r="K5818" s="5"/>
      <c r="P5818" s="4" t="str">
        <f t="shared" si="132"/>
        <v/>
      </c>
    </row>
    <row r="5819" spans="11:16" x14ac:dyDescent="0.25">
      <c r="K5819" s="5"/>
      <c r="P5819" s="4" t="str">
        <f t="shared" si="132"/>
        <v/>
      </c>
    </row>
    <row r="5820" spans="11:16" x14ac:dyDescent="0.25">
      <c r="K5820" s="5"/>
      <c r="P5820" s="4" t="str">
        <f t="shared" si="132"/>
        <v/>
      </c>
    </row>
    <row r="5821" spans="11:16" x14ac:dyDescent="0.25">
      <c r="K5821" s="5"/>
      <c r="P5821" s="4" t="str">
        <f t="shared" si="132"/>
        <v/>
      </c>
    </row>
    <row r="5822" spans="11:16" x14ac:dyDescent="0.25">
      <c r="K5822" s="5"/>
      <c r="P5822" s="4" t="str">
        <f t="shared" si="132"/>
        <v/>
      </c>
    </row>
    <row r="5823" spans="11:16" x14ac:dyDescent="0.25">
      <c r="K5823" s="5"/>
      <c r="P5823" s="4" t="str">
        <f t="shared" si="132"/>
        <v/>
      </c>
    </row>
    <row r="5824" spans="11:16" x14ac:dyDescent="0.25">
      <c r="K5824" s="5"/>
      <c r="P5824" s="4" t="str">
        <f t="shared" si="132"/>
        <v/>
      </c>
    </row>
    <row r="5825" spans="11:16" x14ac:dyDescent="0.25">
      <c r="K5825" s="5"/>
      <c r="P5825" s="4" t="str">
        <f t="shared" si="132"/>
        <v/>
      </c>
    </row>
    <row r="5826" spans="11:16" x14ac:dyDescent="0.25">
      <c r="K5826" s="5"/>
      <c r="P5826" s="4" t="str">
        <f t="shared" si="132"/>
        <v/>
      </c>
    </row>
    <row r="5827" spans="11:16" x14ac:dyDescent="0.25">
      <c r="K5827" s="5"/>
      <c r="P5827" s="4" t="str">
        <f t="shared" ref="P5827:P5890" si="133">LEFT($A5827,22)</f>
        <v/>
      </c>
    </row>
    <row r="5828" spans="11:16" x14ac:dyDescent="0.25">
      <c r="K5828" s="5"/>
      <c r="P5828" s="4" t="str">
        <f t="shared" si="133"/>
        <v/>
      </c>
    </row>
    <row r="5829" spans="11:16" x14ac:dyDescent="0.25">
      <c r="K5829" s="5"/>
      <c r="P5829" s="4" t="str">
        <f t="shared" si="133"/>
        <v/>
      </c>
    </row>
    <row r="5830" spans="11:16" x14ac:dyDescent="0.25">
      <c r="K5830" s="5"/>
      <c r="P5830" s="4" t="str">
        <f t="shared" si="133"/>
        <v/>
      </c>
    </row>
    <row r="5831" spans="11:16" x14ac:dyDescent="0.25">
      <c r="K5831" s="5"/>
      <c r="P5831" s="4" t="str">
        <f t="shared" si="133"/>
        <v/>
      </c>
    </row>
    <row r="5832" spans="11:16" x14ac:dyDescent="0.25">
      <c r="K5832" s="5"/>
      <c r="P5832" s="4" t="str">
        <f t="shared" si="133"/>
        <v/>
      </c>
    </row>
    <row r="5833" spans="11:16" x14ac:dyDescent="0.25">
      <c r="K5833" s="5"/>
      <c r="P5833" s="4" t="str">
        <f t="shared" si="133"/>
        <v/>
      </c>
    </row>
    <row r="5834" spans="11:16" x14ac:dyDescent="0.25">
      <c r="K5834" s="5"/>
      <c r="P5834" s="4" t="str">
        <f t="shared" si="133"/>
        <v/>
      </c>
    </row>
    <row r="5835" spans="11:16" x14ac:dyDescent="0.25">
      <c r="K5835" s="5"/>
      <c r="P5835" s="4" t="str">
        <f t="shared" si="133"/>
        <v/>
      </c>
    </row>
    <row r="5836" spans="11:16" x14ac:dyDescent="0.25">
      <c r="K5836" s="5"/>
      <c r="P5836" s="4" t="str">
        <f t="shared" si="133"/>
        <v/>
      </c>
    </row>
    <row r="5837" spans="11:16" x14ac:dyDescent="0.25">
      <c r="K5837" s="5"/>
      <c r="P5837" s="4" t="str">
        <f t="shared" si="133"/>
        <v/>
      </c>
    </row>
    <row r="5838" spans="11:16" x14ac:dyDescent="0.25">
      <c r="K5838" s="5"/>
      <c r="P5838" s="4" t="str">
        <f t="shared" si="133"/>
        <v/>
      </c>
    </row>
    <row r="5839" spans="11:16" x14ac:dyDescent="0.25">
      <c r="K5839" s="5"/>
      <c r="P5839" s="4" t="str">
        <f t="shared" si="133"/>
        <v/>
      </c>
    </row>
    <row r="5840" spans="11:16" x14ac:dyDescent="0.25">
      <c r="K5840" s="5"/>
      <c r="P5840" s="4" t="str">
        <f t="shared" si="133"/>
        <v/>
      </c>
    </row>
    <row r="5841" spans="11:16" x14ac:dyDescent="0.25">
      <c r="K5841" s="5"/>
      <c r="P5841" s="4" t="str">
        <f t="shared" si="133"/>
        <v/>
      </c>
    </row>
    <row r="5842" spans="11:16" x14ac:dyDescent="0.25">
      <c r="K5842" s="5"/>
      <c r="P5842" s="4" t="str">
        <f t="shared" si="133"/>
        <v/>
      </c>
    </row>
    <row r="5843" spans="11:16" x14ac:dyDescent="0.25">
      <c r="K5843" s="5"/>
      <c r="P5843" s="4" t="str">
        <f t="shared" si="133"/>
        <v/>
      </c>
    </row>
    <row r="5844" spans="11:16" x14ac:dyDescent="0.25">
      <c r="K5844" s="5"/>
      <c r="P5844" s="4" t="str">
        <f t="shared" si="133"/>
        <v/>
      </c>
    </row>
    <row r="5845" spans="11:16" x14ac:dyDescent="0.25">
      <c r="K5845" s="5"/>
      <c r="P5845" s="4" t="str">
        <f t="shared" si="133"/>
        <v/>
      </c>
    </row>
    <row r="5846" spans="11:16" x14ac:dyDescent="0.25">
      <c r="K5846" s="5"/>
      <c r="P5846" s="4" t="str">
        <f t="shared" si="133"/>
        <v/>
      </c>
    </row>
    <row r="5847" spans="11:16" x14ac:dyDescent="0.25">
      <c r="K5847" s="5"/>
      <c r="P5847" s="4" t="str">
        <f t="shared" si="133"/>
        <v/>
      </c>
    </row>
    <row r="5848" spans="11:16" x14ac:dyDescent="0.25">
      <c r="K5848" s="5"/>
      <c r="P5848" s="4" t="str">
        <f t="shared" si="133"/>
        <v/>
      </c>
    </row>
    <row r="5849" spans="11:16" x14ac:dyDescent="0.25">
      <c r="K5849" s="5"/>
      <c r="P5849" s="4" t="str">
        <f t="shared" si="133"/>
        <v/>
      </c>
    </row>
    <row r="5850" spans="11:16" x14ac:dyDescent="0.25">
      <c r="K5850" s="5"/>
      <c r="P5850" s="4" t="str">
        <f t="shared" si="133"/>
        <v/>
      </c>
    </row>
    <row r="5851" spans="11:16" x14ac:dyDescent="0.25">
      <c r="K5851" s="5"/>
      <c r="P5851" s="4" t="str">
        <f t="shared" si="133"/>
        <v/>
      </c>
    </row>
    <row r="5852" spans="11:16" x14ac:dyDescent="0.25">
      <c r="K5852" s="5"/>
      <c r="P5852" s="4" t="str">
        <f t="shared" si="133"/>
        <v/>
      </c>
    </row>
    <row r="5853" spans="11:16" x14ac:dyDescent="0.25">
      <c r="K5853" s="5"/>
      <c r="P5853" s="4" t="str">
        <f t="shared" si="133"/>
        <v/>
      </c>
    </row>
    <row r="5854" spans="11:16" x14ac:dyDescent="0.25">
      <c r="K5854" s="5"/>
      <c r="P5854" s="4" t="str">
        <f t="shared" si="133"/>
        <v/>
      </c>
    </row>
    <row r="5855" spans="11:16" x14ac:dyDescent="0.25">
      <c r="K5855" s="5"/>
      <c r="P5855" s="4" t="str">
        <f t="shared" si="133"/>
        <v/>
      </c>
    </row>
    <row r="5856" spans="11:16" x14ac:dyDescent="0.25">
      <c r="K5856" s="5"/>
      <c r="P5856" s="4" t="str">
        <f t="shared" si="133"/>
        <v/>
      </c>
    </row>
    <row r="5857" spans="11:16" x14ac:dyDescent="0.25">
      <c r="K5857" s="5"/>
      <c r="P5857" s="4" t="str">
        <f t="shared" si="133"/>
        <v/>
      </c>
    </row>
    <row r="5858" spans="11:16" x14ac:dyDescent="0.25">
      <c r="K5858" s="5"/>
      <c r="P5858" s="4" t="str">
        <f t="shared" si="133"/>
        <v/>
      </c>
    </row>
    <row r="5859" spans="11:16" x14ac:dyDescent="0.25">
      <c r="K5859" s="5"/>
      <c r="P5859" s="4" t="str">
        <f t="shared" si="133"/>
        <v/>
      </c>
    </row>
    <row r="5860" spans="11:16" x14ac:dyDescent="0.25">
      <c r="K5860" s="5"/>
      <c r="P5860" s="4" t="str">
        <f t="shared" si="133"/>
        <v/>
      </c>
    </row>
    <row r="5861" spans="11:16" x14ac:dyDescent="0.25">
      <c r="K5861" s="5"/>
      <c r="P5861" s="4" t="str">
        <f t="shared" si="133"/>
        <v/>
      </c>
    </row>
    <row r="5862" spans="11:16" x14ac:dyDescent="0.25">
      <c r="K5862" s="5"/>
      <c r="P5862" s="4" t="str">
        <f t="shared" si="133"/>
        <v/>
      </c>
    </row>
    <row r="5863" spans="11:16" x14ac:dyDescent="0.25">
      <c r="K5863" s="5"/>
      <c r="P5863" s="4" t="str">
        <f t="shared" si="133"/>
        <v/>
      </c>
    </row>
    <row r="5864" spans="11:16" x14ac:dyDescent="0.25">
      <c r="K5864" s="5"/>
      <c r="P5864" s="4" t="str">
        <f t="shared" si="133"/>
        <v/>
      </c>
    </row>
    <row r="5865" spans="11:16" x14ac:dyDescent="0.25">
      <c r="K5865" s="5"/>
      <c r="P5865" s="4" t="str">
        <f t="shared" si="133"/>
        <v/>
      </c>
    </row>
    <row r="5866" spans="11:16" x14ac:dyDescent="0.25">
      <c r="K5866" s="5"/>
      <c r="P5866" s="4" t="str">
        <f t="shared" si="133"/>
        <v/>
      </c>
    </row>
    <row r="5867" spans="11:16" x14ac:dyDescent="0.25">
      <c r="K5867" s="5"/>
      <c r="P5867" s="4" t="str">
        <f t="shared" si="133"/>
        <v/>
      </c>
    </row>
    <row r="5868" spans="11:16" x14ac:dyDescent="0.25">
      <c r="K5868" s="5"/>
      <c r="P5868" s="4" t="str">
        <f t="shared" si="133"/>
        <v/>
      </c>
    </row>
    <row r="5869" spans="11:16" x14ac:dyDescent="0.25">
      <c r="K5869" s="5"/>
      <c r="P5869" s="4" t="str">
        <f t="shared" si="133"/>
        <v/>
      </c>
    </row>
    <row r="5870" spans="11:16" x14ac:dyDescent="0.25">
      <c r="K5870" s="5"/>
      <c r="P5870" s="4" t="str">
        <f t="shared" si="133"/>
        <v/>
      </c>
    </row>
    <row r="5871" spans="11:16" x14ac:dyDescent="0.25">
      <c r="K5871" s="5"/>
      <c r="P5871" s="4" t="str">
        <f t="shared" si="133"/>
        <v/>
      </c>
    </row>
    <row r="5872" spans="11:16" x14ac:dyDescent="0.25">
      <c r="K5872" s="5"/>
      <c r="P5872" s="4" t="str">
        <f t="shared" si="133"/>
        <v/>
      </c>
    </row>
    <row r="5873" spans="11:16" x14ac:dyDescent="0.25">
      <c r="K5873" s="5"/>
      <c r="P5873" s="4" t="str">
        <f t="shared" si="133"/>
        <v/>
      </c>
    </row>
    <row r="5874" spans="11:16" x14ac:dyDescent="0.25">
      <c r="K5874" s="5"/>
      <c r="P5874" s="4" t="str">
        <f t="shared" si="133"/>
        <v/>
      </c>
    </row>
    <row r="5875" spans="11:16" x14ac:dyDescent="0.25">
      <c r="K5875" s="5"/>
      <c r="P5875" s="4" t="str">
        <f t="shared" si="133"/>
        <v/>
      </c>
    </row>
    <row r="5876" spans="11:16" x14ac:dyDescent="0.25">
      <c r="K5876" s="5"/>
      <c r="P5876" s="4" t="str">
        <f t="shared" si="133"/>
        <v/>
      </c>
    </row>
    <row r="5877" spans="11:16" x14ac:dyDescent="0.25">
      <c r="K5877" s="5"/>
      <c r="P5877" s="4" t="str">
        <f t="shared" si="133"/>
        <v/>
      </c>
    </row>
    <row r="5878" spans="11:16" x14ac:dyDescent="0.25">
      <c r="K5878" s="5"/>
      <c r="P5878" s="4" t="str">
        <f t="shared" si="133"/>
        <v/>
      </c>
    </row>
    <row r="5879" spans="11:16" x14ac:dyDescent="0.25">
      <c r="K5879" s="5"/>
      <c r="P5879" s="4" t="str">
        <f t="shared" si="133"/>
        <v/>
      </c>
    </row>
    <row r="5880" spans="11:16" x14ac:dyDescent="0.25">
      <c r="K5880" s="5"/>
      <c r="P5880" s="4" t="str">
        <f t="shared" si="133"/>
        <v/>
      </c>
    </row>
    <row r="5881" spans="11:16" x14ac:dyDescent="0.25">
      <c r="K5881" s="5"/>
      <c r="P5881" s="4" t="str">
        <f t="shared" si="133"/>
        <v/>
      </c>
    </row>
    <row r="5882" spans="11:16" x14ac:dyDescent="0.25">
      <c r="K5882" s="5"/>
      <c r="P5882" s="4" t="str">
        <f t="shared" si="133"/>
        <v/>
      </c>
    </row>
    <row r="5883" spans="11:16" x14ac:dyDescent="0.25">
      <c r="K5883" s="5"/>
      <c r="P5883" s="4" t="str">
        <f t="shared" si="133"/>
        <v/>
      </c>
    </row>
    <row r="5884" spans="11:16" x14ac:dyDescent="0.25">
      <c r="K5884" s="5"/>
      <c r="P5884" s="4" t="str">
        <f t="shared" si="133"/>
        <v/>
      </c>
    </row>
    <row r="5885" spans="11:16" x14ac:dyDescent="0.25">
      <c r="K5885" s="5"/>
      <c r="P5885" s="4" t="str">
        <f t="shared" si="133"/>
        <v/>
      </c>
    </row>
    <row r="5886" spans="11:16" x14ac:dyDescent="0.25">
      <c r="K5886" s="5"/>
      <c r="P5886" s="4" t="str">
        <f t="shared" si="133"/>
        <v/>
      </c>
    </row>
    <row r="5887" spans="11:16" x14ac:dyDescent="0.25">
      <c r="K5887" s="5"/>
      <c r="P5887" s="4" t="str">
        <f t="shared" si="133"/>
        <v/>
      </c>
    </row>
    <row r="5888" spans="11:16" x14ac:dyDescent="0.25">
      <c r="K5888" s="5"/>
      <c r="P5888" s="4" t="str">
        <f t="shared" si="133"/>
        <v/>
      </c>
    </row>
    <row r="5889" spans="11:16" x14ac:dyDescent="0.25">
      <c r="K5889" s="5"/>
      <c r="P5889" s="4" t="str">
        <f t="shared" si="133"/>
        <v/>
      </c>
    </row>
    <row r="5890" spans="11:16" x14ac:dyDescent="0.25">
      <c r="K5890" s="5"/>
      <c r="P5890" s="4" t="str">
        <f t="shared" si="133"/>
        <v/>
      </c>
    </row>
    <row r="5891" spans="11:16" x14ac:dyDescent="0.25">
      <c r="K5891" s="5"/>
      <c r="P5891" s="4" t="str">
        <f t="shared" ref="P5891:P5954" si="134">LEFT($A5891,22)</f>
        <v/>
      </c>
    </row>
    <row r="5892" spans="11:16" x14ac:dyDescent="0.25">
      <c r="K5892" s="5"/>
      <c r="P5892" s="4" t="str">
        <f t="shared" si="134"/>
        <v/>
      </c>
    </row>
    <row r="5893" spans="11:16" x14ac:dyDescent="0.25">
      <c r="K5893" s="5"/>
      <c r="P5893" s="4" t="str">
        <f t="shared" si="134"/>
        <v/>
      </c>
    </row>
    <row r="5894" spans="11:16" x14ac:dyDescent="0.25">
      <c r="K5894" s="5"/>
      <c r="P5894" s="4" t="str">
        <f t="shared" si="134"/>
        <v/>
      </c>
    </row>
    <row r="5895" spans="11:16" x14ac:dyDescent="0.25">
      <c r="K5895" s="5"/>
      <c r="P5895" s="4" t="str">
        <f t="shared" si="134"/>
        <v/>
      </c>
    </row>
    <row r="5896" spans="11:16" x14ac:dyDescent="0.25">
      <c r="K5896" s="5"/>
      <c r="P5896" s="4" t="str">
        <f t="shared" si="134"/>
        <v/>
      </c>
    </row>
    <row r="5897" spans="11:16" x14ac:dyDescent="0.25">
      <c r="K5897" s="5"/>
      <c r="P5897" s="4" t="str">
        <f t="shared" si="134"/>
        <v/>
      </c>
    </row>
    <row r="5898" spans="11:16" x14ac:dyDescent="0.25">
      <c r="K5898" s="5"/>
      <c r="P5898" s="4" t="str">
        <f t="shared" si="134"/>
        <v/>
      </c>
    </row>
    <row r="5899" spans="11:16" x14ac:dyDescent="0.25">
      <c r="K5899" s="5"/>
      <c r="P5899" s="4" t="str">
        <f t="shared" si="134"/>
        <v/>
      </c>
    </row>
    <row r="5900" spans="11:16" x14ac:dyDescent="0.25">
      <c r="K5900" s="5"/>
      <c r="P5900" s="4" t="str">
        <f t="shared" si="134"/>
        <v/>
      </c>
    </row>
    <row r="5901" spans="11:16" x14ac:dyDescent="0.25">
      <c r="K5901" s="5"/>
      <c r="P5901" s="4" t="str">
        <f t="shared" si="134"/>
        <v/>
      </c>
    </row>
    <row r="5902" spans="11:16" x14ac:dyDescent="0.25">
      <c r="K5902" s="5"/>
      <c r="P5902" s="4" t="str">
        <f t="shared" si="134"/>
        <v/>
      </c>
    </row>
    <row r="5903" spans="11:16" x14ac:dyDescent="0.25">
      <c r="K5903" s="5"/>
      <c r="P5903" s="4" t="str">
        <f t="shared" si="134"/>
        <v/>
      </c>
    </row>
    <row r="5904" spans="11:16" x14ac:dyDescent="0.25">
      <c r="K5904" s="5"/>
      <c r="P5904" s="4" t="str">
        <f t="shared" si="134"/>
        <v/>
      </c>
    </row>
    <row r="5905" spans="11:16" x14ac:dyDescent="0.25">
      <c r="K5905" s="5"/>
      <c r="P5905" s="4" t="str">
        <f t="shared" si="134"/>
        <v/>
      </c>
    </row>
    <row r="5906" spans="11:16" x14ac:dyDescent="0.25">
      <c r="K5906" s="5"/>
      <c r="P5906" s="4" t="str">
        <f t="shared" si="134"/>
        <v/>
      </c>
    </row>
    <row r="5907" spans="11:16" x14ac:dyDescent="0.25">
      <c r="K5907" s="5"/>
      <c r="P5907" s="4" t="str">
        <f t="shared" si="134"/>
        <v/>
      </c>
    </row>
    <row r="5908" spans="11:16" x14ac:dyDescent="0.25">
      <c r="K5908" s="5"/>
      <c r="P5908" s="4" t="str">
        <f t="shared" si="134"/>
        <v/>
      </c>
    </row>
    <row r="5909" spans="11:16" x14ac:dyDescent="0.25">
      <c r="K5909" s="5"/>
      <c r="P5909" s="4" t="str">
        <f t="shared" si="134"/>
        <v/>
      </c>
    </row>
    <row r="5910" spans="11:16" x14ac:dyDescent="0.25">
      <c r="K5910" s="5"/>
      <c r="P5910" s="4" t="str">
        <f t="shared" si="134"/>
        <v/>
      </c>
    </row>
    <row r="5911" spans="11:16" x14ac:dyDescent="0.25">
      <c r="K5911" s="5"/>
      <c r="P5911" s="4" t="str">
        <f t="shared" si="134"/>
        <v/>
      </c>
    </row>
    <row r="5912" spans="11:16" x14ac:dyDescent="0.25">
      <c r="K5912" s="5"/>
      <c r="P5912" s="4" t="str">
        <f t="shared" si="134"/>
        <v/>
      </c>
    </row>
    <row r="5913" spans="11:16" x14ac:dyDescent="0.25">
      <c r="K5913" s="5"/>
      <c r="P5913" s="4" t="str">
        <f t="shared" si="134"/>
        <v/>
      </c>
    </row>
    <row r="5914" spans="11:16" x14ac:dyDescent="0.25">
      <c r="K5914" s="5"/>
      <c r="P5914" s="4" t="str">
        <f t="shared" si="134"/>
        <v/>
      </c>
    </row>
    <row r="5915" spans="11:16" x14ac:dyDescent="0.25">
      <c r="K5915" s="5"/>
      <c r="P5915" s="4" t="str">
        <f t="shared" si="134"/>
        <v/>
      </c>
    </row>
    <row r="5916" spans="11:16" x14ac:dyDescent="0.25">
      <c r="K5916" s="5"/>
      <c r="P5916" s="4" t="str">
        <f t="shared" si="134"/>
        <v/>
      </c>
    </row>
    <row r="5917" spans="11:16" x14ac:dyDescent="0.25">
      <c r="K5917" s="5"/>
      <c r="P5917" s="4" t="str">
        <f t="shared" si="134"/>
        <v/>
      </c>
    </row>
    <row r="5918" spans="11:16" x14ac:dyDescent="0.25">
      <c r="K5918" s="5"/>
      <c r="P5918" s="4" t="str">
        <f t="shared" si="134"/>
        <v/>
      </c>
    </row>
    <row r="5919" spans="11:16" x14ac:dyDescent="0.25">
      <c r="K5919" s="5"/>
      <c r="P5919" s="4" t="str">
        <f t="shared" si="134"/>
        <v/>
      </c>
    </row>
    <row r="5920" spans="11:16" x14ac:dyDescent="0.25">
      <c r="K5920" s="5"/>
      <c r="P5920" s="4" t="str">
        <f t="shared" si="134"/>
        <v/>
      </c>
    </row>
    <row r="5921" spans="11:16" x14ac:dyDescent="0.25">
      <c r="K5921" s="5"/>
      <c r="P5921" s="4" t="str">
        <f t="shared" si="134"/>
        <v/>
      </c>
    </row>
    <row r="5922" spans="11:16" x14ac:dyDescent="0.25">
      <c r="K5922" s="5"/>
      <c r="P5922" s="4" t="str">
        <f t="shared" si="134"/>
        <v/>
      </c>
    </row>
    <row r="5923" spans="11:16" x14ac:dyDescent="0.25">
      <c r="K5923" s="5"/>
      <c r="P5923" s="4" t="str">
        <f t="shared" si="134"/>
        <v/>
      </c>
    </row>
    <row r="5924" spans="11:16" x14ac:dyDescent="0.25">
      <c r="K5924" s="5"/>
      <c r="P5924" s="4" t="str">
        <f t="shared" si="134"/>
        <v/>
      </c>
    </row>
    <row r="5925" spans="11:16" x14ac:dyDescent="0.25">
      <c r="K5925" s="5"/>
      <c r="P5925" s="4" t="str">
        <f t="shared" si="134"/>
        <v/>
      </c>
    </row>
    <row r="5926" spans="11:16" x14ac:dyDescent="0.25">
      <c r="K5926" s="5"/>
      <c r="P5926" s="4" t="str">
        <f t="shared" si="134"/>
        <v/>
      </c>
    </row>
    <row r="5927" spans="11:16" x14ac:dyDescent="0.25">
      <c r="K5927" s="5"/>
      <c r="P5927" s="4" t="str">
        <f t="shared" si="134"/>
        <v/>
      </c>
    </row>
    <row r="5928" spans="11:16" x14ac:dyDescent="0.25">
      <c r="K5928" s="5"/>
      <c r="P5928" s="4" t="str">
        <f t="shared" si="134"/>
        <v/>
      </c>
    </row>
    <row r="5929" spans="11:16" x14ac:dyDescent="0.25">
      <c r="K5929" s="5"/>
      <c r="P5929" s="4" t="str">
        <f t="shared" si="134"/>
        <v/>
      </c>
    </row>
    <row r="5930" spans="11:16" x14ac:dyDescent="0.25">
      <c r="K5930" s="5"/>
      <c r="P5930" s="4" t="str">
        <f t="shared" si="134"/>
        <v/>
      </c>
    </row>
    <row r="5931" spans="11:16" x14ac:dyDescent="0.25">
      <c r="K5931" s="5"/>
      <c r="P5931" s="4" t="str">
        <f t="shared" si="134"/>
        <v/>
      </c>
    </row>
    <row r="5932" spans="11:16" x14ac:dyDescent="0.25">
      <c r="K5932" s="5"/>
      <c r="P5932" s="4" t="str">
        <f t="shared" si="134"/>
        <v/>
      </c>
    </row>
    <row r="5933" spans="11:16" x14ac:dyDescent="0.25">
      <c r="K5933" s="5"/>
      <c r="P5933" s="4" t="str">
        <f t="shared" si="134"/>
        <v/>
      </c>
    </row>
    <row r="5934" spans="11:16" x14ac:dyDescent="0.25">
      <c r="K5934" s="5"/>
      <c r="P5934" s="4" t="str">
        <f t="shared" si="134"/>
        <v/>
      </c>
    </row>
    <row r="5935" spans="11:16" x14ac:dyDescent="0.25">
      <c r="K5935" s="5"/>
      <c r="P5935" s="4" t="str">
        <f t="shared" si="134"/>
        <v/>
      </c>
    </row>
    <row r="5936" spans="11:16" x14ac:dyDescent="0.25">
      <c r="K5936" s="5"/>
      <c r="P5936" s="4" t="str">
        <f t="shared" si="134"/>
        <v/>
      </c>
    </row>
    <row r="5937" spans="11:16" x14ac:dyDescent="0.25">
      <c r="K5937" s="5"/>
      <c r="P5937" s="4" t="str">
        <f t="shared" si="134"/>
        <v/>
      </c>
    </row>
    <row r="5938" spans="11:16" x14ac:dyDescent="0.25">
      <c r="K5938" s="5"/>
      <c r="P5938" s="4" t="str">
        <f t="shared" si="134"/>
        <v/>
      </c>
    </row>
    <row r="5939" spans="11:16" x14ac:dyDescent="0.25">
      <c r="K5939" s="5"/>
      <c r="P5939" s="4" t="str">
        <f t="shared" si="134"/>
        <v/>
      </c>
    </row>
    <row r="5940" spans="11:16" x14ac:dyDescent="0.25">
      <c r="K5940" s="5"/>
      <c r="P5940" s="4" t="str">
        <f t="shared" si="134"/>
        <v/>
      </c>
    </row>
    <row r="5941" spans="11:16" x14ac:dyDescent="0.25">
      <c r="K5941" s="5"/>
      <c r="P5941" s="4" t="str">
        <f t="shared" si="134"/>
        <v/>
      </c>
    </row>
    <row r="5942" spans="11:16" x14ac:dyDescent="0.25">
      <c r="K5942" s="5"/>
      <c r="P5942" s="4" t="str">
        <f t="shared" si="134"/>
        <v/>
      </c>
    </row>
    <row r="5943" spans="11:16" x14ac:dyDescent="0.25">
      <c r="K5943" s="5"/>
      <c r="P5943" s="4" t="str">
        <f t="shared" si="134"/>
        <v/>
      </c>
    </row>
    <row r="5944" spans="11:16" x14ac:dyDescent="0.25">
      <c r="K5944" s="5"/>
      <c r="P5944" s="4" t="str">
        <f t="shared" si="134"/>
        <v/>
      </c>
    </row>
    <row r="5945" spans="11:16" x14ac:dyDescent="0.25">
      <c r="K5945" s="5"/>
      <c r="P5945" s="4" t="str">
        <f t="shared" si="134"/>
        <v/>
      </c>
    </row>
    <row r="5946" spans="11:16" x14ac:dyDescent="0.25">
      <c r="K5946" s="5"/>
      <c r="P5946" s="4" t="str">
        <f t="shared" si="134"/>
        <v/>
      </c>
    </row>
    <row r="5947" spans="11:16" x14ac:dyDescent="0.25">
      <c r="K5947" s="5"/>
      <c r="P5947" s="4" t="str">
        <f t="shared" si="134"/>
        <v/>
      </c>
    </row>
    <row r="5948" spans="11:16" x14ac:dyDescent="0.25">
      <c r="K5948" s="5"/>
      <c r="P5948" s="4" t="str">
        <f t="shared" si="134"/>
        <v/>
      </c>
    </row>
    <row r="5949" spans="11:16" x14ac:dyDescent="0.25">
      <c r="K5949" s="5"/>
      <c r="P5949" s="4" t="str">
        <f t="shared" si="134"/>
        <v/>
      </c>
    </row>
    <row r="5950" spans="11:16" x14ac:dyDescent="0.25">
      <c r="K5950" s="5"/>
      <c r="P5950" s="4" t="str">
        <f t="shared" si="134"/>
        <v/>
      </c>
    </row>
    <row r="5951" spans="11:16" x14ac:dyDescent="0.25">
      <c r="K5951" s="5"/>
      <c r="P5951" s="4" t="str">
        <f t="shared" si="134"/>
        <v/>
      </c>
    </row>
    <row r="5952" spans="11:16" x14ac:dyDescent="0.25">
      <c r="K5952" s="5"/>
      <c r="P5952" s="4" t="str">
        <f t="shared" si="134"/>
        <v/>
      </c>
    </row>
    <row r="5953" spans="11:16" x14ac:dyDescent="0.25">
      <c r="K5953" s="5"/>
      <c r="P5953" s="4" t="str">
        <f t="shared" si="134"/>
        <v/>
      </c>
    </row>
    <row r="5954" spans="11:16" x14ac:dyDescent="0.25">
      <c r="K5954" s="5"/>
      <c r="P5954" s="4" t="str">
        <f t="shared" si="134"/>
        <v/>
      </c>
    </row>
    <row r="5955" spans="11:16" x14ac:dyDescent="0.25">
      <c r="K5955" s="5"/>
      <c r="P5955" s="4" t="str">
        <f t="shared" ref="P5955:P6018" si="135">LEFT($A5955,22)</f>
        <v/>
      </c>
    </row>
    <row r="5956" spans="11:16" x14ac:dyDescent="0.25">
      <c r="K5956" s="5"/>
      <c r="P5956" s="4" t="str">
        <f t="shared" si="135"/>
        <v/>
      </c>
    </row>
    <row r="5957" spans="11:16" x14ac:dyDescent="0.25">
      <c r="K5957" s="5"/>
      <c r="P5957" s="4" t="str">
        <f t="shared" si="135"/>
        <v/>
      </c>
    </row>
    <row r="5958" spans="11:16" x14ac:dyDescent="0.25">
      <c r="K5958" s="5"/>
      <c r="P5958" s="4" t="str">
        <f t="shared" si="135"/>
        <v/>
      </c>
    </row>
    <row r="5959" spans="11:16" x14ac:dyDescent="0.25">
      <c r="K5959" s="5"/>
      <c r="P5959" s="4" t="str">
        <f t="shared" si="135"/>
        <v/>
      </c>
    </row>
    <row r="5960" spans="11:16" x14ac:dyDescent="0.25">
      <c r="K5960" s="5"/>
      <c r="P5960" s="4" t="str">
        <f t="shared" si="135"/>
        <v/>
      </c>
    </row>
    <row r="5961" spans="11:16" x14ac:dyDescent="0.25">
      <c r="K5961" s="5"/>
      <c r="P5961" s="4" t="str">
        <f t="shared" si="135"/>
        <v/>
      </c>
    </row>
    <row r="5962" spans="11:16" x14ac:dyDescent="0.25">
      <c r="K5962" s="5"/>
      <c r="P5962" s="4" t="str">
        <f t="shared" si="135"/>
        <v/>
      </c>
    </row>
    <row r="5963" spans="11:16" x14ac:dyDescent="0.25">
      <c r="K5963" s="5"/>
      <c r="P5963" s="4" t="str">
        <f t="shared" si="135"/>
        <v/>
      </c>
    </row>
    <row r="5964" spans="11:16" x14ac:dyDescent="0.25">
      <c r="K5964" s="5"/>
      <c r="P5964" s="4" t="str">
        <f t="shared" si="135"/>
        <v/>
      </c>
    </row>
    <row r="5965" spans="11:16" x14ac:dyDescent="0.25">
      <c r="K5965" s="5"/>
      <c r="P5965" s="4" t="str">
        <f t="shared" si="135"/>
        <v/>
      </c>
    </row>
    <row r="5966" spans="11:16" x14ac:dyDescent="0.25">
      <c r="K5966" s="5"/>
      <c r="P5966" s="4" t="str">
        <f t="shared" si="135"/>
        <v/>
      </c>
    </row>
    <row r="5967" spans="11:16" x14ac:dyDescent="0.25">
      <c r="K5967" s="5"/>
      <c r="P5967" s="4" t="str">
        <f t="shared" si="135"/>
        <v/>
      </c>
    </row>
    <row r="5968" spans="11:16" x14ac:dyDescent="0.25">
      <c r="K5968" s="5"/>
      <c r="P5968" s="4" t="str">
        <f t="shared" si="135"/>
        <v/>
      </c>
    </row>
    <row r="5969" spans="11:16" x14ac:dyDescent="0.25">
      <c r="K5969" s="5"/>
      <c r="P5969" s="4" t="str">
        <f t="shared" si="135"/>
        <v/>
      </c>
    </row>
    <row r="5970" spans="11:16" x14ac:dyDescent="0.25">
      <c r="K5970" s="5"/>
      <c r="P5970" s="4" t="str">
        <f t="shared" si="135"/>
        <v/>
      </c>
    </row>
    <row r="5971" spans="11:16" x14ac:dyDescent="0.25">
      <c r="K5971" s="5"/>
      <c r="P5971" s="4" t="str">
        <f t="shared" si="135"/>
        <v/>
      </c>
    </row>
    <row r="5972" spans="11:16" x14ac:dyDescent="0.25">
      <c r="K5972" s="5"/>
      <c r="P5972" s="4" t="str">
        <f t="shared" si="135"/>
        <v/>
      </c>
    </row>
    <row r="5973" spans="11:16" x14ac:dyDescent="0.25">
      <c r="K5973" s="5"/>
      <c r="P5973" s="4" t="str">
        <f t="shared" si="135"/>
        <v/>
      </c>
    </row>
    <row r="5974" spans="11:16" x14ac:dyDescent="0.25">
      <c r="K5974" s="5"/>
      <c r="P5974" s="4" t="str">
        <f t="shared" si="135"/>
        <v/>
      </c>
    </row>
    <row r="5975" spans="11:16" x14ac:dyDescent="0.25">
      <c r="K5975" s="5"/>
      <c r="P5975" s="4" t="str">
        <f t="shared" si="135"/>
        <v/>
      </c>
    </row>
    <row r="5976" spans="11:16" x14ac:dyDescent="0.25">
      <c r="K5976" s="5"/>
      <c r="P5976" s="4" t="str">
        <f t="shared" si="135"/>
        <v/>
      </c>
    </row>
    <row r="5977" spans="11:16" x14ac:dyDescent="0.25">
      <c r="K5977" s="5"/>
      <c r="P5977" s="4" t="str">
        <f t="shared" si="135"/>
        <v/>
      </c>
    </row>
    <row r="5978" spans="11:16" x14ac:dyDescent="0.25">
      <c r="K5978" s="5"/>
      <c r="P5978" s="4" t="str">
        <f t="shared" si="135"/>
        <v/>
      </c>
    </row>
    <row r="5979" spans="11:16" x14ac:dyDescent="0.25">
      <c r="K5979" s="5"/>
      <c r="P5979" s="4" t="str">
        <f t="shared" si="135"/>
        <v/>
      </c>
    </row>
    <row r="5980" spans="11:16" x14ac:dyDescent="0.25">
      <c r="K5980" s="5"/>
      <c r="P5980" s="4" t="str">
        <f t="shared" si="135"/>
        <v/>
      </c>
    </row>
    <row r="5981" spans="11:16" x14ac:dyDescent="0.25">
      <c r="K5981" s="5"/>
      <c r="P5981" s="4" t="str">
        <f t="shared" si="135"/>
        <v/>
      </c>
    </row>
    <row r="5982" spans="11:16" x14ac:dyDescent="0.25">
      <c r="K5982" s="5"/>
      <c r="P5982" s="4" t="str">
        <f t="shared" si="135"/>
        <v/>
      </c>
    </row>
    <row r="5983" spans="11:16" x14ac:dyDescent="0.25">
      <c r="K5983" s="5"/>
      <c r="P5983" s="4" t="str">
        <f t="shared" si="135"/>
        <v/>
      </c>
    </row>
    <row r="5984" spans="11:16" x14ac:dyDescent="0.25">
      <c r="K5984" s="5"/>
      <c r="P5984" s="4" t="str">
        <f t="shared" si="135"/>
        <v/>
      </c>
    </row>
    <row r="5985" spans="11:16" x14ac:dyDescent="0.25">
      <c r="K5985" s="5"/>
      <c r="P5985" s="4" t="str">
        <f t="shared" si="135"/>
        <v/>
      </c>
    </row>
    <row r="5986" spans="11:16" x14ac:dyDescent="0.25">
      <c r="K5986" s="5"/>
      <c r="P5986" s="4" t="str">
        <f t="shared" si="135"/>
        <v/>
      </c>
    </row>
    <row r="5987" spans="11:16" x14ac:dyDescent="0.25">
      <c r="K5987" s="5"/>
      <c r="P5987" s="4" t="str">
        <f t="shared" si="135"/>
        <v/>
      </c>
    </row>
    <row r="5988" spans="11:16" x14ac:dyDescent="0.25">
      <c r="K5988" s="5"/>
      <c r="P5988" s="4" t="str">
        <f t="shared" si="135"/>
        <v/>
      </c>
    </row>
    <row r="5989" spans="11:16" x14ac:dyDescent="0.25">
      <c r="K5989" s="5"/>
      <c r="P5989" s="4" t="str">
        <f t="shared" si="135"/>
        <v/>
      </c>
    </row>
    <row r="5990" spans="11:16" x14ac:dyDescent="0.25">
      <c r="K5990" s="5"/>
      <c r="P5990" s="4" t="str">
        <f t="shared" si="135"/>
        <v/>
      </c>
    </row>
    <row r="5991" spans="11:16" x14ac:dyDescent="0.25">
      <c r="K5991" s="5"/>
      <c r="P5991" s="4" t="str">
        <f t="shared" si="135"/>
        <v/>
      </c>
    </row>
    <row r="5992" spans="11:16" x14ac:dyDescent="0.25">
      <c r="K5992" s="5"/>
      <c r="P5992" s="4" t="str">
        <f t="shared" si="135"/>
        <v/>
      </c>
    </row>
    <row r="5993" spans="11:16" x14ac:dyDescent="0.25">
      <c r="K5993" s="5"/>
      <c r="P5993" s="4" t="str">
        <f t="shared" si="135"/>
        <v/>
      </c>
    </row>
    <row r="5994" spans="11:16" x14ac:dyDescent="0.25">
      <c r="K5994" s="5"/>
      <c r="P5994" s="4" t="str">
        <f t="shared" si="135"/>
        <v/>
      </c>
    </row>
    <row r="5995" spans="11:16" x14ac:dyDescent="0.25">
      <c r="K5995" s="5"/>
      <c r="P5995" s="4" t="str">
        <f t="shared" si="135"/>
        <v/>
      </c>
    </row>
    <row r="5996" spans="11:16" x14ac:dyDescent="0.25">
      <c r="K5996" s="5"/>
      <c r="P5996" s="4" t="str">
        <f t="shared" si="135"/>
        <v/>
      </c>
    </row>
    <row r="5997" spans="11:16" x14ac:dyDescent="0.25">
      <c r="K5997" s="5"/>
      <c r="P5997" s="4" t="str">
        <f t="shared" si="135"/>
        <v/>
      </c>
    </row>
    <row r="5998" spans="11:16" x14ac:dyDescent="0.25">
      <c r="K5998" s="5"/>
      <c r="P5998" s="4" t="str">
        <f t="shared" si="135"/>
        <v/>
      </c>
    </row>
    <row r="5999" spans="11:16" x14ac:dyDescent="0.25">
      <c r="K5999" s="5"/>
      <c r="P5999" s="4" t="str">
        <f t="shared" si="135"/>
        <v/>
      </c>
    </row>
    <row r="6000" spans="11:16" x14ac:dyDescent="0.25">
      <c r="K6000" s="5"/>
      <c r="P6000" s="4" t="str">
        <f t="shared" si="135"/>
        <v/>
      </c>
    </row>
    <row r="6001" spans="11:16" x14ac:dyDescent="0.25">
      <c r="K6001" s="5"/>
      <c r="P6001" s="4" t="str">
        <f t="shared" si="135"/>
        <v/>
      </c>
    </row>
    <row r="6002" spans="11:16" x14ac:dyDescent="0.25">
      <c r="K6002" s="5"/>
      <c r="P6002" s="4" t="str">
        <f t="shared" si="135"/>
        <v/>
      </c>
    </row>
    <row r="6003" spans="11:16" x14ac:dyDescent="0.25">
      <c r="K6003" s="5"/>
      <c r="P6003" s="4" t="str">
        <f t="shared" si="135"/>
        <v/>
      </c>
    </row>
    <row r="6004" spans="11:16" x14ac:dyDescent="0.25">
      <c r="K6004" s="5"/>
      <c r="P6004" s="4" t="str">
        <f t="shared" si="135"/>
        <v/>
      </c>
    </row>
    <row r="6005" spans="11:16" x14ac:dyDescent="0.25">
      <c r="K6005" s="5"/>
      <c r="P6005" s="4" t="str">
        <f t="shared" si="135"/>
        <v/>
      </c>
    </row>
    <row r="6006" spans="11:16" x14ac:dyDescent="0.25">
      <c r="K6006" s="5"/>
      <c r="P6006" s="4" t="str">
        <f t="shared" si="135"/>
        <v/>
      </c>
    </row>
    <row r="6007" spans="11:16" x14ac:dyDescent="0.25">
      <c r="K6007" s="5"/>
      <c r="P6007" s="4" t="str">
        <f t="shared" si="135"/>
        <v/>
      </c>
    </row>
    <row r="6008" spans="11:16" x14ac:dyDescent="0.25">
      <c r="K6008" s="5"/>
      <c r="P6008" s="4" t="str">
        <f t="shared" si="135"/>
        <v/>
      </c>
    </row>
    <row r="6009" spans="11:16" x14ac:dyDescent="0.25">
      <c r="K6009" s="5"/>
      <c r="P6009" s="4" t="str">
        <f t="shared" si="135"/>
        <v/>
      </c>
    </row>
    <row r="6010" spans="11:16" x14ac:dyDescent="0.25">
      <c r="K6010" s="5"/>
      <c r="P6010" s="4" t="str">
        <f t="shared" si="135"/>
        <v/>
      </c>
    </row>
    <row r="6011" spans="11:16" x14ac:dyDescent="0.25">
      <c r="K6011" s="5"/>
      <c r="P6011" s="4" t="str">
        <f t="shared" si="135"/>
        <v/>
      </c>
    </row>
    <row r="6012" spans="11:16" x14ac:dyDescent="0.25">
      <c r="K6012" s="5"/>
      <c r="P6012" s="4" t="str">
        <f t="shared" si="135"/>
        <v/>
      </c>
    </row>
    <row r="6013" spans="11:16" x14ac:dyDescent="0.25">
      <c r="K6013" s="5"/>
      <c r="P6013" s="4" t="str">
        <f t="shared" si="135"/>
        <v/>
      </c>
    </row>
    <row r="6014" spans="11:16" x14ac:dyDescent="0.25">
      <c r="K6014" s="5"/>
      <c r="P6014" s="4" t="str">
        <f t="shared" si="135"/>
        <v/>
      </c>
    </row>
    <row r="6015" spans="11:16" x14ac:dyDescent="0.25">
      <c r="K6015" s="5"/>
      <c r="P6015" s="4" t="str">
        <f t="shared" si="135"/>
        <v/>
      </c>
    </row>
    <row r="6016" spans="11:16" x14ac:dyDescent="0.25">
      <c r="K6016" s="5"/>
      <c r="P6016" s="4" t="str">
        <f t="shared" si="135"/>
        <v/>
      </c>
    </row>
    <row r="6017" spans="11:16" x14ac:dyDescent="0.25">
      <c r="K6017" s="5"/>
      <c r="P6017" s="4" t="str">
        <f t="shared" si="135"/>
        <v/>
      </c>
    </row>
    <row r="6018" spans="11:16" x14ac:dyDescent="0.25">
      <c r="K6018" s="5"/>
      <c r="P6018" s="4" t="str">
        <f t="shared" si="135"/>
        <v/>
      </c>
    </row>
    <row r="6019" spans="11:16" x14ac:dyDescent="0.25">
      <c r="K6019" s="5"/>
      <c r="P6019" s="4" t="str">
        <f t="shared" ref="P6019:P6082" si="136">LEFT($A6019,22)</f>
        <v/>
      </c>
    </row>
    <row r="6020" spans="11:16" x14ac:dyDescent="0.25">
      <c r="K6020" s="5"/>
      <c r="P6020" s="4" t="str">
        <f t="shared" si="136"/>
        <v/>
      </c>
    </row>
    <row r="6021" spans="11:16" x14ac:dyDescent="0.25">
      <c r="K6021" s="5"/>
      <c r="P6021" s="4" t="str">
        <f t="shared" si="136"/>
        <v/>
      </c>
    </row>
    <row r="6022" spans="11:16" x14ac:dyDescent="0.25">
      <c r="K6022" s="5"/>
      <c r="P6022" s="4" t="str">
        <f t="shared" si="136"/>
        <v/>
      </c>
    </row>
    <row r="6023" spans="11:16" x14ac:dyDescent="0.25">
      <c r="K6023" s="5"/>
      <c r="P6023" s="4" t="str">
        <f t="shared" si="136"/>
        <v/>
      </c>
    </row>
    <row r="6024" spans="11:16" x14ac:dyDescent="0.25">
      <c r="K6024" s="5"/>
      <c r="P6024" s="4" t="str">
        <f t="shared" si="136"/>
        <v/>
      </c>
    </row>
    <row r="6025" spans="11:16" x14ac:dyDescent="0.25">
      <c r="K6025" s="5"/>
      <c r="P6025" s="4" t="str">
        <f t="shared" si="136"/>
        <v/>
      </c>
    </row>
    <row r="6026" spans="11:16" x14ac:dyDescent="0.25">
      <c r="K6026" s="5"/>
      <c r="P6026" s="4" t="str">
        <f t="shared" si="136"/>
        <v/>
      </c>
    </row>
    <row r="6027" spans="11:16" x14ac:dyDescent="0.25">
      <c r="K6027" s="5"/>
      <c r="P6027" s="4" t="str">
        <f t="shared" si="136"/>
        <v/>
      </c>
    </row>
    <row r="6028" spans="11:16" x14ac:dyDescent="0.25">
      <c r="K6028" s="5"/>
      <c r="P6028" s="4" t="str">
        <f t="shared" si="136"/>
        <v/>
      </c>
    </row>
    <row r="6029" spans="11:16" x14ac:dyDescent="0.25">
      <c r="K6029" s="5"/>
      <c r="P6029" s="4" t="str">
        <f t="shared" si="136"/>
        <v/>
      </c>
    </row>
    <row r="6030" spans="11:16" x14ac:dyDescent="0.25">
      <c r="K6030" s="5"/>
      <c r="P6030" s="4" t="str">
        <f t="shared" si="136"/>
        <v/>
      </c>
    </row>
    <row r="6031" spans="11:16" x14ac:dyDescent="0.25">
      <c r="K6031" s="5"/>
      <c r="P6031" s="4" t="str">
        <f t="shared" si="136"/>
        <v/>
      </c>
    </row>
    <row r="6032" spans="11:16" x14ac:dyDescent="0.25">
      <c r="K6032" s="5"/>
      <c r="P6032" s="4" t="str">
        <f t="shared" si="136"/>
        <v/>
      </c>
    </row>
    <row r="6033" spans="11:16" x14ac:dyDescent="0.25">
      <c r="K6033" s="5"/>
      <c r="P6033" s="4" t="str">
        <f t="shared" si="136"/>
        <v/>
      </c>
    </row>
    <row r="6034" spans="11:16" x14ac:dyDescent="0.25">
      <c r="K6034" s="5"/>
      <c r="P6034" s="4" t="str">
        <f t="shared" si="136"/>
        <v/>
      </c>
    </row>
    <row r="6035" spans="11:16" x14ac:dyDescent="0.25">
      <c r="K6035" s="5"/>
      <c r="P6035" s="4" t="str">
        <f t="shared" si="136"/>
        <v/>
      </c>
    </row>
    <row r="6036" spans="11:16" x14ac:dyDescent="0.25">
      <c r="K6036" s="5"/>
      <c r="P6036" s="4" t="str">
        <f t="shared" si="136"/>
        <v/>
      </c>
    </row>
    <row r="6037" spans="11:16" x14ac:dyDescent="0.25">
      <c r="K6037" s="5"/>
      <c r="P6037" s="4" t="str">
        <f t="shared" si="136"/>
        <v/>
      </c>
    </row>
    <row r="6038" spans="11:16" x14ac:dyDescent="0.25">
      <c r="K6038" s="5"/>
      <c r="P6038" s="4" t="str">
        <f t="shared" si="136"/>
        <v/>
      </c>
    </row>
    <row r="6039" spans="11:16" x14ac:dyDescent="0.25">
      <c r="K6039" s="5"/>
      <c r="P6039" s="4" t="str">
        <f t="shared" si="136"/>
        <v/>
      </c>
    </row>
    <row r="6040" spans="11:16" x14ac:dyDescent="0.25">
      <c r="K6040" s="5"/>
      <c r="P6040" s="4" t="str">
        <f t="shared" si="136"/>
        <v/>
      </c>
    </row>
    <row r="6041" spans="11:16" x14ac:dyDescent="0.25">
      <c r="K6041" s="5"/>
      <c r="P6041" s="4" t="str">
        <f t="shared" si="136"/>
        <v/>
      </c>
    </row>
    <row r="6042" spans="11:16" x14ac:dyDescent="0.25">
      <c r="K6042" s="5"/>
      <c r="P6042" s="4" t="str">
        <f t="shared" si="136"/>
        <v/>
      </c>
    </row>
    <row r="6043" spans="11:16" x14ac:dyDescent="0.25">
      <c r="K6043" s="5"/>
      <c r="P6043" s="4" t="str">
        <f t="shared" si="136"/>
        <v/>
      </c>
    </row>
    <row r="6044" spans="11:16" x14ac:dyDescent="0.25">
      <c r="K6044" s="5"/>
      <c r="P6044" s="4" t="str">
        <f t="shared" si="136"/>
        <v/>
      </c>
    </row>
    <row r="6045" spans="11:16" x14ac:dyDescent="0.25">
      <c r="K6045" s="5"/>
      <c r="P6045" s="4" t="str">
        <f t="shared" si="136"/>
        <v/>
      </c>
    </row>
    <row r="6046" spans="11:16" x14ac:dyDescent="0.25">
      <c r="K6046" s="5"/>
      <c r="P6046" s="4" t="str">
        <f t="shared" si="136"/>
        <v/>
      </c>
    </row>
    <row r="6047" spans="11:16" x14ac:dyDescent="0.25">
      <c r="K6047" s="5"/>
      <c r="P6047" s="4" t="str">
        <f t="shared" si="136"/>
        <v/>
      </c>
    </row>
    <row r="6048" spans="11:16" x14ac:dyDescent="0.25">
      <c r="K6048" s="5"/>
      <c r="P6048" s="4" t="str">
        <f t="shared" si="136"/>
        <v/>
      </c>
    </row>
    <row r="6049" spans="11:16" x14ac:dyDescent="0.25">
      <c r="K6049" s="5"/>
      <c r="P6049" s="4" t="str">
        <f t="shared" si="136"/>
        <v/>
      </c>
    </row>
    <row r="6050" spans="11:16" x14ac:dyDescent="0.25">
      <c r="K6050" s="5"/>
      <c r="P6050" s="4" t="str">
        <f t="shared" si="136"/>
        <v/>
      </c>
    </row>
    <row r="6051" spans="11:16" x14ac:dyDescent="0.25">
      <c r="K6051" s="5"/>
      <c r="P6051" s="4" t="str">
        <f t="shared" si="136"/>
        <v/>
      </c>
    </row>
    <row r="6052" spans="11:16" x14ac:dyDescent="0.25">
      <c r="K6052" s="5"/>
      <c r="P6052" s="4" t="str">
        <f t="shared" si="136"/>
        <v/>
      </c>
    </row>
    <row r="6053" spans="11:16" x14ac:dyDescent="0.25">
      <c r="K6053" s="5"/>
      <c r="P6053" s="4" t="str">
        <f t="shared" si="136"/>
        <v/>
      </c>
    </row>
    <row r="6054" spans="11:16" x14ac:dyDescent="0.25">
      <c r="K6054" s="5"/>
      <c r="P6054" s="4" t="str">
        <f t="shared" si="136"/>
        <v/>
      </c>
    </row>
    <row r="6055" spans="11:16" x14ac:dyDescent="0.25">
      <c r="K6055" s="5"/>
      <c r="P6055" s="4" t="str">
        <f t="shared" si="136"/>
        <v/>
      </c>
    </row>
    <row r="6056" spans="11:16" x14ac:dyDescent="0.25">
      <c r="K6056" s="5"/>
      <c r="P6056" s="4" t="str">
        <f t="shared" si="136"/>
        <v/>
      </c>
    </row>
    <row r="6057" spans="11:16" x14ac:dyDescent="0.25">
      <c r="K6057" s="5"/>
      <c r="P6057" s="4" t="str">
        <f t="shared" si="136"/>
        <v/>
      </c>
    </row>
    <row r="6058" spans="11:16" x14ac:dyDescent="0.25">
      <c r="K6058" s="5"/>
      <c r="P6058" s="4" t="str">
        <f t="shared" si="136"/>
        <v/>
      </c>
    </row>
    <row r="6059" spans="11:16" x14ac:dyDescent="0.25">
      <c r="K6059" s="5"/>
      <c r="P6059" s="4" t="str">
        <f t="shared" si="136"/>
        <v/>
      </c>
    </row>
    <row r="6060" spans="11:16" x14ac:dyDescent="0.25">
      <c r="K6060" s="5"/>
      <c r="P6060" s="4" t="str">
        <f t="shared" si="136"/>
        <v/>
      </c>
    </row>
    <row r="6061" spans="11:16" x14ac:dyDescent="0.25">
      <c r="K6061" s="5"/>
      <c r="P6061" s="4" t="str">
        <f t="shared" si="136"/>
        <v/>
      </c>
    </row>
    <row r="6062" spans="11:16" x14ac:dyDescent="0.25">
      <c r="K6062" s="5"/>
      <c r="P6062" s="4" t="str">
        <f t="shared" si="136"/>
        <v/>
      </c>
    </row>
    <row r="6063" spans="11:16" x14ac:dyDescent="0.25">
      <c r="K6063" s="5"/>
      <c r="P6063" s="4" t="str">
        <f t="shared" si="136"/>
        <v/>
      </c>
    </row>
    <row r="6064" spans="11:16" x14ac:dyDescent="0.25">
      <c r="K6064" s="5"/>
      <c r="P6064" s="4" t="str">
        <f t="shared" si="136"/>
        <v/>
      </c>
    </row>
    <row r="6065" spans="11:16" x14ac:dyDescent="0.25">
      <c r="K6065" s="5"/>
      <c r="P6065" s="4" t="str">
        <f t="shared" si="136"/>
        <v/>
      </c>
    </row>
    <row r="6066" spans="11:16" x14ac:dyDescent="0.25">
      <c r="K6066" s="5"/>
      <c r="P6066" s="4" t="str">
        <f t="shared" si="136"/>
        <v/>
      </c>
    </row>
    <row r="6067" spans="11:16" x14ac:dyDescent="0.25">
      <c r="K6067" s="5"/>
      <c r="P6067" s="4" t="str">
        <f t="shared" si="136"/>
        <v/>
      </c>
    </row>
    <row r="6068" spans="11:16" x14ac:dyDescent="0.25">
      <c r="K6068" s="5"/>
      <c r="P6068" s="4" t="str">
        <f t="shared" si="136"/>
        <v/>
      </c>
    </row>
    <row r="6069" spans="11:16" x14ac:dyDescent="0.25">
      <c r="K6069" s="5"/>
      <c r="P6069" s="4" t="str">
        <f t="shared" si="136"/>
        <v/>
      </c>
    </row>
    <row r="6070" spans="11:16" x14ac:dyDescent="0.25">
      <c r="K6070" s="5"/>
      <c r="P6070" s="4" t="str">
        <f t="shared" si="136"/>
        <v/>
      </c>
    </row>
    <row r="6071" spans="11:16" x14ac:dyDescent="0.25">
      <c r="K6071" s="5"/>
      <c r="P6071" s="4" t="str">
        <f t="shared" si="136"/>
        <v/>
      </c>
    </row>
    <row r="6072" spans="11:16" x14ac:dyDescent="0.25">
      <c r="K6072" s="5"/>
      <c r="P6072" s="4" t="str">
        <f t="shared" si="136"/>
        <v/>
      </c>
    </row>
    <row r="6073" spans="11:16" x14ac:dyDescent="0.25">
      <c r="K6073" s="5"/>
      <c r="P6073" s="4" t="str">
        <f t="shared" si="136"/>
        <v/>
      </c>
    </row>
    <row r="6074" spans="11:16" x14ac:dyDescent="0.25">
      <c r="K6074" s="5"/>
      <c r="P6074" s="4" t="str">
        <f t="shared" si="136"/>
        <v/>
      </c>
    </row>
    <row r="6075" spans="11:16" x14ac:dyDescent="0.25">
      <c r="K6075" s="5"/>
      <c r="P6075" s="4" t="str">
        <f t="shared" si="136"/>
        <v/>
      </c>
    </row>
    <row r="6076" spans="11:16" x14ac:dyDescent="0.25">
      <c r="K6076" s="5"/>
      <c r="P6076" s="4" t="str">
        <f t="shared" si="136"/>
        <v/>
      </c>
    </row>
    <row r="6077" spans="11:16" x14ac:dyDescent="0.25">
      <c r="K6077" s="5"/>
      <c r="P6077" s="4" t="str">
        <f t="shared" si="136"/>
        <v/>
      </c>
    </row>
    <row r="6078" spans="11:16" x14ac:dyDescent="0.25">
      <c r="K6078" s="5"/>
      <c r="P6078" s="4" t="str">
        <f t="shared" si="136"/>
        <v/>
      </c>
    </row>
    <row r="6079" spans="11:16" x14ac:dyDescent="0.25">
      <c r="K6079" s="5"/>
      <c r="P6079" s="4" t="str">
        <f t="shared" si="136"/>
        <v/>
      </c>
    </row>
    <row r="6080" spans="11:16" x14ac:dyDescent="0.25">
      <c r="K6080" s="5"/>
      <c r="P6080" s="4" t="str">
        <f t="shared" si="136"/>
        <v/>
      </c>
    </row>
    <row r="6081" spans="11:16" x14ac:dyDescent="0.25">
      <c r="K6081" s="5"/>
      <c r="P6081" s="4" t="str">
        <f t="shared" si="136"/>
        <v/>
      </c>
    </row>
    <row r="6082" spans="11:16" x14ac:dyDescent="0.25">
      <c r="K6082" s="5"/>
      <c r="P6082" s="4" t="str">
        <f t="shared" si="136"/>
        <v/>
      </c>
    </row>
    <row r="6083" spans="11:16" x14ac:dyDescent="0.25">
      <c r="K6083" s="5"/>
      <c r="P6083" s="4" t="str">
        <f t="shared" ref="P6083:P6146" si="137">LEFT($A6083,22)</f>
        <v/>
      </c>
    </row>
    <row r="6084" spans="11:16" x14ac:dyDescent="0.25">
      <c r="K6084" s="5"/>
      <c r="P6084" s="4" t="str">
        <f t="shared" si="137"/>
        <v/>
      </c>
    </row>
    <row r="6085" spans="11:16" x14ac:dyDescent="0.25">
      <c r="K6085" s="5"/>
      <c r="P6085" s="4" t="str">
        <f t="shared" si="137"/>
        <v/>
      </c>
    </row>
    <row r="6086" spans="11:16" x14ac:dyDescent="0.25">
      <c r="K6086" s="5"/>
      <c r="P6086" s="4" t="str">
        <f t="shared" si="137"/>
        <v/>
      </c>
    </row>
    <row r="6087" spans="11:16" x14ac:dyDescent="0.25">
      <c r="K6087" s="5"/>
      <c r="P6087" s="4" t="str">
        <f t="shared" si="137"/>
        <v/>
      </c>
    </row>
    <row r="6088" spans="11:16" x14ac:dyDescent="0.25">
      <c r="K6088" s="5"/>
      <c r="P6088" s="4" t="str">
        <f t="shared" si="137"/>
        <v/>
      </c>
    </row>
    <row r="6089" spans="11:16" x14ac:dyDescent="0.25">
      <c r="K6089" s="5"/>
      <c r="P6089" s="4" t="str">
        <f t="shared" si="137"/>
        <v/>
      </c>
    </row>
    <row r="6090" spans="11:16" x14ac:dyDescent="0.25">
      <c r="K6090" s="5"/>
      <c r="P6090" s="4" t="str">
        <f t="shared" si="137"/>
        <v/>
      </c>
    </row>
    <row r="6091" spans="11:16" x14ac:dyDescent="0.25">
      <c r="K6091" s="5"/>
      <c r="P6091" s="4" t="str">
        <f t="shared" si="137"/>
        <v/>
      </c>
    </row>
    <row r="6092" spans="11:16" x14ac:dyDescent="0.25">
      <c r="K6092" s="5"/>
      <c r="P6092" s="4" t="str">
        <f t="shared" si="137"/>
        <v/>
      </c>
    </row>
    <row r="6093" spans="11:16" x14ac:dyDescent="0.25">
      <c r="K6093" s="5"/>
      <c r="P6093" s="4" t="str">
        <f t="shared" si="137"/>
        <v/>
      </c>
    </row>
    <row r="6094" spans="11:16" x14ac:dyDescent="0.25">
      <c r="K6094" s="5"/>
      <c r="P6094" s="4" t="str">
        <f t="shared" si="137"/>
        <v/>
      </c>
    </row>
    <row r="6095" spans="11:16" x14ac:dyDescent="0.25">
      <c r="K6095" s="5"/>
      <c r="P6095" s="4" t="str">
        <f t="shared" si="137"/>
        <v/>
      </c>
    </row>
    <row r="6096" spans="11:16" x14ac:dyDescent="0.25">
      <c r="K6096" s="5"/>
      <c r="P6096" s="4" t="str">
        <f t="shared" si="137"/>
        <v/>
      </c>
    </row>
    <row r="6097" spans="11:16" x14ac:dyDescent="0.25">
      <c r="K6097" s="5"/>
      <c r="P6097" s="4" t="str">
        <f t="shared" si="137"/>
        <v/>
      </c>
    </row>
    <row r="6098" spans="11:16" x14ac:dyDescent="0.25">
      <c r="K6098" s="5"/>
      <c r="P6098" s="4" t="str">
        <f t="shared" si="137"/>
        <v/>
      </c>
    </row>
    <row r="6099" spans="11:16" x14ac:dyDescent="0.25">
      <c r="K6099" s="5"/>
      <c r="P6099" s="4" t="str">
        <f t="shared" si="137"/>
        <v/>
      </c>
    </row>
    <row r="6100" spans="11:16" x14ac:dyDescent="0.25">
      <c r="K6100" s="5"/>
      <c r="P6100" s="4" t="str">
        <f t="shared" si="137"/>
        <v/>
      </c>
    </row>
    <row r="6101" spans="11:16" x14ac:dyDescent="0.25">
      <c r="K6101" s="5"/>
      <c r="P6101" s="4" t="str">
        <f t="shared" si="137"/>
        <v/>
      </c>
    </row>
    <row r="6102" spans="11:16" x14ac:dyDescent="0.25">
      <c r="K6102" s="5"/>
      <c r="P6102" s="4" t="str">
        <f t="shared" si="137"/>
        <v/>
      </c>
    </row>
    <row r="6103" spans="11:16" x14ac:dyDescent="0.25">
      <c r="K6103" s="5"/>
      <c r="P6103" s="4" t="str">
        <f t="shared" si="137"/>
        <v/>
      </c>
    </row>
    <row r="6104" spans="11:16" x14ac:dyDescent="0.25">
      <c r="K6104" s="5"/>
      <c r="P6104" s="4" t="str">
        <f t="shared" si="137"/>
        <v/>
      </c>
    </row>
    <row r="6105" spans="11:16" x14ac:dyDescent="0.25">
      <c r="K6105" s="5"/>
      <c r="P6105" s="4" t="str">
        <f t="shared" si="137"/>
        <v/>
      </c>
    </row>
    <row r="6106" spans="11:16" x14ac:dyDescent="0.25">
      <c r="K6106" s="5"/>
      <c r="P6106" s="4" t="str">
        <f t="shared" si="137"/>
        <v/>
      </c>
    </row>
    <row r="6107" spans="11:16" x14ac:dyDescent="0.25">
      <c r="K6107" s="5"/>
      <c r="P6107" s="4" t="str">
        <f t="shared" si="137"/>
        <v/>
      </c>
    </row>
    <row r="6108" spans="11:16" x14ac:dyDescent="0.25">
      <c r="K6108" s="5"/>
      <c r="P6108" s="4" t="str">
        <f t="shared" si="137"/>
        <v/>
      </c>
    </row>
    <row r="6109" spans="11:16" x14ac:dyDescent="0.25">
      <c r="K6109" s="5"/>
      <c r="P6109" s="4" t="str">
        <f t="shared" si="137"/>
        <v/>
      </c>
    </row>
    <row r="6110" spans="11:16" x14ac:dyDescent="0.25">
      <c r="K6110" s="5"/>
      <c r="P6110" s="4" t="str">
        <f t="shared" si="137"/>
        <v/>
      </c>
    </row>
    <row r="6111" spans="11:16" x14ac:dyDescent="0.25">
      <c r="K6111" s="5"/>
      <c r="P6111" s="4" t="str">
        <f t="shared" si="137"/>
        <v/>
      </c>
    </row>
    <row r="6112" spans="11:16" x14ac:dyDescent="0.25">
      <c r="K6112" s="5"/>
      <c r="P6112" s="4" t="str">
        <f t="shared" si="137"/>
        <v/>
      </c>
    </row>
    <row r="6113" spans="11:16" x14ac:dyDescent="0.25">
      <c r="K6113" s="5"/>
      <c r="P6113" s="4" t="str">
        <f t="shared" si="137"/>
        <v/>
      </c>
    </row>
    <row r="6114" spans="11:16" x14ac:dyDescent="0.25">
      <c r="K6114" s="5"/>
      <c r="P6114" s="4" t="str">
        <f t="shared" si="137"/>
        <v/>
      </c>
    </row>
    <row r="6115" spans="11:16" x14ac:dyDescent="0.25">
      <c r="K6115" s="5"/>
      <c r="P6115" s="4" t="str">
        <f t="shared" si="137"/>
        <v/>
      </c>
    </row>
    <row r="6116" spans="11:16" x14ac:dyDescent="0.25">
      <c r="K6116" s="5"/>
      <c r="P6116" s="4" t="str">
        <f t="shared" si="137"/>
        <v/>
      </c>
    </row>
    <row r="6117" spans="11:16" x14ac:dyDescent="0.25">
      <c r="K6117" s="5"/>
      <c r="P6117" s="4" t="str">
        <f t="shared" si="137"/>
        <v/>
      </c>
    </row>
    <row r="6118" spans="11:16" x14ac:dyDescent="0.25">
      <c r="K6118" s="5"/>
      <c r="P6118" s="4" t="str">
        <f t="shared" si="137"/>
        <v/>
      </c>
    </row>
    <row r="6119" spans="11:16" x14ac:dyDescent="0.25">
      <c r="K6119" s="5"/>
      <c r="P6119" s="4" t="str">
        <f t="shared" si="137"/>
        <v/>
      </c>
    </row>
    <row r="6120" spans="11:16" x14ac:dyDescent="0.25">
      <c r="K6120" s="5"/>
      <c r="P6120" s="4" t="str">
        <f t="shared" si="137"/>
        <v/>
      </c>
    </row>
    <row r="6121" spans="11:16" x14ac:dyDescent="0.25">
      <c r="K6121" s="5"/>
      <c r="P6121" s="4" t="str">
        <f t="shared" si="137"/>
        <v/>
      </c>
    </row>
    <row r="6122" spans="11:16" x14ac:dyDescent="0.25">
      <c r="K6122" s="5"/>
      <c r="P6122" s="4" t="str">
        <f t="shared" si="137"/>
        <v/>
      </c>
    </row>
    <row r="6123" spans="11:16" x14ac:dyDescent="0.25">
      <c r="K6123" s="5"/>
      <c r="P6123" s="4" t="str">
        <f t="shared" si="137"/>
        <v/>
      </c>
    </row>
    <row r="6124" spans="11:16" x14ac:dyDescent="0.25">
      <c r="K6124" s="5"/>
      <c r="P6124" s="4" t="str">
        <f t="shared" si="137"/>
        <v/>
      </c>
    </row>
    <row r="6125" spans="11:16" x14ac:dyDescent="0.25">
      <c r="K6125" s="5"/>
      <c r="P6125" s="4" t="str">
        <f t="shared" si="137"/>
        <v/>
      </c>
    </row>
    <row r="6126" spans="11:16" x14ac:dyDescent="0.25">
      <c r="K6126" s="5"/>
      <c r="P6126" s="4" t="str">
        <f t="shared" si="137"/>
        <v/>
      </c>
    </row>
    <row r="6127" spans="11:16" x14ac:dyDescent="0.25">
      <c r="K6127" s="5"/>
      <c r="P6127" s="4" t="str">
        <f t="shared" si="137"/>
        <v/>
      </c>
    </row>
    <row r="6128" spans="11:16" x14ac:dyDescent="0.25">
      <c r="K6128" s="5"/>
      <c r="P6128" s="4" t="str">
        <f t="shared" si="137"/>
        <v/>
      </c>
    </row>
    <row r="6129" spans="11:16" x14ac:dyDescent="0.25">
      <c r="K6129" s="5"/>
      <c r="P6129" s="4" t="str">
        <f t="shared" si="137"/>
        <v/>
      </c>
    </row>
    <row r="6130" spans="11:16" x14ac:dyDescent="0.25">
      <c r="K6130" s="5"/>
      <c r="P6130" s="4" t="str">
        <f t="shared" si="137"/>
        <v/>
      </c>
    </row>
    <row r="6131" spans="11:16" x14ac:dyDescent="0.25">
      <c r="K6131" s="5"/>
      <c r="P6131" s="4" t="str">
        <f t="shared" si="137"/>
        <v/>
      </c>
    </row>
    <row r="6132" spans="11:16" x14ac:dyDescent="0.25">
      <c r="K6132" s="5"/>
      <c r="P6132" s="4" t="str">
        <f t="shared" si="137"/>
        <v/>
      </c>
    </row>
    <row r="6133" spans="11:16" x14ac:dyDescent="0.25">
      <c r="K6133" s="5"/>
      <c r="P6133" s="4" t="str">
        <f t="shared" si="137"/>
        <v/>
      </c>
    </row>
    <row r="6134" spans="11:16" x14ac:dyDescent="0.25">
      <c r="K6134" s="5"/>
      <c r="P6134" s="4" t="str">
        <f t="shared" si="137"/>
        <v/>
      </c>
    </row>
    <row r="6135" spans="11:16" x14ac:dyDescent="0.25">
      <c r="K6135" s="5"/>
      <c r="P6135" s="4" t="str">
        <f t="shared" si="137"/>
        <v/>
      </c>
    </row>
    <row r="6136" spans="11:16" x14ac:dyDescent="0.25">
      <c r="K6136" s="5"/>
      <c r="P6136" s="4" t="str">
        <f t="shared" si="137"/>
        <v/>
      </c>
    </row>
    <row r="6137" spans="11:16" x14ac:dyDescent="0.25">
      <c r="K6137" s="5"/>
      <c r="P6137" s="4" t="str">
        <f t="shared" si="137"/>
        <v/>
      </c>
    </row>
    <row r="6138" spans="11:16" x14ac:dyDescent="0.25">
      <c r="K6138" s="5"/>
      <c r="P6138" s="4" t="str">
        <f t="shared" si="137"/>
        <v/>
      </c>
    </row>
    <row r="6139" spans="11:16" x14ac:dyDescent="0.25">
      <c r="K6139" s="5"/>
      <c r="P6139" s="4" t="str">
        <f t="shared" si="137"/>
        <v/>
      </c>
    </row>
    <row r="6140" spans="11:16" x14ac:dyDescent="0.25">
      <c r="K6140" s="5"/>
      <c r="P6140" s="4" t="str">
        <f t="shared" si="137"/>
        <v/>
      </c>
    </row>
    <row r="6141" spans="11:16" x14ac:dyDescent="0.25">
      <c r="K6141" s="5"/>
      <c r="P6141" s="4" t="str">
        <f t="shared" si="137"/>
        <v/>
      </c>
    </row>
    <row r="6142" spans="11:16" x14ac:dyDescent="0.25">
      <c r="K6142" s="5"/>
      <c r="P6142" s="4" t="str">
        <f t="shared" si="137"/>
        <v/>
      </c>
    </row>
    <row r="6143" spans="11:16" x14ac:dyDescent="0.25">
      <c r="K6143" s="5"/>
      <c r="P6143" s="4" t="str">
        <f t="shared" si="137"/>
        <v/>
      </c>
    </row>
    <row r="6144" spans="11:16" x14ac:dyDescent="0.25">
      <c r="K6144" s="5"/>
      <c r="P6144" s="4" t="str">
        <f t="shared" si="137"/>
        <v/>
      </c>
    </row>
    <row r="6145" spans="11:16" x14ac:dyDescent="0.25">
      <c r="K6145" s="5"/>
      <c r="P6145" s="4" t="str">
        <f t="shared" si="137"/>
        <v/>
      </c>
    </row>
    <row r="6146" spans="11:16" x14ac:dyDescent="0.25">
      <c r="K6146" s="5"/>
      <c r="P6146" s="4" t="str">
        <f t="shared" si="137"/>
        <v/>
      </c>
    </row>
    <row r="6147" spans="11:16" x14ac:dyDescent="0.25">
      <c r="K6147" s="5"/>
      <c r="P6147" s="4" t="str">
        <f t="shared" ref="P6147:P6210" si="138">LEFT($A6147,22)</f>
        <v/>
      </c>
    </row>
    <row r="6148" spans="11:16" x14ac:dyDescent="0.25">
      <c r="K6148" s="5"/>
      <c r="P6148" s="4" t="str">
        <f t="shared" si="138"/>
        <v/>
      </c>
    </row>
    <row r="6149" spans="11:16" x14ac:dyDescent="0.25">
      <c r="K6149" s="5"/>
      <c r="P6149" s="4" t="str">
        <f t="shared" si="138"/>
        <v/>
      </c>
    </row>
    <row r="6150" spans="11:16" x14ac:dyDescent="0.25">
      <c r="K6150" s="5"/>
      <c r="P6150" s="4" t="str">
        <f t="shared" si="138"/>
        <v/>
      </c>
    </row>
    <row r="6151" spans="11:16" x14ac:dyDescent="0.25">
      <c r="K6151" s="5"/>
      <c r="P6151" s="4" t="str">
        <f t="shared" si="138"/>
        <v/>
      </c>
    </row>
    <row r="6152" spans="11:16" x14ac:dyDescent="0.25">
      <c r="K6152" s="5"/>
      <c r="P6152" s="4" t="str">
        <f t="shared" si="138"/>
        <v/>
      </c>
    </row>
    <row r="6153" spans="11:16" x14ac:dyDescent="0.25">
      <c r="K6153" s="5"/>
      <c r="P6153" s="4" t="str">
        <f t="shared" si="138"/>
        <v/>
      </c>
    </row>
    <row r="6154" spans="11:16" x14ac:dyDescent="0.25">
      <c r="K6154" s="5"/>
      <c r="P6154" s="4" t="str">
        <f t="shared" si="138"/>
        <v/>
      </c>
    </row>
    <row r="6155" spans="11:16" x14ac:dyDescent="0.25">
      <c r="K6155" s="5"/>
      <c r="P6155" s="4" t="str">
        <f t="shared" si="138"/>
        <v/>
      </c>
    </row>
    <row r="6156" spans="11:16" x14ac:dyDescent="0.25">
      <c r="K6156" s="5"/>
      <c r="P6156" s="4" t="str">
        <f t="shared" si="138"/>
        <v/>
      </c>
    </row>
    <row r="6157" spans="11:16" x14ac:dyDescent="0.25">
      <c r="K6157" s="5"/>
      <c r="P6157" s="4" t="str">
        <f t="shared" si="138"/>
        <v/>
      </c>
    </row>
    <row r="6158" spans="11:16" x14ac:dyDescent="0.25">
      <c r="K6158" s="5"/>
      <c r="P6158" s="4" t="str">
        <f t="shared" si="138"/>
        <v/>
      </c>
    </row>
    <row r="6159" spans="11:16" x14ac:dyDescent="0.25">
      <c r="K6159" s="5"/>
      <c r="P6159" s="4" t="str">
        <f t="shared" si="138"/>
        <v/>
      </c>
    </row>
    <row r="6160" spans="11:16" x14ac:dyDescent="0.25">
      <c r="K6160" s="5"/>
      <c r="P6160" s="4" t="str">
        <f t="shared" si="138"/>
        <v/>
      </c>
    </row>
    <row r="6161" spans="11:16" x14ac:dyDescent="0.25">
      <c r="K6161" s="5"/>
      <c r="P6161" s="4" t="str">
        <f t="shared" si="138"/>
        <v/>
      </c>
    </row>
    <row r="6162" spans="11:16" x14ac:dyDescent="0.25">
      <c r="K6162" s="5"/>
      <c r="P6162" s="4" t="str">
        <f t="shared" si="138"/>
        <v/>
      </c>
    </row>
    <row r="6163" spans="11:16" x14ac:dyDescent="0.25">
      <c r="K6163" s="5"/>
      <c r="P6163" s="4" t="str">
        <f t="shared" si="138"/>
        <v/>
      </c>
    </row>
    <row r="6164" spans="11:16" x14ac:dyDescent="0.25">
      <c r="K6164" s="5"/>
      <c r="P6164" s="4" t="str">
        <f t="shared" si="138"/>
        <v/>
      </c>
    </row>
    <row r="6165" spans="11:16" x14ac:dyDescent="0.25">
      <c r="K6165" s="5"/>
      <c r="P6165" s="4" t="str">
        <f t="shared" si="138"/>
        <v/>
      </c>
    </row>
    <row r="6166" spans="11:16" x14ac:dyDescent="0.25">
      <c r="K6166" s="5"/>
      <c r="P6166" s="4" t="str">
        <f t="shared" si="138"/>
        <v/>
      </c>
    </row>
    <row r="6167" spans="11:16" x14ac:dyDescent="0.25">
      <c r="K6167" s="5"/>
      <c r="P6167" s="4" t="str">
        <f t="shared" si="138"/>
        <v/>
      </c>
    </row>
    <row r="6168" spans="11:16" x14ac:dyDescent="0.25">
      <c r="K6168" s="5"/>
      <c r="P6168" s="4" t="str">
        <f t="shared" si="138"/>
        <v/>
      </c>
    </row>
    <row r="6169" spans="11:16" x14ac:dyDescent="0.25">
      <c r="K6169" s="5"/>
      <c r="P6169" s="4" t="str">
        <f t="shared" si="138"/>
        <v/>
      </c>
    </row>
    <row r="6170" spans="11:16" x14ac:dyDescent="0.25">
      <c r="K6170" s="5"/>
      <c r="P6170" s="4" t="str">
        <f t="shared" si="138"/>
        <v/>
      </c>
    </row>
    <row r="6171" spans="11:16" x14ac:dyDescent="0.25">
      <c r="K6171" s="5"/>
      <c r="P6171" s="4" t="str">
        <f t="shared" si="138"/>
        <v/>
      </c>
    </row>
    <row r="6172" spans="11:16" x14ac:dyDescent="0.25">
      <c r="K6172" s="5"/>
      <c r="P6172" s="4" t="str">
        <f t="shared" si="138"/>
        <v/>
      </c>
    </row>
    <row r="6173" spans="11:16" x14ac:dyDescent="0.25">
      <c r="K6173" s="5"/>
      <c r="P6173" s="4" t="str">
        <f t="shared" si="138"/>
        <v/>
      </c>
    </row>
    <row r="6174" spans="11:16" x14ac:dyDescent="0.25">
      <c r="K6174" s="5"/>
      <c r="P6174" s="4" t="str">
        <f t="shared" si="138"/>
        <v/>
      </c>
    </row>
    <row r="6175" spans="11:16" x14ac:dyDescent="0.25">
      <c r="K6175" s="5"/>
      <c r="P6175" s="4" t="str">
        <f t="shared" si="138"/>
        <v/>
      </c>
    </row>
    <row r="6176" spans="11:16" x14ac:dyDescent="0.25">
      <c r="K6176" s="5"/>
      <c r="P6176" s="4" t="str">
        <f t="shared" si="138"/>
        <v/>
      </c>
    </row>
    <row r="6177" spans="11:16" x14ac:dyDescent="0.25">
      <c r="K6177" s="5"/>
      <c r="P6177" s="4" t="str">
        <f t="shared" si="138"/>
        <v/>
      </c>
    </row>
    <row r="6178" spans="11:16" x14ac:dyDescent="0.25">
      <c r="K6178" s="5"/>
      <c r="P6178" s="4" t="str">
        <f t="shared" si="138"/>
        <v/>
      </c>
    </row>
    <row r="6179" spans="11:16" x14ac:dyDescent="0.25">
      <c r="K6179" s="5"/>
      <c r="P6179" s="4" t="str">
        <f t="shared" si="138"/>
        <v/>
      </c>
    </row>
    <row r="6180" spans="11:16" x14ac:dyDescent="0.25">
      <c r="K6180" s="5"/>
      <c r="P6180" s="4" t="str">
        <f t="shared" si="138"/>
        <v/>
      </c>
    </row>
    <row r="6181" spans="11:16" x14ac:dyDescent="0.25">
      <c r="K6181" s="5"/>
      <c r="P6181" s="4" t="str">
        <f t="shared" si="138"/>
        <v/>
      </c>
    </row>
    <row r="6182" spans="11:16" x14ac:dyDescent="0.25">
      <c r="K6182" s="5"/>
      <c r="P6182" s="4" t="str">
        <f t="shared" si="138"/>
        <v/>
      </c>
    </row>
    <row r="6183" spans="11:16" x14ac:dyDescent="0.25">
      <c r="K6183" s="5"/>
      <c r="P6183" s="4" t="str">
        <f t="shared" si="138"/>
        <v/>
      </c>
    </row>
    <row r="6184" spans="11:16" x14ac:dyDescent="0.25">
      <c r="K6184" s="5"/>
      <c r="P6184" s="4" t="str">
        <f t="shared" si="138"/>
        <v/>
      </c>
    </row>
    <row r="6185" spans="11:16" x14ac:dyDescent="0.25">
      <c r="K6185" s="5"/>
      <c r="P6185" s="4" t="str">
        <f t="shared" si="138"/>
        <v/>
      </c>
    </row>
    <row r="6186" spans="11:16" x14ac:dyDescent="0.25">
      <c r="K6186" s="5"/>
      <c r="P6186" s="4" t="str">
        <f t="shared" si="138"/>
        <v/>
      </c>
    </row>
    <row r="6187" spans="11:16" x14ac:dyDescent="0.25">
      <c r="K6187" s="5"/>
      <c r="P6187" s="4" t="str">
        <f t="shared" si="138"/>
        <v/>
      </c>
    </row>
    <row r="6188" spans="11:16" x14ac:dyDescent="0.25">
      <c r="K6188" s="5"/>
      <c r="P6188" s="4" t="str">
        <f t="shared" si="138"/>
        <v/>
      </c>
    </row>
    <row r="6189" spans="11:16" x14ac:dyDescent="0.25">
      <c r="K6189" s="5"/>
      <c r="P6189" s="4" t="str">
        <f t="shared" si="138"/>
        <v/>
      </c>
    </row>
    <row r="6190" spans="11:16" x14ac:dyDescent="0.25">
      <c r="K6190" s="5"/>
      <c r="P6190" s="4" t="str">
        <f t="shared" si="138"/>
        <v/>
      </c>
    </row>
    <row r="6191" spans="11:16" x14ac:dyDescent="0.25">
      <c r="K6191" s="5"/>
      <c r="P6191" s="4" t="str">
        <f t="shared" si="138"/>
        <v/>
      </c>
    </row>
    <row r="6192" spans="11:16" x14ac:dyDescent="0.25">
      <c r="K6192" s="5"/>
      <c r="P6192" s="4" t="str">
        <f t="shared" si="138"/>
        <v/>
      </c>
    </row>
    <row r="6193" spans="11:16" x14ac:dyDescent="0.25">
      <c r="K6193" s="5"/>
      <c r="P6193" s="4" t="str">
        <f t="shared" si="138"/>
        <v/>
      </c>
    </row>
    <row r="6194" spans="11:16" x14ac:dyDescent="0.25">
      <c r="K6194" s="5"/>
      <c r="P6194" s="4" t="str">
        <f t="shared" si="138"/>
        <v/>
      </c>
    </row>
    <row r="6195" spans="11:16" x14ac:dyDescent="0.25">
      <c r="K6195" s="5"/>
      <c r="P6195" s="4" t="str">
        <f t="shared" si="138"/>
        <v/>
      </c>
    </row>
    <row r="6196" spans="11:16" x14ac:dyDescent="0.25">
      <c r="K6196" s="5"/>
      <c r="P6196" s="4" t="str">
        <f t="shared" si="138"/>
        <v/>
      </c>
    </row>
    <row r="6197" spans="11:16" x14ac:dyDescent="0.25">
      <c r="K6197" s="5"/>
      <c r="P6197" s="4" t="str">
        <f t="shared" si="138"/>
        <v/>
      </c>
    </row>
    <row r="6198" spans="11:16" x14ac:dyDescent="0.25">
      <c r="K6198" s="5"/>
      <c r="P6198" s="4" t="str">
        <f t="shared" si="138"/>
        <v/>
      </c>
    </row>
    <row r="6199" spans="11:16" x14ac:dyDescent="0.25">
      <c r="K6199" s="5"/>
      <c r="P6199" s="4" t="str">
        <f t="shared" si="138"/>
        <v/>
      </c>
    </row>
    <row r="6200" spans="11:16" x14ac:dyDescent="0.25">
      <c r="K6200" s="5"/>
      <c r="P6200" s="4" t="str">
        <f t="shared" si="138"/>
        <v/>
      </c>
    </row>
    <row r="6201" spans="11:16" x14ac:dyDescent="0.25">
      <c r="K6201" s="5"/>
      <c r="P6201" s="4" t="str">
        <f t="shared" si="138"/>
        <v/>
      </c>
    </row>
    <row r="6202" spans="11:16" x14ac:dyDescent="0.25">
      <c r="K6202" s="5"/>
      <c r="P6202" s="4" t="str">
        <f t="shared" si="138"/>
        <v/>
      </c>
    </row>
    <row r="6203" spans="11:16" x14ac:dyDescent="0.25">
      <c r="K6203" s="5"/>
      <c r="P6203" s="4" t="str">
        <f t="shared" si="138"/>
        <v/>
      </c>
    </row>
    <row r="6204" spans="11:16" x14ac:dyDescent="0.25">
      <c r="K6204" s="5"/>
      <c r="P6204" s="4" t="str">
        <f t="shared" si="138"/>
        <v/>
      </c>
    </row>
    <row r="6205" spans="11:16" x14ac:dyDescent="0.25">
      <c r="K6205" s="5"/>
      <c r="P6205" s="4" t="str">
        <f t="shared" si="138"/>
        <v/>
      </c>
    </row>
    <row r="6206" spans="11:16" x14ac:dyDescent="0.25">
      <c r="K6206" s="5"/>
      <c r="P6206" s="4" t="str">
        <f t="shared" si="138"/>
        <v/>
      </c>
    </row>
    <row r="6207" spans="11:16" x14ac:dyDescent="0.25">
      <c r="K6207" s="5"/>
      <c r="P6207" s="4" t="str">
        <f t="shared" si="138"/>
        <v/>
      </c>
    </row>
    <row r="6208" spans="11:16" x14ac:dyDescent="0.25">
      <c r="K6208" s="5"/>
      <c r="P6208" s="4" t="str">
        <f t="shared" si="138"/>
        <v/>
      </c>
    </row>
    <row r="6209" spans="11:16" x14ac:dyDescent="0.25">
      <c r="K6209" s="5"/>
      <c r="P6209" s="4" t="str">
        <f t="shared" si="138"/>
        <v/>
      </c>
    </row>
    <row r="6210" spans="11:16" x14ac:dyDescent="0.25">
      <c r="K6210" s="5"/>
      <c r="P6210" s="4" t="str">
        <f t="shared" si="138"/>
        <v/>
      </c>
    </row>
    <row r="6211" spans="11:16" x14ac:dyDescent="0.25">
      <c r="K6211" s="5"/>
      <c r="P6211" s="4" t="str">
        <f t="shared" ref="P6211:P6274" si="139">LEFT($A6211,22)</f>
        <v/>
      </c>
    </row>
    <row r="6212" spans="11:16" x14ac:dyDescent="0.25">
      <c r="K6212" s="5"/>
      <c r="P6212" s="4" t="str">
        <f t="shared" si="139"/>
        <v/>
      </c>
    </row>
    <row r="6213" spans="11:16" x14ac:dyDescent="0.25">
      <c r="K6213" s="5"/>
      <c r="P6213" s="4" t="str">
        <f t="shared" si="139"/>
        <v/>
      </c>
    </row>
    <row r="6214" spans="11:16" x14ac:dyDescent="0.25">
      <c r="K6214" s="5"/>
      <c r="P6214" s="4" t="str">
        <f t="shared" si="139"/>
        <v/>
      </c>
    </row>
    <row r="6215" spans="11:16" x14ac:dyDescent="0.25">
      <c r="K6215" s="5"/>
      <c r="P6215" s="4" t="str">
        <f t="shared" si="139"/>
        <v/>
      </c>
    </row>
    <row r="6216" spans="11:16" x14ac:dyDescent="0.25">
      <c r="K6216" s="5"/>
      <c r="P6216" s="4" t="str">
        <f t="shared" si="139"/>
        <v/>
      </c>
    </row>
    <row r="6217" spans="11:16" x14ac:dyDescent="0.25">
      <c r="K6217" s="5"/>
      <c r="P6217" s="4" t="str">
        <f t="shared" si="139"/>
        <v/>
      </c>
    </row>
    <row r="6218" spans="11:16" x14ac:dyDescent="0.25">
      <c r="K6218" s="5"/>
      <c r="P6218" s="4" t="str">
        <f t="shared" si="139"/>
        <v/>
      </c>
    </row>
    <row r="6219" spans="11:16" x14ac:dyDescent="0.25">
      <c r="K6219" s="5"/>
      <c r="P6219" s="4" t="str">
        <f t="shared" si="139"/>
        <v/>
      </c>
    </row>
    <row r="6220" spans="11:16" x14ac:dyDescent="0.25">
      <c r="K6220" s="5"/>
      <c r="P6220" s="4" t="str">
        <f t="shared" si="139"/>
        <v/>
      </c>
    </row>
    <row r="6221" spans="11:16" x14ac:dyDescent="0.25">
      <c r="K6221" s="5"/>
      <c r="P6221" s="4" t="str">
        <f t="shared" si="139"/>
        <v/>
      </c>
    </row>
    <row r="6222" spans="11:16" x14ac:dyDescent="0.25">
      <c r="K6222" s="5"/>
      <c r="P6222" s="4" t="str">
        <f t="shared" si="139"/>
        <v/>
      </c>
    </row>
    <row r="6223" spans="11:16" x14ac:dyDescent="0.25">
      <c r="K6223" s="5"/>
      <c r="P6223" s="4" t="str">
        <f t="shared" si="139"/>
        <v/>
      </c>
    </row>
    <row r="6224" spans="11:16" x14ac:dyDescent="0.25">
      <c r="K6224" s="5"/>
      <c r="P6224" s="4" t="str">
        <f t="shared" si="139"/>
        <v/>
      </c>
    </row>
    <row r="6225" spans="11:16" x14ac:dyDescent="0.25">
      <c r="K6225" s="5"/>
      <c r="P6225" s="4" t="str">
        <f t="shared" si="139"/>
        <v/>
      </c>
    </row>
    <row r="6226" spans="11:16" x14ac:dyDescent="0.25">
      <c r="K6226" s="5"/>
      <c r="P6226" s="4" t="str">
        <f t="shared" si="139"/>
        <v/>
      </c>
    </row>
    <row r="6227" spans="11:16" x14ac:dyDescent="0.25">
      <c r="K6227" s="5"/>
      <c r="P6227" s="4" t="str">
        <f t="shared" si="139"/>
        <v/>
      </c>
    </row>
    <row r="6228" spans="11:16" x14ac:dyDescent="0.25">
      <c r="K6228" s="5"/>
      <c r="P6228" s="4" t="str">
        <f t="shared" si="139"/>
        <v/>
      </c>
    </row>
    <row r="6229" spans="11:16" x14ac:dyDescent="0.25">
      <c r="K6229" s="5"/>
      <c r="P6229" s="4" t="str">
        <f t="shared" si="139"/>
        <v/>
      </c>
    </row>
    <row r="6230" spans="11:16" x14ac:dyDescent="0.25">
      <c r="K6230" s="5"/>
      <c r="P6230" s="4" t="str">
        <f t="shared" si="139"/>
        <v/>
      </c>
    </row>
    <row r="6231" spans="11:16" x14ac:dyDescent="0.25">
      <c r="K6231" s="5"/>
      <c r="P6231" s="4" t="str">
        <f t="shared" si="139"/>
        <v/>
      </c>
    </row>
    <row r="6232" spans="11:16" x14ac:dyDescent="0.25">
      <c r="K6232" s="5"/>
      <c r="P6232" s="4" t="str">
        <f t="shared" si="139"/>
        <v/>
      </c>
    </row>
    <row r="6233" spans="11:16" x14ac:dyDescent="0.25">
      <c r="K6233" s="5"/>
      <c r="P6233" s="4" t="str">
        <f t="shared" si="139"/>
        <v/>
      </c>
    </row>
    <row r="6234" spans="11:16" x14ac:dyDescent="0.25">
      <c r="K6234" s="5"/>
      <c r="P6234" s="4" t="str">
        <f t="shared" si="139"/>
        <v/>
      </c>
    </row>
    <row r="6235" spans="11:16" x14ac:dyDescent="0.25">
      <c r="K6235" s="5"/>
      <c r="P6235" s="4" t="str">
        <f t="shared" si="139"/>
        <v/>
      </c>
    </row>
    <row r="6236" spans="11:16" x14ac:dyDescent="0.25">
      <c r="K6236" s="5"/>
      <c r="P6236" s="4" t="str">
        <f t="shared" si="139"/>
        <v/>
      </c>
    </row>
    <row r="6237" spans="11:16" x14ac:dyDescent="0.25">
      <c r="K6237" s="5"/>
      <c r="P6237" s="4" t="str">
        <f t="shared" si="139"/>
        <v/>
      </c>
    </row>
    <row r="6238" spans="11:16" x14ac:dyDescent="0.25">
      <c r="K6238" s="5"/>
      <c r="P6238" s="4" t="str">
        <f t="shared" si="139"/>
        <v/>
      </c>
    </row>
    <row r="6239" spans="11:16" x14ac:dyDescent="0.25">
      <c r="K6239" s="5"/>
      <c r="P6239" s="4" t="str">
        <f t="shared" si="139"/>
        <v/>
      </c>
    </row>
    <row r="6240" spans="11:16" x14ac:dyDescent="0.25">
      <c r="K6240" s="5"/>
      <c r="P6240" s="4" t="str">
        <f t="shared" si="139"/>
        <v/>
      </c>
    </row>
    <row r="6241" spans="11:16" x14ac:dyDescent="0.25">
      <c r="K6241" s="5"/>
      <c r="P6241" s="4" t="str">
        <f t="shared" si="139"/>
        <v/>
      </c>
    </row>
    <row r="6242" spans="11:16" x14ac:dyDescent="0.25">
      <c r="K6242" s="5"/>
      <c r="P6242" s="4" t="str">
        <f t="shared" si="139"/>
        <v/>
      </c>
    </row>
    <row r="6243" spans="11:16" x14ac:dyDescent="0.25">
      <c r="K6243" s="5"/>
      <c r="P6243" s="4" t="str">
        <f t="shared" si="139"/>
        <v/>
      </c>
    </row>
    <row r="6244" spans="11:16" x14ac:dyDescent="0.25">
      <c r="K6244" s="5"/>
      <c r="P6244" s="4" t="str">
        <f t="shared" si="139"/>
        <v/>
      </c>
    </row>
    <row r="6245" spans="11:16" x14ac:dyDescent="0.25">
      <c r="K6245" s="5"/>
      <c r="P6245" s="4" t="str">
        <f t="shared" si="139"/>
        <v/>
      </c>
    </row>
    <row r="6246" spans="11:16" x14ac:dyDescent="0.25">
      <c r="K6246" s="5"/>
      <c r="P6246" s="4" t="str">
        <f t="shared" si="139"/>
        <v/>
      </c>
    </row>
    <row r="6247" spans="11:16" x14ac:dyDescent="0.25">
      <c r="K6247" s="5"/>
      <c r="P6247" s="4" t="str">
        <f t="shared" si="139"/>
        <v/>
      </c>
    </row>
    <row r="6248" spans="11:16" x14ac:dyDescent="0.25">
      <c r="K6248" s="5"/>
      <c r="P6248" s="4" t="str">
        <f t="shared" si="139"/>
        <v/>
      </c>
    </row>
    <row r="6249" spans="11:16" x14ac:dyDescent="0.25">
      <c r="K6249" s="5"/>
      <c r="P6249" s="4" t="str">
        <f t="shared" si="139"/>
        <v/>
      </c>
    </row>
    <row r="6250" spans="11:16" x14ac:dyDescent="0.25">
      <c r="K6250" s="5"/>
      <c r="P6250" s="4" t="str">
        <f t="shared" si="139"/>
        <v/>
      </c>
    </row>
    <row r="6251" spans="11:16" x14ac:dyDescent="0.25">
      <c r="K6251" s="5"/>
      <c r="P6251" s="4" t="str">
        <f t="shared" si="139"/>
        <v/>
      </c>
    </row>
    <row r="6252" spans="11:16" x14ac:dyDescent="0.25">
      <c r="K6252" s="5"/>
      <c r="P6252" s="4" t="str">
        <f t="shared" si="139"/>
        <v/>
      </c>
    </row>
    <row r="6253" spans="11:16" x14ac:dyDescent="0.25">
      <c r="K6253" s="5"/>
      <c r="P6253" s="4" t="str">
        <f t="shared" si="139"/>
        <v/>
      </c>
    </row>
    <row r="6254" spans="11:16" x14ac:dyDescent="0.25">
      <c r="K6254" s="5"/>
      <c r="P6254" s="4" t="str">
        <f t="shared" si="139"/>
        <v/>
      </c>
    </row>
    <row r="6255" spans="11:16" x14ac:dyDescent="0.25">
      <c r="K6255" s="5"/>
      <c r="P6255" s="4" t="str">
        <f t="shared" si="139"/>
        <v/>
      </c>
    </row>
    <row r="6256" spans="11:16" x14ac:dyDescent="0.25">
      <c r="K6256" s="5"/>
      <c r="P6256" s="4" t="str">
        <f t="shared" si="139"/>
        <v/>
      </c>
    </row>
    <row r="6257" spans="11:16" x14ac:dyDescent="0.25">
      <c r="K6257" s="5"/>
      <c r="P6257" s="4" t="str">
        <f t="shared" si="139"/>
        <v/>
      </c>
    </row>
    <row r="6258" spans="11:16" x14ac:dyDescent="0.25">
      <c r="K6258" s="5"/>
      <c r="P6258" s="4" t="str">
        <f t="shared" si="139"/>
        <v/>
      </c>
    </row>
    <row r="6259" spans="11:16" x14ac:dyDescent="0.25">
      <c r="K6259" s="5"/>
      <c r="P6259" s="4" t="str">
        <f t="shared" si="139"/>
        <v/>
      </c>
    </row>
    <row r="6260" spans="11:16" x14ac:dyDescent="0.25">
      <c r="K6260" s="5"/>
      <c r="P6260" s="4" t="str">
        <f t="shared" si="139"/>
        <v/>
      </c>
    </row>
    <row r="6261" spans="11:16" x14ac:dyDescent="0.25">
      <c r="K6261" s="5"/>
      <c r="P6261" s="4" t="str">
        <f t="shared" si="139"/>
        <v/>
      </c>
    </row>
    <row r="6262" spans="11:16" x14ac:dyDescent="0.25">
      <c r="K6262" s="5"/>
      <c r="P6262" s="4" t="str">
        <f t="shared" si="139"/>
        <v/>
      </c>
    </row>
    <row r="6263" spans="11:16" x14ac:dyDescent="0.25">
      <c r="K6263" s="5"/>
      <c r="P6263" s="4" t="str">
        <f t="shared" si="139"/>
        <v/>
      </c>
    </row>
    <row r="6264" spans="11:16" x14ac:dyDescent="0.25">
      <c r="K6264" s="5"/>
      <c r="P6264" s="4" t="str">
        <f t="shared" si="139"/>
        <v/>
      </c>
    </row>
    <row r="6265" spans="11:16" x14ac:dyDescent="0.25">
      <c r="K6265" s="5"/>
      <c r="P6265" s="4" t="str">
        <f t="shared" si="139"/>
        <v/>
      </c>
    </row>
    <row r="6266" spans="11:16" x14ac:dyDescent="0.25">
      <c r="K6266" s="5"/>
      <c r="P6266" s="4" t="str">
        <f t="shared" si="139"/>
        <v/>
      </c>
    </row>
    <row r="6267" spans="11:16" x14ac:dyDescent="0.25">
      <c r="K6267" s="5"/>
      <c r="P6267" s="4" t="str">
        <f t="shared" si="139"/>
        <v/>
      </c>
    </row>
    <row r="6268" spans="11:16" x14ac:dyDescent="0.25">
      <c r="K6268" s="5"/>
      <c r="P6268" s="4" t="str">
        <f t="shared" si="139"/>
        <v/>
      </c>
    </row>
    <row r="6269" spans="11:16" x14ac:dyDescent="0.25">
      <c r="K6269" s="5"/>
      <c r="P6269" s="4" t="str">
        <f t="shared" si="139"/>
        <v/>
      </c>
    </row>
    <row r="6270" spans="11:16" x14ac:dyDescent="0.25">
      <c r="K6270" s="5"/>
      <c r="P6270" s="4" t="str">
        <f t="shared" si="139"/>
        <v/>
      </c>
    </row>
    <row r="6271" spans="11:16" x14ac:dyDescent="0.25">
      <c r="K6271" s="5"/>
      <c r="P6271" s="4" t="str">
        <f t="shared" si="139"/>
        <v/>
      </c>
    </row>
    <row r="6272" spans="11:16" x14ac:dyDescent="0.25">
      <c r="K6272" s="5"/>
      <c r="P6272" s="4" t="str">
        <f t="shared" si="139"/>
        <v/>
      </c>
    </row>
    <row r="6273" spans="11:16" x14ac:dyDescent="0.25">
      <c r="K6273" s="5"/>
      <c r="P6273" s="4" t="str">
        <f t="shared" si="139"/>
        <v/>
      </c>
    </row>
    <row r="6274" spans="11:16" x14ac:dyDescent="0.25">
      <c r="K6274" s="5"/>
      <c r="P6274" s="4" t="str">
        <f t="shared" si="139"/>
        <v/>
      </c>
    </row>
    <row r="6275" spans="11:16" x14ac:dyDescent="0.25">
      <c r="K6275" s="5"/>
      <c r="P6275" s="4" t="str">
        <f t="shared" ref="P6275:P6338" si="140">LEFT($A6275,22)</f>
        <v/>
      </c>
    </row>
    <row r="6276" spans="11:16" x14ac:dyDescent="0.25">
      <c r="K6276" s="5"/>
      <c r="P6276" s="4" t="str">
        <f t="shared" si="140"/>
        <v/>
      </c>
    </row>
    <row r="6277" spans="11:16" x14ac:dyDescent="0.25">
      <c r="K6277" s="5"/>
      <c r="P6277" s="4" t="str">
        <f t="shared" si="140"/>
        <v/>
      </c>
    </row>
    <row r="6278" spans="11:16" x14ac:dyDescent="0.25">
      <c r="K6278" s="5"/>
      <c r="P6278" s="4" t="str">
        <f t="shared" si="140"/>
        <v/>
      </c>
    </row>
    <row r="6279" spans="11:16" x14ac:dyDescent="0.25">
      <c r="K6279" s="5"/>
      <c r="P6279" s="4" t="str">
        <f t="shared" si="140"/>
        <v/>
      </c>
    </row>
    <row r="6280" spans="11:16" x14ac:dyDescent="0.25">
      <c r="K6280" s="5"/>
      <c r="P6280" s="4" t="str">
        <f t="shared" si="140"/>
        <v/>
      </c>
    </row>
    <row r="6281" spans="11:16" x14ac:dyDescent="0.25">
      <c r="K6281" s="5"/>
      <c r="P6281" s="4" t="str">
        <f t="shared" si="140"/>
        <v/>
      </c>
    </row>
    <row r="6282" spans="11:16" x14ac:dyDescent="0.25">
      <c r="K6282" s="5"/>
      <c r="P6282" s="4" t="str">
        <f t="shared" si="140"/>
        <v/>
      </c>
    </row>
    <row r="6283" spans="11:16" x14ac:dyDescent="0.25">
      <c r="K6283" s="5"/>
      <c r="P6283" s="4" t="str">
        <f t="shared" si="140"/>
        <v/>
      </c>
    </row>
    <row r="6284" spans="11:16" x14ac:dyDescent="0.25">
      <c r="K6284" s="5"/>
      <c r="P6284" s="4" t="str">
        <f t="shared" si="140"/>
        <v/>
      </c>
    </row>
    <row r="6285" spans="11:16" x14ac:dyDescent="0.25">
      <c r="K6285" s="5"/>
      <c r="P6285" s="4" t="str">
        <f t="shared" si="140"/>
        <v/>
      </c>
    </row>
    <row r="6286" spans="11:16" x14ac:dyDescent="0.25">
      <c r="K6286" s="5"/>
      <c r="P6286" s="4" t="str">
        <f t="shared" si="140"/>
        <v/>
      </c>
    </row>
    <row r="6287" spans="11:16" x14ac:dyDescent="0.25">
      <c r="K6287" s="5"/>
      <c r="P6287" s="4" t="str">
        <f t="shared" si="140"/>
        <v/>
      </c>
    </row>
    <row r="6288" spans="11:16" x14ac:dyDescent="0.25">
      <c r="K6288" s="5"/>
      <c r="P6288" s="4" t="str">
        <f t="shared" si="140"/>
        <v/>
      </c>
    </row>
    <row r="6289" spans="11:16" x14ac:dyDescent="0.25">
      <c r="K6289" s="5"/>
      <c r="P6289" s="4" t="str">
        <f t="shared" si="140"/>
        <v/>
      </c>
    </row>
    <row r="6290" spans="11:16" x14ac:dyDescent="0.25">
      <c r="K6290" s="5"/>
      <c r="P6290" s="4" t="str">
        <f t="shared" si="140"/>
        <v/>
      </c>
    </row>
    <row r="6291" spans="11:16" x14ac:dyDescent="0.25">
      <c r="K6291" s="5"/>
      <c r="P6291" s="4" t="str">
        <f t="shared" si="140"/>
        <v/>
      </c>
    </row>
    <row r="6292" spans="11:16" x14ac:dyDescent="0.25">
      <c r="K6292" s="5"/>
      <c r="P6292" s="4" t="str">
        <f t="shared" si="140"/>
        <v/>
      </c>
    </row>
    <row r="6293" spans="11:16" x14ac:dyDescent="0.25">
      <c r="K6293" s="5"/>
      <c r="P6293" s="4" t="str">
        <f t="shared" si="140"/>
        <v/>
      </c>
    </row>
    <row r="6294" spans="11:16" x14ac:dyDescent="0.25">
      <c r="K6294" s="5"/>
      <c r="P6294" s="4" t="str">
        <f t="shared" si="140"/>
        <v/>
      </c>
    </row>
    <row r="6295" spans="11:16" x14ac:dyDescent="0.25">
      <c r="K6295" s="5"/>
      <c r="P6295" s="4" t="str">
        <f t="shared" si="140"/>
        <v/>
      </c>
    </row>
    <row r="6296" spans="11:16" x14ac:dyDescent="0.25">
      <c r="K6296" s="5"/>
      <c r="P6296" s="4" t="str">
        <f t="shared" si="140"/>
        <v/>
      </c>
    </row>
    <row r="6297" spans="11:16" x14ac:dyDescent="0.25">
      <c r="K6297" s="5"/>
      <c r="P6297" s="4" t="str">
        <f t="shared" si="140"/>
        <v/>
      </c>
    </row>
    <row r="6298" spans="11:16" x14ac:dyDescent="0.25">
      <c r="K6298" s="5"/>
      <c r="P6298" s="4" t="str">
        <f t="shared" si="140"/>
        <v/>
      </c>
    </row>
    <row r="6299" spans="11:16" x14ac:dyDescent="0.25">
      <c r="K6299" s="5"/>
      <c r="P6299" s="4" t="str">
        <f t="shared" si="140"/>
        <v/>
      </c>
    </row>
    <row r="6300" spans="11:16" x14ac:dyDescent="0.25">
      <c r="K6300" s="5"/>
      <c r="P6300" s="4" t="str">
        <f t="shared" si="140"/>
        <v/>
      </c>
    </row>
    <row r="6301" spans="11:16" x14ac:dyDescent="0.25">
      <c r="K6301" s="5"/>
      <c r="P6301" s="4" t="str">
        <f t="shared" si="140"/>
        <v/>
      </c>
    </row>
    <row r="6302" spans="11:16" x14ac:dyDescent="0.25">
      <c r="K6302" s="5"/>
      <c r="P6302" s="4" t="str">
        <f t="shared" si="140"/>
        <v/>
      </c>
    </row>
    <row r="6303" spans="11:16" x14ac:dyDescent="0.25">
      <c r="K6303" s="5"/>
      <c r="P6303" s="4" t="str">
        <f t="shared" si="140"/>
        <v/>
      </c>
    </row>
    <row r="6304" spans="11:16" x14ac:dyDescent="0.25">
      <c r="K6304" s="5"/>
      <c r="P6304" s="4" t="str">
        <f t="shared" si="140"/>
        <v/>
      </c>
    </row>
    <row r="6305" spans="11:16" x14ac:dyDescent="0.25">
      <c r="K6305" s="5"/>
      <c r="P6305" s="4" t="str">
        <f t="shared" si="140"/>
        <v/>
      </c>
    </row>
    <row r="6306" spans="11:16" x14ac:dyDescent="0.25">
      <c r="K6306" s="5"/>
      <c r="P6306" s="4" t="str">
        <f t="shared" si="140"/>
        <v/>
      </c>
    </row>
    <row r="6307" spans="11:16" x14ac:dyDescent="0.25">
      <c r="K6307" s="5"/>
      <c r="P6307" s="4" t="str">
        <f t="shared" si="140"/>
        <v/>
      </c>
    </row>
    <row r="6308" spans="11:16" x14ac:dyDescent="0.25">
      <c r="K6308" s="5"/>
      <c r="P6308" s="4" t="str">
        <f t="shared" si="140"/>
        <v/>
      </c>
    </row>
    <row r="6309" spans="11:16" x14ac:dyDescent="0.25">
      <c r="K6309" s="5"/>
      <c r="P6309" s="4" t="str">
        <f t="shared" si="140"/>
        <v/>
      </c>
    </row>
    <row r="6310" spans="11:16" x14ac:dyDescent="0.25">
      <c r="K6310" s="5"/>
      <c r="P6310" s="4" t="str">
        <f t="shared" si="140"/>
        <v/>
      </c>
    </row>
    <row r="6311" spans="11:16" x14ac:dyDescent="0.25">
      <c r="K6311" s="5"/>
      <c r="P6311" s="4" t="str">
        <f t="shared" si="140"/>
        <v/>
      </c>
    </row>
    <row r="6312" spans="11:16" x14ac:dyDescent="0.25">
      <c r="K6312" s="5"/>
      <c r="P6312" s="4" t="str">
        <f t="shared" si="140"/>
        <v/>
      </c>
    </row>
    <row r="6313" spans="11:16" x14ac:dyDescent="0.25">
      <c r="K6313" s="5"/>
      <c r="P6313" s="4" t="str">
        <f t="shared" si="140"/>
        <v/>
      </c>
    </row>
    <row r="6314" spans="11:16" x14ac:dyDescent="0.25">
      <c r="K6314" s="5"/>
      <c r="P6314" s="4" t="str">
        <f t="shared" si="140"/>
        <v/>
      </c>
    </row>
    <row r="6315" spans="11:16" x14ac:dyDescent="0.25">
      <c r="K6315" s="5"/>
      <c r="P6315" s="4" t="str">
        <f t="shared" si="140"/>
        <v/>
      </c>
    </row>
    <row r="6316" spans="11:16" x14ac:dyDescent="0.25">
      <c r="K6316" s="5"/>
      <c r="P6316" s="4" t="str">
        <f t="shared" si="140"/>
        <v/>
      </c>
    </row>
    <row r="6317" spans="11:16" x14ac:dyDescent="0.25">
      <c r="K6317" s="5"/>
      <c r="P6317" s="4" t="str">
        <f t="shared" si="140"/>
        <v/>
      </c>
    </row>
    <row r="6318" spans="11:16" x14ac:dyDescent="0.25">
      <c r="K6318" s="5"/>
      <c r="P6318" s="4" t="str">
        <f t="shared" si="140"/>
        <v/>
      </c>
    </row>
    <row r="6319" spans="11:16" x14ac:dyDescent="0.25">
      <c r="K6319" s="5"/>
      <c r="P6319" s="4" t="str">
        <f t="shared" si="140"/>
        <v/>
      </c>
    </row>
    <row r="6320" spans="11:16" x14ac:dyDescent="0.25">
      <c r="K6320" s="5"/>
      <c r="P6320" s="4" t="str">
        <f t="shared" si="140"/>
        <v/>
      </c>
    </row>
    <row r="6321" spans="11:16" x14ac:dyDescent="0.25">
      <c r="K6321" s="5"/>
      <c r="P6321" s="4" t="str">
        <f t="shared" si="140"/>
        <v/>
      </c>
    </row>
    <row r="6322" spans="11:16" x14ac:dyDescent="0.25">
      <c r="K6322" s="5"/>
      <c r="P6322" s="4" t="str">
        <f t="shared" si="140"/>
        <v/>
      </c>
    </row>
    <row r="6323" spans="11:16" x14ac:dyDescent="0.25">
      <c r="K6323" s="5"/>
      <c r="P6323" s="4" t="str">
        <f t="shared" si="140"/>
        <v/>
      </c>
    </row>
    <row r="6324" spans="11:16" x14ac:dyDescent="0.25">
      <c r="K6324" s="5"/>
      <c r="P6324" s="4" t="str">
        <f t="shared" si="140"/>
        <v/>
      </c>
    </row>
    <row r="6325" spans="11:16" x14ac:dyDescent="0.25">
      <c r="K6325" s="5"/>
      <c r="P6325" s="4" t="str">
        <f t="shared" si="140"/>
        <v/>
      </c>
    </row>
    <row r="6326" spans="11:16" x14ac:dyDescent="0.25">
      <c r="K6326" s="5"/>
      <c r="P6326" s="4" t="str">
        <f t="shared" si="140"/>
        <v/>
      </c>
    </row>
    <row r="6327" spans="11:16" x14ac:dyDescent="0.25">
      <c r="K6327" s="5"/>
      <c r="P6327" s="4" t="str">
        <f t="shared" si="140"/>
        <v/>
      </c>
    </row>
    <row r="6328" spans="11:16" x14ac:dyDescent="0.25">
      <c r="K6328" s="5"/>
      <c r="P6328" s="4" t="str">
        <f t="shared" si="140"/>
        <v/>
      </c>
    </row>
    <row r="6329" spans="11:16" x14ac:dyDescent="0.25">
      <c r="K6329" s="5"/>
      <c r="P6329" s="4" t="str">
        <f t="shared" si="140"/>
        <v/>
      </c>
    </row>
    <row r="6330" spans="11:16" x14ac:dyDescent="0.25">
      <c r="K6330" s="5"/>
      <c r="P6330" s="4" t="str">
        <f t="shared" si="140"/>
        <v/>
      </c>
    </row>
    <row r="6331" spans="11:16" x14ac:dyDescent="0.25">
      <c r="K6331" s="5"/>
      <c r="P6331" s="4" t="str">
        <f t="shared" si="140"/>
        <v/>
      </c>
    </row>
    <row r="6332" spans="11:16" x14ac:dyDescent="0.25">
      <c r="K6332" s="5"/>
      <c r="P6332" s="4" t="str">
        <f t="shared" si="140"/>
        <v/>
      </c>
    </row>
    <row r="6333" spans="11:16" x14ac:dyDescent="0.25">
      <c r="K6333" s="5"/>
      <c r="P6333" s="4" t="str">
        <f t="shared" si="140"/>
        <v/>
      </c>
    </row>
    <row r="6334" spans="11:16" x14ac:dyDescent="0.25">
      <c r="K6334" s="5"/>
      <c r="P6334" s="4" t="str">
        <f t="shared" si="140"/>
        <v/>
      </c>
    </row>
    <row r="6335" spans="11:16" x14ac:dyDescent="0.25">
      <c r="K6335" s="5"/>
      <c r="P6335" s="4" t="str">
        <f t="shared" si="140"/>
        <v/>
      </c>
    </row>
    <row r="6336" spans="11:16" x14ac:dyDescent="0.25">
      <c r="K6336" s="5"/>
      <c r="P6336" s="4" t="str">
        <f t="shared" si="140"/>
        <v/>
      </c>
    </row>
    <row r="6337" spans="11:16" x14ac:dyDescent="0.25">
      <c r="K6337" s="5"/>
      <c r="P6337" s="4" t="str">
        <f t="shared" si="140"/>
        <v/>
      </c>
    </row>
    <row r="6338" spans="11:16" x14ac:dyDescent="0.25">
      <c r="K6338" s="5"/>
      <c r="P6338" s="4" t="str">
        <f t="shared" si="140"/>
        <v/>
      </c>
    </row>
    <row r="6339" spans="11:16" x14ac:dyDescent="0.25">
      <c r="K6339" s="5"/>
      <c r="P6339" s="4" t="str">
        <f t="shared" ref="P6339:P6402" si="141">LEFT($A6339,22)</f>
        <v/>
      </c>
    </row>
    <row r="6340" spans="11:16" x14ac:dyDescent="0.25">
      <c r="K6340" s="5"/>
      <c r="P6340" s="4" t="str">
        <f t="shared" si="141"/>
        <v/>
      </c>
    </row>
    <row r="6341" spans="11:16" x14ac:dyDescent="0.25">
      <c r="K6341" s="5"/>
      <c r="P6341" s="4" t="str">
        <f t="shared" si="141"/>
        <v/>
      </c>
    </row>
    <row r="6342" spans="11:16" x14ac:dyDescent="0.25">
      <c r="K6342" s="5"/>
      <c r="P6342" s="4" t="str">
        <f t="shared" si="141"/>
        <v/>
      </c>
    </row>
    <row r="6343" spans="11:16" x14ac:dyDescent="0.25">
      <c r="K6343" s="5"/>
      <c r="P6343" s="4" t="str">
        <f t="shared" si="141"/>
        <v/>
      </c>
    </row>
    <row r="6344" spans="11:16" x14ac:dyDescent="0.25">
      <c r="K6344" s="5"/>
      <c r="P6344" s="4" t="str">
        <f t="shared" si="141"/>
        <v/>
      </c>
    </row>
    <row r="6345" spans="11:16" x14ac:dyDescent="0.25">
      <c r="K6345" s="5"/>
      <c r="P6345" s="4" t="str">
        <f t="shared" si="141"/>
        <v/>
      </c>
    </row>
    <row r="6346" spans="11:16" x14ac:dyDescent="0.25">
      <c r="K6346" s="5"/>
      <c r="P6346" s="4" t="str">
        <f t="shared" si="141"/>
        <v/>
      </c>
    </row>
    <row r="6347" spans="11:16" x14ac:dyDescent="0.25">
      <c r="K6347" s="5"/>
      <c r="P6347" s="4" t="str">
        <f t="shared" si="141"/>
        <v/>
      </c>
    </row>
    <row r="6348" spans="11:16" x14ac:dyDescent="0.25">
      <c r="K6348" s="5"/>
      <c r="P6348" s="4" t="str">
        <f t="shared" si="141"/>
        <v/>
      </c>
    </row>
    <row r="6349" spans="11:16" x14ac:dyDescent="0.25">
      <c r="K6349" s="5"/>
      <c r="P6349" s="4" t="str">
        <f t="shared" si="141"/>
        <v/>
      </c>
    </row>
    <row r="6350" spans="11:16" x14ac:dyDescent="0.25">
      <c r="K6350" s="5"/>
      <c r="P6350" s="4" t="str">
        <f t="shared" si="141"/>
        <v/>
      </c>
    </row>
    <row r="6351" spans="11:16" x14ac:dyDescent="0.25">
      <c r="K6351" s="5"/>
      <c r="P6351" s="4" t="str">
        <f t="shared" si="141"/>
        <v/>
      </c>
    </row>
    <row r="6352" spans="11:16" x14ac:dyDescent="0.25">
      <c r="K6352" s="5"/>
      <c r="P6352" s="4" t="str">
        <f t="shared" si="141"/>
        <v/>
      </c>
    </row>
    <row r="6353" spans="11:16" x14ac:dyDescent="0.25">
      <c r="K6353" s="5"/>
      <c r="P6353" s="4" t="str">
        <f t="shared" si="141"/>
        <v/>
      </c>
    </row>
    <row r="6354" spans="11:16" x14ac:dyDescent="0.25">
      <c r="K6354" s="5"/>
      <c r="P6354" s="4" t="str">
        <f t="shared" si="141"/>
        <v/>
      </c>
    </row>
    <row r="6355" spans="11:16" x14ac:dyDescent="0.25">
      <c r="K6355" s="5"/>
      <c r="P6355" s="4" t="str">
        <f t="shared" si="141"/>
        <v/>
      </c>
    </row>
    <row r="6356" spans="11:16" x14ac:dyDescent="0.25">
      <c r="K6356" s="5"/>
      <c r="P6356" s="4" t="str">
        <f t="shared" si="141"/>
        <v/>
      </c>
    </row>
    <row r="6357" spans="11:16" x14ac:dyDescent="0.25">
      <c r="K6357" s="5"/>
      <c r="P6357" s="4" t="str">
        <f t="shared" si="141"/>
        <v/>
      </c>
    </row>
    <row r="6358" spans="11:16" x14ac:dyDescent="0.25">
      <c r="K6358" s="5"/>
      <c r="P6358" s="4" t="str">
        <f t="shared" si="141"/>
        <v/>
      </c>
    </row>
    <row r="6359" spans="11:16" x14ac:dyDescent="0.25">
      <c r="K6359" s="5"/>
      <c r="P6359" s="4" t="str">
        <f t="shared" si="141"/>
        <v/>
      </c>
    </row>
    <row r="6360" spans="11:16" x14ac:dyDescent="0.25">
      <c r="K6360" s="5"/>
      <c r="P6360" s="4" t="str">
        <f t="shared" si="141"/>
        <v/>
      </c>
    </row>
    <row r="6361" spans="11:16" x14ac:dyDescent="0.25">
      <c r="K6361" s="5"/>
      <c r="P6361" s="4" t="str">
        <f t="shared" si="141"/>
        <v/>
      </c>
    </row>
    <row r="6362" spans="11:16" x14ac:dyDescent="0.25">
      <c r="K6362" s="5"/>
      <c r="P6362" s="4" t="str">
        <f t="shared" si="141"/>
        <v/>
      </c>
    </row>
    <row r="6363" spans="11:16" x14ac:dyDescent="0.25">
      <c r="K6363" s="5"/>
      <c r="P6363" s="4" t="str">
        <f t="shared" si="141"/>
        <v/>
      </c>
    </row>
    <row r="6364" spans="11:16" x14ac:dyDescent="0.25">
      <c r="K6364" s="5"/>
      <c r="P6364" s="4" t="str">
        <f t="shared" si="141"/>
        <v/>
      </c>
    </row>
    <row r="6365" spans="11:16" x14ac:dyDescent="0.25">
      <c r="K6365" s="5"/>
      <c r="P6365" s="4" t="str">
        <f t="shared" si="141"/>
        <v/>
      </c>
    </row>
    <row r="6366" spans="11:16" x14ac:dyDescent="0.25">
      <c r="K6366" s="5"/>
      <c r="P6366" s="4" t="str">
        <f t="shared" si="141"/>
        <v/>
      </c>
    </row>
    <row r="6367" spans="11:16" x14ac:dyDescent="0.25">
      <c r="K6367" s="5"/>
      <c r="P6367" s="4" t="str">
        <f t="shared" si="141"/>
        <v/>
      </c>
    </row>
    <row r="6368" spans="11:16" x14ac:dyDescent="0.25">
      <c r="K6368" s="5"/>
      <c r="P6368" s="4" t="str">
        <f t="shared" si="141"/>
        <v/>
      </c>
    </row>
    <row r="6369" spans="11:16" x14ac:dyDescent="0.25">
      <c r="K6369" s="5"/>
      <c r="P6369" s="4" t="str">
        <f t="shared" si="141"/>
        <v/>
      </c>
    </row>
    <row r="6370" spans="11:16" x14ac:dyDescent="0.25">
      <c r="K6370" s="5"/>
      <c r="P6370" s="4" t="str">
        <f t="shared" si="141"/>
        <v/>
      </c>
    </row>
    <row r="6371" spans="11:16" x14ac:dyDescent="0.25">
      <c r="K6371" s="5"/>
      <c r="P6371" s="4" t="str">
        <f t="shared" si="141"/>
        <v/>
      </c>
    </row>
    <row r="6372" spans="11:16" x14ac:dyDescent="0.25">
      <c r="K6372" s="5"/>
      <c r="P6372" s="4" t="str">
        <f t="shared" si="141"/>
        <v/>
      </c>
    </row>
    <row r="6373" spans="11:16" x14ac:dyDescent="0.25">
      <c r="K6373" s="5"/>
      <c r="P6373" s="4" t="str">
        <f t="shared" si="141"/>
        <v/>
      </c>
    </row>
    <row r="6374" spans="11:16" x14ac:dyDescent="0.25">
      <c r="K6374" s="5"/>
      <c r="P6374" s="4" t="str">
        <f t="shared" si="141"/>
        <v/>
      </c>
    </row>
    <row r="6375" spans="11:16" x14ac:dyDescent="0.25">
      <c r="K6375" s="5"/>
      <c r="P6375" s="4" t="str">
        <f t="shared" si="141"/>
        <v/>
      </c>
    </row>
    <row r="6376" spans="11:16" x14ac:dyDescent="0.25">
      <c r="K6376" s="5"/>
      <c r="P6376" s="4" t="str">
        <f t="shared" si="141"/>
        <v/>
      </c>
    </row>
    <row r="6377" spans="11:16" x14ac:dyDescent="0.25">
      <c r="K6377" s="5"/>
      <c r="P6377" s="4" t="str">
        <f t="shared" si="141"/>
        <v/>
      </c>
    </row>
    <row r="6378" spans="11:16" x14ac:dyDescent="0.25">
      <c r="K6378" s="5"/>
      <c r="P6378" s="4" t="str">
        <f t="shared" si="141"/>
        <v/>
      </c>
    </row>
    <row r="6379" spans="11:16" x14ac:dyDescent="0.25">
      <c r="K6379" s="5"/>
      <c r="P6379" s="4" t="str">
        <f t="shared" si="141"/>
        <v/>
      </c>
    </row>
    <row r="6380" spans="11:16" x14ac:dyDescent="0.25">
      <c r="K6380" s="5"/>
      <c r="P6380" s="4" t="str">
        <f t="shared" si="141"/>
        <v/>
      </c>
    </row>
    <row r="6381" spans="11:16" x14ac:dyDescent="0.25">
      <c r="K6381" s="5"/>
      <c r="P6381" s="4" t="str">
        <f t="shared" si="141"/>
        <v/>
      </c>
    </row>
    <row r="6382" spans="11:16" x14ac:dyDescent="0.25">
      <c r="K6382" s="5"/>
      <c r="P6382" s="4" t="str">
        <f t="shared" si="141"/>
        <v/>
      </c>
    </row>
    <row r="6383" spans="11:16" x14ac:dyDescent="0.25">
      <c r="K6383" s="5"/>
      <c r="P6383" s="4" t="str">
        <f t="shared" si="141"/>
        <v/>
      </c>
    </row>
    <row r="6384" spans="11:16" x14ac:dyDescent="0.25">
      <c r="K6384" s="5"/>
      <c r="P6384" s="4" t="str">
        <f t="shared" si="141"/>
        <v/>
      </c>
    </row>
    <row r="6385" spans="11:16" x14ac:dyDescent="0.25">
      <c r="K6385" s="5"/>
      <c r="P6385" s="4" t="str">
        <f t="shared" si="141"/>
        <v/>
      </c>
    </row>
    <row r="6386" spans="11:16" x14ac:dyDescent="0.25">
      <c r="K6386" s="5"/>
      <c r="P6386" s="4" t="str">
        <f t="shared" si="141"/>
        <v/>
      </c>
    </row>
    <row r="6387" spans="11:16" x14ac:dyDescent="0.25">
      <c r="K6387" s="5"/>
      <c r="P6387" s="4" t="str">
        <f t="shared" si="141"/>
        <v/>
      </c>
    </row>
    <row r="6388" spans="11:16" x14ac:dyDescent="0.25">
      <c r="K6388" s="5"/>
      <c r="P6388" s="4" t="str">
        <f t="shared" si="141"/>
        <v/>
      </c>
    </row>
    <row r="6389" spans="11:16" x14ac:dyDescent="0.25">
      <c r="K6389" s="5"/>
      <c r="P6389" s="4" t="str">
        <f t="shared" si="141"/>
        <v/>
      </c>
    </row>
    <row r="6390" spans="11:16" x14ac:dyDescent="0.25">
      <c r="K6390" s="5"/>
      <c r="P6390" s="4" t="str">
        <f t="shared" si="141"/>
        <v/>
      </c>
    </row>
    <row r="6391" spans="11:16" x14ac:dyDescent="0.25">
      <c r="K6391" s="5"/>
      <c r="P6391" s="4" t="str">
        <f t="shared" si="141"/>
        <v/>
      </c>
    </row>
    <row r="6392" spans="11:16" x14ac:dyDescent="0.25">
      <c r="K6392" s="5"/>
      <c r="P6392" s="4" t="str">
        <f t="shared" si="141"/>
        <v/>
      </c>
    </row>
    <row r="6393" spans="11:16" x14ac:dyDescent="0.25">
      <c r="K6393" s="5"/>
      <c r="P6393" s="4" t="str">
        <f t="shared" si="141"/>
        <v/>
      </c>
    </row>
    <row r="6394" spans="11:16" x14ac:dyDescent="0.25">
      <c r="K6394" s="5"/>
      <c r="P6394" s="4" t="str">
        <f t="shared" si="141"/>
        <v/>
      </c>
    </row>
    <row r="6395" spans="11:16" x14ac:dyDescent="0.25">
      <c r="K6395" s="5"/>
      <c r="P6395" s="4" t="str">
        <f t="shared" si="141"/>
        <v/>
      </c>
    </row>
    <row r="6396" spans="11:16" x14ac:dyDescent="0.25">
      <c r="K6396" s="5"/>
      <c r="P6396" s="4" t="str">
        <f t="shared" si="141"/>
        <v/>
      </c>
    </row>
    <row r="6397" spans="11:16" x14ac:dyDescent="0.25">
      <c r="K6397" s="5"/>
      <c r="P6397" s="4" t="str">
        <f t="shared" si="141"/>
        <v/>
      </c>
    </row>
    <row r="6398" spans="11:16" x14ac:dyDescent="0.25">
      <c r="K6398" s="5"/>
      <c r="P6398" s="4" t="str">
        <f t="shared" si="141"/>
        <v/>
      </c>
    </row>
    <row r="6399" spans="11:16" x14ac:dyDescent="0.25">
      <c r="K6399" s="5"/>
      <c r="P6399" s="4" t="str">
        <f t="shared" si="141"/>
        <v/>
      </c>
    </row>
    <row r="6400" spans="11:16" x14ac:dyDescent="0.25">
      <c r="K6400" s="5"/>
      <c r="P6400" s="4" t="str">
        <f t="shared" si="141"/>
        <v/>
      </c>
    </row>
    <row r="6401" spans="11:16" x14ac:dyDescent="0.25">
      <c r="K6401" s="5"/>
      <c r="P6401" s="4" t="str">
        <f t="shared" si="141"/>
        <v/>
      </c>
    </row>
    <row r="6402" spans="11:16" x14ac:dyDescent="0.25">
      <c r="K6402" s="5"/>
      <c r="P6402" s="4" t="str">
        <f t="shared" si="141"/>
        <v/>
      </c>
    </row>
    <row r="6403" spans="11:16" x14ac:dyDescent="0.25">
      <c r="K6403" s="5"/>
      <c r="P6403" s="4" t="str">
        <f t="shared" ref="P6403:P6466" si="142">LEFT($A6403,22)</f>
        <v/>
      </c>
    </row>
    <row r="6404" spans="11:16" x14ac:dyDescent="0.25">
      <c r="K6404" s="5"/>
      <c r="P6404" s="4" t="str">
        <f t="shared" si="142"/>
        <v/>
      </c>
    </row>
    <row r="6405" spans="11:16" x14ac:dyDescent="0.25">
      <c r="K6405" s="5"/>
      <c r="P6405" s="4" t="str">
        <f t="shared" si="142"/>
        <v/>
      </c>
    </row>
    <row r="6406" spans="11:16" x14ac:dyDescent="0.25">
      <c r="K6406" s="5"/>
      <c r="P6406" s="4" t="str">
        <f t="shared" si="142"/>
        <v/>
      </c>
    </row>
    <row r="6407" spans="11:16" x14ac:dyDescent="0.25">
      <c r="K6407" s="5"/>
      <c r="P6407" s="4" t="str">
        <f t="shared" si="142"/>
        <v/>
      </c>
    </row>
    <row r="6408" spans="11:16" x14ac:dyDescent="0.25">
      <c r="K6408" s="5"/>
      <c r="P6408" s="4" t="str">
        <f t="shared" si="142"/>
        <v/>
      </c>
    </row>
    <row r="6409" spans="11:16" x14ac:dyDescent="0.25">
      <c r="K6409" s="5"/>
      <c r="P6409" s="4" t="str">
        <f t="shared" si="142"/>
        <v/>
      </c>
    </row>
    <row r="6410" spans="11:16" x14ac:dyDescent="0.25">
      <c r="K6410" s="5"/>
      <c r="P6410" s="4" t="str">
        <f t="shared" si="142"/>
        <v/>
      </c>
    </row>
    <row r="6411" spans="11:16" x14ac:dyDescent="0.25">
      <c r="K6411" s="5"/>
      <c r="P6411" s="4" t="str">
        <f t="shared" si="142"/>
        <v/>
      </c>
    </row>
    <row r="6412" spans="11:16" x14ac:dyDescent="0.25">
      <c r="K6412" s="5"/>
      <c r="P6412" s="4" t="str">
        <f t="shared" si="142"/>
        <v/>
      </c>
    </row>
    <row r="6413" spans="11:16" x14ac:dyDescent="0.25">
      <c r="K6413" s="5"/>
      <c r="P6413" s="4" t="str">
        <f t="shared" si="142"/>
        <v/>
      </c>
    </row>
    <row r="6414" spans="11:16" x14ac:dyDescent="0.25">
      <c r="K6414" s="5"/>
      <c r="P6414" s="4" t="str">
        <f t="shared" si="142"/>
        <v/>
      </c>
    </row>
    <row r="6415" spans="11:16" x14ac:dyDescent="0.25">
      <c r="K6415" s="5"/>
      <c r="P6415" s="4" t="str">
        <f t="shared" si="142"/>
        <v/>
      </c>
    </row>
    <row r="6416" spans="11:16" x14ac:dyDescent="0.25">
      <c r="K6416" s="5"/>
      <c r="P6416" s="4" t="str">
        <f t="shared" si="142"/>
        <v/>
      </c>
    </row>
    <row r="6417" spans="11:16" x14ac:dyDescent="0.25">
      <c r="K6417" s="5"/>
      <c r="P6417" s="4" t="str">
        <f t="shared" si="142"/>
        <v/>
      </c>
    </row>
    <row r="6418" spans="11:16" x14ac:dyDescent="0.25">
      <c r="K6418" s="5"/>
      <c r="P6418" s="4" t="str">
        <f t="shared" si="142"/>
        <v/>
      </c>
    </row>
    <row r="6419" spans="11:16" x14ac:dyDescent="0.25">
      <c r="K6419" s="5"/>
      <c r="P6419" s="4" t="str">
        <f t="shared" si="142"/>
        <v/>
      </c>
    </row>
    <row r="6420" spans="11:16" x14ac:dyDescent="0.25">
      <c r="K6420" s="5"/>
      <c r="P6420" s="4" t="str">
        <f t="shared" si="142"/>
        <v/>
      </c>
    </row>
    <row r="6421" spans="11:16" x14ac:dyDescent="0.25">
      <c r="K6421" s="5"/>
      <c r="P6421" s="4" t="str">
        <f t="shared" si="142"/>
        <v/>
      </c>
    </row>
    <row r="6422" spans="11:16" x14ac:dyDescent="0.25">
      <c r="K6422" s="5"/>
      <c r="P6422" s="4" t="str">
        <f t="shared" si="142"/>
        <v/>
      </c>
    </row>
    <row r="6423" spans="11:16" x14ac:dyDescent="0.25">
      <c r="K6423" s="5"/>
      <c r="P6423" s="4" t="str">
        <f t="shared" si="142"/>
        <v/>
      </c>
    </row>
    <row r="6424" spans="11:16" x14ac:dyDescent="0.25">
      <c r="K6424" s="5"/>
      <c r="P6424" s="4" t="str">
        <f t="shared" si="142"/>
        <v/>
      </c>
    </row>
    <row r="6425" spans="11:16" x14ac:dyDescent="0.25">
      <c r="K6425" s="5"/>
      <c r="P6425" s="4" t="str">
        <f t="shared" si="142"/>
        <v/>
      </c>
    </row>
    <row r="6426" spans="11:16" x14ac:dyDescent="0.25">
      <c r="K6426" s="5"/>
      <c r="P6426" s="4" t="str">
        <f t="shared" si="142"/>
        <v/>
      </c>
    </row>
    <row r="6427" spans="11:16" x14ac:dyDescent="0.25">
      <c r="K6427" s="5"/>
      <c r="P6427" s="4" t="str">
        <f t="shared" si="142"/>
        <v/>
      </c>
    </row>
    <row r="6428" spans="11:16" x14ac:dyDescent="0.25">
      <c r="K6428" s="5"/>
      <c r="P6428" s="4" t="str">
        <f t="shared" si="142"/>
        <v/>
      </c>
    </row>
    <row r="6429" spans="11:16" x14ac:dyDescent="0.25">
      <c r="K6429" s="5"/>
      <c r="P6429" s="4" t="str">
        <f t="shared" si="142"/>
        <v/>
      </c>
    </row>
    <row r="6430" spans="11:16" x14ac:dyDescent="0.25">
      <c r="K6430" s="5"/>
      <c r="P6430" s="4" t="str">
        <f t="shared" si="142"/>
        <v/>
      </c>
    </row>
    <row r="6431" spans="11:16" x14ac:dyDescent="0.25">
      <c r="K6431" s="5"/>
      <c r="P6431" s="4" t="str">
        <f t="shared" si="142"/>
        <v/>
      </c>
    </row>
    <row r="6432" spans="11:16" x14ac:dyDescent="0.25">
      <c r="K6432" s="5"/>
      <c r="P6432" s="4" t="str">
        <f t="shared" si="142"/>
        <v/>
      </c>
    </row>
    <row r="6433" spans="11:16" x14ac:dyDescent="0.25">
      <c r="K6433" s="5"/>
      <c r="P6433" s="4" t="str">
        <f t="shared" si="142"/>
        <v/>
      </c>
    </row>
    <row r="6434" spans="11:16" x14ac:dyDescent="0.25">
      <c r="K6434" s="5"/>
      <c r="P6434" s="4" t="str">
        <f t="shared" si="142"/>
        <v/>
      </c>
    </row>
    <row r="6435" spans="11:16" x14ac:dyDescent="0.25">
      <c r="K6435" s="5"/>
      <c r="P6435" s="4" t="str">
        <f t="shared" si="142"/>
        <v/>
      </c>
    </row>
    <row r="6436" spans="11:16" x14ac:dyDescent="0.25">
      <c r="K6436" s="5"/>
      <c r="P6436" s="4" t="str">
        <f t="shared" si="142"/>
        <v/>
      </c>
    </row>
    <row r="6437" spans="11:16" x14ac:dyDescent="0.25">
      <c r="K6437" s="5"/>
      <c r="P6437" s="4" t="str">
        <f t="shared" si="142"/>
        <v/>
      </c>
    </row>
    <row r="6438" spans="11:16" x14ac:dyDescent="0.25">
      <c r="K6438" s="5"/>
      <c r="P6438" s="4" t="str">
        <f t="shared" si="142"/>
        <v/>
      </c>
    </row>
    <row r="6439" spans="11:16" x14ac:dyDescent="0.25">
      <c r="K6439" s="5"/>
      <c r="P6439" s="4" t="str">
        <f t="shared" si="142"/>
        <v/>
      </c>
    </row>
    <row r="6440" spans="11:16" x14ac:dyDescent="0.25">
      <c r="K6440" s="5"/>
      <c r="P6440" s="4" t="str">
        <f t="shared" si="142"/>
        <v/>
      </c>
    </row>
    <row r="6441" spans="11:16" x14ac:dyDescent="0.25">
      <c r="K6441" s="5"/>
      <c r="P6441" s="4" t="str">
        <f t="shared" si="142"/>
        <v/>
      </c>
    </row>
    <row r="6442" spans="11:16" x14ac:dyDescent="0.25">
      <c r="K6442" s="5"/>
      <c r="P6442" s="4" t="str">
        <f t="shared" si="142"/>
        <v/>
      </c>
    </row>
    <row r="6443" spans="11:16" x14ac:dyDescent="0.25">
      <c r="K6443" s="5"/>
      <c r="P6443" s="4" t="str">
        <f t="shared" si="142"/>
        <v/>
      </c>
    </row>
    <row r="6444" spans="11:16" x14ac:dyDescent="0.25">
      <c r="K6444" s="5"/>
      <c r="P6444" s="4" t="str">
        <f t="shared" si="142"/>
        <v/>
      </c>
    </row>
    <row r="6445" spans="11:16" x14ac:dyDescent="0.25">
      <c r="K6445" s="5"/>
      <c r="P6445" s="4" t="str">
        <f t="shared" si="142"/>
        <v/>
      </c>
    </row>
    <row r="6446" spans="11:16" x14ac:dyDescent="0.25">
      <c r="K6446" s="5"/>
      <c r="P6446" s="4" t="str">
        <f t="shared" si="142"/>
        <v/>
      </c>
    </row>
    <row r="6447" spans="11:16" x14ac:dyDescent="0.25">
      <c r="K6447" s="5"/>
      <c r="P6447" s="4" t="str">
        <f t="shared" si="142"/>
        <v/>
      </c>
    </row>
    <row r="6448" spans="11:16" x14ac:dyDescent="0.25">
      <c r="K6448" s="5"/>
      <c r="P6448" s="4" t="str">
        <f t="shared" si="142"/>
        <v/>
      </c>
    </row>
    <row r="6449" spans="11:16" x14ac:dyDescent="0.25">
      <c r="K6449" s="5"/>
      <c r="P6449" s="4" t="str">
        <f t="shared" si="142"/>
        <v/>
      </c>
    </row>
    <row r="6450" spans="11:16" x14ac:dyDescent="0.25">
      <c r="K6450" s="5"/>
      <c r="P6450" s="4" t="str">
        <f t="shared" si="142"/>
        <v/>
      </c>
    </row>
    <row r="6451" spans="11:16" x14ac:dyDescent="0.25">
      <c r="K6451" s="5"/>
      <c r="P6451" s="4" t="str">
        <f t="shared" si="142"/>
        <v/>
      </c>
    </row>
    <row r="6452" spans="11:16" x14ac:dyDescent="0.25">
      <c r="K6452" s="5"/>
      <c r="P6452" s="4" t="str">
        <f t="shared" si="142"/>
        <v/>
      </c>
    </row>
    <row r="6453" spans="11:16" x14ac:dyDescent="0.25">
      <c r="K6453" s="5"/>
      <c r="P6453" s="4" t="str">
        <f t="shared" si="142"/>
        <v/>
      </c>
    </row>
    <row r="6454" spans="11:16" x14ac:dyDescent="0.25">
      <c r="K6454" s="5"/>
      <c r="P6454" s="4" t="str">
        <f t="shared" si="142"/>
        <v/>
      </c>
    </row>
    <row r="6455" spans="11:16" x14ac:dyDescent="0.25">
      <c r="K6455" s="5"/>
      <c r="P6455" s="4" t="str">
        <f t="shared" si="142"/>
        <v/>
      </c>
    </row>
    <row r="6456" spans="11:16" x14ac:dyDescent="0.25">
      <c r="K6456" s="5"/>
      <c r="P6456" s="4" t="str">
        <f t="shared" si="142"/>
        <v/>
      </c>
    </row>
    <row r="6457" spans="11:16" x14ac:dyDescent="0.25">
      <c r="K6457" s="5"/>
      <c r="P6457" s="4" t="str">
        <f t="shared" si="142"/>
        <v/>
      </c>
    </row>
    <row r="6458" spans="11:16" x14ac:dyDescent="0.25">
      <c r="K6458" s="5"/>
      <c r="P6458" s="4" t="str">
        <f t="shared" si="142"/>
        <v/>
      </c>
    </row>
    <row r="6459" spans="11:16" x14ac:dyDescent="0.25">
      <c r="K6459" s="5"/>
      <c r="P6459" s="4" t="str">
        <f t="shared" si="142"/>
        <v/>
      </c>
    </row>
    <row r="6460" spans="11:16" x14ac:dyDescent="0.25">
      <c r="K6460" s="5"/>
      <c r="P6460" s="4" t="str">
        <f t="shared" si="142"/>
        <v/>
      </c>
    </row>
    <row r="6461" spans="11:16" x14ac:dyDescent="0.25">
      <c r="K6461" s="5"/>
      <c r="P6461" s="4" t="str">
        <f t="shared" si="142"/>
        <v/>
      </c>
    </row>
    <row r="6462" spans="11:16" x14ac:dyDescent="0.25">
      <c r="K6462" s="5"/>
      <c r="P6462" s="4" t="str">
        <f t="shared" si="142"/>
        <v/>
      </c>
    </row>
    <row r="6463" spans="11:16" x14ac:dyDescent="0.25">
      <c r="K6463" s="5"/>
      <c r="P6463" s="4" t="str">
        <f t="shared" si="142"/>
        <v/>
      </c>
    </row>
    <row r="6464" spans="11:16" x14ac:dyDescent="0.25">
      <c r="K6464" s="5"/>
      <c r="P6464" s="4" t="str">
        <f t="shared" si="142"/>
        <v/>
      </c>
    </row>
    <row r="6465" spans="11:16" x14ac:dyDescent="0.25">
      <c r="K6465" s="5"/>
      <c r="P6465" s="4" t="str">
        <f t="shared" si="142"/>
        <v/>
      </c>
    </row>
    <row r="6466" spans="11:16" x14ac:dyDescent="0.25">
      <c r="K6466" s="5"/>
      <c r="P6466" s="4" t="str">
        <f t="shared" si="142"/>
        <v/>
      </c>
    </row>
    <row r="6467" spans="11:16" x14ac:dyDescent="0.25">
      <c r="K6467" s="5"/>
      <c r="P6467" s="4" t="str">
        <f t="shared" ref="P6467:P6530" si="143">LEFT($A6467,22)</f>
        <v/>
      </c>
    </row>
    <row r="6468" spans="11:16" x14ac:dyDescent="0.25">
      <c r="K6468" s="5"/>
      <c r="P6468" s="4" t="str">
        <f t="shared" si="143"/>
        <v/>
      </c>
    </row>
    <row r="6469" spans="11:16" x14ac:dyDescent="0.25">
      <c r="K6469" s="5"/>
      <c r="P6469" s="4" t="str">
        <f t="shared" si="143"/>
        <v/>
      </c>
    </row>
    <row r="6470" spans="11:16" x14ac:dyDescent="0.25">
      <c r="K6470" s="5"/>
      <c r="P6470" s="4" t="str">
        <f t="shared" si="143"/>
        <v/>
      </c>
    </row>
    <row r="6471" spans="11:16" x14ac:dyDescent="0.25">
      <c r="K6471" s="5"/>
      <c r="P6471" s="4" t="str">
        <f t="shared" si="143"/>
        <v/>
      </c>
    </row>
    <row r="6472" spans="11:16" x14ac:dyDescent="0.25">
      <c r="K6472" s="5"/>
      <c r="P6472" s="4" t="str">
        <f t="shared" si="143"/>
        <v/>
      </c>
    </row>
    <row r="6473" spans="11:16" x14ac:dyDescent="0.25">
      <c r="K6473" s="5"/>
      <c r="P6473" s="4" t="str">
        <f t="shared" si="143"/>
        <v/>
      </c>
    </row>
    <row r="6474" spans="11:16" x14ac:dyDescent="0.25">
      <c r="K6474" s="5"/>
      <c r="P6474" s="4" t="str">
        <f t="shared" si="143"/>
        <v/>
      </c>
    </row>
    <row r="6475" spans="11:16" x14ac:dyDescent="0.25">
      <c r="K6475" s="5"/>
      <c r="P6475" s="4" t="str">
        <f t="shared" si="143"/>
        <v/>
      </c>
    </row>
    <row r="6476" spans="11:16" x14ac:dyDescent="0.25">
      <c r="K6476" s="5"/>
      <c r="P6476" s="4" t="str">
        <f t="shared" si="143"/>
        <v/>
      </c>
    </row>
    <row r="6477" spans="11:16" x14ac:dyDescent="0.25">
      <c r="K6477" s="5"/>
      <c r="P6477" s="4" t="str">
        <f t="shared" si="143"/>
        <v/>
      </c>
    </row>
    <row r="6478" spans="11:16" x14ac:dyDescent="0.25">
      <c r="K6478" s="5"/>
      <c r="P6478" s="4" t="str">
        <f t="shared" si="143"/>
        <v/>
      </c>
    </row>
    <row r="6479" spans="11:16" x14ac:dyDescent="0.25">
      <c r="K6479" s="5"/>
      <c r="P6479" s="4" t="str">
        <f t="shared" si="143"/>
        <v/>
      </c>
    </row>
    <row r="6480" spans="11:16" x14ac:dyDescent="0.25">
      <c r="K6480" s="5"/>
      <c r="P6480" s="4" t="str">
        <f t="shared" si="143"/>
        <v/>
      </c>
    </row>
    <row r="6481" spans="11:16" x14ac:dyDescent="0.25">
      <c r="K6481" s="5"/>
      <c r="P6481" s="4" t="str">
        <f t="shared" si="143"/>
        <v/>
      </c>
    </row>
    <row r="6482" spans="11:16" x14ac:dyDescent="0.25">
      <c r="K6482" s="5"/>
      <c r="P6482" s="4" t="str">
        <f t="shared" si="143"/>
        <v/>
      </c>
    </row>
    <row r="6483" spans="11:16" x14ac:dyDescent="0.25">
      <c r="K6483" s="5"/>
      <c r="P6483" s="4" t="str">
        <f t="shared" si="143"/>
        <v/>
      </c>
    </row>
    <row r="6484" spans="11:16" x14ac:dyDescent="0.25">
      <c r="K6484" s="5"/>
      <c r="P6484" s="4" t="str">
        <f t="shared" si="143"/>
        <v/>
      </c>
    </row>
    <row r="6485" spans="11:16" x14ac:dyDescent="0.25">
      <c r="K6485" s="5"/>
      <c r="P6485" s="4" t="str">
        <f t="shared" si="143"/>
        <v/>
      </c>
    </row>
    <row r="6486" spans="11:16" x14ac:dyDescent="0.25">
      <c r="K6486" s="5"/>
      <c r="P6486" s="4" t="str">
        <f t="shared" si="143"/>
        <v/>
      </c>
    </row>
    <row r="6487" spans="11:16" x14ac:dyDescent="0.25">
      <c r="K6487" s="5"/>
      <c r="P6487" s="4" t="str">
        <f t="shared" si="143"/>
        <v/>
      </c>
    </row>
    <row r="6488" spans="11:16" x14ac:dyDescent="0.25">
      <c r="K6488" s="5"/>
      <c r="P6488" s="4" t="str">
        <f t="shared" si="143"/>
        <v/>
      </c>
    </row>
    <row r="6489" spans="11:16" x14ac:dyDescent="0.25">
      <c r="K6489" s="5"/>
      <c r="P6489" s="4" t="str">
        <f t="shared" si="143"/>
        <v/>
      </c>
    </row>
    <row r="6490" spans="11:16" x14ac:dyDescent="0.25">
      <c r="K6490" s="5"/>
      <c r="P6490" s="4" t="str">
        <f t="shared" si="143"/>
        <v/>
      </c>
    </row>
    <row r="6491" spans="11:16" x14ac:dyDescent="0.25">
      <c r="K6491" s="5"/>
      <c r="P6491" s="4" t="str">
        <f t="shared" si="143"/>
        <v/>
      </c>
    </row>
    <row r="6492" spans="11:16" x14ac:dyDescent="0.25">
      <c r="K6492" s="5"/>
      <c r="P6492" s="4" t="str">
        <f t="shared" si="143"/>
        <v/>
      </c>
    </row>
    <row r="6493" spans="11:16" x14ac:dyDescent="0.25">
      <c r="K6493" s="5"/>
      <c r="P6493" s="4" t="str">
        <f t="shared" si="143"/>
        <v/>
      </c>
    </row>
    <row r="6494" spans="11:16" x14ac:dyDescent="0.25">
      <c r="K6494" s="5"/>
      <c r="P6494" s="4" t="str">
        <f t="shared" si="143"/>
        <v/>
      </c>
    </row>
    <row r="6495" spans="11:16" x14ac:dyDescent="0.25">
      <c r="K6495" s="5"/>
      <c r="P6495" s="4" t="str">
        <f t="shared" si="143"/>
        <v/>
      </c>
    </row>
    <row r="6496" spans="11:16" x14ac:dyDescent="0.25">
      <c r="K6496" s="5"/>
      <c r="P6496" s="4" t="str">
        <f t="shared" si="143"/>
        <v/>
      </c>
    </row>
    <row r="6497" spans="11:16" x14ac:dyDescent="0.25">
      <c r="K6497" s="5"/>
      <c r="P6497" s="4" t="str">
        <f t="shared" si="143"/>
        <v/>
      </c>
    </row>
    <row r="6498" spans="11:16" x14ac:dyDescent="0.25">
      <c r="K6498" s="5"/>
      <c r="P6498" s="4" t="str">
        <f t="shared" si="143"/>
        <v/>
      </c>
    </row>
    <row r="6499" spans="11:16" x14ac:dyDescent="0.25">
      <c r="K6499" s="5"/>
      <c r="P6499" s="4" t="str">
        <f t="shared" si="143"/>
        <v/>
      </c>
    </row>
    <row r="6500" spans="11:16" x14ac:dyDescent="0.25">
      <c r="K6500" s="5"/>
      <c r="P6500" s="4" t="str">
        <f t="shared" si="143"/>
        <v/>
      </c>
    </row>
    <row r="6501" spans="11:16" x14ac:dyDescent="0.25">
      <c r="K6501" s="5"/>
      <c r="P6501" s="4" t="str">
        <f t="shared" si="143"/>
        <v/>
      </c>
    </row>
    <row r="6502" spans="11:16" x14ac:dyDescent="0.25">
      <c r="K6502" s="5"/>
      <c r="P6502" s="4" t="str">
        <f t="shared" si="143"/>
        <v/>
      </c>
    </row>
    <row r="6503" spans="11:16" x14ac:dyDescent="0.25">
      <c r="K6503" s="5"/>
      <c r="P6503" s="4" t="str">
        <f t="shared" si="143"/>
        <v/>
      </c>
    </row>
    <row r="6504" spans="11:16" x14ac:dyDescent="0.25">
      <c r="K6504" s="5"/>
      <c r="P6504" s="4" t="str">
        <f t="shared" si="143"/>
        <v/>
      </c>
    </row>
    <row r="6505" spans="11:16" x14ac:dyDescent="0.25">
      <c r="K6505" s="5"/>
      <c r="P6505" s="4" t="str">
        <f t="shared" si="143"/>
        <v/>
      </c>
    </row>
    <row r="6506" spans="11:16" x14ac:dyDescent="0.25">
      <c r="K6506" s="5"/>
      <c r="P6506" s="4" t="str">
        <f t="shared" si="143"/>
        <v/>
      </c>
    </row>
    <row r="6507" spans="11:16" x14ac:dyDescent="0.25">
      <c r="K6507" s="5"/>
      <c r="P6507" s="4" t="str">
        <f t="shared" si="143"/>
        <v/>
      </c>
    </row>
    <row r="6508" spans="11:16" x14ac:dyDescent="0.25">
      <c r="K6508" s="5"/>
      <c r="P6508" s="4" t="str">
        <f t="shared" si="143"/>
        <v/>
      </c>
    </row>
    <row r="6509" spans="11:16" x14ac:dyDescent="0.25">
      <c r="K6509" s="5"/>
      <c r="P6509" s="4" t="str">
        <f t="shared" si="143"/>
        <v/>
      </c>
    </row>
    <row r="6510" spans="11:16" x14ac:dyDescent="0.25">
      <c r="K6510" s="5"/>
      <c r="P6510" s="4" t="str">
        <f t="shared" si="143"/>
        <v/>
      </c>
    </row>
    <row r="6511" spans="11:16" x14ac:dyDescent="0.25">
      <c r="K6511" s="5"/>
      <c r="P6511" s="4" t="str">
        <f t="shared" si="143"/>
        <v/>
      </c>
    </row>
    <row r="6512" spans="11:16" x14ac:dyDescent="0.25">
      <c r="K6512" s="5"/>
      <c r="P6512" s="4" t="str">
        <f t="shared" si="143"/>
        <v/>
      </c>
    </row>
    <row r="6513" spans="11:16" x14ac:dyDescent="0.25">
      <c r="K6513" s="5"/>
      <c r="P6513" s="4" t="str">
        <f t="shared" si="143"/>
        <v/>
      </c>
    </row>
    <row r="6514" spans="11:16" x14ac:dyDescent="0.25">
      <c r="K6514" s="5"/>
      <c r="P6514" s="4" t="str">
        <f t="shared" si="143"/>
        <v/>
      </c>
    </row>
    <row r="6515" spans="11:16" x14ac:dyDescent="0.25">
      <c r="K6515" s="5"/>
      <c r="P6515" s="4" t="str">
        <f t="shared" si="143"/>
        <v/>
      </c>
    </row>
    <row r="6516" spans="11:16" x14ac:dyDescent="0.25">
      <c r="K6516" s="5"/>
      <c r="P6516" s="4" t="str">
        <f t="shared" si="143"/>
        <v/>
      </c>
    </row>
    <row r="6517" spans="11:16" x14ac:dyDescent="0.25">
      <c r="K6517" s="5"/>
      <c r="P6517" s="4" t="str">
        <f t="shared" si="143"/>
        <v/>
      </c>
    </row>
    <row r="6518" spans="11:16" x14ac:dyDescent="0.25">
      <c r="K6518" s="5"/>
      <c r="P6518" s="4" t="str">
        <f t="shared" si="143"/>
        <v/>
      </c>
    </row>
    <row r="6519" spans="11:16" x14ac:dyDescent="0.25">
      <c r="K6519" s="5"/>
      <c r="P6519" s="4" t="str">
        <f t="shared" si="143"/>
        <v/>
      </c>
    </row>
    <row r="6520" spans="11:16" x14ac:dyDescent="0.25">
      <c r="K6520" s="5"/>
      <c r="P6520" s="4" t="str">
        <f t="shared" si="143"/>
        <v/>
      </c>
    </row>
    <row r="6521" spans="11:16" x14ac:dyDescent="0.25">
      <c r="K6521" s="5"/>
      <c r="P6521" s="4" t="str">
        <f t="shared" si="143"/>
        <v/>
      </c>
    </row>
    <row r="6522" spans="11:16" x14ac:dyDescent="0.25">
      <c r="K6522" s="5"/>
      <c r="P6522" s="4" t="str">
        <f t="shared" si="143"/>
        <v/>
      </c>
    </row>
    <row r="6523" spans="11:16" x14ac:dyDescent="0.25">
      <c r="K6523" s="5"/>
      <c r="P6523" s="4" t="str">
        <f t="shared" si="143"/>
        <v/>
      </c>
    </row>
    <row r="6524" spans="11:16" x14ac:dyDescent="0.25">
      <c r="K6524" s="5"/>
      <c r="P6524" s="4" t="str">
        <f t="shared" si="143"/>
        <v/>
      </c>
    </row>
    <row r="6525" spans="11:16" x14ac:dyDescent="0.25">
      <c r="K6525" s="5"/>
      <c r="P6525" s="4" t="str">
        <f t="shared" si="143"/>
        <v/>
      </c>
    </row>
    <row r="6526" spans="11:16" x14ac:dyDescent="0.25">
      <c r="K6526" s="5"/>
      <c r="P6526" s="4" t="str">
        <f t="shared" si="143"/>
        <v/>
      </c>
    </row>
    <row r="6527" spans="11:16" x14ac:dyDescent="0.25">
      <c r="K6527" s="5"/>
      <c r="P6527" s="4" t="str">
        <f t="shared" si="143"/>
        <v/>
      </c>
    </row>
    <row r="6528" spans="11:16" x14ac:dyDescent="0.25">
      <c r="K6528" s="5"/>
      <c r="P6528" s="4" t="str">
        <f t="shared" si="143"/>
        <v/>
      </c>
    </row>
    <row r="6529" spans="11:16" x14ac:dyDescent="0.25">
      <c r="K6529" s="5"/>
      <c r="P6529" s="4" t="str">
        <f t="shared" si="143"/>
        <v/>
      </c>
    </row>
    <row r="6530" spans="11:16" x14ac:dyDescent="0.25">
      <c r="K6530" s="5"/>
      <c r="P6530" s="4" t="str">
        <f t="shared" si="143"/>
        <v/>
      </c>
    </row>
    <row r="6531" spans="11:16" x14ac:dyDescent="0.25">
      <c r="K6531" s="5"/>
      <c r="P6531" s="4" t="str">
        <f t="shared" ref="P6531:P6594" si="144">LEFT($A6531,22)</f>
        <v/>
      </c>
    </row>
    <row r="6532" spans="11:16" x14ac:dyDescent="0.25">
      <c r="K6532" s="5"/>
      <c r="P6532" s="4" t="str">
        <f t="shared" si="144"/>
        <v/>
      </c>
    </row>
    <row r="6533" spans="11:16" x14ac:dyDescent="0.25">
      <c r="K6533" s="5"/>
      <c r="P6533" s="4" t="str">
        <f t="shared" si="144"/>
        <v/>
      </c>
    </row>
    <row r="6534" spans="11:16" x14ac:dyDescent="0.25">
      <c r="K6534" s="5"/>
      <c r="P6534" s="4" t="str">
        <f t="shared" si="144"/>
        <v/>
      </c>
    </row>
    <row r="6535" spans="11:16" x14ac:dyDescent="0.25">
      <c r="K6535" s="5"/>
      <c r="P6535" s="4" t="str">
        <f t="shared" si="144"/>
        <v/>
      </c>
    </row>
    <row r="6536" spans="11:16" x14ac:dyDescent="0.25">
      <c r="K6536" s="5"/>
      <c r="P6536" s="4" t="str">
        <f t="shared" si="144"/>
        <v/>
      </c>
    </row>
    <row r="6537" spans="11:16" x14ac:dyDescent="0.25">
      <c r="K6537" s="5"/>
      <c r="P6537" s="4" t="str">
        <f t="shared" si="144"/>
        <v/>
      </c>
    </row>
    <row r="6538" spans="11:16" x14ac:dyDescent="0.25">
      <c r="K6538" s="5"/>
      <c r="P6538" s="4" t="str">
        <f t="shared" si="144"/>
        <v/>
      </c>
    </row>
    <row r="6539" spans="11:16" x14ac:dyDescent="0.25">
      <c r="K6539" s="5"/>
      <c r="P6539" s="4" t="str">
        <f t="shared" si="144"/>
        <v/>
      </c>
    </row>
    <row r="6540" spans="11:16" x14ac:dyDescent="0.25">
      <c r="K6540" s="5"/>
      <c r="P6540" s="4" t="str">
        <f t="shared" si="144"/>
        <v/>
      </c>
    </row>
    <row r="6541" spans="11:16" x14ac:dyDescent="0.25">
      <c r="K6541" s="5"/>
      <c r="P6541" s="4" t="str">
        <f t="shared" si="144"/>
        <v/>
      </c>
    </row>
    <row r="6542" spans="11:16" x14ac:dyDescent="0.25">
      <c r="K6542" s="5"/>
      <c r="P6542" s="4" t="str">
        <f t="shared" si="144"/>
        <v/>
      </c>
    </row>
    <row r="6543" spans="11:16" x14ac:dyDescent="0.25">
      <c r="K6543" s="5"/>
      <c r="P6543" s="4" t="str">
        <f t="shared" si="144"/>
        <v/>
      </c>
    </row>
    <row r="6544" spans="11:16" x14ac:dyDescent="0.25">
      <c r="K6544" s="5"/>
      <c r="P6544" s="4" t="str">
        <f t="shared" si="144"/>
        <v/>
      </c>
    </row>
    <row r="6545" spans="11:16" x14ac:dyDescent="0.25">
      <c r="K6545" s="5"/>
      <c r="P6545" s="4" t="str">
        <f t="shared" si="144"/>
        <v/>
      </c>
    </row>
    <row r="6546" spans="11:16" x14ac:dyDescent="0.25">
      <c r="K6546" s="5"/>
      <c r="P6546" s="4" t="str">
        <f t="shared" si="144"/>
        <v/>
      </c>
    </row>
    <row r="6547" spans="11:16" x14ac:dyDescent="0.25">
      <c r="K6547" s="5"/>
      <c r="P6547" s="4" t="str">
        <f t="shared" si="144"/>
        <v/>
      </c>
    </row>
    <row r="6548" spans="11:16" x14ac:dyDescent="0.25">
      <c r="K6548" s="5"/>
      <c r="P6548" s="4" t="str">
        <f t="shared" si="144"/>
        <v/>
      </c>
    </row>
    <row r="6549" spans="11:16" x14ac:dyDescent="0.25">
      <c r="K6549" s="5"/>
      <c r="P6549" s="4" t="str">
        <f t="shared" si="144"/>
        <v/>
      </c>
    </row>
    <row r="6550" spans="11:16" x14ac:dyDescent="0.25">
      <c r="K6550" s="5"/>
      <c r="P6550" s="4" t="str">
        <f t="shared" si="144"/>
        <v/>
      </c>
    </row>
    <row r="6551" spans="11:16" x14ac:dyDescent="0.25">
      <c r="K6551" s="5"/>
      <c r="P6551" s="4" t="str">
        <f t="shared" si="144"/>
        <v/>
      </c>
    </row>
    <row r="6552" spans="11:16" x14ac:dyDescent="0.25">
      <c r="K6552" s="5"/>
      <c r="P6552" s="4" t="str">
        <f t="shared" si="144"/>
        <v/>
      </c>
    </row>
    <row r="6553" spans="11:16" x14ac:dyDescent="0.25">
      <c r="K6553" s="5"/>
      <c r="P6553" s="4" t="str">
        <f t="shared" si="144"/>
        <v/>
      </c>
    </row>
    <row r="6554" spans="11:16" x14ac:dyDescent="0.25">
      <c r="K6554" s="5"/>
      <c r="P6554" s="4" t="str">
        <f t="shared" si="144"/>
        <v/>
      </c>
    </row>
    <row r="6555" spans="11:16" x14ac:dyDescent="0.25">
      <c r="K6555" s="5"/>
      <c r="P6555" s="4" t="str">
        <f t="shared" si="144"/>
        <v/>
      </c>
    </row>
    <row r="6556" spans="11:16" x14ac:dyDescent="0.25">
      <c r="K6556" s="5"/>
      <c r="P6556" s="4" t="str">
        <f t="shared" si="144"/>
        <v/>
      </c>
    </row>
    <row r="6557" spans="11:16" x14ac:dyDescent="0.25">
      <c r="K6557" s="5"/>
      <c r="P6557" s="4" t="str">
        <f t="shared" si="144"/>
        <v/>
      </c>
    </row>
    <row r="6558" spans="11:16" x14ac:dyDescent="0.25">
      <c r="K6558" s="5"/>
      <c r="P6558" s="4" t="str">
        <f t="shared" si="144"/>
        <v/>
      </c>
    </row>
    <row r="6559" spans="11:16" x14ac:dyDescent="0.25">
      <c r="K6559" s="5"/>
      <c r="P6559" s="4" t="str">
        <f t="shared" si="144"/>
        <v/>
      </c>
    </row>
    <row r="6560" spans="11:16" x14ac:dyDescent="0.25">
      <c r="K6560" s="5"/>
      <c r="P6560" s="4" t="str">
        <f t="shared" si="144"/>
        <v/>
      </c>
    </row>
    <row r="6561" spans="11:16" x14ac:dyDescent="0.25">
      <c r="K6561" s="5"/>
      <c r="P6561" s="4" t="str">
        <f t="shared" si="144"/>
        <v/>
      </c>
    </row>
    <row r="6562" spans="11:16" x14ac:dyDescent="0.25">
      <c r="K6562" s="5"/>
      <c r="P6562" s="4" t="str">
        <f t="shared" si="144"/>
        <v/>
      </c>
    </row>
    <row r="6563" spans="11:16" x14ac:dyDescent="0.25">
      <c r="K6563" s="5"/>
      <c r="P6563" s="4" t="str">
        <f t="shared" si="144"/>
        <v/>
      </c>
    </row>
    <row r="6564" spans="11:16" x14ac:dyDescent="0.25">
      <c r="K6564" s="5"/>
      <c r="P6564" s="4" t="str">
        <f t="shared" si="144"/>
        <v/>
      </c>
    </row>
    <row r="6565" spans="11:16" x14ac:dyDescent="0.25">
      <c r="K6565" s="5"/>
      <c r="P6565" s="4" t="str">
        <f t="shared" si="144"/>
        <v/>
      </c>
    </row>
    <row r="6566" spans="11:16" x14ac:dyDescent="0.25">
      <c r="K6566" s="5"/>
      <c r="P6566" s="4" t="str">
        <f t="shared" si="144"/>
        <v/>
      </c>
    </row>
    <row r="6567" spans="11:16" x14ac:dyDescent="0.25">
      <c r="K6567" s="5"/>
      <c r="P6567" s="4" t="str">
        <f t="shared" si="144"/>
        <v/>
      </c>
    </row>
    <row r="6568" spans="11:16" x14ac:dyDescent="0.25">
      <c r="K6568" s="5"/>
      <c r="P6568" s="4" t="str">
        <f t="shared" si="144"/>
        <v/>
      </c>
    </row>
    <row r="6569" spans="11:16" x14ac:dyDescent="0.25">
      <c r="K6569" s="5"/>
      <c r="P6569" s="4" t="str">
        <f t="shared" si="144"/>
        <v/>
      </c>
    </row>
    <row r="6570" spans="11:16" x14ac:dyDescent="0.25">
      <c r="K6570" s="5"/>
      <c r="P6570" s="4" t="str">
        <f t="shared" si="144"/>
        <v/>
      </c>
    </row>
    <row r="6571" spans="11:16" x14ac:dyDescent="0.25">
      <c r="K6571" s="5"/>
      <c r="P6571" s="4" t="str">
        <f t="shared" si="144"/>
        <v/>
      </c>
    </row>
    <row r="6572" spans="11:16" x14ac:dyDescent="0.25">
      <c r="K6572" s="5"/>
      <c r="P6572" s="4" t="str">
        <f t="shared" si="144"/>
        <v/>
      </c>
    </row>
    <row r="6573" spans="11:16" x14ac:dyDescent="0.25">
      <c r="K6573" s="5"/>
      <c r="P6573" s="4" t="str">
        <f t="shared" si="144"/>
        <v/>
      </c>
    </row>
    <row r="6574" spans="11:16" x14ac:dyDescent="0.25">
      <c r="K6574" s="5"/>
      <c r="P6574" s="4" t="str">
        <f t="shared" si="144"/>
        <v/>
      </c>
    </row>
    <row r="6575" spans="11:16" x14ac:dyDescent="0.25">
      <c r="K6575" s="5"/>
      <c r="P6575" s="4" t="str">
        <f t="shared" si="144"/>
        <v/>
      </c>
    </row>
    <row r="6576" spans="11:16" x14ac:dyDescent="0.25">
      <c r="K6576" s="5"/>
      <c r="P6576" s="4" t="str">
        <f t="shared" si="144"/>
        <v/>
      </c>
    </row>
    <row r="6577" spans="11:16" x14ac:dyDescent="0.25">
      <c r="K6577" s="5"/>
      <c r="P6577" s="4" t="str">
        <f t="shared" si="144"/>
        <v/>
      </c>
    </row>
    <row r="6578" spans="11:16" x14ac:dyDescent="0.25">
      <c r="K6578" s="5"/>
      <c r="P6578" s="4" t="str">
        <f t="shared" si="144"/>
        <v/>
      </c>
    </row>
    <row r="6579" spans="11:16" x14ac:dyDescent="0.25">
      <c r="K6579" s="5"/>
      <c r="P6579" s="4" t="str">
        <f t="shared" si="144"/>
        <v/>
      </c>
    </row>
    <row r="6580" spans="11:16" x14ac:dyDescent="0.25">
      <c r="K6580" s="5"/>
      <c r="P6580" s="4" t="str">
        <f t="shared" si="144"/>
        <v/>
      </c>
    </row>
    <row r="6581" spans="11:16" x14ac:dyDescent="0.25">
      <c r="K6581" s="5"/>
      <c r="P6581" s="4" t="str">
        <f t="shared" si="144"/>
        <v/>
      </c>
    </row>
    <row r="6582" spans="11:16" x14ac:dyDescent="0.25">
      <c r="K6582" s="5"/>
      <c r="P6582" s="4" t="str">
        <f t="shared" si="144"/>
        <v/>
      </c>
    </row>
    <row r="6583" spans="11:16" x14ac:dyDescent="0.25">
      <c r="K6583" s="5"/>
      <c r="P6583" s="4" t="str">
        <f t="shared" si="144"/>
        <v/>
      </c>
    </row>
    <row r="6584" spans="11:16" x14ac:dyDescent="0.25">
      <c r="K6584" s="5"/>
      <c r="P6584" s="4" t="str">
        <f t="shared" si="144"/>
        <v/>
      </c>
    </row>
    <row r="6585" spans="11:16" x14ac:dyDescent="0.25">
      <c r="K6585" s="5"/>
      <c r="P6585" s="4" t="str">
        <f t="shared" si="144"/>
        <v/>
      </c>
    </row>
    <row r="6586" spans="11:16" x14ac:dyDescent="0.25">
      <c r="K6586" s="5"/>
      <c r="P6586" s="4" t="str">
        <f t="shared" si="144"/>
        <v/>
      </c>
    </row>
    <row r="6587" spans="11:16" x14ac:dyDescent="0.25">
      <c r="K6587" s="5"/>
      <c r="P6587" s="4" t="str">
        <f t="shared" si="144"/>
        <v/>
      </c>
    </row>
    <row r="6588" spans="11:16" x14ac:dyDescent="0.25">
      <c r="K6588" s="5"/>
      <c r="P6588" s="4" t="str">
        <f t="shared" si="144"/>
        <v/>
      </c>
    </row>
    <row r="6589" spans="11:16" x14ac:dyDescent="0.25">
      <c r="K6589" s="5"/>
      <c r="P6589" s="4" t="str">
        <f t="shared" si="144"/>
        <v/>
      </c>
    </row>
    <row r="6590" spans="11:16" x14ac:dyDescent="0.25">
      <c r="K6590" s="5"/>
      <c r="P6590" s="4" t="str">
        <f t="shared" si="144"/>
        <v/>
      </c>
    </row>
    <row r="6591" spans="11:16" x14ac:dyDescent="0.25">
      <c r="K6591" s="5"/>
      <c r="P6591" s="4" t="str">
        <f t="shared" si="144"/>
        <v/>
      </c>
    </row>
    <row r="6592" spans="11:16" x14ac:dyDescent="0.25">
      <c r="K6592" s="5"/>
      <c r="P6592" s="4" t="str">
        <f t="shared" si="144"/>
        <v/>
      </c>
    </row>
    <row r="6593" spans="11:16" x14ac:dyDescent="0.25">
      <c r="K6593" s="5"/>
      <c r="P6593" s="4" t="str">
        <f t="shared" si="144"/>
        <v/>
      </c>
    </row>
    <row r="6594" spans="11:16" x14ac:dyDescent="0.25">
      <c r="K6594" s="5"/>
      <c r="P6594" s="4" t="str">
        <f t="shared" si="144"/>
        <v/>
      </c>
    </row>
    <row r="6595" spans="11:16" x14ac:dyDescent="0.25">
      <c r="K6595" s="5"/>
      <c r="P6595" s="4" t="str">
        <f t="shared" ref="P6595:P6658" si="145">LEFT($A6595,22)</f>
        <v/>
      </c>
    </row>
    <row r="6596" spans="11:16" x14ac:dyDescent="0.25">
      <c r="K6596" s="5"/>
      <c r="P6596" s="4" t="str">
        <f t="shared" si="145"/>
        <v/>
      </c>
    </row>
    <row r="6597" spans="11:16" x14ac:dyDescent="0.25">
      <c r="K6597" s="5"/>
      <c r="P6597" s="4" t="str">
        <f t="shared" si="145"/>
        <v/>
      </c>
    </row>
    <row r="6598" spans="11:16" x14ac:dyDescent="0.25">
      <c r="K6598" s="5"/>
      <c r="P6598" s="4" t="str">
        <f t="shared" si="145"/>
        <v/>
      </c>
    </row>
    <row r="6599" spans="11:16" x14ac:dyDescent="0.25">
      <c r="K6599" s="5"/>
      <c r="P6599" s="4" t="str">
        <f t="shared" si="145"/>
        <v/>
      </c>
    </row>
    <row r="6600" spans="11:16" x14ac:dyDescent="0.25">
      <c r="K6600" s="5"/>
      <c r="P6600" s="4" t="str">
        <f t="shared" si="145"/>
        <v/>
      </c>
    </row>
    <row r="6601" spans="11:16" x14ac:dyDescent="0.25">
      <c r="K6601" s="5"/>
      <c r="P6601" s="4" t="str">
        <f t="shared" si="145"/>
        <v/>
      </c>
    </row>
    <row r="6602" spans="11:16" x14ac:dyDescent="0.25">
      <c r="K6602" s="5"/>
      <c r="P6602" s="4" t="str">
        <f t="shared" si="145"/>
        <v/>
      </c>
    </row>
    <row r="6603" spans="11:16" x14ac:dyDescent="0.25">
      <c r="K6603" s="5"/>
      <c r="P6603" s="4" t="str">
        <f t="shared" si="145"/>
        <v/>
      </c>
    </row>
    <row r="6604" spans="11:16" x14ac:dyDescent="0.25">
      <c r="K6604" s="5"/>
      <c r="P6604" s="4" t="str">
        <f t="shared" si="145"/>
        <v/>
      </c>
    </row>
    <row r="6605" spans="11:16" x14ac:dyDescent="0.25">
      <c r="K6605" s="5"/>
      <c r="P6605" s="4" t="str">
        <f t="shared" si="145"/>
        <v/>
      </c>
    </row>
    <row r="6606" spans="11:16" x14ac:dyDescent="0.25">
      <c r="K6606" s="5"/>
      <c r="P6606" s="4" t="str">
        <f t="shared" si="145"/>
        <v/>
      </c>
    </row>
    <row r="6607" spans="11:16" x14ac:dyDescent="0.25">
      <c r="K6607" s="5"/>
      <c r="P6607" s="4" t="str">
        <f t="shared" si="145"/>
        <v/>
      </c>
    </row>
    <row r="6608" spans="11:16" x14ac:dyDescent="0.25">
      <c r="K6608" s="5"/>
      <c r="P6608" s="4" t="str">
        <f t="shared" si="145"/>
        <v/>
      </c>
    </row>
    <row r="6609" spans="11:16" x14ac:dyDescent="0.25">
      <c r="K6609" s="5"/>
      <c r="P6609" s="4" t="str">
        <f t="shared" si="145"/>
        <v/>
      </c>
    </row>
    <row r="6610" spans="11:16" x14ac:dyDescent="0.25">
      <c r="K6610" s="5"/>
      <c r="P6610" s="4" t="str">
        <f t="shared" si="145"/>
        <v/>
      </c>
    </row>
    <row r="6611" spans="11:16" x14ac:dyDescent="0.25">
      <c r="K6611" s="5"/>
      <c r="P6611" s="4" t="str">
        <f t="shared" si="145"/>
        <v/>
      </c>
    </row>
    <row r="6612" spans="11:16" x14ac:dyDescent="0.25">
      <c r="K6612" s="5"/>
      <c r="P6612" s="4" t="str">
        <f t="shared" si="145"/>
        <v/>
      </c>
    </row>
    <row r="6613" spans="11:16" x14ac:dyDescent="0.25">
      <c r="K6613" s="5"/>
      <c r="P6613" s="4" t="str">
        <f t="shared" si="145"/>
        <v/>
      </c>
    </row>
    <row r="6614" spans="11:16" x14ac:dyDescent="0.25">
      <c r="K6614" s="5"/>
      <c r="P6614" s="4" t="str">
        <f t="shared" si="145"/>
        <v/>
      </c>
    </row>
    <row r="6615" spans="11:16" x14ac:dyDescent="0.25">
      <c r="K6615" s="5"/>
      <c r="P6615" s="4" t="str">
        <f t="shared" si="145"/>
        <v/>
      </c>
    </row>
    <row r="6616" spans="11:16" x14ac:dyDescent="0.25">
      <c r="K6616" s="5"/>
      <c r="P6616" s="4" t="str">
        <f t="shared" si="145"/>
        <v/>
      </c>
    </row>
    <row r="6617" spans="11:16" x14ac:dyDescent="0.25">
      <c r="K6617" s="5"/>
      <c r="P6617" s="4" t="str">
        <f t="shared" si="145"/>
        <v/>
      </c>
    </row>
    <row r="6618" spans="11:16" x14ac:dyDescent="0.25">
      <c r="K6618" s="5"/>
      <c r="P6618" s="4" t="str">
        <f t="shared" si="145"/>
        <v/>
      </c>
    </row>
    <row r="6619" spans="11:16" x14ac:dyDescent="0.25">
      <c r="K6619" s="5"/>
      <c r="P6619" s="4" t="str">
        <f t="shared" si="145"/>
        <v/>
      </c>
    </row>
    <row r="6620" spans="11:16" x14ac:dyDescent="0.25">
      <c r="K6620" s="5"/>
      <c r="P6620" s="4" t="str">
        <f t="shared" si="145"/>
        <v/>
      </c>
    </row>
    <row r="6621" spans="11:16" x14ac:dyDescent="0.25">
      <c r="K6621" s="5"/>
      <c r="P6621" s="4" t="str">
        <f t="shared" si="145"/>
        <v/>
      </c>
    </row>
    <row r="6622" spans="11:16" x14ac:dyDescent="0.25">
      <c r="K6622" s="5"/>
      <c r="P6622" s="4" t="str">
        <f t="shared" si="145"/>
        <v/>
      </c>
    </row>
    <row r="6623" spans="11:16" x14ac:dyDescent="0.25">
      <c r="K6623" s="5"/>
      <c r="P6623" s="4" t="str">
        <f t="shared" si="145"/>
        <v/>
      </c>
    </row>
    <row r="6624" spans="11:16" x14ac:dyDescent="0.25">
      <c r="K6624" s="5"/>
      <c r="P6624" s="4" t="str">
        <f t="shared" si="145"/>
        <v/>
      </c>
    </row>
    <row r="6625" spans="11:16" x14ac:dyDescent="0.25">
      <c r="K6625" s="5"/>
      <c r="P6625" s="4" t="str">
        <f t="shared" si="145"/>
        <v/>
      </c>
    </row>
    <row r="6626" spans="11:16" x14ac:dyDescent="0.25">
      <c r="K6626" s="5"/>
      <c r="P6626" s="4" t="str">
        <f t="shared" si="145"/>
        <v/>
      </c>
    </row>
    <row r="6627" spans="11:16" x14ac:dyDescent="0.25">
      <c r="K6627" s="5"/>
      <c r="P6627" s="4" t="str">
        <f t="shared" si="145"/>
        <v/>
      </c>
    </row>
    <row r="6628" spans="11:16" x14ac:dyDescent="0.25">
      <c r="K6628" s="5"/>
      <c r="P6628" s="4" t="str">
        <f t="shared" si="145"/>
        <v/>
      </c>
    </row>
    <row r="6629" spans="11:16" x14ac:dyDescent="0.25">
      <c r="K6629" s="5"/>
      <c r="P6629" s="4" t="str">
        <f t="shared" si="145"/>
        <v/>
      </c>
    </row>
    <row r="6630" spans="11:16" x14ac:dyDescent="0.25">
      <c r="K6630" s="5"/>
      <c r="P6630" s="4" t="str">
        <f t="shared" si="145"/>
        <v/>
      </c>
    </row>
    <row r="6631" spans="11:16" x14ac:dyDescent="0.25">
      <c r="K6631" s="5"/>
      <c r="P6631" s="4" t="str">
        <f t="shared" si="145"/>
        <v/>
      </c>
    </row>
    <row r="6632" spans="11:16" x14ac:dyDescent="0.25">
      <c r="K6632" s="5"/>
      <c r="P6632" s="4" t="str">
        <f t="shared" si="145"/>
        <v/>
      </c>
    </row>
    <row r="6633" spans="11:16" x14ac:dyDescent="0.25">
      <c r="K6633" s="5"/>
      <c r="P6633" s="4" t="str">
        <f t="shared" si="145"/>
        <v/>
      </c>
    </row>
    <row r="6634" spans="11:16" x14ac:dyDescent="0.25">
      <c r="K6634" s="5"/>
      <c r="P6634" s="4" t="str">
        <f t="shared" si="145"/>
        <v/>
      </c>
    </row>
    <row r="6635" spans="11:16" x14ac:dyDescent="0.25">
      <c r="K6635" s="5"/>
      <c r="P6635" s="4" t="str">
        <f t="shared" si="145"/>
        <v/>
      </c>
    </row>
    <row r="6636" spans="11:16" x14ac:dyDescent="0.25">
      <c r="K6636" s="5"/>
      <c r="P6636" s="4" t="str">
        <f t="shared" si="145"/>
        <v/>
      </c>
    </row>
    <row r="6637" spans="11:16" x14ac:dyDescent="0.25">
      <c r="K6637" s="5"/>
      <c r="P6637" s="4" t="str">
        <f t="shared" si="145"/>
        <v/>
      </c>
    </row>
    <row r="6638" spans="11:16" x14ac:dyDescent="0.25">
      <c r="K6638" s="5"/>
      <c r="P6638" s="4" t="str">
        <f t="shared" si="145"/>
        <v/>
      </c>
    </row>
    <row r="6639" spans="11:16" x14ac:dyDescent="0.25">
      <c r="K6639" s="5"/>
      <c r="P6639" s="4" t="str">
        <f t="shared" si="145"/>
        <v/>
      </c>
    </row>
    <row r="6640" spans="11:16" x14ac:dyDescent="0.25">
      <c r="K6640" s="5"/>
      <c r="P6640" s="4" t="str">
        <f t="shared" si="145"/>
        <v/>
      </c>
    </row>
    <row r="6641" spans="11:16" x14ac:dyDescent="0.25">
      <c r="K6641" s="5"/>
      <c r="P6641" s="4" t="str">
        <f t="shared" si="145"/>
        <v/>
      </c>
    </row>
    <row r="6642" spans="11:16" x14ac:dyDescent="0.25">
      <c r="K6642" s="5"/>
      <c r="P6642" s="4" t="str">
        <f t="shared" si="145"/>
        <v/>
      </c>
    </row>
    <row r="6643" spans="11:16" x14ac:dyDescent="0.25">
      <c r="K6643" s="5"/>
      <c r="P6643" s="4" t="str">
        <f t="shared" si="145"/>
        <v/>
      </c>
    </row>
    <row r="6644" spans="11:16" x14ac:dyDescent="0.25">
      <c r="K6644" s="5"/>
      <c r="P6644" s="4" t="str">
        <f t="shared" si="145"/>
        <v/>
      </c>
    </row>
    <row r="6645" spans="11:16" x14ac:dyDescent="0.25">
      <c r="K6645" s="5"/>
      <c r="P6645" s="4" t="str">
        <f t="shared" si="145"/>
        <v/>
      </c>
    </row>
    <row r="6646" spans="11:16" x14ac:dyDescent="0.25">
      <c r="K6646" s="5"/>
      <c r="P6646" s="4" t="str">
        <f t="shared" si="145"/>
        <v/>
      </c>
    </row>
    <row r="6647" spans="11:16" x14ac:dyDescent="0.25">
      <c r="K6647" s="5"/>
      <c r="P6647" s="4" t="str">
        <f t="shared" si="145"/>
        <v/>
      </c>
    </row>
    <row r="6648" spans="11:16" x14ac:dyDescent="0.25">
      <c r="K6648" s="5"/>
      <c r="P6648" s="4" t="str">
        <f t="shared" si="145"/>
        <v/>
      </c>
    </row>
    <row r="6649" spans="11:16" x14ac:dyDescent="0.25">
      <c r="K6649" s="5"/>
      <c r="P6649" s="4" t="str">
        <f t="shared" si="145"/>
        <v/>
      </c>
    </row>
    <row r="6650" spans="11:16" x14ac:dyDescent="0.25">
      <c r="K6650" s="5"/>
      <c r="P6650" s="4" t="str">
        <f t="shared" si="145"/>
        <v/>
      </c>
    </row>
    <row r="6651" spans="11:16" x14ac:dyDescent="0.25">
      <c r="K6651" s="5"/>
      <c r="P6651" s="4" t="str">
        <f t="shared" si="145"/>
        <v/>
      </c>
    </row>
    <row r="6652" spans="11:16" x14ac:dyDescent="0.25">
      <c r="K6652" s="5"/>
      <c r="P6652" s="4" t="str">
        <f t="shared" si="145"/>
        <v/>
      </c>
    </row>
    <row r="6653" spans="11:16" x14ac:dyDescent="0.25">
      <c r="K6653" s="5"/>
      <c r="P6653" s="4" t="str">
        <f t="shared" si="145"/>
        <v/>
      </c>
    </row>
    <row r="6654" spans="11:16" x14ac:dyDescent="0.25">
      <c r="K6654" s="5"/>
      <c r="P6654" s="4" t="str">
        <f t="shared" si="145"/>
        <v/>
      </c>
    </row>
    <row r="6655" spans="11:16" x14ac:dyDescent="0.25">
      <c r="K6655" s="5"/>
      <c r="P6655" s="4" t="str">
        <f t="shared" si="145"/>
        <v/>
      </c>
    </row>
    <row r="6656" spans="11:16" x14ac:dyDescent="0.25">
      <c r="K6656" s="5"/>
      <c r="P6656" s="4" t="str">
        <f t="shared" si="145"/>
        <v/>
      </c>
    </row>
    <row r="6657" spans="11:16" x14ac:dyDescent="0.25">
      <c r="K6657" s="5"/>
      <c r="P6657" s="4" t="str">
        <f t="shared" si="145"/>
        <v/>
      </c>
    </row>
    <row r="6658" spans="11:16" x14ac:dyDescent="0.25">
      <c r="K6658" s="5"/>
      <c r="P6658" s="4" t="str">
        <f t="shared" si="145"/>
        <v/>
      </c>
    </row>
    <row r="6659" spans="11:16" x14ac:dyDescent="0.25">
      <c r="K6659" s="5"/>
      <c r="P6659" s="4" t="str">
        <f t="shared" ref="P6659:P6722" si="146">LEFT($A6659,22)</f>
        <v/>
      </c>
    </row>
    <row r="6660" spans="11:16" x14ac:dyDescent="0.25">
      <c r="K6660" s="5"/>
      <c r="P6660" s="4" t="str">
        <f t="shared" si="146"/>
        <v/>
      </c>
    </row>
    <row r="6661" spans="11:16" x14ac:dyDescent="0.25">
      <c r="K6661" s="5"/>
      <c r="P6661" s="4" t="str">
        <f t="shared" si="146"/>
        <v/>
      </c>
    </row>
    <row r="6662" spans="11:16" x14ac:dyDescent="0.25">
      <c r="K6662" s="5"/>
      <c r="P6662" s="4" t="str">
        <f t="shared" si="146"/>
        <v/>
      </c>
    </row>
    <row r="6663" spans="11:16" x14ac:dyDescent="0.25">
      <c r="K6663" s="5"/>
      <c r="P6663" s="4" t="str">
        <f t="shared" si="146"/>
        <v/>
      </c>
    </row>
    <row r="6664" spans="11:16" x14ac:dyDescent="0.25">
      <c r="K6664" s="5"/>
      <c r="P6664" s="4" t="str">
        <f t="shared" si="146"/>
        <v/>
      </c>
    </row>
    <row r="6665" spans="11:16" x14ac:dyDescent="0.25">
      <c r="K6665" s="5"/>
      <c r="P6665" s="4" t="str">
        <f t="shared" si="146"/>
        <v/>
      </c>
    </row>
    <row r="6666" spans="11:16" x14ac:dyDescent="0.25">
      <c r="K6666" s="5"/>
      <c r="P6666" s="4" t="str">
        <f t="shared" si="146"/>
        <v/>
      </c>
    </row>
    <row r="6667" spans="11:16" x14ac:dyDescent="0.25">
      <c r="K6667" s="5"/>
      <c r="P6667" s="4" t="str">
        <f t="shared" si="146"/>
        <v/>
      </c>
    </row>
    <row r="6668" spans="11:16" x14ac:dyDescent="0.25">
      <c r="K6668" s="5"/>
      <c r="P6668" s="4" t="str">
        <f t="shared" si="146"/>
        <v/>
      </c>
    </row>
    <row r="6669" spans="11:16" x14ac:dyDescent="0.25">
      <c r="K6669" s="5"/>
      <c r="P6669" s="4" t="str">
        <f t="shared" si="146"/>
        <v/>
      </c>
    </row>
    <row r="6670" spans="11:16" x14ac:dyDescent="0.25">
      <c r="K6670" s="5"/>
      <c r="P6670" s="4" t="str">
        <f t="shared" si="146"/>
        <v/>
      </c>
    </row>
    <row r="6671" spans="11:16" x14ac:dyDescent="0.25">
      <c r="K6671" s="5"/>
      <c r="P6671" s="4" t="str">
        <f t="shared" si="146"/>
        <v/>
      </c>
    </row>
    <row r="6672" spans="11:16" x14ac:dyDescent="0.25">
      <c r="K6672" s="5"/>
      <c r="P6672" s="4" t="str">
        <f t="shared" si="146"/>
        <v/>
      </c>
    </row>
    <row r="6673" spans="11:16" x14ac:dyDescent="0.25">
      <c r="K6673" s="5"/>
      <c r="P6673" s="4" t="str">
        <f t="shared" si="146"/>
        <v/>
      </c>
    </row>
    <row r="6674" spans="11:16" x14ac:dyDescent="0.25">
      <c r="K6674" s="5"/>
      <c r="P6674" s="4" t="str">
        <f t="shared" si="146"/>
        <v/>
      </c>
    </row>
    <row r="6675" spans="11:16" x14ac:dyDescent="0.25">
      <c r="K6675" s="5"/>
      <c r="P6675" s="4" t="str">
        <f t="shared" si="146"/>
        <v/>
      </c>
    </row>
    <row r="6676" spans="11:16" x14ac:dyDescent="0.25">
      <c r="K6676" s="5"/>
      <c r="P6676" s="4" t="str">
        <f t="shared" si="146"/>
        <v/>
      </c>
    </row>
    <row r="6677" spans="11:16" x14ac:dyDescent="0.25">
      <c r="K6677" s="5"/>
      <c r="P6677" s="4" t="str">
        <f t="shared" si="146"/>
        <v/>
      </c>
    </row>
    <row r="6678" spans="11:16" x14ac:dyDescent="0.25">
      <c r="K6678" s="5"/>
      <c r="P6678" s="4" t="str">
        <f t="shared" si="146"/>
        <v/>
      </c>
    </row>
    <row r="6679" spans="11:16" x14ac:dyDescent="0.25">
      <c r="K6679" s="5"/>
      <c r="P6679" s="4" t="str">
        <f t="shared" si="146"/>
        <v/>
      </c>
    </row>
    <row r="6680" spans="11:16" x14ac:dyDescent="0.25">
      <c r="K6680" s="5"/>
      <c r="P6680" s="4" t="str">
        <f t="shared" si="146"/>
        <v/>
      </c>
    </row>
    <row r="6681" spans="11:16" x14ac:dyDescent="0.25">
      <c r="K6681" s="5"/>
      <c r="P6681" s="4" t="str">
        <f t="shared" si="146"/>
        <v/>
      </c>
    </row>
    <row r="6682" spans="11:16" x14ac:dyDescent="0.25">
      <c r="K6682" s="5"/>
      <c r="P6682" s="4" t="str">
        <f t="shared" si="146"/>
        <v/>
      </c>
    </row>
    <row r="6683" spans="11:16" x14ac:dyDescent="0.25">
      <c r="K6683" s="5"/>
      <c r="P6683" s="4" t="str">
        <f t="shared" si="146"/>
        <v/>
      </c>
    </row>
    <row r="6684" spans="11:16" x14ac:dyDescent="0.25">
      <c r="K6684" s="5"/>
      <c r="P6684" s="4" t="str">
        <f t="shared" si="146"/>
        <v/>
      </c>
    </row>
    <row r="6685" spans="11:16" x14ac:dyDescent="0.25">
      <c r="K6685" s="5"/>
      <c r="P6685" s="4" t="str">
        <f t="shared" si="146"/>
        <v/>
      </c>
    </row>
    <row r="6686" spans="11:16" x14ac:dyDescent="0.25">
      <c r="K6686" s="5"/>
      <c r="P6686" s="4" t="str">
        <f t="shared" si="146"/>
        <v/>
      </c>
    </row>
    <row r="6687" spans="11:16" x14ac:dyDescent="0.25">
      <c r="K6687" s="5"/>
      <c r="P6687" s="4" t="str">
        <f t="shared" si="146"/>
        <v/>
      </c>
    </row>
    <row r="6688" spans="11:16" x14ac:dyDescent="0.25">
      <c r="K6688" s="5"/>
      <c r="P6688" s="4" t="str">
        <f t="shared" si="146"/>
        <v/>
      </c>
    </row>
    <row r="6689" spans="11:16" x14ac:dyDescent="0.25">
      <c r="K6689" s="5"/>
      <c r="P6689" s="4" t="str">
        <f t="shared" si="146"/>
        <v/>
      </c>
    </row>
    <row r="6690" spans="11:16" x14ac:dyDescent="0.25">
      <c r="K6690" s="5"/>
      <c r="P6690" s="4" t="str">
        <f t="shared" si="146"/>
        <v/>
      </c>
    </row>
    <row r="6691" spans="11:16" x14ac:dyDescent="0.25">
      <c r="K6691" s="5"/>
      <c r="P6691" s="4" t="str">
        <f t="shared" si="146"/>
        <v/>
      </c>
    </row>
    <row r="6692" spans="11:16" x14ac:dyDescent="0.25">
      <c r="K6692" s="5"/>
      <c r="P6692" s="4" t="str">
        <f t="shared" si="146"/>
        <v/>
      </c>
    </row>
    <row r="6693" spans="11:16" x14ac:dyDescent="0.25">
      <c r="K6693" s="5"/>
      <c r="P6693" s="4" t="str">
        <f t="shared" si="146"/>
        <v/>
      </c>
    </row>
    <row r="6694" spans="11:16" x14ac:dyDescent="0.25">
      <c r="K6694" s="5"/>
      <c r="P6694" s="4" t="str">
        <f t="shared" si="146"/>
        <v/>
      </c>
    </row>
    <row r="6695" spans="11:16" x14ac:dyDescent="0.25">
      <c r="K6695" s="5"/>
      <c r="P6695" s="4" t="str">
        <f t="shared" si="146"/>
        <v/>
      </c>
    </row>
    <row r="6696" spans="11:16" x14ac:dyDescent="0.25">
      <c r="K6696" s="5"/>
      <c r="P6696" s="4" t="str">
        <f t="shared" si="146"/>
        <v/>
      </c>
    </row>
    <row r="6697" spans="11:16" x14ac:dyDescent="0.25">
      <c r="K6697" s="5"/>
      <c r="P6697" s="4" t="str">
        <f t="shared" si="146"/>
        <v/>
      </c>
    </row>
    <row r="6698" spans="11:16" x14ac:dyDescent="0.25">
      <c r="K6698" s="5"/>
      <c r="P6698" s="4" t="str">
        <f t="shared" si="146"/>
        <v/>
      </c>
    </row>
    <row r="6699" spans="11:16" x14ac:dyDescent="0.25">
      <c r="K6699" s="5"/>
      <c r="P6699" s="4" t="str">
        <f t="shared" si="146"/>
        <v/>
      </c>
    </row>
    <row r="6700" spans="11:16" x14ac:dyDescent="0.25">
      <c r="K6700" s="5"/>
      <c r="P6700" s="4" t="str">
        <f t="shared" si="146"/>
        <v/>
      </c>
    </row>
    <row r="6701" spans="11:16" x14ac:dyDescent="0.25">
      <c r="K6701" s="5"/>
      <c r="P6701" s="4" t="str">
        <f t="shared" si="146"/>
        <v/>
      </c>
    </row>
    <row r="6702" spans="11:16" x14ac:dyDescent="0.25">
      <c r="K6702" s="5"/>
      <c r="P6702" s="4" t="str">
        <f t="shared" si="146"/>
        <v/>
      </c>
    </row>
    <row r="6703" spans="11:16" x14ac:dyDescent="0.25">
      <c r="K6703" s="5"/>
      <c r="P6703" s="4" t="str">
        <f t="shared" si="146"/>
        <v/>
      </c>
    </row>
    <row r="6704" spans="11:16" x14ac:dyDescent="0.25">
      <c r="K6704" s="5"/>
      <c r="P6704" s="4" t="str">
        <f t="shared" si="146"/>
        <v/>
      </c>
    </row>
    <row r="6705" spans="11:16" x14ac:dyDescent="0.25">
      <c r="K6705" s="5"/>
      <c r="P6705" s="4" t="str">
        <f t="shared" si="146"/>
        <v/>
      </c>
    </row>
    <row r="6706" spans="11:16" x14ac:dyDescent="0.25">
      <c r="K6706" s="5"/>
      <c r="P6706" s="4" t="str">
        <f t="shared" si="146"/>
        <v/>
      </c>
    </row>
    <row r="6707" spans="11:16" x14ac:dyDescent="0.25">
      <c r="K6707" s="5"/>
      <c r="P6707" s="4" t="str">
        <f t="shared" si="146"/>
        <v/>
      </c>
    </row>
    <row r="6708" spans="11:16" x14ac:dyDescent="0.25">
      <c r="K6708" s="5"/>
      <c r="P6708" s="4" t="str">
        <f t="shared" si="146"/>
        <v/>
      </c>
    </row>
    <row r="6709" spans="11:16" x14ac:dyDescent="0.25">
      <c r="K6709" s="5"/>
      <c r="P6709" s="4" t="str">
        <f t="shared" si="146"/>
        <v/>
      </c>
    </row>
    <row r="6710" spans="11:16" x14ac:dyDescent="0.25">
      <c r="K6710" s="5"/>
      <c r="P6710" s="4" t="str">
        <f t="shared" si="146"/>
        <v/>
      </c>
    </row>
    <row r="6711" spans="11:16" x14ac:dyDescent="0.25">
      <c r="K6711" s="5"/>
      <c r="P6711" s="4" t="str">
        <f t="shared" si="146"/>
        <v/>
      </c>
    </row>
    <row r="6712" spans="11:16" x14ac:dyDescent="0.25">
      <c r="K6712" s="5"/>
      <c r="P6712" s="4" t="str">
        <f t="shared" si="146"/>
        <v/>
      </c>
    </row>
    <row r="6713" spans="11:16" x14ac:dyDescent="0.25">
      <c r="K6713" s="5"/>
      <c r="P6713" s="4" t="str">
        <f t="shared" si="146"/>
        <v/>
      </c>
    </row>
    <row r="6714" spans="11:16" x14ac:dyDescent="0.25">
      <c r="K6714" s="5"/>
      <c r="P6714" s="4" t="str">
        <f t="shared" si="146"/>
        <v/>
      </c>
    </row>
    <row r="6715" spans="11:16" x14ac:dyDescent="0.25">
      <c r="K6715" s="5"/>
      <c r="P6715" s="4" t="str">
        <f t="shared" si="146"/>
        <v/>
      </c>
    </row>
    <row r="6716" spans="11:16" x14ac:dyDescent="0.25">
      <c r="K6716" s="5"/>
      <c r="P6716" s="4" t="str">
        <f t="shared" si="146"/>
        <v/>
      </c>
    </row>
    <row r="6717" spans="11:16" x14ac:dyDescent="0.25">
      <c r="K6717" s="5"/>
      <c r="P6717" s="4" t="str">
        <f t="shared" si="146"/>
        <v/>
      </c>
    </row>
    <row r="6718" spans="11:16" x14ac:dyDescent="0.25">
      <c r="K6718" s="5"/>
      <c r="P6718" s="4" t="str">
        <f t="shared" si="146"/>
        <v/>
      </c>
    </row>
    <row r="6719" spans="11:16" x14ac:dyDescent="0.25">
      <c r="K6719" s="5"/>
      <c r="P6719" s="4" t="str">
        <f t="shared" si="146"/>
        <v/>
      </c>
    </row>
    <row r="6720" spans="11:16" x14ac:dyDescent="0.25">
      <c r="K6720" s="5"/>
      <c r="P6720" s="4" t="str">
        <f t="shared" si="146"/>
        <v/>
      </c>
    </row>
    <row r="6721" spans="11:16" x14ac:dyDescent="0.25">
      <c r="K6721" s="5"/>
      <c r="P6721" s="4" t="str">
        <f t="shared" si="146"/>
        <v/>
      </c>
    </row>
    <row r="6722" spans="11:16" x14ac:dyDescent="0.25">
      <c r="K6722" s="5"/>
      <c r="P6722" s="4" t="str">
        <f t="shared" si="146"/>
        <v/>
      </c>
    </row>
    <row r="6723" spans="11:16" x14ac:dyDescent="0.25">
      <c r="K6723" s="5"/>
      <c r="P6723" s="4" t="str">
        <f t="shared" ref="P6723:P6786" si="147">LEFT($A6723,22)</f>
        <v/>
      </c>
    </row>
    <row r="6724" spans="11:16" x14ac:dyDescent="0.25">
      <c r="K6724" s="5"/>
      <c r="P6724" s="4" t="str">
        <f t="shared" si="147"/>
        <v/>
      </c>
    </row>
    <row r="6725" spans="11:16" x14ac:dyDescent="0.25">
      <c r="K6725" s="5"/>
      <c r="P6725" s="4" t="str">
        <f t="shared" si="147"/>
        <v/>
      </c>
    </row>
    <row r="6726" spans="11:16" x14ac:dyDescent="0.25">
      <c r="K6726" s="5"/>
      <c r="P6726" s="4" t="str">
        <f t="shared" si="147"/>
        <v/>
      </c>
    </row>
    <row r="6727" spans="11:16" x14ac:dyDescent="0.25">
      <c r="K6727" s="5"/>
      <c r="P6727" s="4" t="str">
        <f t="shared" si="147"/>
        <v/>
      </c>
    </row>
    <row r="6728" spans="11:16" x14ac:dyDescent="0.25">
      <c r="K6728" s="5"/>
      <c r="P6728" s="4" t="str">
        <f t="shared" si="147"/>
        <v/>
      </c>
    </row>
    <row r="6729" spans="11:16" x14ac:dyDescent="0.25">
      <c r="K6729" s="5"/>
      <c r="P6729" s="4" t="str">
        <f t="shared" si="147"/>
        <v/>
      </c>
    </row>
    <row r="6730" spans="11:16" x14ac:dyDescent="0.25">
      <c r="K6730" s="5"/>
      <c r="P6730" s="4" t="str">
        <f t="shared" si="147"/>
        <v/>
      </c>
    </row>
    <row r="6731" spans="11:16" x14ac:dyDescent="0.25">
      <c r="K6731" s="5"/>
      <c r="P6731" s="4" t="str">
        <f t="shared" si="147"/>
        <v/>
      </c>
    </row>
    <row r="6732" spans="11:16" x14ac:dyDescent="0.25">
      <c r="K6732" s="5"/>
      <c r="P6732" s="4" t="str">
        <f t="shared" si="147"/>
        <v/>
      </c>
    </row>
    <row r="6733" spans="11:16" x14ac:dyDescent="0.25">
      <c r="K6733" s="5"/>
      <c r="P6733" s="4" t="str">
        <f t="shared" si="147"/>
        <v/>
      </c>
    </row>
    <row r="6734" spans="11:16" x14ac:dyDescent="0.25">
      <c r="K6734" s="5"/>
      <c r="P6734" s="4" t="str">
        <f t="shared" si="147"/>
        <v/>
      </c>
    </row>
    <row r="6735" spans="11:16" x14ac:dyDescent="0.25">
      <c r="K6735" s="5"/>
      <c r="P6735" s="4" t="str">
        <f t="shared" si="147"/>
        <v/>
      </c>
    </row>
    <row r="6736" spans="11:16" x14ac:dyDescent="0.25">
      <c r="K6736" s="5"/>
      <c r="P6736" s="4" t="str">
        <f t="shared" si="147"/>
        <v/>
      </c>
    </row>
    <row r="6737" spans="11:16" x14ac:dyDescent="0.25">
      <c r="K6737" s="5"/>
      <c r="P6737" s="4" t="str">
        <f t="shared" si="147"/>
        <v/>
      </c>
    </row>
    <row r="6738" spans="11:16" x14ac:dyDescent="0.25">
      <c r="K6738" s="5"/>
      <c r="P6738" s="4" t="str">
        <f t="shared" si="147"/>
        <v/>
      </c>
    </row>
    <row r="6739" spans="11:16" x14ac:dyDescent="0.25">
      <c r="K6739" s="5"/>
      <c r="P6739" s="4" t="str">
        <f t="shared" si="147"/>
        <v/>
      </c>
    </row>
    <row r="6740" spans="11:16" x14ac:dyDescent="0.25">
      <c r="K6740" s="5"/>
      <c r="P6740" s="4" t="str">
        <f t="shared" si="147"/>
        <v/>
      </c>
    </row>
    <row r="6741" spans="11:16" x14ac:dyDescent="0.25">
      <c r="K6741" s="5"/>
      <c r="P6741" s="4" t="str">
        <f t="shared" si="147"/>
        <v/>
      </c>
    </row>
    <row r="6742" spans="11:16" x14ac:dyDescent="0.25">
      <c r="K6742" s="5"/>
      <c r="P6742" s="4" t="str">
        <f t="shared" si="147"/>
        <v/>
      </c>
    </row>
    <row r="6743" spans="11:16" x14ac:dyDescent="0.25">
      <c r="K6743" s="5"/>
      <c r="P6743" s="4" t="str">
        <f t="shared" si="147"/>
        <v/>
      </c>
    </row>
    <row r="6744" spans="11:16" x14ac:dyDescent="0.25">
      <c r="K6744" s="5"/>
      <c r="P6744" s="4" t="str">
        <f t="shared" si="147"/>
        <v/>
      </c>
    </row>
    <row r="6745" spans="11:16" x14ac:dyDescent="0.25">
      <c r="K6745" s="5"/>
      <c r="P6745" s="4" t="str">
        <f t="shared" si="147"/>
        <v/>
      </c>
    </row>
    <row r="6746" spans="11:16" x14ac:dyDescent="0.25">
      <c r="K6746" s="5"/>
      <c r="P6746" s="4" t="str">
        <f t="shared" si="147"/>
        <v/>
      </c>
    </row>
    <row r="6747" spans="11:16" x14ac:dyDescent="0.25">
      <c r="K6747" s="5"/>
      <c r="P6747" s="4" t="str">
        <f t="shared" si="147"/>
        <v/>
      </c>
    </row>
    <row r="6748" spans="11:16" x14ac:dyDescent="0.25">
      <c r="K6748" s="5"/>
      <c r="P6748" s="4" t="str">
        <f t="shared" si="147"/>
        <v/>
      </c>
    </row>
    <row r="6749" spans="11:16" x14ac:dyDescent="0.25">
      <c r="K6749" s="5"/>
      <c r="P6749" s="4" t="str">
        <f t="shared" si="147"/>
        <v/>
      </c>
    </row>
    <row r="6750" spans="11:16" x14ac:dyDescent="0.25">
      <c r="K6750" s="5"/>
      <c r="P6750" s="4" t="str">
        <f t="shared" si="147"/>
        <v/>
      </c>
    </row>
    <row r="6751" spans="11:16" x14ac:dyDescent="0.25">
      <c r="K6751" s="5"/>
      <c r="P6751" s="4" t="str">
        <f t="shared" si="147"/>
        <v/>
      </c>
    </row>
    <row r="6752" spans="11:16" x14ac:dyDescent="0.25">
      <c r="K6752" s="5"/>
      <c r="P6752" s="4" t="str">
        <f t="shared" si="147"/>
        <v/>
      </c>
    </row>
    <row r="6753" spans="11:16" x14ac:dyDescent="0.25">
      <c r="K6753" s="5"/>
      <c r="P6753" s="4" t="str">
        <f t="shared" si="147"/>
        <v/>
      </c>
    </row>
    <row r="6754" spans="11:16" x14ac:dyDescent="0.25">
      <c r="K6754" s="5"/>
      <c r="P6754" s="4" t="str">
        <f t="shared" si="147"/>
        <v/>
      </c>
    </row>
    <row r="6755" spans="11:16" x14ac:dyDescent="0.25">
      <c r="K6755" s="5"/>
      <c r="P6755" s="4" t="str">
        <f t="shared" si="147"/>
        <v/>
      </c>
    </row>
    <row r="6756" spans="11:16" x14ac:dyDescent="0.25">
      <c r="K6756" s="5"/>
      <c r="P6756" s="4" t="str">
        <f t="shared" si="147"/>
        <v/>
      </c>
    </row>
    <row r="6757" spans="11:16" x14ac:dyDescent="0.25">
      <c r="K6757" s="5"/>
      <c r="P6757" s="4" t="str">
        <f t="shared" si="147"/>
        <v/>
      </c>
    </row>
    <row r="6758" spans="11:16" x14ac:dyDescent="0.25">
      <c r="K6758" s="5"/>
      <c r="P6758" s="4" t="str">
        <f t="shared" si="147"/>
        <v/>
      </c>
    </row>
    <row r="6759" spans="11:16" x14ac:dyDescent="0.25">
      <c r="K6759" s="5"/>
      <c r="P6759" s="4" t="str">
        <f t="shared" si="147"/>
        <v/>
      </c>
    </row>
    <row r="6760" spans="11:16" x14ac:dyDescent="0.25">
      <c r="K6760" s="5"/>
      <c r="P6760" s="4" t="str">
        <f t="shared" si="147"/>
        <v/>
      </c>
    </row>
    <row r="6761" spans="11:16" x14ac:dyDescent="0.25">
      <c r="K6761" s="5"/>
      <c r="P6761" s="4" t="str">
        <f t="shared" si="147"/>
        <v/>
      </c>
    </row>
    <row r="6762" spans="11:16" x14ac:dyDescent="0.25">
      <c r="K6762" s="5"/>
      <c r="P6762" s="4" t="str">
        <f t="shared" si="147"/>
        <v/>
      </c>
    </row>
    <row r="6763" spans="11:16" x14ac:dyDescent="0.25">
      <c r="K6763" s="5"/>
      <c r="P6763" s="4" t="str">
        <f t="shared" si="147"/>
        <v/>
      </c>
    </row>
    <row r="6764" spans="11:16" x14ac:dyDescent="0.25">
      <c r="K6764" s="5"/>
      <c r="P6764" s="4" t="str">
        <f t="shared" si="147"/>
        <v/>
      </c>
    </row>
    <row r="6765" spans="11:16" x14ac:dyDescent="0.25">
      <c r="K6765" s="5"/>
      <c r="P6765" s="4" t="str">
        <f t="shared" si="147"/>
        <v/>
      </c>
    </row>
    <row r="6766" spans="11:16" x14ac:dyDescent="0.25">
      <c r="K6766" s="5"/>
      <c r="P6766" s="4" t="str">
        <f t="shared" si="147"/>
        <v/>
      </c>
    </row>
    <row r="6767" spans="11:16" x14ac:dyDescent="0.25">
      <c r="K6767" s="5"/>
      <c r="P6767" s="4" t="str">
        <f t="shared" si="147"/>
        <v/>
      </c>
    </row>
    <row r="6768" spans="11:16" x14ac:dyDescent="0.25">
      <c r="K6768" s="5"/>
      <c r="P6768" s="4" t="str">
        <f t="shared" si="147"/>
        <v/>
      </c>
    </row>
    <row r="6769" spans="11:16" x14ac:dyDescent="0.25">
      <c r="K6769" s="5"/>
      <c r="P6769" s="4" t="str">
        <f t="shared" si="147"/>
        <v/>
      </c>
    </row>
    <row r="6770" spans="11:16" x14ac:dyDescent="0.25">
      <c r="K6770" s="5"/>
      <c r="P6770" s="4" t="str">
        <f t="shared" si="147"/>
        <v/>
      </c>
    </row>
    <row r="6771" spans="11:16" x14ac:dyDescent="0.25">
      <c r="K6771" s="5"/>
      <c r="P6771" s="4" t="str">
        <f t="shared" si="147"/>
        <v/>
      </c>
    </row>
    <row r="6772" spans="11:16" x14ac:dyDescent="0.25">
      <c r="K6772" s="5"/>
      <c r="P6772" s="4" t="str">
        <f t="shared" si="147"/>
        <v/>
      </c>
    </row>
    <row r="6773" spans="11:16" x14ac:dyDescent="0.25">
      <c r="K6773" s="5"/>
      <c r="P6773" s="4" t="str">
        <f t="shared" si="147"/>
        <v/>
      </c>
    </row>
    <row r="6774" spans="11:16" x14ac:dyDescent="0.25">
      <c r="K6774" s="5"/>
      <c r="P6774" s="4" t="str">
        <f t="shared" si="147"/>
        <v/>
      </c>
    </row>
    <row r="6775" spans="11:16" x14ac:dyDescent="0.25">
      <c r="K6775" s="5"/>
      <c r="P6775" s="4" t="str">
        <f t="shared" si="147"/>
        <v/>
      </c>
    </row>
    <row r="6776" spans="11:16" x14ac:dyDescent="0.25">
      <c r="K6776" s="5"/>
      <c r="P6776" s="4" t="str">
        <f t="shared" si="147"/>
        <v/>
      </c>
    </row>
    <row r="6777" spans="11:16" x14ac:dyDescent="0.25">
      <c r="K6777" s="5"/>
      <c r="P6777" s="4" t="str">
        <f t="shared" si="147"/>
        <v/>
      </c>
    </row>
    <row r="6778" spans="11:16" x14ac:dyDescent="0.25">
      <c r="K6778" s="5"/>
      <c r="P6778" s="4" t="str">
        <f t="shared" si="147"/>
        <v/>
      </c>
    </row>
    <row r="6779" spans="11:16" x14ac:dyDescent="0.25">
      <c r="K6779" s="5"/>
      <c r="P6779" s="4" t="str">
        <f t="shared" si="147"/>
        <v/>
      </c>
    </row>
    <row r="6780" spans="11:16" x14ac:dyDescent="0.25">
      <c r="K6780" s="5"/>
      <c r="P6780" s="4" t="str">
        <f t="shared" si="147"/>
        <v/>
      </c>
    </row>
    <row r="6781" spans="11:16" x14ac:dyDescent="0.25">
      <c r="K6781" s="5"/>
      <c r="P6781" s="4" t="str">
        <f t="shared" si="147"/>
        <v/>
      </c>
    </row>
    <row r="6782" spans="11:16" x14ac:dyDescent="0.25">
      <c r="K6782" s="5"/>
      <c r="P6782" s="4" t="str">
        <f t="shared" si="147"/>
        <v/>
      </c>
    </row>
    <row r="6783" spans="11:16" x14ac:dyDescent="0.25">
      <c r="K6783" s="5"/>
      <c r="P6783" s="4" t="str">
        <f t="shared" si="147"/>
        <v/>
      </c>
    </row>
    <row r="6784" spans="11:16" x14ac:dyDescent="0.25">
      <c r="K6784" s="5"/>
      <c r="P6784" s="4" t="str">
        <f t="shared" si="147"/>
        <v/>
      </c>
    </row>
    <row r="6785" spans="11:16" x14ac:dyDescent="0.25">
      <c r="K6785" s="5"/>
      <c r="P6785" s="4" t="str">
        <f t="shared" si="147"/>
        <v/>
      </c>
    </row>
    <row r="6786" spans="11:16" x14ac:dyDescent="0.25">
      <c r="K6786" s="5"/>
      <c r="P6786" s="4" t="str">
        <f t="shared" si="147"/>
        <v/>
      </c>
    </row>
    <row r="6787" spans="11:16" x14ac:dyDescent="0.25">
      <c r="K6787" s="5"/>
      <c r="P6787" s="4" t="str">
        <f t="shared" ref="P6787:P6850" si="148">LEFT($A6787,22)</f>
        <v/>
      </c>
    </row>
    <row r="6788" spans="11:16" x14ac:dyDescent="0.25">
      <c r="K6788" s="5"/>
      <c r="P6788" s="4" t="str">
        <f t="shared" si="148"/>
        <v/>
      </c>
    </row>
    <row r="6789" spans="11:16" x14ac:dyDescent="0.25">
      <c r="K6789" s="5"/>
      <c r="P6789" s="4" t="str">
        <f t="shared" si="148"/>
        <v/>
      </c>
    </row>
    <row r="6790" spans="11:16" x14ac:dyDescent="0.25">
      <c r="K6790" s="5"/>
      <c r="P6790" s="4" t="str">
        <f t="shared" si="148"/>
        <v/>
      </c>
    </row>
    <row r="6791" spans="11:16" x14ac:dyDescent="0.25">
      <c r="K6791" s="5"/>
      <c r="P6791" s="4" t="str">
        <f t="shared" si="148"/>
        <v/>
      </c>
    </row>
    <row r="6792" spans="11:16" x14ac:dyDescent="0.25">
      <c r="K6792" s="5"/>
      <c r="P6792" s="4" t="str">
        <f t="shared" si="148"/>
        <v/>
      </c>
    </row>
    <row r="6793" spans="11:16" x14ac:dyDescent="0.25">
      <c r="K6793" s="5"/>
      <c r="P6793" s="4" t="str">
        <f t="shared" si="148"/>
        <v/>
      </c>
    </row>
    <row r="6794" spans="11:16" x14ac:dyDescent="0.25">
      <c r="K6794" s="5"/>
      <c r="P6794" s="4" t="str">
        <f t="shared" si="148"/>
        <v/>
      </c>
    </row>
    <row r="6795" spans="11:16" x14ac:dyDescent="0.25">
      <c r="K6795" s="5"/>
      <c r="P6795" s="4" t="str">
        <f t="shared" si="148"/>
        <v/>
      </c>
    </row>
    <row r="6796" spans="11:16" x14ac:dyDescent="0.25">
      <c r="K6796" s="5"/>
      <c r="P6796" s="4" t="str">
        <f t="shared" si="148"/>
        <v/>
      </c>
    </row>
    <row r="6797" spans="11:16" x14ac:dyDescent="0.25">
      <c r="K6797" s="5"/>
      <c r="P6797" s="4" t="str">
        <f t="shared" si="148"/>
        <v/>
      </c>
    </row>
    <row r="6798" spans="11:16" x14ac:dyDescent="0.25">
      <c r="K6798" s="5"/>
      <c r="P6798" s="4" t="str">
        <f t="shared" si="148"/>
        <v/>
      </c>
    </row>
    <row r="6799" spans="11:16" x14ac:dyDescent="0.25">
      <c r="K6799" s="5"/>
      <c r="P6799" s="4" t="str">
        <f t="shared" si="148"/>
        <v/>
      </c>
    </row>
    <row r="6800" spans="11:16" x14ac:dyDescent="0.25">
      <c r="K6800" s="5"/>
      <c r="P6800" s="4" t="str">
        <f t="shared" si="148"/>
        <v/>
      </c>
    </row>
    <row r="6801" spans="11:16" x14ac:dyDescent="0.25">
      <c r="K6801" s="5"/>
      <c r="P6801" s="4" t="str">
        <f t="shared" si="148"/>
        <v/>
      </c>
    </row>
    <row r="6802" spans="11:16" x14ac:dyDescent="0.25">
      <c r="K6802" s="5"/>
      <c r="P6802" s="4" t="str">
        <f t="shared" si="148"/>
        <v/>
      </c>
    </row>
    <row r="6803" spans="11:16" x14ac:dyDescent="0.25">
      <c r="K6803" s="5"/>
      <c r="P6803" s="4" t="str">
        <f t="shared" si="148"/>
        <v/>
      </c>
    </row>
    <row r="6804" spans="11:16" x14ac:dyDescent="0.25">
      <c r="K6804" s="5"/>
      <c r="P6804" s="4" t="str">
        <f t="shared" si="148"/>
        <v/>
      </c>
    </row>
    <row r="6805" spans="11:16" x14ac:dyDescent="0.25">
      <c r="K6805" s="5"/>
      <c r="P6805" s="4" t="str">
        <f t="shared" si="148"/>
        <v/>
      </c>
    </row>
    <row r="6806" spans="11:16" x14ac:dyDescent="0.25">
      <c r="K6806" s="5"/>
      <c r="P6806" s="4" t="str">
        <f t="shared" si="148"/>
        <v/>
      </c>
    </row>
    <row r="6807" spans="11:16" x14ac:dyDescent="0.25">
      <c r="K6807" s="5"/>
      <c r="P6807" s="4" t="str">
        <f t="shared" si="148"/>
        <v/>
      </c>
    </row>
    <row r="6808" spans="11:16" x14ac:dyDescent="0.25">
      <c r="K6808" s="5"/>
      <c r="P6808" s="4" t="str">
        <f t="shared" si="148"/>
        <v/>
      </c>
    </row>
    <row r="6809" spans="11:16" x14ac:dyDescent="0.25">
      <c r="K6809" s="5"/>
      <c r="P6809" s="4" t="str">
        <f t="shared" si="148"/>
        <v/>
      </c>
    </row>
    <row r="6810" spans="11:16" x14ac:dyDescent="0.25">
      <c r="K6810" s="5"/>
      <c r="P6810" s="4" t="str">
        <f t="shared" si="148"/>
        <v/>
      </c>
    </row>
    <row r="6811" spans="11:16" x14ac:dyDescent="0.25">
      <c r="K6811" s="5"/>
      <c r="P6811" s="4" t="str">
        <f t="shared" si="148"/>
        <v/>
      </c>
    </row>
    <row r="6812" spans="11:16" x14ac:dyDescent="0.25">
      <c r="K6812" s="5"/>
      <c r="P6812" s="4" t="str">
        <f t="shared" si="148"/>
        <v/>
      </c>
    </row>
    <row r="6813" spans="11:16" x14ac:dyDescent="0.25">
      <c r="K6813" s="5"/>
      <c r="P6813" s="4" t="str">
        <f t="shared" si="148"/>
        <v/>
      </c>
    </row>
    <row r="6814" spans="11:16" x14ac:dyDescent="0.25">
      <c r="K6814" s="5"/>
      <c r="P6814" s="4" t="str">
        <f t="shared" si="148"/>
        <v/>
      </c>
    </row>
    <row r="6815" spans="11:16" x14ac:dyDescent="0.25">
      <c r="K6815" s="5"/>
      <c r="P6815" s="4" t="str">
        <f t="shared" si="148"/>
        <v/>
      </c>
    </row>
    <row r="6816" spans="11:16" x14ac:dyDescent="0.25">
      <c r="K6816" s="5"/>
      <c r="P6816" s="4" t="str">
        <f t="shared" si="148"/>
        <v/>
      </c>
    </row>
    <row r="6817" spans="11:16" x14ac:dyDescent="0.25">
      <c r="K6817" s="5"/>
      <c r="P6817" s="4" t="str">
        <f t="shared" si="148"/>
        <v/>
      </c>
    </row>
    <row r="6818" spans="11:16" x14ac:dyDescent="0.25">
      <c r="K6818" s="5"/>
      <c r="P6818" s="4" t="str">
        <f t="shared" si="148"/>
        <v/>
      </c>
    </row>
    <row r="6819" spans="11:16" x14ac:dyDescent="0.25">
      <c r="K6819" s="5"/>
      <c r="P6819" s="4" t="str">
        <f t="shared" si="148"/>
        <v/>
      </c>
    </row>
    <row r="6820" spans="11:16" x14ac:dyDescent="0.25">
      <c r="K6820" s="5"/>
      <c r="P6820" s="4" t="str">
        <f t="shared" si="148"/>
        <v/>
      </c>
    </row>
    <row r="6821" spans="11:16" x14ac:dyDescent="0.25">
      <c r="K6821" s="5"/>
      <c r="P6821" s="4" t="str">
        <f t="shared" si="148"/>
        <v/>
      </c>
    </row>
    <row r="6822" spans="11:16" x14ac:dyDescent="0.25">
      <c r="K6822" s="5"/>
      <c r="P6822" s="4" t="str">
        <f t="shared" si="148"/>
        <v/>
      </c>
    </row>
    <row r="6823" spans="11:16" x14ac:dyDescent="0.25">
      <c r="K6823" s="5"/>
      <c r="P6823" s="4" t="str">
        <f t="shared" si="148"/>
        <v/>
      </c>
    </row>
    <row r="6824" spans="11:16" x14ac:dyDescent="0.25">
      <c r="K6824" s="5"/>
      <c r="P6824" s="4" t="str">
        <f t="shared" si="148"/>
        <v/>
      </c>
    </row>
    <row r="6825" spans="11:16" x14ac:dyDescent="0.25">
      <c r="K6825" s="5"/>
      <c r="P6825" s="4" t="str">
        <f t="shared" si="148"/>
        <v/>
      </c>
    </row>
    <row r="6826" spans="11:16" x14ac:dyDescent="0.25">
      <c r="K6826" s="5"/>
      <c r="P6826" s="4" t="str">
        <f t="shared" si="148"/>
        <v/>
      </c>
    </row>
    <row r="6827" spans="11:16" x14ac:dyDescent="0.25">
      <c r="K6827" s="5"/>
      <c r="P6827" s="4" t="str">
        <f t="shared" si="148"/>
        <v/>
      </c>
    </row>
    <row r="6828" spans="11:16" x14ac:dyDescent="0.25">
      <c r="K6828" s="5"/>
      <c r="P6828" s="4" t="str">
        <f t="shared" si="148"/>
        <v/>
      </c>
    </row>
    <row r="6829" spans="11:16" x14ac:dyDescent="0.25">
      <c r="K6829" s="5"/>
      <c r="P6829" s="4" t="str">
        <f t="shared" si="148"/>
        <v/>
      </c>
    </row>
    <row r="6830" spans="11:16" x14ac:dyDescent="0.25">
      <c r="K6830" s="5"/>
      <c r="P6830" s="4" t="str">
        <f t="shared" si="148"/>
        <v/>
      </c>
    </row>
    <row r="6831" spans="11:16" x14ac:dyDescent="0.25">
      <c r="K6831" s="5"/>
      <c r="P6831" s="4" t="str">
        <f t="shared" si="148"/>
        <v/>
      </c>
    </row>
    <row r="6832" spans="11:16" x14ac:dyDescent="0.25">
      <c r="K6832" s="5"/>
      <c r="P6832" s="4" t="str">
        <f t="shared" si="148"/>
        <v/>
      </c>
    </row>
    <row r="6833" spans="11:16" x14ac:dyDescent="0.25">
      <c r="K6833" s="5"/>
      <c r="P6833" s="4" t="str">
        <f t="shared" si="148"/>
        <v/>
      </c>
    </row>
    <row r="6834" spans="11:16" x14ac:dyDescent="0.25">
      <c r="K6834" s="5"/>
      <c r="P6834" s="4" t="str">
        <f t="shared" si="148"/>
        <v/>
      </c>
    </row>
    <row r="6835" spans="11:16" x14ac:dyDescent="0.25">
      <c r="K6835" s="5"/>
      <c r="P6835" s="4" t="str">
        <f t="shared" si="148"/>
        <v/>
      </c>
    </row>
    <row r="6836" spans="11:16" x14ac:dyDescent="0.25">
      <c r="K6836" s="5"/>
      <c r="P6836" s="4" t="str">
        <f t="shared" si="148"/>
        <v/>
      </c>
    </row>
    <row r="6837" spans="11:16" x14ac:dyDescent="0.25">
      <c r="K6837" s="5"/>
      <c r="P6837" s="4" t="str">
        <f t="shared" si="148"/>
        <v/>
      </c>
    </row>
    <row r="6838" spans="11:16" x14ac:dyDescent="0.25">
      <c r="K6838" s="5"/>
      <c r="P6838" s="4" t="str">
        <f t="shared" si="148"/>
        <v/>
      </c>
    </row>
    <row r="6839" spans="11:16" x14ac:dyDescent="0.25">
      <c r="K6839" s="5"/>
      <c r="P6839" s="4" t="str">
        <f t="shared" si="148"/>
        <v/>
      </c>
    </row>
    <row r="6840" spans="11:16" x14ac:dyDescent="0.25">
      <c r="K6840" s="5"/>
      <c r="P6840" s="4" t="str">
        <f t="shared" si="148"/>
        <v/>
      </c>
    </row>
    <row r="6841" spans="11:16" x14ac:dyDescent="0.25">
      <c r="K6841" s="5"/>
      <c r="P6841" s="4" t="str">
        <f t="shared" si="148"/>
        <v/>
      </c>
    </row>
    <row r="6842" spans="11:16" x14ac:dyDescent="0.25">
      <c r="K6842" s="5"/>
      <c r="P6842" s="4" t="str">
        <f t="shared" si="148"/>
        <v/>
      </c>
    </row>
    <row r="6843" spans="11:16" x14ac:dyDescent="0.25">
      <c r="K6843" s="5"/>
      <c r="P6843" s="4" t="str">
        <f t="shared" si="148"/>
        <v/>
      </c>
    </row>
    <row r="6844" spans="11:16" x14ac:dyDescent="0.25">
      <c r="K6844" s="5"/>
      <c r="P6844" s="4" t="str">
        <f t="shared" si="148"/>
        <v/>
      </c>
    </row>
    <row r="6845" spans="11:16" x14ac:dyDescent="0.25">
      <c r="K6845" s="5"/>
      <c r="P6845" s="4" t="str">
        <f t="shared" si="148"/>
        <v/>
      </c>
    </row>
    <row r="6846" spans="11:16" x14ac:dyDescent="0.25">
      <c r="K6846" s="5"/>
      <c r="P6846" s="4" t="str">
        <f t="shared" si="148"/>
        <v/>
      </c>
    </row>
    <row r="6847" spans="11:16" x14ac:dyDescent="0.25">
      <c r="K6847" s="5"/>
      <c r="P6847" s="4" t="str">
        <f t="shared" si="148"/>
        <v/>
      </c>
    </row>
    <row r="6848" spans="11:16" x14ac:dyDescent="0.25">
      <c r="K6848" s="5"/>
      <c r="P6848" s="4" t="str">
        <f t="shared" si="148"/>
        <v/>
      </c>
    </row>
    <row r="6849" spans="11:16" x14ac:dyDescent="0.25">
      <c r="K6849" s="5"/>
      <c r="P6849" s="4" t="str">
        <f t="shared" si="148"/>
        <v/>
      </c>
    </row>
    <row r="6850" spans="11:16" x14ac:dyDescent="0.25">
      <c r="K6850" s="5"/>
      <c r="P6850" s="4" t="str">
        <f t="shared" si="148"/>
        <v/>
      </c>
    </row>
    <row r="6851" spans="11:16" x14ac:dyDescent="0.25">
      <c r="K6851" s="5"/>
      <c r="P6851" s="4" t="str">
        <f t="shared" ref="P6851:P6914" si="149">LEFT($A6851,22)</f>
        <v/>
      </c>
    </row>
    <row r="6852" spans="11:16" x14ac:dyDescent="0.25">
      <c r="K6852" s="5"/>
      <c r="P6852" s="4" t="str">
        <f t="shared" si="149"/>
        <v/>
      </c>
    </row>
    <row r="6853" spans="11:16" x14ac:dyDescent="0.25">
      <c r="K6853" s="5"/>
      <c r="P6853" s="4" t="str">
        <f t="shared" si="149"/>
        <v/>
      </c>
    </row>
    <row r="6854" spans="11:16" x14ac:dyDescent="0.25">
      <c r="K6854" s="5"/>
      <c r="P6854" s="4" t="str">
        <f t="shared" si="149"/>
        <v/>
      </c>
    </row>
    <row r="6855" spans="11:16" x14ac:dyDescent="0.25">
      <c r="K6855" s="5"/>
      <c r="P6855" s="4" t="str">
        <f t="shared" si="149"/>
        <v/>
      </c>
    </row>
    <row r="6856" spans="11:16" x14ac:dyDescent="0.25">
      <c r="K6856" s="5"/>
      <c r="P6856" s="4" t="str">
        <f t="shared" si="149"/>
        <v/>
      </c>
    </row>
    <row r="6857" spans="11:16" x14ac:dyDescent="0.25">
      <c r="K6857" s="5"/>
      <c r="P6857" s="4" t="str">
        <f t="shared" si="149"/>
        <v/>
      </c>
    </row>
    <row r="6858" spans="11:16" x14ac:dyDescent="0.25">
      <c r="K6858" s="5"/>
      <c r="P6858" s="4" t="str">
        <f t="shared" si="149"/>
        <v/>
      </c>
    </row>
    <row r="6859" spans="11:16" x14ac:dyDescent="0.25">
      <c r="K6859" s="5"/>
      <c r="P6859" s="4" t="str">
        <f t="shared" si="149"/>
        <v/>
      </c>
    </row>
    <row r="6860" spans="11:16" x14ac:dyDescent="0.25">
      <c r="K6860" s="5"/>
      <c r="P6860" s="4" t="str">
        <f t="shared" si="149"/>
        <v/>
      </c>
    </row>
    <row r="6861" spans="11:16" x14ac:dyDescent="0.25">
      <c r="K6861" s="5"/>
      <c r="P6861" s="4" t="str">
        <f t="shared" si="149"/>
        <v/>
      </c>
    </row>
    <row r="6862" spans="11:16" x14ac:dyDescent="0.25">
      <c r="K6862" s="5"/>
      <c r="P6862" s="4" t="str">
        <f t="shared" si="149"/>
        <v/>
      </c>
    </row>
    <row r="6863" spans="11:16" x14ac:dyDescent="0.25">
      <c r="K6863" s="5"/>
      <c r="P6863" s="4" t="str">
        <f t="shared" si="149"/>
        <v/>
      </c>
    </row>
    <row r="6864" spans="11:16" x14ac:dyDescent="0.25">
      <c r="K6864" s="5"/>
      <c r="P6864" s="4" t="str">
        <f t="shared" si="149"/>
        <v/>
      </c>
    </row>
    <row r="6865" spans="11:16" x14ac:dyDescent="0.25">
      <c r="K6865" s="5"/>
      <c r="P6865" s="4" t="str">
        <f t="shared" si="149"/>
        <v/>
      </c>
    </row>
    <row r="6866" spans="11:16" x14ac:dyDescent="0.25">
      <c r="K6866" s="5"/>
      <c r="P6866" s="4" t="str">
        <f t="shared" si="149"/>
        <v/>
      </c>
    </row>
    <row r="6867" spans="11:16" x14ac:dyDescent="0.25">
      <c r="K6867" s="5"/>
      <c r="P6867" s="4" t="str">
        <f t="shared" si="149"/>
        <v/>
      </c>
    </row>
    <row r="6868" spans="11:16" x14ac:dyDescent="0.25">
      <c r="K6868" s="5"/>
      <c r="P6868" s="4" t="str">
        <f t="shared" si="149"/>
        <v/>
      </c>
    </row>
    <row r="6869" spans="11:16" x14ac:dyDescent="0.25">
      <c r="K6869" s="5"/>
      <c r="P6869" s="4" t="str">
        <f t="shared" si="149"/>
        <v/>
      </c>
    </row>
    <row r="6870" spans="11:16" x14ac:dyDescent="0.25">
      <c r="K6870" s="5"/>
      <c r="P6870" s="4" t="str">
        <f t="shared" si="149"/>
        <v/>
      </c>
    </row>
    <row r="6871" spans="11:16" x14ac:dyDescent="0.25">
      <c r="K6871" s="5"/>
      <c r="P6871" s="4" t="str">
        <f t="shared" si="149"/>
        <v/>
      </c>
    </row>
    <row r="6872" spans="11:16" x14ac:dyDescent="0.25">
      <c r="K6872" s="5"/>
      <c r="P6872" s="4" t="str">
        <f t="shared" si="149"/>
        <v/>
      </c>
    </row>
    <row r="6873" spans="11:16" x14ac:dyDescent="0.25">
      <c r="K6873" s="5"/>
      <c r="P6873" s="4" t="str">
        <f t="shared" si="149"/>
        <v/>
      </c>
    </row>
    <row r="6874" spans="11:16" x14ac:dyDescent="0.25">
      <c r="K6874" s="5"/>
      <c r="P6874" s="4" t="str">
        <f t="shared" si="149"/>
        <v/>
      </c>
    </row>
    <row r="6875" spans="11:16" x14ac:dyDescent="0.25">
      <c r="K6875" s="5"/>
      <c r="P6875" s="4" t="str">
        <f t="shared" si="149"/>
        <v/>
      </c>
    </row>
    <row r="6876" spans="11:16" x14ac:dyDescent="0.25">
      <c r="K6876" s="5"/>
      <c r="P6876" s="4" t="str">
        <f t="shared" si="149"/>
        <v/>
      </c>
    </row>
    <row r="6877" spans="11:16" x14ac:dyDescent="0.25">
      <c r="K6877" s="5"/>
      <c r="P6877" s="4" t="str">
        <f t="shared" si="149"/>
        <v/>
      </c>
    </row>
    <row r="6878" spans="11:16" x14ac:dyDescent="0.25">
      <c r="K6878" s="5"/>
      <c r="P6878" s="4" t="str">
        <f t="shared" si="149"/>
        <v/>
      </c>
    </row>
    <row r="6879" spans="11:16" x14ac:dyDescent="0.25">
      <c r="K6879" s="5"/>
      <c r="P6879" s="4" t="str">
        <f t="shared" si="149"/>
        <v/>
      </c>
    </row>
    <row r="6880" spans="11:16" x14ac:dyDescent="0.25">
      <c r="K6880" s="5"/>
      <c r="P6880" s="4" t="str">
        <f t="shared" si="149"/>
        <v/>
      </c>
    </row>
    <row r="6881" spans="11:16" x14ac:dyDescent="0.25">
      <c r="K6881" s="5"/>
      <c r="P6881" s="4" t="str">
        <f t="shared" si="149"/>
        <v/>
      </c>
    </row>
    <row r="6882" spans="11:16" x14ac:dyDescent="0.25">
      <c r="K6882" s="5"/>
      <c r="P6882" s="4" t="str">
        <f t="shared" si="149"/>
        <v/>
      </c>
    </row>
    <row r="6883" spans="11:16" x14ac:dyDescent="0.25">
      <c r="K6883" s="5"/>
      <c r="P6883" s="4" t="str">
        <f t="shared" si="149"/>
        <v/>
      </c>
    </row>
    <row r="6884" spans="11:16" x14ac:dyDescent="0.25">
      <c r="K6884" s="5"/>
      <c r="P6884" s="4" t="str">
        <f t="shared" si="149"/>
        <v/>
      </c>
    </row>
    <row r="6885" spans="11:16" x14ac:dyDescent="0.25">
      <c r="K6885" s="5"/>
      <c r="P6885" s="4" t="str">
        <f t="shared" si="149"/>
        <v/>
      </c>
    </row>
    <row r="6886" spans="11:16" x14ac:dyDescent="0.25">
      <c r="K6886" s="5"/>
      <c r="P6886" s="4" t="str">
        <f t="shared" si="149"/>
        <v/>
      </c>
    </row>
    <row r="6887" spans="11:16" x14ac:dyDescent="0.25">
      <c r="K6887" s="5"/>
      <c r="P6887" s="4" t="str">
        <f t="shared" si="149"/>
        <v/>
      </c>
    </row>
    <row r="6888" spans="11:16" x14ac:dyDescent="0.25">
      <c r="K6888" s="5"/>
      <c r="P6888" s="4" t="str">
        <f t="shared" si="149"/>
        <v/>
      </c>
    </row>
    <row r="6889" spans="11:16" x14ac:dyDescent="0.25">
      <c r="K6889" s="5"/>
      <c r="P6889" s="4" t="str">
        <f t="shared" si="149"/>
        <v/>
      </c>
    </row>
    <row r="6890" spans="11:16" x14ac:dyDescent="0.25">
      <c r="K6890" s="5"/>
      <c r="P6890" s="4" t="str">
        <f t="shared" si="149"/>
        <v/>
      </c>
    </row>
    <row r="6891" spans="11:16" x14ac:dyDescent="0.25">
      <c r="K6891" s="5"/>
      <c r="P6891" s="4" t="str">
        <f t="shared" si="149"/>
        <v/>
      </c>
    </row>
    <row r="6892" spans="11:16" x14ac:dyDescent="0.25">
      <c r="K6892" s="5"/>
      <c r="P6892" s="4" t="str">
        <f t="shared" si="149"/>
        <v/>
      </c>
    </row>
    <row r="6893" spans="11:16" x14ac:dyDescent="0.25">
      <c r="K6893" s="5"/>
      <c r="P6893" s="4" t="str">
        <f t="shared" si="149"/>
        <v/>
      </c>
    </row>
    <row r="6894" spans="11:16" x14ac:dyDescent="0.25">
      <c r="K6894" s="5"/>
      <c r="P6894" s="4" t="str">
        <f t="shared" si="149"/>
        <v/>
      </c>
    </row>
    <row r="6895" spans="11:16" x14ac:dyDescent="0.25">
      <c r="K6895" s="5"/>
      <c r="P6895" s="4" t="str">
        <f t="shared" si="149"/>
        <v/>
      </c>
    </row>
    <row r="6896" spans="11:16" x14ac:dyDescent="0.25">
      <c r="K6896" s="5"/>
      <c r="P6896" s="4" t="str">
        <f t="shared" si="149"/>
        <v/>
      </c>
    </row>
    <row r="6897" spans="11:16" x14ac:dyDescent="0.25">
      <c r="K6897" s="5"/>
      <c r="P6897" s="4" t="str">
        <f t="shared" si="149"/>
        <v/>
      </c>
    </row>
    <row r="6898" spans="11:16" x14ac:dyDescent="0.25">
      <c r="K6898" s="5"/>
      <c r="P6898" s="4" t="str">
        <f t="shared" si="149"/>
        <v/>
      </c>
    </row>
    <row r="6899" spans="11:16" x14ac:dyDescent="0.25">
      <c r="K6899" s="5"/>
      <c r="P6899" s="4" t="str">
        <f t="shared" si="149"/>
        <v/>
      </c>
    </row>
    <row r="6900" spans="11:16" x14ac:dyDescent="0.25">
      <c r="K6900" s="5"/>
      <c r="P6900" s="4" t="str">
        <f t="shared" si="149"/>
        <v/>
      </c>
    </row>
    <row r="6901" spans="11:16" x14ac:dyDescent="0.25">
      <c r="K6901" s="5"/>
      <c r="P6901" s="4" t="str">
        <f t="shared" si="149"/>
        <v/>
      </c>
    </row>
    <row r="6902" spans="11:16" x14ac:dyDescent="0.25">
      <c r="K6902" s="5"/>
      <c r="P6902" s="4" t="str">
        <f t="shared" si="149"/>
        <v/>
      </c>
    </row>
    <row r="6903" spans="11:16" x14ac:dyDescent="0.25">
      <c r="K6903" s="5"/>
      <c r="P6903" s="4" t="str">
        <f t="shared" si="149"/>
        <v/>
      </c>
    </row>
    <row r="6904" spans="11:16" x14ac:dyDescent="0.25">
      <c r="K6904" s="5"/>
      <c r="P6904" s="4" t="str">
        <f t="shared" si="149"/>
        <v/>
      </c>
    </row>
    <row r="6905" spans="11:16" x14ac:dyDescent="0.25">
      <c r="K6905" s="5"/>
      <c r="P6905" s="4" t="str">
        <f t="shared" si="149"/>
        <v/>
      </c>
    </row>
    <row r="6906" spans="11:16" x14ac:dyDescent="0.25">
      <c r="K6906" s="5"/>
      <c r="P6906" s="4" t="str">
        <f t="shared" si="149"/>
        <v/>
      </c>
    </row>
    <row r="6907" spans="11:16" x14ac:dyDescent="0.25">
      <c r="K6907" s="5"/>
      <c r="P6907" s="4" t="str">
        <f t="shared" si="149"/>
        <v/>
      </c>
    </row>
    <row r="6908" spans="11:16" x14ac:dyDescent="0.25">
      <c r="K6908" s="5"/>
      <c r="P6908" s="4" t="str">
        <f t="shared" si="149"/>
        <v/>
      </c>
    </row>
    <row r="6909" spans="11:16" x14ac:dyDescent="0.25">
      <c r="K6909" s="5"/>
      <c r="P6909" s="4" t="str">
        <f t="shared" si="149"/>
        <v/>
      </c>
    </row>
    <row r="6910" spans="11:16" x14ac:dyDescent="0.25">
      <c r="K6910" s="5"/>
      <c r="P6910" s="4" t="str">
        <f t="shared" si="149"/>
        <v/>
      </c>
    </row>
    <row r="6911" spans="11:16" x14ac:dyDescent="0.25">
      <c r="K6911" s="5"/>
      <c r="P6911" s="4" t="str">
        <f t="shared" si="149"/>
        <v/>
      </c>
    </row>
    <row r="6912" spans="11:16" x14ac:dyDescent="0.25">
      <c r="K6912" s="5"/>
      <c r="P6912" s="4" t="str">
        <f t="shared" si="149"/>
        <v/>
      </c>
    </row>
    <row r="6913" spans="11:16" x14ac:dyDescent="0.25">
      <c r="K6913" s="5"/>
      <c r="P6913" s="4" t="str">
        <f t="shared" si="149"/>
        <v/>
      </c>
    </row>
    <row r="6914" spans="11:16" x14ac:dyDescent="0.25">
      <c r="K6914" s="5"/>
      <c r="P6914" s="4" t="str">
        <f t="shared" si="149"/>
        <v/>
      </c>
    </row>
    <row r="6915" spans="11:16" x14ac:dyDescent="0.25">
      <c r="K6915" s="5"/>
      <c r="P6915" s="4" t="str">
        <f t="shared" ref="P6915:P6978" si="150">LEFT($A6915,22)</f>
        <v/>
      </c>
    </row>
    <row r="6916" spans="11:16" x14ac:dyDescent="0.25">
      <c r="K6916" s="5"/>
      <c r="P6916" s="4" t="str">
        <f t="shared" si="150"/>
        <v/>
      </c>
    </row>
    <row r="6917" spans="11:16" x14ac:dyDescent="0.25">
      <c r="K6917" s="5"/>
      <c r="P6917" s="4" t="str">
        <f t="shared" si="150"/>
        <v/>
      </c>
    </row>
    <row r="6918" spans="11:16" x14ac:dyDescent="0.25">
      <c r="K6918" s="5"/>
      <c r="P6918" s="4" t="str">
        <f t="shared" si="150"/>
        <v/>
      </c>
    </row>
    <row r="6919" spans="11:16" x14ac:dyDescent="0.25">
      <c r="K6919" s="5"/>
      <c r="P6919" s="4" t="str">
        <f t="shared" si="150"/>
        <v/>
      </c>
    </row>
    <row r="6920" spans="11:16" x14ac:dyDescent="0.25">
      <c r="K6920" s="5"/>
      <c r="P6920" s="4" t="str">
        <f t="shared" si="150"/>
        <v/>
      </c>
    </row>
    <row r="6921" spans="11:16" x14ac:dyDescent="0.25">
      <c r="K6921" s="5"/>
      <c r="P6921" s="4" t="str">
        <f t="shared" si="150"/>
        <v/>
      </c>
    </row>
    <row r="6922" spans="11:16" x14ac:dyDescent="0.25">
      <c r="K6922" s="5"/>
      <c r="P6922" s="4" t="str">
        <f t="shared" si="150"/>
        <v/>
      </c>
    </row>
    <row r="6923" spans="11:16" x14ac:dyDescent="0.25">
      <c r="K6923" s="5"/>
      <c r="P6923" s="4" t="str">
        <f t="shared" si="150"/>
        <v/>
      </c>
    </row>
    <row r="6924" spans="11:16" x14ac:dyDescent="0.25">
      <c r="K6924" s="5"/>
      <c r="P6924" s="4" t="str">
        <f t="shared" si="150"/>
        <v/>
      </c>
    </row>
    <row r="6925" spans="11:16" x14ac:dyDescent="0.25">
      <c r="K6925" s="5"/>
      <c r="P6925" s="4" t="str">
        <f t="shared" si="150"/>
        <v/>
      </c>
    </row>
    <row r="6926" spans="11:16" x14ac:dyDescent="0.25">
      <c r="K6926" s="5"/>
      <c r="P6926" s="4" t="str">
        <f t="shared" si="150"/>
        <v/>
      </c>
    </row>
    <row r="6927" spans="11:16" x14ac:dyDescent="0.25">
      <c r="K6927" s="5"/>
      <c r="P6927" s="4" t="str">
        <f t="shared" si="150"/>
        <v/>
      </c>
    </row>
    <row r="6928" spans="11:16" x14ac:dyDescent="0.25">
      <c r="K6928" s="5"/>
      <c r="P6928" s="4" t="str">
        <f t="shared" si="150"/>
        <v/>
      </c>
    </row>
    <row r="6929" spans="11:16" x14ac:dyDescent="0.25">
      <c r="K6929" s="5"/>
      <c r="P6929" s="4" t="str">
        <f t="shared" si="150"/>
        <v/>
      </c>
    </row>
    <row r="6930" spans="11:16" x14ac:dyDescent="0.25">
      <c r="K6930" s="5"/>
      <c r="P6930" s="4" t="str">
        <f t="shared" si="150"/>
        <v/>
      </c>
    </row>
    <row r="6931" spans="11:16" x14ac:dyDescent="0.25">
      <c r="K6931" s="5"/>
      <c r="P6931" s="4" t="str">
        <f t="shared" si="150"/>
        <v/>
      </c>
    </row>
    <row r="6932" spans="11:16" x14ac:dyDescent="0.25">
      <c r="K6932" s="5"/>
      <c r="P6932" s="4" t="str">
        <f t="shared" si="150"/>
        <v/>
      </c>
    </row>
    <row r="6933" spans="11:16" x14ac:dyDescent="0.25">
      <c r="K6933" s="5"/>
      <c r="P6933" s="4" t="str">
        <f t="shared" si="150"/>
        <v/>
      </c>
    </row>
    <row r="6934" spans="11:16" x14ac:dyDescent="0.25">
      <c r="K6934" s="5"/>
      <c r="P6934" s="4" t="str">
        <f t="shared" si="150"/>
        <v/>
      </c>
    </row>
    <row r="6935" spans="11:16" x14ac:dyDescent="0.25">
      <c r="K6935" s="5"/>
      <c r="P6935" s="4" t="str">
        <f t="shared" si="150"/>
        <v/>
      </c>
    </row>
    <row r="6936" spans="11:16" x14ac:dyDescent="0.25">
      <c r="K6936" s="5"/>
      <c r="P6936" s="4" t="str">
        <f t="shared" si="150"/>
        <v/>
      </c>
    </row>
    <row r="6937" spans="11:16" x14ac:dyDescent="0.25">
      <c r="K6937" s="5"/>
      <c r="P6937" s="4" t="str">
        <f t="shared" si="150"/>
        <v/>
      </c>
    </row>
    <row r="6938" spans="11:16" x14ac:dyDescent="0.25">
      <c r="K6938" s="5"/>
      <c r="P6938" s="4" t="str">
        <f t="shared" si="150"/>
        <v/>
      </c>
    </row>
    <row r="6939" spans="11:16" x14ac:dyDescent="0.25">
      <c r="K6939" s="5"/>
      <c r="P6939" s="4" t="str">
        <f t="shared" si="150"/>
        <v/>
      </c>
    </row>
    <row r="6940" spans="11:16" x14ac:dyDescent="0.25">
      <c r="K6940" s="5"/>
      <c r="P6940" s="4" t="str">
        <f t="shared" si="150"/>
        <v/>
      </c>
    </row>
    <row r="6941" spans="11:16" x14ac:dyDescent="0.25">
      <c r="K6941" s="5"/>
      <c r="P6941" s="4" t="str">
        <f t="shared" si="150"/>
        <v/>
      </c>
    </row>
    <row r="6942" spans="11:16" x14ac:dyDescent="0.25">
      <c r="K6942" s="5"/>
      <c r="P6942" s="4" t="str">
        <f t="shared" si="150"/>
        <v/>
      </c>
    </row>
    <row r="6943" spans="11:16" x14ac:dyDescent="0.25">
      <c r="K6943" s="5"/>
      <c r="P6943" s="4" t="str">
        <f t="shared" si="150"/>
        <v/>
      </c>
    </row>
    <row r="6944" spans="11:16" x14ac:dyDescent="0.25">
      <c r="K6944" s="5"/>
      <c r="P6944" s="4" t="str">
        <f t="shared" si="150"/>
        <v/>
      </c>
    </row>
    <row r="6945" spans="11:16" x14ac:dyDescent="0.25">
      <c r="K6945" s="5"/>
      <c r="P6945" s="4" t="str">
        <f t="shared" si="150"/>
        <v/>
      </c>
    </row>
    <row r="6946" spans="11:16" x14ac:dyDescent="0.25">
      <c r="K6946" s="5"/>
      <c r="P6946" s="4" t="str">
        <f t="shared" si="150"/>
        <v/>
      </c>
    </row>
    <row r="6947" spans="11:16" x14ac:dyDescent="0.25">
      <c r="K6947" s="5"/>
      <c r="P6947" s="4" t="str">
        <f t="shared" si="150"/>
        <v/>
      </c>
    </row>
    <row r="6948" spans="11:16" x14ac:dyDescent="0.25">
      <c r="K6948" s="5"/>
      <c r="P6948" s="4" t="str">
        <f t="shared" si="150"/>
        <v/>
      </c>
    </row>
    <row r="6949" spans="11:16" x14ac:dyDescent="0.25">
      <c r="K6949" s="5"/>
      <c r="P6949" s="4" t="str">
        <f t="shared" si="150"/>
        <v/>
      </c>
    </row>
    <row r="6950" spans="11:16" x14ac:dyDescent="0.25">
      <c r="K6950" s="5"/>
      <c r="P6950" s="4" t="str">
        <f t="shared" si="150"/>
        <v/>
      </c>
    </row>
    <row r="6951" spans="11:16" x14ac:dyDescent="0.25">
      <c r="K6951" s="5"/>
      <c r="P6951" s="4" t="str">
        <f t="shared" si="150"/>
        <v/>
      </c>
    </row>
    <row r="6952" spans="11:16" x14ac:dyDescent="0.25">
      <c r="K6952" s="5"/>
      <c r="P6952" s="4" t="str">
        <f t="shared" si="150"/>
        <v/>
      </c>
    </row>
    <row r="6953" spans="11:16" x14ac:dyDescent="0.25">
      <c r="K6953" s="5"/>
      <c r="P6953" s="4" t="str">
        <f t="shared" si="150"/>
        <v/>
      </c>
    </row>
    <row r="6954" spans="11:16" x14ac:dyDescent="0.25">
      <c r="K6954" s="5"/>
      <c r="P6954" s="4" t="str">
        <f t="shared" si="150"/>
        <v/>
      </c>
    </row>
    <row r="6955" spans="11:16" x14ac:dyDescent="0.25">
      <c r="K6955" s="5"/>
      <c r="P6955" s="4" t="str">
        <f t="shared" si="150"/>
        <v/>
      </c>
    </row>
    <row r="6956" spans="11:16" x14ac:dyDescent="0.25">
      <c r="K6956" s="5"/>
      <c r="P6956" s="4" t="str">
        <f t="shared" si="150"/>
        <v/>
      </c>
    </row>
    <row r="6957" spans="11:16" x14ac:dyDescent="0.25">
      <c r="K6957" s="5"/>
      <c r="P6957" s="4" t="str">
        <f t="shared" si="150"/>
        <v/>
      </c>
    </row>
    <row r="6958" spans="11:16" x14ac:dyDescent="0.25">
      <c r="K6958" s="5"/>
      <c r="P6958" s="4" t="str">
        <f t="shared" si="150"/>
        <v/>
      </c>
    </row>
    <row r="6959" spans="11:16" x14ac:dyDescent="0.25">
      <c r="K6959" s="5"/>
      <c r="P6959" s="4" t="str">
        <f t="shared" si="150"/>
        <v/>
      </c>
    </row>
    <row r="6960" spans="11:16" x14ac:dyDescent="0.25">
      <c r="K6960" s="5"/>
      <c r="P6960" s="4" t="str">
        <f t="shared" si="150"/>
        <v/>
      </c>
    </row>
    <row r="6961" spans="11:16" x14ac:dyDescent="0.25">
      <c r="K6961" s="5"/>
      <c r="P6961" s="4" t="str">
        <f t="shared" si="150"/>
        <v/>
      </c>
    </row>
    <row r="6962" spans="11:16" x14ac:dyDescent="0.25">
      <c r="K6962" s="5"/>
      <c r="P6962" s="4" t="str">
        <f t="shared" si="150"/>
        <v/>
      </c>
    </row>
    <row r="6963" spans="11:16" x14ac:dyDescent="0.25">
      <c r="K6963" s="5"/>
      <c r="P6963" s="4" t="str">
        <f t="shared" si="150"/>
        <v/>
      </c>
    </row>
    <row r="6964" spans="11:16" x14ac:dyDescent="0.25">
      <c r="K6964" s="5"/>
      <c r="P6964" s="4" t="str">
        <f t="shared" si="150"/>
        <v/>
      </c>
    </row>
    <row r="6965" spans="11:16" x14ac:dyDescent="0.25">
      <c r="K6965" s="5"/>
      <c r="P6965" s="4" t="str">
        <f t="shared" si="150"/>
        <v/>
      </c>
    </row>
    <row r="6966" spans="11:16" x14ac:dyDescent="0.25">
      <c r="K6966" s="5"/>
      <c r="P6966" s="4" t="str">
        <f t="shared" si="150"/>
        <v/>
      </c>
    </row>
    <row r="6967" spans="11:16" x14ac:dyDescent="0.25">
      <c r="K6967" s="5"/>
      <c r="P6967" s="4" t="str">
        <f t="shared" si="150"/>
        <v/>
      </c>
    </row>
    <row r="6968" spans="11:16" x14ac:dyDescent="0.25">
      <c r="K6968" s="5"/>
      <c r="P6968" s="4" t="str">
        <f t="shared" si="150"/>
        <v/>
      </c>
    </row>
    <row r="6969" spans="11:16" x14ac:dyDescent="0.25">
      <c r="K6969" s="5"/>
      <c r="P6969" s="4" t="str">
        <f t="shared" si="150"/>
        <v/>
      </c>
    </row>
    <row r="6970" spans="11:16" x14ac:dyDescent="0.25">
      <c r="K6970" s="5"/>
      <c r="P6970" s="4" t="str">
        <f t="shared" si="150"/>
        <v/>
      </c>
    </row>
    <row r="6971" spans="11:16" x14ac:dyDescent="0.25">
      <c r="K6971" s="5"/>
      <c r="P6971" s="4" t="str">
        <f t="shared" si="150"/>
        <v/>
      </c>
    </row>
    <row r="6972" spans="11:16" x14ac:dyDescent="0.25">
      <c r="K6972" s="5"/>
      <c r="P6972" s="4" t="str">
        <f t="shared" si="150"/>
        <v/>
      </c>
    </row>
    <row r="6973" spans="11:16" x14ac:dyDescent="0.25">
      <c r="K6973" s="5"/>
      <c r="P6973" s="4" t="str">
        <f t="shared" si="150"/>
        <v/>
      </c>
    </row>
    <row r="6974" spans="11:16" x14ac:dyDescent="0.25">
      <c r="K6974" s="5"/>
      <c r="P6974" s="4" t="str">
        <f t="shared" si="150"/>
        <v/>
      </c>
    </row>
    <row r="6975" spans="11:16" x14ac:dyDescent="0.25">
      <c r="K6975" s="5"/>
      <c r="P6975" s="4" t="str">
        <f t="shared" si="150"/>
        <v/>
      </c>
    </row>
    <row r="6976" spans="11:16" x14ac:dyDescent="0.25">
      <c r="K6976" s="5"/>
      <c r="P6976" s="4" t="str">
        <f t="shared" si="150"/>
        <v/>
      </c>
    </row>
    <row r="6977" spans="11:16" x14ac:dyDescent="0.25">
      <c r="K6977" s="5"/>
      <c r="P6977" s="4" t="str">
        <f t="shared" si="150"/>
        <v/>
      </c>
    </row>
    <row r="6978" spans="11:16" x14ac:dyDescent="0.25">
      <c r="K6978" s="5"/>
      <c r="P6978" s="4" t="str">
        <f t="shared" si="150"/>
        <v/>
      </c>
    </row>
    <row r="6979" spans="11:16" x14ac:dyDescent="0.25">
      <c r="K6979" s="5"/>
      <c r="P6979" s="4" t="str">
        <f t="shared" ref="P6979:P7042" si="151">LEFT($A6979,22)</f>
        <v/>
      </c>
    </row>
    <row r="6980" spans="11:16" x14ac:dyDescent="0.25">
      <c r="K6980" s="5"/>
      <c r="P6980" s="4" t="str">
        <f t="shared" si="151"/>
        <v/>
      </c>
    </row>
    <row r="6981" spans="11:16" x14ac:dyDescent="0.25">
      <c r="K6981" s="5"/>
      <c r="P6981" s="4" t="str">
        <f t="shared" si="151"/>
        <v/>
      </c>
    </row>
    <row r="6982" spans="11:16" x14ac:dyDescent="0.25">
      <c r="K6982" s="5"/>
      <c r="P6982" s="4" t="str">
        <f t="shared" si="151"/>
        <v/>
      </c>
    </row>
    <row r="6983" spans="11:16" x14ac:dyDescent="0.25">
      <c r="K6983" s="5"/>
      <c r="P6983" s="4" t="str">
        <f t="shared" si="151"/>
        <v/>
      </c>
    </row>
    <row r="6984" spans="11:16" x14ac:dyDescent="0.25">
      <c r="K6984" s="5"/>
      <c r="P6984" s="4" t="str">
        <f t="shared" si="151"/>
        <v/>
      </c>
    </row>
    <row r="6985" spans="11:16" x14ac:dyDescent="0.25">
      <c r="K6985" s="5"/>
      <c r="P6985" s="4" t="str">
        <f t="shared" si="151"/>
        <v/>
      </c>
    </row>
    <row r="6986" spans="11:16" x14ac:dyDescent="0.25">
      <c r="K6986" s="5"/>
      <c r="P6986" s="4" t="str">
        <f t="shared" si="151"/>
        <v/>
      </c>
    </row>
    <row r="6987" spans="11:16" x14ac:dyDescent="0.25">
      <c r="K6987" s="5"/>
      <c r="P6987" s="4" t="str">
        <f t="shared" si="151"/>
        <v/>
      </c>
    </row>
    <row r="6988" spans="11:16" x14ac:dyDescent="0.25">
      <c r="K6988" s="5"/>
      <c r="P6988" s="4" t="str">
        <f t="shared" si="151"/>
        <v/>
      </c>
    </row>
    <row r="6989" spans="11:16" x14ac:dyDescent="0.25">
      <c r="K6989" s="5"/>
      <c r="P6989" s="4" t="str">
        <f t="shared" si="151"/>
        <v/>
      </c>
    </row>
    <row r="6990" spans="11:16" x14ac:dyDescent="0.25">
      <c r="K6990" s="5"/>
      <c r="P6990" s="4" t="str">
        <f t="shared" si="151"/>
        <v/>
      </c>
    </row>
    <row r="6991" spans="11:16" x14ac:dyDescent="0.25">
      <c r="K6991" s="5"/>
      <c r="P6991" s="4" t="str">
        <f t="shared" si="151"/>
        <v/>
      </c>
    </row>
    <row r="6992" spans="11:16" x14ac:dyDescent="0.25">
      <c r="K6992" s="5"/>
      <c r="P6992" s="4" t="str">
        <f t="shared" si="151"/>
        <v/>
      </c>
    </row>
    <row r="6993" spans="11:16" x14ac:dyDescent="0.25">
      <c r="K6993" s="5"/>
      <c r="P6993" s="4" t="str">
        <f t="shared" si="151"/>
        <v/>
      </c>
    </row>
    <row r="6994" spans="11:16" x14ac:dyDescent="0.25">
      <c r="K6994" s="5"/>
      <c r="P6994" s="4" t="str">
        <f t="shared" si="151"/>
        <v/>
      </c>
    </row>
    <row r="6995" spans="11:16" x14ac:dyDescent="0.25">
      <c r="K6995" s="5"/>
      <c r="P6995" s="4" t="str">
        <f t="shared" si="151"/>
        <v/>
      </c>
    </row>
    <row r="6996" spans="11:16" x14ac:dyDescent="0.25">
      <c r="K6996" s="5"/>
      <c r="P6996" s="4" t="str">
        <f t="shared" si="151"/>
        <v/>
      </c>
    </row>
    <row r="6997" spans="11:16" x14ac:dyDescent="0.25">
      <c r="K6997" s="5"/>
      <c r="P6997" s="4" t="str">
        <f t="shared" si="151"/>
        <v/>
      </c>
    </row>
    <row r="6998" spans="11:16" x14ac:dyDescent="0.25">
      <c r="K6998" s="5"/>
      <c r="P6998" s="4" t="str">
        <f t="shared" si="151"/>
        <v/>
      </c>
    </row>
    <row r="6999" spans="11:16" x14ac:dyDescent="0.25">
      <c r="K6999" s="5"/>
      <c r="P6999" s="4" t="str">
        <f t="shared" si="151"/>
        <v/>
      </c>
    </row>
    <row r="7000" spans="11:16" x14ac:dyDescent="0.25">
      <c r="K7000" s="5"/>
      <c r="P7000" s="4" t="str">
        <f t="shared" si="151"/>
        <v/>
      </c>
    </row>
    <row r="7001" spans="11:16" x14ac:dyDescent="0.25">
      <c r="K7001" s="5"/>
      <c r="P7001" s="4" t="str">
        <f t="shared" si="151"/>
        <v/>
      </c>
    </row>
    <row r="7002" spans="11:16" x14ac:dyDescent="0.25">
      <c r="K7002" s="5"/>
      <c r="P7002" s="4" t="str">
        <f t="shared" si="151"/>
        <v/>
      </c>
    </row>
    <row r="7003" spans="11:16" x14ac:dyDescent="0.25">
      <c r="K7003" s="5"/>
      <c r="P7003" s="4" t="str">
        <f t="shared" si="151"/>
        <v/>
      </c>
    </row>
    <row r="7004" spans="11:16" x14ac:dyDescent="0.25">
      <c r="K7004" s="5"/>
      <c r="P7004" s="4" t="str">
        <f t="shared" si="151"/>
        <v/>
      </c>
    </row>
    <row r="7005" spans="11:16" x14ac:dyDescent="0.25">
      <c r="K7005" s="5"/>
      <c r="P7005" s="4" t="str">
        <f t="shared" si="151"/>
        <v/>
      </c>
    </row>
    <row r="7006" spans="11:16" x14ac:dyDescent="0.25">
      <c r="K7006" s="5"/>
      <c r="P7006" s="4" t="str">
        <f t="shared" si="151"/>
        <v/>
      </c>
    </row>
    <row r="7007" spans="11:16" x14ac:dyDescent="0.25">
      <c r="K7007" s="5"/>
      <c r="P7007" s="4" t="str">
        <f t="shared" si="151"/>
        <v/>
      </c>
    </row>
    <row r="7008" spans="11:16" x14ac:dyDescent="0.25">
      <c r="K7008" s="5"/>
      <c r="P7008" s="4" t="str">
        <f t="shared" si="151"/>
        <v/>
      </c>
    </row>
    <row r="7009" spans="11:16" x14ac:dyDescent="0.25">
      <c r="K7009" s="5"/>
      <c r="P7009" s="4" t="str">
        <f t="shared" si="151"/>
        <v/>
      </c>
    </row>
    <row r="7010" spans="11:16" x14ac:dyDescent="0.25">
      <c r="K7010" s="5"/>
      <c r="P7010" s="4" t="str">
        <f t="shared" si="151"/>
        <v/>
      </c>
    </row>
    <row r="7011" spans="11:16" x14ac:dyDescent="0.25">
      <c r="K7011" s="5"/>
      <c r="P7011" s="4" t="str">
        <f t="shared" si="151"/>
        <v/>
      </c>
    </row>
    <row r="7012" spans="11:16" x14ac:dyDescent="0.25">
      <c r="K7012" s="5"/>
      <c r="P7012" s="4" t="str">
        <f t="shared" si="151"/>
        <v/>
      </c>
    </row>
    <row r="7013" spans="11:16" x14ac:dyDescent="0.25">
      <c r="K7013" s="5"/>
      <c r="P7013" s="4" t="str">
        <f t="shared" si="151"/>
        <v/>
      </c>
    </row>
    <row r="7014" spans="11:16" x14ac:dyDescent="0.25">
      <c r="K7014" s="5"/>
      <c r="P7014" s="4" t="str">
        <f t="shared" si="151"/>
        <v/>
      </c>
    </row>
    <row r="7015" spans="11:16" x14ac:dyDescent="0.25">
      <c r="K7015" s="5"/>
      <c r="P7015" s="4" t="str">
        <f t="shared" si="151"/>
        <v/>
      </c>
    </row>
    <row r="7016" spans="11:16" x14ac:dyDescent="0.25">
      <c r="K7016" s="5"/>
      <c r="P7016" s="4" t="str">
        <f t="shared" si="151"/>
        <v/>
      </c>
    </row>
    <row r="7017" spans="11:16" x14ac:dyDescent="0.25">
      <c r="K7017" s="5"/>
      <c r="P7017" s="4" t="str">
        <f t="shared" si="151"/>
        <v/>
      </c>
    </row>
    <row r="7018" spans="11:16" x14ac:dyDescent="0.25">
      <c r="K7018" s="5"/>
      <c r="P7018" s="4" t="str">
        <f t="shared" si="151"/>
        <v/>
      </c>
    </row>
    <row r="7019" spans="11:16" x14ac:dyDescent="0.25">
      <c r="K7019" s="5"/>
      <c r="P7019" s="4" t="str">
        <f t="shared" si="151"/>
        <v/>
      </c>
    </row>
    <row r="7020" spans="11:16" x14ac:dyDescent="0.25">
      <c r="K7020" s="5"/>
      <c r="P7020" s="4" t="str">
        <f t="shared" si="151"/>
        <v/>
      </c>
    </row>
    <row r="7021" spans="11:16" x14ac:dyDescent="0.25">
      <c r="K7021" s="5"/>
      <c r="P7021" s="4" t="str">
        <f t="shared" si="151"/>
        <v/>
      </c>
    </row>
    <row r="7022" spans="11:16" x14ac:dyDescent="0.25">
      <c r="K7022" s="5"/>
      <c r="P7022" s="4" t="str">
        <f t="shared" si="151"/>
        <v/>
      </c>
    </row>
    <row r="7023" spans="11:16" x14ac:dyDescent="0.25">
      <c r="K7023" s="5"/>
      <c r="P7023" s="4" t="str">
        <f t="shared" si="151"/>
        <v/>
      </c>
    </row>
    <row r="7024" spans="11:16" x14ac:dyDescent="0.25">
      <c r="K7024" s="5"/>
      <c r="P7024" s="4" t="str">
        <f t="shared" si="151"/>
        <v/>
      </c>
    </row>
    <row r="7025" spans="11:16" x14ac:dyDescent="0.25">
      <c r="K7025" s="5"/>
      <c r="P7025" s="4" t="str">
        <f t="shared" si="151"/>
        <v/>
      </c>
    </row>
    <row r="7026" spans="11:16" x14ac:dyDescent="0.25">
      <c r="K7026" s="5"/>
      <c r="P7026" s="4" t="str">
        <f t="shared" si="151"/>
        <v/>
      </c>
    </row>
    <row r="7027" spans="11:16" x14ac:dyDescent="0.25">
      <c r="K7027" s="5"/>
      <c r="P7027" s="4" t="str">
        <f t="shared" si="151"/>
        <v/>
      </c>
    </row>
    <row r="7028" spans="11:16" x14ac:dyDescent="0.25">
      <c r="K7028" s="5"/>
      <c r="P7028" s="4" t="str">
        <f t="shared" si="151"/>
        <v/>
      </c>
    </row>
    <row r="7029" spans="11:16" x14ac:dyDescent="0.25">
      <c r="K7029" s="5"/>
      <c r="P7029" s="4" t="str">
        <f t="shared" si="151"/>
        <v/>
      </c>
    </row>
    <row r="7030" spans="11:16" x14ac:dyDescent="0.25">
      <c r="K7030" s="5"/>
      <c r="P7030" s="4" t="str">
        <f t="shared" si="151"/>
        <v/>
      </c>
    </row>
    <row r="7031" spans="11:16" x14ac:dyDescent="0.25">
      <c r="K7031" s="5"/>
      <c r="P7031" s="4" t="str">
        <f t="shared" si="151"/>
        <v/>
      </c>
    </row>
    <row r="7032" spans="11:16" x14ac:dyDescent="0.25">
      <c r="K7032" s="5"/>
      <c r="P7032" s="4" t="str">
        <f t="shared" si="151"/>
        <v/>
      </c>
    </row>
    <row r="7033" spans="11:16" x14ac:dyDescent="0.25">
      <c r="K7033" s="5"/>
      <c r="P7033" s="4" t="str">
        <f t="shared" si="151"/>
        <v/>
      </c>
    </row>
    <row r="7034" spans="11:16" x14ac:dyDescent="0.25">
      <c r="K7034" s="5"/>
      <c r="P7034" s="4" t="str">
        <f t="shared" si="151"/>
        <v/>
      </c>
    </row>
    <row r="7035" spans="11:16" x14ac:dyDescent="0.25">
      <c r="K7035" s="5"/>
      <c r="P7035" s="4" t="str">
        <f t="shared" si="151"/>
        <v/>
      </c>
    </row>
    <row r="7036" spans="11:16" x14ac:dyDescent="0.25">
      <c r="K7036" s="5"/>
      <c r="P7036" s="4" t="str">
        <f t="shared" si="151"/>
        <v/>
      </c>
    </row>
    <row r="7037" spans="11:16" x14ac:dyDescent="0.25">
      <c r="K7037" s="5"/>
      <c r="P7037" s="4" t="str">
        <f t="shared" si="151"/>
        <v/>
      </c>
    </row>
    <row r="7038" spans="11:16" x14ac:dyDescent="0.25">
      <c r="K7038" s="5"/>
      <c r="P7038" s="4" t="str">
        <f t="shared" si="151"/>
        <v/>
      </c>
    </row>
    <row r="7039" spans="11:16" x14ac:dyDescent="0.25">
      <c r="K7039" s="5"/>
      <c r="P7039" s="4" t="str">
        <f t="shared" si="151"/>
        <v/>
      </c>
    </row>
    <row r="7040" spans="11:16" x14ac:dyDescent="0.25">
      <c r="K7040" s="5"/>
      <c r="P7040" s="4" t="str">
        <f t="shared" si="151"/>
        <v/>
      </c>
    </row>
    <row r="7041" spans="11:16" x14ac:dyDescent="0.25">
      <c r="K7041" s="5"/>
      <c r="P7041" s="4" t="str">
        <f t="shared" si="151"/>
        <v/>
      </c>
    </row>
    <row r="7042" spans="11:16" x14ac:dyDescent="0.25">
      <c r="K7042" s="5"/>
      <c r="P7042" s="4" t="str">
        <f t="shared" si="151"/>
        <v/>
      </c>
    </row>
    <row r="7043" spans="11:16" x14ac:dyDescent="0.25">
      <c r="K7043" s="5"/>
      <c r="P7043" s="4" t="str">
        <f t="shared" ref="P7043:P7106" si="152">LEFT($A7043,22)</f>
        <v/>
      </c>
    </row>
    <row r="7044" spans="11:16" x14ac:dyDescent="0.25">
      <c r="K7044" s="5"/>
      <c r="P7044" s="4" t="str">
        <f t="shared" si="152"/>
        <v/>
      </c>
    </row>
    <row r="7045" spans="11:16" x14ac:dyDescent="0.25">
      <c r="K7045" s="5"/>
      <c r="P7045" s="4" t="str">
        <f t="shared" si="152"/>
        <v/>
      </c>
    </row>
    <row r="7046" spans="11:16" x14ac:dyDescent="0.25">
      <c r="K7046" s="5"/>
      <c r="P7046" s="4" t="str">
        <f t="shared" si="152"/>
        <v/>
      </c>
    </row>
    <row r="7047" spans="11:16" x14ac:dyDescent="0.25">
      <c r="K7047" s="5"/>
      <c r="P7047" s="4" t="str">
        <f t="shared" si="152"/>
        <v/>
      </c>
    </row>
    <row r="7048" spans="11:16" x14ac:dyDescent="0.25">
      <c r="K7048" s="5"/>
      <c r="P7048" s="4" t="str">
        <f t="shared" si="152"/>
        <v/>
      </c>
    </row>
    <row r="7049" spans="11:16" x14ac:dyDescent="0.25">
      <c r="K7049" s="5"/>
      <c r="P7049" s="4" t="str">
        <f t="shared" si="152"/>
        <v/>
      </c>
    </row>
    <row r="7050" spans="11:16" x14ac:dyDescent="0.25">
      <c r="K7050" s="5"/>
      <c r="P7050" s="4" t="str">
        <f t="shared" si="152"/>
        <v/>
      </c>
    </row>
    <row r="7051" spans="11:16" x14ac:dyDescent="0.25">
      <c r="K7051" s="5"/>
      <c r="P7051" s="4" t="str">
        <f t="shared" si="152"/>
        <v/>
      </c>
    </row>
    <row r="7052" spans="11:16" x14ac:dyDescent="0.25">
      <c r="K7052" s="5"/>
      <c r="P7052" s="4" t="str">
        <f t="shared" si="152"/>
        <v/>
      </c>
    </row>
    <row r="7053" spans="11:16" x14ac:dyDescent="0.25">
      <c r="K7053" s="5"/>
      <c r="P7053" s="4" t="str">
        <f t="shared" si="152"/>
        <v/>
      </c>
    </row>
    <row r="7054" spans="11:16" x14ac:dyDescent="0.25">
      <c r="K7054" s="5"/>
      <c r="P7054" s="4" t="str">
        <f t="shared" si="152"/>
        <v/>
      </c>
    </row>
    <row r="7055" spans="11:16" x14ac:dyDescent="0.25">
      <c r="K7055" s="5"/>
      <c r="P7055" s="4" t="str">
        <f t="shared" si="152"/>
        <v/>
      </c>
    </row>
    <row r="7056" spans="11:16" x14ac:dyDescent="0.25">
      <c r="K7056" s="5"/>
      <c r="P7056" s="4" t="str">
        <f t="shared" si="152"/>
        <v/>
      </c>
    </row>
    <row r="7057" spans="11:16" x14ac:dyDescent="0.25">
      <c r="K7057" s="5"/>
      <c r="P7057" s="4" t="str">
        <f t="shared" si="152"/>
        <v/>
      </c>
    </row>
    <row r="7058" spans="11:16" x14ac:dyDescent="0.25">
      <c r="K7058" s="5"/>
      <c r="P7058" s="4" t="str">
        <f t="shared" si="152"/>
        <v/>
      </c>
    </row>
    <row r="7059" spans="11:16" x14ac:dyDescent="0.25">
      <c r="K7059" s="5"/>
      <c r="P7059" s="4" t="str">
        <f t="shared" si="152"/>
        <v/>
      </c>
    </row>
    <row r="7060" spans="11:16" x14ac:dyDescent="0.25">
      <c r="K7060" s="5"/>
      <c r="P7060" s="4" t="str">
        <f t="shared" si="152"/>
        <v/>
      </c>
    </row>
    <row r="7061" spans="11:16" x14ac:dyDescent="0.25">
      <c r="K7061" s="5"/>
      <c r="P7061" s="4" t="str">
        <f t="shared" si="152"/>
        <v/>
      </c>
    </row>
    <row r="7062" spans="11:16" x14ac:dyDescent="0.25">
      <c r="K7062" s="5"/>
      <c r="P7062" s="4" t="str">
        <f t="shared" si="152"/>
        <v/>
      </c>
    </row>
    <row r="7063" spans="11:16" x14ac:dyDescent="0.25">
      <c r="K7063" s="5"/>
      <c r="P7063" s="4" t="str">
        <f t="shared" si="152"/>
        <v/>
      </c>
    </row>
    <row r="7064" spans="11:16" x14ac:dyDescent="0.25">
      <c r="K7064" s="5"/>
      <c r="P7064" s="4" t="str">
        <f t="shared" si="152"/>
        <v/>
      </c>
    </row>
    <row r="7065" spans="11:16" x14ac:dyDescent="0.25">
      <c r="K7065" s="5"/>
      <c r="P7065" s="4" t="str">
        <f t="shared" si="152"/>
        <v/>
      </c>
    </row>
    <row r="7066" spans="11:16" x14ac:dyDescent="0.25">
      <c r="K7066" s="5"/>
      <c r="P7066" s="4" t="str">
        <f t="shared" si="152"/>
        <v/>
      </c>
    </row>
    <row r="7067" spans="11:16" x14ac:dyDescent="0.25">
      <c r="K7067" s="5"/>
      <c r="P7067" s="4" t="str">
        <f t="shared" si="152"/>
        <v/>
      </c>
    </row>
    <row r="7068" spans="11:16" x14ac:dyDescent="0.25">
      <c r="K7068" s="5"/>
      <c r="P7068" s="4" t="str">
        <f t="shared" si="152"/>
        <v/>
      </c>
    </row>
    <row r="7069" spans="11:16" x14ac:dyDescent="0.25">
      <c r="K7069" s="5"/>
      <c r="P7069" s="4" t="str">
        <f t="shared" si="152"/>
        <v/>
      </c>
    </row>
    <row r="7070" spans="11:16" x14ac:dyDescent="0.25">
      <c r="K7070" s="5"/>
      <c r="P7070" s="4" t="str">
        <f t="shared" si="152"/>
        <v/>
      </c>
    </row>
    <row r="7071" spans="11:16" x14ac:dyDescent="0.25">
      <c r="K7071" s="5"/>
      <c r="P7071" s="4" t="str">
        <f t="shared" si="152"/>
        <v/>
      </c>
    </row>
    <row r="7072" spans="11:16" x14ac:dyDescent="0.25">
      <c r="K7072" s="5"/>
      <c r="P7072" s="4" t="str">
        <f t="shared" si="152"/>
        <v/>
      </c>
    </row>
    <row r="7073" spans="11:16" x14ac:dyDescent="0.25">
      <c r="K7073" s="5"/>
      <c r="P7073" s="4" t="str">
        <f t="shared" si="152"/>
        <v/>
      </c>
    </row>
    <row r="7074" spans="11:16" x14ac:dyDescent="0.25">
      <c r="K7074" s="5"/>
      <c r="P7074" s="4" t="str">
        <f t="shared" si="152"/>
        <v/>
      </c>
    </row>
    <row r="7075" spans="11:16" x14ac:dyDescent="0.25">
      <c r="K7075" s="5"/>
      <c r="P7075" s="4" t="str">
        <f t="shared" si="152"/>
        <v/>
      </c>
    </row>
    <row r="7076" spans="11:16" x14ac:dyDescent="0.25">
      <c r="K7076" s="5"/>
      <c r="P7076" s="4" t="str">
        <f t="shared" si="152"/>
        <v/>
      </c>
    </row>
    <row r="7077" spans="11:16" x14ac:dyDescent="0.25">
      <c r="K7077" s="5"/>
      <c r="P7077" s="4" t="str">
        <f t="shared" si="152"/>
        <v/>
      </c>
    </row>
    <row r="7078" spans="11:16" x14ac:dyDescent="0.25">
      <c r="K7078" s="5"/>
      <c r="P7078" s="4" t="str">
        <f t="shared" si="152"/>
        <v/>
      </c>
    </row>
    <row r="7079" spans="11:16" x14ac:dyDescent="0.25">
      <c r="K7079" s="5"/>
      <c r="P7079" s="4" t="str">
        <f t="shared" si="152"/>
        <v/>
      </c>
    </row>
    <row r="7080" spans="11:16" x14ac:dyDescent="0.25">
      <c r="K7080" s="5"/>
      <c r="P7080" s="4" t="str">
        <f t="shared" si="152"/>
        <v/>
      </c>
    </row>
    <row r="7081" spans="11:16" x14ac:dyDescent="0.25">
      <c r="K7081" s="5"/>
      <c r="P7081" s="4" t="str">
        <f t="shared" si="152"/>
        <v/>
      </c>
    </row>
    <row r="7082" spans="11:16" x14ac:dyDescent="0.25">
      <c r="K7082" s="5"/>
      <c r="P7082" s="4" t="str">
        <f t="shared" si="152"/>
        <v/>
      </c>
    </row>
    <row r="7083" spans="11:16" x14ac:dyDescent="0.25">
      <c r="K7083" s="5"/>
      <c r="P7083" s="4" t="str">
        <f t="shared" si="152"/>
        <v/>
      </c>
    </row>
    <row r="7084" spans="11:16" x14ac:dyDescent="0.25">
      <c r="K7084" s="5"/>
      <c r="P7084" s="4" t="str">
        <f t="shared" si="152"/>
        <v/>
      </c>
    </row>
    <row r="7085" spans="11:16" x14ac:dyDescent="0.25">
      <c r="K7085" s="5"/>
      <c r="P7085" s="4" t="str">
        <f t="shared" si="152"/>
        <v/>
      </c>
    </row>
    <row r="7086" spans="11:16" x14ac:dyDescent="0.25">
      <c r="K7086" s="5"/>
      <c r="P7086" s="4" t="str">
        <f t="shared" si="152"/>
        <v/>
      </c>
    </row>
    <row r="7087" spans="11:16" x14ac:dyDescent="0.25">
      <c r="K7087" s="5"/>
      <c r="P7087" s="4" t="str">
        <f t="shared" si="152"/>
        <v/>
      </c>
    </row>
    <row r="7088" spans="11:16" x14ac:dyDescent="0.25">
      <c r="K7088" s="5"/>
      <c r="P7088" s="4" t="str">
        <f t="shared" si="152"/>
        <v/>
      </c>
    </row>
    <row r="7089" spans="11:16" x14ac:dyDescent="0.25">
      <c r="K7089" s="5"/>
      <c r="P7089" s="4" t="str">
        <f t="shared" si="152"/>
        <v/>
      </c>
    </row>
    <row r="7090" spans="11:16" x14ac:dyDescent="0.25">
      <c r="K7090" s="5"/>
      <c r="P7090" s="4" t="str">
        <f t="shared" si="152"/>
        <v/>
      </c>
    </row>
    <row r="7091" spans="11:16" x14ac:dyDescent="0.25">
      <c r="K7091" s="5"/>
      <c r="P7091" s="4" t="str">
        <f t="shared" si="152"/>
        <v/>
      </c>
    </row>
    <row r="7092" spans="11:16" x14ac:dyDescent="0.25">
      <c r="K7092" s="5"/>
      <c r="P7092" s="4" t="str">
        <f t="shared" si="152"/>
        <v/>
      </c>
    </row>
    <row r="7093" spans="11:16" x14ac:dyDescent="0.25">
      <c r="K7093" s="5"/>
      <c r="P7093" s="4" t="str">
        <f t="shared" si="152"/>
        <v/>
      </c>
    </row>
    <row r="7094" spans="11:16" x14ac:dyDescent="0.25">
      <c r="K7094" s="5"/>
      <c r="P7094" s="4" t="str">
        <f t="shared" si="152"/>
        <v/>
      </c>
    </row>
    <row r="7095" spans="11:16" x14ac:dyDescent="0.25">
      <c r="K7095" s="5"/>
      <c r="P7095" s="4" t="str">
        <f t="shared" si="152"/>
        <v/>
      </c>
    </row>
    <row r="7096" spans="11:16" x14ac:dyDescent="0.25">
      <c r="K7096" s="5"/>
      <c r="P7096" s="4" t="str">
        <f t="shared" si="152"/>
        <v/>
      </c>
    </row>
    <row r="7097" spans="11:16" x14ac:dyDescent="0.25">
      <c r="K7097" s="5"/>
      <c r="P7097" s="4" t="str">
        <f t="shared" si="152"/>
        <v/>
      </c>
    </row>
    <row r="7098" spans="11:16" x14ac:dyDescent="0.25">
      <c r="K7098" s="5"/>
      <c r="P7098" s="4" t="str">
        <f t="shared" si="152"/>
        <v/>
      </c>
    </row>
    <row r="7099" spans="11:16" x14ac:dyDescent="0.25">
      <c r="K7099" s="5"/>
      <c r="P7099" s="4" t="str">
        <f t="shared" si="152"/>
        <v/>
      </c>
    </row>
    <row r="7100" spans="11:16" x14ac:dyDescent="0.25">
      <c r="K7100" s="5"/>
      <c r="P7100" s="4" t="str">
        <f t="shared" si="152"/>
        <v/>
      </c>
    </row>
    <row r="7101" spans="11:16" x14ac:dyDescent="0.25">
      <c r="K7101" s="5"/>
      <c r="P7101" s="4" t="str">
        <f t="shared" si="152"/>
        <v/>
      </c>
    </row>
    <row r="7102" spans="11:16" x14ac:dyDescent="0.25">
      <c r="K7102" s="5"/>
      <c r="P7102" s="4" t="str">
        <f t="shared" si="152"/>
        <v/>
      </c>
    </row>
    <row r="7103" spans="11:16" x14ac:dyDescent="0.25">
      <c r="K7103" s="5"/>
      <c r="P7103" s="4" t="str">
        <f t="shared" si="152"/>
        <v/>
      </c>
    </row>
    <row r="7104" spans="11:16" x14ac:dyDescent="0.25">
      <c r="K7104" s="5"/>
      <c r="P7104" s="4" t="str">
        <f t="shared" si="152"/>
        <v/>
      </c>
    </row>
    <row r="7105" spans="11:16" x14ac:dyDescent="0.25">
      <c r="K7105" s="5"/>
      <c r="P7105" s="4" t="str">
        <f t="shared" si="152"/>
        <v/>
      </c>
    </row>
    <row r="7106" spans="11:16" x14ac:dyDescent="0.25">
      <c r="K7106" s="5"/>
      <c r="P7106" s="4" t="str">
        <f t="shared" si="152"/>
        <v/>
      </c>
    </row>
    <row r="7107" spans="11:16" x14ac:dyDescent="0.25">
      <c r="K7107" s="5"/>
      <c r="P7107" s="4" t="str">
        <f t="shared" ref="P7107:P7170" si="153">LEFT($A7107,22)</f>
        <v/>
      </c>
    </row>
    <row r="7108" spans="11:16" x14ac:dyDescent="0.25">
      <c r="K7108" s="5"/>
      <c r="P7108" s="4" t="str">
        <f t="shared" si="153"/>
        <v/>
      </c>
    </row>
    <row r="7109" spans="11:16" x14ac:dyDescent="0.25">
      <c r="K7109" s="5"/>
      <c r="P7109" s="4" t="str">
        <f t="shared" si="153"/>
        <v/>
      </c>
    </row>
    <row r="7110" spans="11:16" x14ac:dyDescent="0.25">
      <c r="K7110" s="5"/>
      <c r="P7110" s="4" t="str">
        <f t="shared" si="153"/>
        <v/>
      </c>
    </row>
    <row r="7111" spans="11:16" x14ac:dyDescent="0.25">
      <c r="K7111" s="5"/>
      <c r="P7111" s="4" t="str">
        <f t="shared" si="153"/>
        <v/>
      </c>
    </row>
    <row r="7112" spans="11:16" x14ac:dyDescent="0.25">
      <c r="K7112" s="5"/>
      <c r="P7112" s="4" t="str">
        <f t="shared" si="153"/>
        <v/>
      </c>
    </row>
    <row r="7113" spans="11:16" x14ac:dyDescent="0.25">
      <c r="K7113" s="5"/>
      <c r="P7113" s="4" t="str">
        <f t="shared" si="153"/>
        <v/>
      </c>
    </row>
    <row r="7114" spans="11:16" x14ac:dyDescent="0.25">
      <c r="K7114" s="5"/>
      <c r="P7114" s="4" t="str">
        <f t="shared" si="153"/>
        <v/>
      </c>
    </row>
    <row r="7115" spans="11:16" x14ac:dyDescent="0.25">
      <c r="K7115" s="5"/>
      <c r="P7115" s="4" t="str">
        <f t="shared" si="153"/>
        <v/>
      </c>
    </row>
    <row r="7116" spans="11:16" x14ac:dyDescent="0.25">
      <c r="K7116" s="5"/>
      <c r="P7116" s="4" t="str">
        <f t="shared" si="153"/>
        <v/>
      </c>
    </row>
    <row r="7117" spans="11:16" x14ac:dyDescent="0.25">
      <c r="K7117" s="5"/>
      <c r="P7117" s="4" t="str">
        <f t="shared" si="153"/>
        <v/>
      </c>
    </row>
    <row r="7118" spans="11:16" x14ac:dyDescent="0.25">
      <c r="K7118" s="5"/>
      <c r="P7118" s="4" t="str">
        <f t="shared" si="153"/>
        <v/>
      </c>
    </row>
    <row r="7119" spans="11:16" x14ac:dyDescent="0.25">
      <c r="K7119" s="5"/>
      <c r="P7119" s="4" t="str">
        <f t="shared" si="153"/>
        <v/>
      </c>
    </row>
    <row r="7120" spans="11:16" x14ac:dyDescent="0.25">
      <c r="K7120" s="5"/>
      <c r="P7120" s="4" t="str">
        <f t="shared" si="153"/>
        <v/>
      </c>
    </row>
    <row r="7121" spans="11:16" x14ac:dyDescent="0.25">
      <c r="K7121" s="5"/>
      <c r="P7121" s="4" t="str">
        <f t="shared" si="153"/>
        <v/>
      </c>
    </row>
    <row r="7122" spans="11:16" x14ac:dyDescent="0.25">
      <c r="K7122" s="5"/>
      <c r="P7122" s="4" t="str">
        <f t="shared" si="153"/>
        <v/>
      </c>
    </row>
    <row r="7123" spans="11:16" x14ac:dyDescent="0.25">
      <c r="K7123" s="5"/>
      <c r="P7123" s="4" t="str">
        <f t="shared" si="153"/>
        <v/>
      </c>
    </row>
    <row r="7124" spans="11:16" x14ac:dyDescent="0.25">
      <c r="K7124" s="5"/>
      <c r="P7124" s="4" t="str">
        <f t="shared" si="153"/>
        <v/>
      </c>
    </row>
    <row r="7125" spans="11:16" x14ac:dyDescent="0.25">
      <c r="K7125" s="5"/>
      <c r="P7125" s="4" t="str">
        <f t="shared" si="153"/>
        <v/>
      </c>
    </row>
    <row r="7126" spans="11:16" x14ac:dyDescent="0.25">
      <c r="K7126" s="5"/>
      <c r="P7126" s="4" t="str">
        <f t="shared" si="153"/>
        <v/>
      </c>
    </row>
    <row r="7127" spans="11:16" x14ac:dyDescent="0.25">
      <c r="K7127" s="5"/>
      <c r="P7127" s="4" t="str">
        <f t="shared" si="153"/>
        <v/>
      </c>
    </row>
    <row r="7128" spans="11:16" x14ac:dyDescent="0.25">
      <c r="K7128" s="5"/>
      <c r="P7128" s="4" t="str">
        <f t="shared" si="153"/>
        <v/>
      </c>
    </row>
    <row r="7129" spans="11:16" x14ac:dyDescent="0.25">
      <c r="K7129" s="5"/>
      <c r="P7129" s="4" t="str">
        <f t="shared" si="153"/>
        <v/>
      </c>
    </row>
    <row r="7130" spans="11:16" x14ac:dyDescent="0.25">
      <c r="K7130" s="5"/>
      <c r="P7130" s="4" t="str">
        <f t="shared" si="153"/>
        <v/>
      </c>
    </row>
    <row r="7131" spans="11:16" x14ac:dyDescent="0.25">
      <c r="K7131" s="5"/>
      <c r="P7131" s="4" t="str">
        <f t="shared" si="153"/>
        <v/>
      </c>
    </row>
    <row r="7132" spans="11:16" x14ac:dyDescent="0.25">
      <c r="K7132" s="5"/>
      <c r="P7132" s="4" t="str">
        <f t="shared" si="153"/>
        <v/>
      </c>
    </row>
    <row r="7133" spans="11:16" x14ac:dyDescent="0.25">
      <c r="K7133" s="5"/>
      <c r="P7133" s="4" t="str">
        <f t="shared" si="153"/>
        <v/>
      </c>
    </row>
    <row r="7134" spans="11:16" x14ac:dyDescent="0.25">
      <c r="K7134" s="5"/>
      <c r="P7134" s="4" t="str">
        <f t="shared" si="153"/>
        <v/>
      </c>
    </row>
    <row r="7135" spans="11:16" x14ac:dyDescent="0.25">
      <c r="K7135" s="5"/>
      <c r="P7135" s="4" t="str">
        <f t="shared" si="153"/>
        <v/>
      </c>
    </row>
    <row r="7136" spans="11:16" x14ac:dyDescent="0.25">
      <c r="K7136" s="5"/>
      <c r="P7136" s="4" t="str">
        <f t="shared" si="153"/>
        <v/>
      </c>
    </row>
    <row r="7137" spans="11:16" x14ac:dyDescent="0.25">
      <c r="K7137" s="5"/>
      <c r="P7137" s="4" t="str">
        <f t="shared" si="153"/>
        <v/>
      </c>
    </row>
    <row r="7138" spans="11:16" x14ac:dyDescent="0.25">
      <c r="K7138" s="5"/>
      <c r="P7138" s="4" t="str">
        <f t="shared" si="153"/>
        <v/>
      </c>
    </row>
    <row r="7139" spans="11:16" x14ac:dyDescent="0.25">
      <c r="K7139" s="5"/>
      <c r="P7139" s="4" t="str">
        <f t="shared" si="153"/>
        <v/>
      </c>
    </row>
    <row r="7140" spans="11:16" x14ac:dyDescent="0.25">
      <c r="K7140" s="5"/>
      <c r="P7140" s="4" t="str">
        <f t="shared" si="153"/>
        <v/>
      </c>
    </row>
    <row r="7141" spans="11:16" x14ac:dyDescent="0.25">
      <c r="K7141" s="5"/>
      <c r="P7141" s="4" t="str">
        <f t="shared" si="153"/>
        <v/>
      </c>
    </row>
    <row r="7142" spans="11:16" x14ac:dyDescent="0.25">
      <c r="K7142" s="5"/>
      <c r="P7142" s="4" t="str">
        <f t="shared" si="153"/>
        <v/>
      </c>
    </row>
    <row r="7143" spans="11:16" x14ac:dyDescent="0.25">
      <c r="K7143" s="5"/>
      <c r="P7143" s="4" t="str">
        <f t="shared" si="153"/>
        <v/>
      </c>
    </row>
    <row r="7144" spans="11:16" x14ac:dyDescent="0.25">
      <c r="K7144" s="5"/>
      <c r="P7144" s="4" t="str">
        <f t="shared" si="153"/>
        <v/>
      </c>
    </row>
    <row r="7145" spans="11:16" x14ac:dyDescent="0.25">
      <c r="K7145" s="5"/>
      <c r="P7145" s="4" t="str">
        <f t="shared" si="153"/>
        <v/>
      </c>
    </row>
    <row r="7146" spans="11:16" x14ac:dyDescent="0.25">
      <c r="K7146" s="5"/>
      <c r="P7146" s="4" t="str">
        <f t="shared" si="153"/>
        <v/>
      </c>
    </row>
    <row r="7147" spans="11:16" x14ac:dyDescent="0.25">
      <c r="K7147" s="5"/>
      <c r="P7147" s="4" t="str">
        <f t="shared" si="153"/>
        <v/>
      </c>
    </row>
    <row r="7148" spans="11:16" x14ac:dyDescent="0.25">
      <c r="K7148" s="5"/>
      <c r="P7148" s="4" t="str">
        <f t="shared" si="153"/>
        <v/>
      </c>
    </row>
    <row r="7149" spans="11:16" x14ac:dyDescent="0.25">
      <c r="K7149" s="5"/>
      <c r="P7149" s="4" t="str">
        <f t="shared" si="153"/>
        <v/>
      </c>
    </row>
    <row r="7150" spans="11:16" x14ac:dyDescent="0.25">
      <c r="K7150" s="5"/>
      <c r="P7150" s="4" t="str">
        <f t="shared" si="153"/>
        <v/>
      </c>
    </row>
    <row r="7151" spans="11:16" x14ac:dyDescent="0.25">
      <c r="K7151" s="5"/>
      <c r="P7151" s="4" t="str">
        <f t="shared" si="153"/>
        <v/>
      </c>
    </row>
    <row r="7152" spans="11:16" x14ac:dyDescent="0.25">
      <c r="K7152" s="5"/>
      <c r="P7152" s="4" t="str">
        <f t="shared" si="153"/>
        <v/>
      </c>
    </row>
    <row r="7153" spans="11:16" x14ac:dyDescent="0.25">
      <c r="K7153" s="5"/>
      <c r="P7153" s="4" t="str">
        <f t="shared" si="153"/>
        <v/>
      </c>
    </row>
    <row r="7154" spans="11:16" x14ac:dyDescent="0.25">
      <c r="K7154" s="5"/>
      <c r="P7154" s="4" t="str">
        <f t="shared" si="153"/>
        <v/>
      </c>
    </row>
    <row r="7155" spans="11:16" x14ac:dyDescent="0.25">
      <c r="K7155" s="5"/>
      <c r="P7155" s="4" t="str">
        <f t="shared" si="153"/>
        <v/>
      </c>
    </row>
    <row r="7156" spans="11:16" x14ac:dyDescent="0.25">
      <c r="K7156" s="5"/>
      <c r="P7156" s="4" t="str">
        <f t="shared" si="153"/>
        <v/>
      </c>
    </row>
    <row r="7157" spans="11:16" x14ac:dyDescent="0.25">
      <c r="K7157" s="5"/>
      <c r="P7157" s="4" t="str">
        <f t="shared" si="153"/>
        <v/>
      </c>
    </row>
    <row r="7158" spans="11:16" x14ac:dyDescent="0.25">
      <c r="K7158" s="5"/>
      <c r="P7158" s="4" t="str">
        <f t="shared" si="153"/>
        <v/>
      </c>
    </row>
    <row r="7159" spans="11:16" x14ac:dyDescent="0.25">
      <c r="K7159" s="5"/>
      <c r="P7159" s="4" t="str">
        <f t="shared" si="153"/>
        <v/>
      </c>
    </row>
    <row r="7160" spans="11:16" x14ac:dyDescent="0.25">
      <c r="K7160" s="5"/>
      <c r="P7160" s="4" t="str">
        <f t="shared" si="153"/>
        <v/>
      </c>
    </row>
    <row r="7161" spans="11:16" x14ac:dyDescent="0.25">
      <c r="K7161" s="5"/>
      <c r="P7161" s="4" t="str">
        <f t="shared" si="153"/>
        <v/>
      </c>
    </row>
    <row r="7162" spans="11:16" x14ac:dyDescent="0.25">
      <c r="K7162" s="5"/>
      <c r="P7162" s="4" t="str">
        <f t="shared" si="153"/>
        <v/>
      </c>
    </row>
    <row r="7163" spans="11:16" x14ac:dyDescent="0.25">
      <c r="K7163" s="5"/>
      <c r="P7163" s="4" t="str">
        <f t="shared" si="153"/>
        <v/>
      </c>
    </row>
    <row r="7164" spans="11:16" x14ac:dyDescent="0.25">
      <c r="K7164" s="5"/>
      <c r="P7164" s="4" t="str">
        <f t="shared" si="153"/>
        <v/>
      </c>
    </row>
    <row r="7165" spans="11:16" x14ac:dyDescent="0.25">
      <c r="K7165" s="5"/>
      <c r="P7165" s="4" t="str">
        <f t="shared" si="153"/>
        <v/>
      </c>
    </row>
    <row r="7166" spans="11:16" x14ac:dyDescent="0.25">
      <c r="K7166" s="5"/>
      <c r="P7166" s="4" t="str">
        <f t="shared" si="153"/>
        <v/>
      </c>
    </row>
    <row r="7167" spans="11:16" x14ac:dyDescent="0.25">
      <c r="K7167" s="5"/>
      <c r="P7167" s="4" t="str">
        <f t="shared" si="153"/>
        <v/>
      </c>
    </row>
    <row r="7168" spans="11:16" x14ac:dyDescent="0.25">
      <c r="K7168" s="5"/>
      <c r="P7168" s="4" t="str">
        <f t="shared" si="153"/>
        <v/>
      </c>
    </row>
    <row r="7169" spans="11:16" x14ac:dyDescent="0.25">
      <c r="K7169" s="5"/>
      <c r="P7169" s="4" t="str">
        <f t="shared" si="153"/>
        <v/>
      </c>
    </row>
    <row r="7170" spans="11:16" x14ac:dyDescent="0.25">
      <c r="K7170" s="5"/>
      <c r="P7170" s="4" t="str">
        <f t="shared" si="153"/>
        <v/>
      </c>
    </row>
    <row r="7171" spans="11:16" x14ac:dyDescent="0.25">
      <c r="K7171" s="5"/>
      <c r="P7171" s="4" t="str">
        <f t="shared" ref="P7171:P7234" si="154">LEFT($A7171,22)</f>
        <v/>
      </c>
    </row>
    <row r="7172" spans="11:16" x14ac:dyDescent="0.25">
      <c r="K7172" s="5"/>
      <c r="P7172" s="4" t="str">
        <f t="shared" si="154"/>
        <v/>
      </c>
    </row>
    <row r="7173" spans="11:16" x14ac:dyDescent="0.25">
      <c r="K7173" s="5"/>
      <c r="P7173" s="4" t="str">
        <f t="shared" si="154"/>
        <v/>
      </c>
    </row>
    <row r="7174" spans="11:16" x14ac:dyDescent="0.25">
      <c r="K7174" s="5"/>
      <c r="P7174" s="4" t="str">
        <f t="shared" si="154"/>
        <v/>
      </c>
    </row>
    <row r="7175" spans="11:16" x14ac:dyDescent="0.25">
      <c r="K7175" s="5"/>
      <c r="P7175" s="4" t="str">
        <f t="shared" si="154"/>
        <v/>
      </c>
    </row>
    <row r="7176" spans="11:16" x14ac:dyDescent="0.25">
      <c r="K7176" s="5"/>
      <c r="P7176" s="4" t="str">
        <f t="shared" si="154"/>
        <v/>
      </c>
    </row>
    <row r="7177" spans="11:16" x14ac:dyDescent="0.25">
      <c r="K7177" s="5"/>
      <c r="P7177" s="4" t="str">
        <f t="shared" si="154"/>
        <v/>
      </c>
    </row>
    <row r="7178" spans="11:16" x14ac:dyDescent="0.25">
      <c r="K7178" s="5"/>
      <c r="P7178" s="4" t="str">
        <f t="shared" si="154"/>
        <v/>
      </c>
    </row>
    <row r="7179" spans="11:16" x14ac:dyDescent="0.25">
      <c r="K7179" s="5"/>
      <c r="P7179" s="4" t="str">
        <f t="shared" si="154"/>
        <v/>
      </c>
    </row>
    <row r="7180" spans="11:16" x14ac:dyDescent="0.25">
      <c r="K7180" s="5"/>
      <c r="P7180" s="4" t="str">
        <f t="shared" si="154"/>
        <v/>
      </c>
    </row>
    <row r="7181" spans="11:16" x14ac:dyDescent="0.25">
      <c r="K7181" s="5"/>
      <c r="P7181" s="4" t="str">
        <f t="shared" si="154"/>
        <v/>
      </c>
    </row>
    <row r="7182" spans="11:16" x14ac:dyDescent="0.25">
      <c r="K7182" s="5"/>
      <c r="P7182" s="4" t="str">
        <f t="shared" si="154"/>
        <v/>
      </c>
    </row>
    <row r="7183" spans="11:16" x14ac:dyDescent="0.25">
      <c r="K7183" s="5"/>
      <c r="P7183" s="4" t="str">
        <f t="shared" si="154"/>
        <v/>
      </c>
    </row>
    <row r="7184" spans="11:16" x14ac:dyDescent="0.25">
      <c r="K7184" s="5"/>
      <c r="P7184" s="4" t="str">
        <f t="shared" si="154"/>
        <v/>
      </c>
    </row>
    <row r="7185" spans="11:16" x14ac:dyDescent="0.25">
      <c r="K7185" s="5"/>
      <c r="P7185" s="4" t="str">
        <f t="shared" si="154"/>
        <v/>
      </c>
    </row>
    <row r="7186" spans="11:16" x14ac:dyDescent="0.25">
      <c r="K7186" s="5"/>
      <c r="P7186" s="4" t="str">
        <f t="shared" si="154"/>
        <v/>
      </c>
    </row>
    <row r="7187" spans="11:16" x14ac:dyDescent="0.25">
      <c r="K7187" s="5"/>
      <c r="P7187" s="4" t="str">
        <f t="shared" si="154"/>
        <v/>
      </c>
    </row>
    <row r="7188" spans="11:16" x14ac:dyDescent="0.25">
      <c r="K7188" s="5"/>
      <c r="P7188" s="4" t="str">
        <f t="shared" si="154"/>
        <v/>
      </c>
    </row>
    <row r="7189" spans="11:16" x14ac:dyDescent="0.25">
      <c r="K7189" s="5"/>
      <c r="P7189" s="4" t="str">
        <f t="shared" si="154"/>
        <v/>
      </c>
    </row>
    <row r="7190" spans="11:16" x14ac:dyDescent="0.25">
      <c r="K7190" s="5"/>
      <c r="P7190" s="4" t="str">
        <f t="shared" si="154"/>
        <v/>
      </c>
    </row>
    <row r="7191" spans="11:16" x14ac:dyDescent="0.25">
      <c r="K7191" s="5"/>
      <c r="P7191" s="4" t="str">
        <f t="shared" si="154"/>
        <v/>
      </c>
    </row>
    <row r="7192" spans="11:16" x14ac:dyDescent="0.25">
      <c r="K7192" s="5"/>
      <c r="P7192" s="4" t="str">
        <f t="shared" si="154"/>
        <v/>
      </c>
    </row>
    <row r="7193" spans="11:16" x14ac:dyDescent="0.25">
      <c r="K7193" s="5"/>
      <c r="P7193" s="4" t="str">
        <f t="shared" si="154"/>
        <v/>
      </c>
    </row>
    <row r="7194" spans="11:16" x14ac:dyDescent="0.25">
      <c r="K7194" s="5"/>
      <c r="P7194" s="4" t="str">
        <f t="shared" si="154"/>
        <v/>
      </c>
    </row>
    <row r="7195" spans="11:16" x14ac:dyDescent="0.25">
      <c r="K7195" s="5"/>
      <c r="P7195" s="4" t="str">
        <f t="shared" si="154"/>
        <v/>
      </c>
    </row>
    <row r="7196" spans="11:16" x14ac:dyDescent="0.25">
      <c r="K7196" s="5"/>
      <c r="P7196" s="4" t="str">
        <f t="shared" si="154"/>
        <v/>
      </c>
    </row>
    <row r="7197" spans="11:16" x14ac:dyDescent="0.25">
      <c r="K7197" s="5"/>
      <c r="P7197" s="4" t="str">
        <f t="shared" si="154"/>
        <v/>
      </c>
    </row>
    <row r="7198" spans="11:16" x14ac:dyDescent="0.25">
      <c r="K7198" s="5"/>
      <c r="P7198" s="4" t="str">
        <f t="shared" si="154"/>
        <v/>
      </c>
    </row>
    <row r="7199" spans="11:16" x14ac:dyDescent="0.25">
      <c r="K7199" s="5"/>
      <c r="P7199" s="4" t="str">
        <f t="shared" si="154"/>
        <v/>
      </c>
    </row>
    <row r="7200" spans="11:16" x14ac:dyDescent="0.25">
      <c r="K7200" s="5"/>
      <c r="P7200" s="4" t="str">
        <f t="shared" si="154"/>
        <v/>
      </c>
    </row>
    <row r="7201" spans="11:16" x14ac:dyDescent="0.25">
      <c r="K7201" s="5"/>
      <c r="P7201" s="4" t="str">
        <f t="shared" si="154"/>
        <v/>
      </c>
    </row>
    <row r="7202" spans="11:16" x14ac:dyDescent="0.25">
      <c r="K7202" s="5"/>
      <c r="P7202" s="4" t="str">
        <f t="shared" si="154"/>
        <v/>
      </c>
    </row>
    <row r="7203" spans="11:16" x14ac:dyDescent="0.25">
      <c r="K7203" s="5"/>
      <c r="P7203" s="4" t="str">
        <f t="shared" si="154"/>
        <v/>
      </c>
    </row>
    <row r="7204" spans="11:16" x14ac:dyDescent="0.25">
      <c r="K7204" s="5"/>
      <c r="P7204" s="4" t="str">
        <f t="shared" si="154"/>
        <v/>
      </c>
    </row>
    <row r="7205" spans="11:16" x14ac:dyDescent="0.25">
      <c r="K7205" s="5"/>
      <c r="P7205" s="4" t="str">
        <f t="shared" si="154"/>
        <v/>
      </c>
    </row>
    <row r="7206" spans="11:16" x14ac:dyDescent="0.25">
      <c r="K7206" s="5"/>
      <c r="P7206" s="4" t="str">
        <f t="shared" si="154"/>
        <v/>
      </c>
    </row>
    <row r="7207" spans="11:16" x14ac:dyDescent="0.25">
      <c r="K7207" s="5"/>
      <c r="P7207" s="4" t="str">
        <f t="shared" si="154"/>
        <v/>
      </c>
    </row>
    <row r="7208" spans="11:16" x14ac:dyDescent="0.25">
      <c r="K7208" s="5"/>
      <c r="P7208" s="4" t="str">
        <f t="shared" si="154"/>
        <v/>
      </c>
    </row>
    <row r="7209" spans="11:16" x14ac:dyDescent="0.25">
      <c r="K7209" s="5"/>
      <c r="P7209" s="4" t="str">
        <f t="shared" si="154"/>
        <v/>
      </c>
    </row>
    <row r="7210" spans="11:16" x14ac:dyDescent="0.25">
      <c r="K7210" s="5"/>
      <c r="P7210" s="4" t="str">
        <f t="shared" si="154"/>
        <v/>
      </c>
    </row>
    <row r="7211" spans="11:16" x14ac:dyDescent="0.25">
      <c r="K7211" s="5"/>
      <c r="P7211" s="4" t="str">
        <f t="shared" si="154"/>
        <v/>
      </c>
    </row>
    <row r="7212" spans="11:16" x14ac:dyDescent="0.25">
      <c r="K7212" s="5"/>
      <c r="P7212" s="4" t="str">
        <f t="shared" si="154"/>
        <v/>
      </c>
    </row>
    <row r="7213" spans="11:16" x14ac:dyDescent="0.25">
      <c r="K7213" s="5"/>
      <c r="P7213" s="4" t="str">
        <f t="shared" si="154"/>
        <v/>
      </c>
    </row>
    <row r="7214" spans="11:16" x14ac:dyDescent="0.25">
      <c r="K7214" s="5"/>
      <c r="P7214" s="4" t="str">
        <f t="shared" si="154"/>
        <v/>
      </c>
    </row>
    <row r="7215" spans="11:16" x14ac:dyDescent="0.25">
      <c r="K7215" s="5"/>
      <c r="P7215" s="4" t="str">
        <f t="shared" si="154"/>
        <v/>
      </c>
    </row>
    <row r="7216" spans="11:16" x14ac:dyDescent="0.25">
      <c r="K7216" s="5"/>
      <c r="P7216" s="4" t="str">
        <f t="shared" si="154"/>
        <v/>
      </c>
    </row>
    <row r="7217" spans="11:16" x14ac:dyDescent="0.25">
      <c r="K7217" s="5"/>
      <c r="P7217" s="4" t="str">
        <f t="shared" si="154"/>
        <v/>
      </c>
    </row>
    <row r="7218" spans="11:16" x14ac:dyDescent="0.25">
      <c r="K7218" s="5"/>
      <c r="P7218" s="4" t="str">
        <f t="shared" si="154"/>
        <v/>
      </c>
    </row>
    <row r="7219" spans="11:16" x14ac:dyDescent="0.25">
      <c r="K7219" s="5"/>
      <c r="P7219" s="4" t="str">
        <f t="shared" si="154"/>
        <v/>
      </c>
    </row>
    <row r="7220" spans="11:16" x14ac:dyDescent="0.25">
      <c r="K7220" s="5"/>
      <c r="P7220" s="4" t="str">
        <f t="shared" si="154"/>
        <v/>
      </c>
    </row>
    <row r="7221" spans="11:16" x14ac:dyDescent="0.25">
      <c r="K7221" s="5"/>
      <c r="P7221" s="4" t="str">
        <f t="shared" si="154"/>
        <v/>
      </c>
    </row>
    <row r="7222" spans="11:16" x14ac:dyDescent="0.25">
      <c r="K7222" s="5"/>
      <c r="P7222" s="4" t="str">
        <f t="shared" si="154"/>
        <v/>
      </c>
    </row>
    <row r="7223" spans="11:16" x14ac:dyDescent="0.25">
      <c r="K7223" s="5"/>
      <c r="P7223" s="4" t="str">
        <f t="shared" si="154"/>
        <v/>
      </c>
    </row>
    <row r="7224" spans="11:16" x14ac:dyDescent="0.25">
      <c r="K7224" s="5"/>
      <c r="P7224" s="4" t="str">
        <f t="shared" si="154"/>
        <v/>
      </c>
    </row>
    <row r="7225" spans="11:16" x14ac:dyDescent="0.25">
      <c r="K7225" s="5"/>
      <c r="P7225" s="4" t="str">
        <f t="shared" si="154"/>
        <v/>
      </c>
    </row>
    <row r="7226" spans="11:16" x14ac:dyDescent="0.25">
      <c r="K7226" s="5"/>
      <c r="P7226" s="4" t="str">
        <f t="shared" si="154"/>
        <v/>
      </c>
    </row>
    <row r="7227" spans="11:16" x14ac:dyDescent="0.25">
      <c r="K7227" s="5"/>
      <c r="P7227" s="4" t="str">
        <f t="shared" si="154"/>
        <v/>
      </c>
    </row>
    <row r="7228" spans="11:16" x14ac:dyDescent="0.25">
      <c r="K7228" s="5"/>
      <c r="P7228" s="4" t="str">
        <f t="shared" si="154"/>
        <v/>
      </c>
    </row>
    <row r="7229" spans="11:16" x14ac:dyDescent="0.25">
      <c r="K7229" s="5"/>
      <c r="P7229" s="4" t="str">
        <f t="shared" si="154"/>
        <v/>
      </c>
    </row>
    <row r="7230" spans="11:16" x14ac:dyDescent="0.25">
      <c r="K7230" s="5"/>
      <c r="P7230" s="4" t="str">
        <f t="shared" si="154"/>
        <v/>
      </c>
    </row>
    <row r="7231" spans="11:16" x14ac:dyDescent="0.25">
      <c r="K7231" s="5"/>
      <c r="P7231" s="4" t="str">
        <f t="shared" si="154"/>
        <v/>
      </c>
    </row>
    <row r="7232" spans="11:16" x14ac:dyDescent="0.25">
      <c r="K7232" s="5"/>
      <c r="P7232" s="4" t="str">
        <f t="shared" si="154"/>
        <v/>
      </c>
    </row>
    <row r="7233" spans="11:16" x14ac:dyDescent="0.25">
      <c r="K7233" s="5"/>
      <c r="P7233" s="4" t="str">
        <f t="shared" si="154"/>
        <v/>
      </c>
    </row>
    <row r="7234" spans="11:16" x14ac:dyDescent="0.25">
      <c r="K7234" s="5"/>
      <c r="P7234" s="4" t="str">
        <f t="shared" si="154"/>
        <v/>
      </c>
    </row>
    <row r="7235" spans="11:16" x14ac:dyDescent="0.25">
      <c r="K7235" s="5"/>
      <c r="P7235" s="4" t="str">
        <f t="shared" ref="P7235:P7298" si="155">LEFT($A7235,22)</f>
        <v/>
      </c>
    </row>
    <row r="7236" spans="11:16" x14ac:dyDescent="0.25">
      <c r="K7236" s="5"/>
      <c r="P7236" s="4" t="str">
        <f t="shared" si="155"/>
        <v/>
      </c>
    </row>
    <row r="7237" spans="11:16" x14ac:dyDescent="0.25">
      <c r="K7237" s="5"/>
      <c r="P7237" s="4" t="str">
        <f t="shared" si="155"/>
        <v/>
      </c>
    </row>
    <row r="7238" spans="11:16" x14ac:dyDescent="0.25">
      <c r="K7238" s="5"/>
      <c r="P7238" s="4" t="str">
        <f t="shared" si="155"/>
        <v/>
      </c>
    </row>
    <row r="7239" spans="11:16" x14ac:dyDescent="0.25">
      <c r="K7239" s="5"/>
      <c r="P7239" s="4" t="str">
        <f t="shared" si="155"/>
        <v/>
      </c>
    </row>
    <row r="7240" spans="11:16" x14ac:dyDescent="0.25">
      <c r="K7240" s="5"/>
      <c r="P7240" s="4" t="str">
        <f t="shared" si="155"/>
        <v/>
      </c>
    </row>
    <row r="7241" spans="11:16" x14ac:dyDescent="0.25">
      <c r="K7241" s="5"/>
      <c r="P7241" s="4" t="str">
        <f t="shared" si="155"/>
        <v/>
      </c>
    </row>
    <row r="7242" spans="11:16" x14ac:dyDescent="0.25">
      <c r="K7242" s="5"/>
      <c r="P7242" s="4" t="str">
        <f t="shared" si="155"/>
        <v/>
      </c>
    </row>
    <row r="7243" spans="11:16" x14ac:dyDescent="0.25">
      <c r="K7243" s="5"/>
      <c r="P7243" s="4" t="str">
        <f t="shared" si="155"/>
        <v/>
      </c>
    </row>
    <row r="7244" spans="11:16" x14ac:dyDescent="0.25">
      <c r="K7244" s="5"/>
      <c r="P7244" s="4" t="str">
        <f t="shared" si="155"/>
        <v/>
      </c>
    </row>
    <row r="7245" spans="11:16" x14ac:dyDescent="0.25">
      <c r="K7245" s="5"/>
      <c r="P7245" s="4" t="str">
        <f t="shared" si="155"/>
        <v/>
      </c>
    </row>
    <row r="7246" spans="11:16" x14ac:dyDescent="0.25">
      <c r="K7246" s="5"/>
      <c r="P7246" s="4" t="str">
        <f t="shared" si="155"/>
        <v/>
      </c>
    </row>
    <row r="7247" spans="11:16" x14ac:dyDescent="0.25">
      <c r="K7247" s="5"/>
      <c r="P7247" s="4" t="str">
        <f t="shared" si="155"/>
        <v/>
      </c>
    </row>
    <row r="7248" spans="11:16" x14ac:dyDescent="0.25">
      <c r="K7248" s="5"/>
      <c r="P7248" s="4" t="str">
        <f t="shared" si="155"/>
        <v/>
      </c>
    </row>
    <row r="7249" spans="11:16" x14ac:dyDescent="0.25">
      <c r="K7249" s="5"/>
      <c r="P7249" s="4" t="str">
        <f t="shared" si="155"/>
        <v/>
      </c>
    </row>
    <row r="7250" spans="11:16" x14ac:dyDescent="0.25">
      <c r="K7250" s="5"/>
      <c r="P7250" s="4" t="str">
        <f t="shared" si="155"/>
        <v/>
      </c>
    </row>
    <row r="7251" spans="11:16" x14ac:dyDescent="0.25">
      <c r="K7251" s="5"/>
      <c r="P7251" s="4" t="str">
        <f t="shared" si="155"/>
        <v/>
      </c>
    </row>
    <row r="7252" spans="11:16" x14ac:dyDescent="0.25">
      <c r="K7252" s="5"/>
      <c r="P7252" s="4" t="str">
        <f t="shared" si="155"/>
        <v/>
      </c>
    </row>
    <row r="7253" spans="11:16" x14ac:dyDescent="0.25">
      <c r="K7253" s="5"/>
      <c r="P7253" s="4" t="str">
        <f t="shared" si="155"/>
        <v/>
      </c>
    </row>
    <row r="7254" spans="11:16" x14ac:dyDescent="0.25">
      <c r="K7254" s="5"/>
      <c r="P7254" s="4" t="str">
        <f t="shared" si="155"/>
        <v/>
      </c>
    </row>
    <row r="7255" spans="11:16" x14ac:dyDescent="0.25">
      <c r="K7255" s="5"/>
      <c r="P7255" s="4" t="str">
        <f t="shared" si="155"/>
        <v/>
      </c>
    </row>
    <row r="7256" spans="11:16" x14ac:dyDescent="0.25">
      <c r="K7256" s="5"/>
      <c r="P7256" s="4" t="str">
        <f t="shared" si="155"/>
        <v/>
      </c>
    </row>
    <row r="7257" spans="11:16" x14ac:dyDescent="0.25">
      <c r="K7257" s="5"/>
      <c r="P7257" s="4" t="str">
        <f t="shared" si="155"/>
        <v/>
      </c>
    </row>
    <row r="7258" spans="11:16" x14ac:dyDescent="0.25">
      <c r="K7258" s="5"/>
      <c r="P7258" s="4" t="str">
        <f t="shared" si="155"/>
        <v/>
      </c>
    </row>
    <row r="7259" spans="11:16" x14ac:dyDescent="0.25">
      <c r="K7259" s="5"/>
      <c r="P7259" s="4" t="str">
        <f t="shared" si="155"/>
        <v/>
      </c>
    </row>
    <row r="7260" spans="11:16" x14ac:dyDescent="0.25">
      <c r="K7260" s="5"/>
      <c r="P7260" s="4" t="str">
        <f t="shared" si="155"/>
        <v/>
      </c>
    </row>
    <row r="7261" spans="11:16" x14ac:dyDescent="0.25">
      <c r="K7261" s="5"/>
      <c r="P7261" s="4" t="str">
        <f t="shared" si="155"/>
        <v/>
      </c>
    </row>
    <row r="7262" spans="11:16" x14ac:dyDescent="0.25">
      <c r="K7262" s="5"/>
      <c r="P7262" s="4" t="str">
        <f t="shared" si="155"/>
        <v/>
      </c>
    </row>
    <row r="7263" spans="11:16" x14ac:dyDescent="0.25">
      <c r="K7263" s="5"/>
      <c r="P7263" s="4" t="str">
        <f t="shared" si="155"/>
        <v/>
      </c>
    </row>
    <row r="7264" spans="11:16" x14ac:dyDescent="0.25">
      <c r="K7264" s="5"/>
      <c r="P7264" s="4" t="str">
        <f t="shared" si="155"/>
        <v/>
      </c>
    </row>
    <row r="7265" spans="11:16" x14ac:dyDescent="0.25">
      <c r="K7265" s="5"/>
      <c r="P7265" s="4" t="str">
        <f t="shared" si="155"/>
        <v/>
      </c>
    </row>
    <row r="7266" spans="11:16" x14ac:dyDescent="0.25">
      <c r="K7266" s="5"/>
      <c r="P7266" s="4" t="str">
        <f t="shared" si="155"/>
        <v/>
      </c>
    </row>
    <row r="7267" spans="11:16" x14ac:dyDescent="0.25">
      <c r="K7267" s="5"/>
      <c r="P7267" s="4" t="str">
        <f t="shared" si="155"/>
        <v/>
      </c>
    </row>
    <row r="7268" spans="11:16" x14ac:dyDescent="0.25">
      <c r="K7268" s="5"/>
      <c r="P7268" s="4" t="str">
        <f t="shared" si="155"/>
        <v/>
      </c>
    </row>
    <row r="7269" spans="11:16" x14ac:dyDescent="0.25">
      <c r="K7269" s="5"/>
      <c r="P7269" s="4" t="str">
        <f t="shared" si="155"/>
        <v/>
      </c>
    </row>
    <row r="7270" spans="11:16" x14ac:dyDescent="0.25">
      <c r="K7270" s="5"/>
      <c r="P7270" s="4" t="str">
        <f t="shared" si="155"/>
        <v/>
      </c>
    </row>
    <row r="7271" spans="11:16" x14ac:dyDescent="0.25">
      <c r="K7271" s="5"/>
      <c r="P7271" s="4" t="str">
        <f t="shared" si="155"/>
        <v/>
      </c>
    </row>
    <row r="7272" spans="11:16" x14ac:dyDescent="0.25">
      <c r="K7272" s="5"/>
      <c r="P7272" s="4" t="str">
        <f t="shared" si="155"/>
        <v/>
      </c>
    </row>
    <row r="7273" spans="11:16" x14ac:dyDescent="0.25">
      <c r="K7273" s="5"/>
      <c r="P7273" s="4" t="str">
        <f t="shared" si="155"/>
        <v/>
      </c>
    </row>
    <row r="7274" spans="11:16" x14ac:dyDescent="0.25">
      <c r="K7274" s="5"/>
      <c r="P7274" s="4" t="str">
        <f t="shared" si="155"/>
        <v/>
      </c>
    </row>
    <row r="7275" spans="11:16" x14ac:dyDescent="0.25">
      <c r="K7275" s="5"/>
      <c r="P7275" s="4" t="str">
        <f t="shared" si="155"/>
        <v/>
      </c>
    </row>
    <row r="7276" spans="11:16" x14ac:dyDescent="0.25">
      <c r="K7276" s="5"/>
      <c r="P7276" s="4" t="str">
        <f t="shared" si="155"/>
        <v/>
      </c>
    </row>
    <row r="7277" spans="11:16" x14ac:dyDescent="0.25">
      <c r="K7277" s="5"/>
      <c r="P7277" s="4" t="str">
        <f t="shared" si="155"/>
        <v/>
      </c>
    </row>
    <row r="7278" spans="11:16" x14ac:dyDescent="0.25">
      <c r="K7278" s="5"/>
      <c r="P7278" s="4" t="str">
        <f t="shared" si="155"/>
        <v/>
      </c>
    </row>
    <row r="7279" spans="11:16" x14ac:dyDescent="0.25">
      <c r="K7279" s="5"/>
      <c r="P7279" s="4" t="str">
        <f t="shared" si="155"/>
        <v/>
      </c>
    </row>
    <row r="7280" spans="11:16" x14ac:dyDescent="0.25">
      <c r="K7280" s="5"/>
      <c r="P7280" s="4" t="str">
        <f t="shared" si="155"/>
        <v/>
      </c>
    </row>
    <row r="7281" spans="11:16" x14ac:dyDescent="0.25">
      <c r="K7281" s="5"/>
      <c r="P7281" s="4" t="str">
        <f t="shared" si="155"/>
        <v/>
      </c>
    </row>
    <row r="7282" spans="11:16" x14ac:dyDescent="0.25">
      <c r="K7282" s="5"/>
      <c r="P7282" s="4" t="str">
        <f t="shared" si="155"/>
        <v/>
      </c>
    </row>
    <row r="7283" spans="11:16" x14ac:dyDescent="0.25">
      <c r="K7283" s="5"/>
      <c r="P7283" s="4" t="str">
        <f t="shared" si="155"/>
        <v/>
      </c>
    </row>
    <row r="7284" spans="11:16" x14ac:dyDescent="0.25">
      <c r="K7284" s="5"/>
      <c r="P7284" s="4" t="str">
        <f t="shared" si="155"/>
        <v/>
      </c>
    </row>
    <row r="7285" spans="11:16" x14ac:dyDescent="0.25">
      <c r="K7285" s="5"/>
      <c r="P7285" s="4" t="str">
        <f t="shared" si="155"/>
        <v/>
      </c>
    </row>
    <row r="7286" spans="11:16" x14ac:dyDescent="0.25">
      <c r="K7286" s="5"/>
      <c r="P7286" s="4" t="str">
        <f t="shared" si="155"/>
        <v/>
      </c>
    </row>
    <row r="7287" spans="11:16" x14ac:dyDescent="0.25">
      <c r="K7287" s="5"/>
      <c r="P7287" s="4" t="str">
        <f t="shared" si="155"/>
        <v/>
      </c>
    </row>
    <row r="7288" spans="11:16" x14ac:dyDescent="0.25">
      <c r="K7288" s="5"/>
      <c r="P7288" s="4" t="str">
        <f t="shared" si="155"/>
        <v/>
      </c>
    </row>
    <row r="7289" spans="11:16" x14ac:dyDescent="0.25">
      <c r="K7289" s="5"/>
      <c r="P7289" s="4" t="str">
        <f t="shared" si="155"/>
        <v/>
      </c>
    </row>
    <row r="7290" spans="11:16" x14ac:dyDescent="0.25">
      <c r="K7290" s="5"/>
      <c r="P7290" s="4" t="str">
        <f t="shared" si="155"/>
        <v/>
      </c>
    </row>
    <row r="7291" spans="11:16" x14ac:dyDescent="0.25">
      <c r="K7291" s="5"/>
      <c r="P7291" s="4" t="str">
        <f t="shared" si="155"/>
        <v/>
      </c>
    </row>
    <row r="7292" spans="11:16" x14ac:dyDescent="0.25">
      <c r="K7292" s="5"/>
      <c r="P7292" s="4" t="str">
        <f t="shared" si="155"/>
        <v/>
      </c>
    </row>
    <row r="7293" spans="11:16" x14ac:dyDescent="0.25">
      <c r="K7293" s="5"/>
      <c r="P7293" s="4" t="str">
        <f t="shared" si="155"/>
        <v/>
      </c>
    </row>
    <row r="7294" spans="11:16" x14ac:dyDescent="0.25">
      <c r="K7294" s="5"/>
      <c r="P7294" s="4" t="str">
        <f t="shared" si="155"/>
        <v/>
      </c>
    </row>
    <row r="7295" spans="11:16" x14ac:dyDescent="0.25">
      <c r="K7295" s="5"/>
      <c r="P7295" s="4" t="str">
        <f t="shared" si="155"/>
        <v/>
      </c>
    </row>
    <row r="7296" spans="11:16" x14ac:dyDescent="0.25">
      <c r="K7296" s="5"/>
      <c r="P7296" s="4" t="str">
        <f t="shared" si="155"/>
        <v/>
      </c>
    </row>
    <row r="7297" spans="11:16" x14ac:dyDescent="0.25">
      <c r="K7297" s="5"/>
      <c r="P7297" s="4" t="str">
        <f t="shared" si="155"/>
        <v/>
      </c>
    </row>
    <row r="7298" spans="11:16" x14ac:dyDescent="0.25">
      <c r="K7298" s="5"/>
      <c r="P7298" s="4" t="str">
        <f t="shared" si="155"/>
        <v/>
      </c>
    </row>
    <row r="7299" spans="11:16" x14ac:dyDescent="0.25">
      <c r="K7299" s="5"/>
      <c r="P7299" s="4" t="str">
        <f t="shared" ref="P7299:P7362" si="156">LEFT($A7299,22)</f>
        <v/>
      </c>
    </row>
    <row r="7300" spans="11:16" x14ac:dyDescent="0.25">
      <c r="K7300" s="5"/>
      <c r="P7300" s="4" t="str">
        <f t="shared" si="156"/>
        <v/>
      </c>
    </row>
    <row r="7301" spans="11:16" x14ac:dyDescent="0.25">
      <c r="K7301" s="5"/>
      <c r="P7301" s="4" t="str">
        <f t="shared" si="156"/>
        <v/>
      </c>
    </row>
    <row r="7302" spans="11:16" x14ac:dyDescent="0.25">
      <c r="K7302" s="5"/>
      <c r="P7302" s="4" t="str">
        <f t="shared" si="156"/>
        <v/>
      </c>
    </row>
    <row r="7303" spans="11:16" x14ac:dyDescent="0.25">
      <c r="K7303" s="5"/>
      <c r="P7303" s="4" t="str">
        <f t="shared" si="156"/>
        <v/>
      </c>
    </row>
    <row r="7304" spans="11:16" x14ac:dyDescent="0.25">
      <c r="K7304" s="5"/>
      <c r="P7304" s="4" t="str">
        <f t="shared" si="156"/>
        <v/>
      </c>
    </row>
    <row r="7305" spans="11:16" x14ac:dyDescent="0.25">
      <c r="K7305" s="5"/>
      <c r="P7305" s="4" t="str">
        <f t="shared" si="156"/>
        <v/>
      </c>
    </row>
    <row r="7306" spans="11:16" x14ac:dyDescent="0.25">
      <c r="K7306" s="5"/>
      <c r="P7306" s="4" t="str">
        <f t="shared" si="156"/>
        <v/>
      </c>
    </row>
    <row r="7307" spans="11:16" x14ac:dyDescent="0.25">
      <c r="K7307" s="5"/>
      <c r="P7307" s="4" t="str">
        <f t="shared" si="156"/>
        <v/>
      </c>
    </row>
    <row r="7308" spans="11:16" x14ac:dyDescent="0.25">
      <c r="K7308" s="5"/>
      <c r="P7308" s="4" t="str">
        <f t="shared" si="156"/>
        <v/>
      </c>
    </row>
    <row r="7309" spans="11:16" x14ac:dyDescent="0.25">
      <c r="K7309" s="5"/>
      <c r="P7309" s="4" t="str">
        <f t="shared" si="156"/>
        <v/>
      </c>
    </row>
    <row r="7310" spans="11:16" x14ac:dyDescent="0.25">
      <c r="K7310" s="5"/>
      <c r="P7310" s="4" t="str">
        <f t="shared" si="156"/>
        <v/>
      </c>
    </row>
    <row r="7311" spans="11:16" x14ac:dyDescent="0.25">
      <c r="K7311" s="5"/>
      <c r="P7311" s="4" t="str">
        <f t="shared" si="156"/>
        <v/>
      </c>
    </row>
    <row r="7312" spans="11:16" x14ac:dyDescent="0.25">
      <c r="K7312" s="5"/>
      <c r="P7312" s="4" t="str">
        <f t="shared" si="156"/>
        <v/>
      </c>
    </row>
    <row r="7313" spans="11:16" x14ac:dyDescent="0.25">
      <c r="K7313" s="5"/>
      <c r="P7313" s="4" t="str">
        <f t="shared" si="156"/>
        <v/>
      </c>
    </row>
    <row r="7314" spans="11:16" x14ac:dyDescent="0.25">
      <c r="K7314" s="5"/>
      <c r="P7314" s="4" t="str">
        <f t="shared" si="156"/>
        <v/>
      </c>
    </row>
    <row r="7315" spans="11:16" x14ac:dyDescent="0.25">
      <c r="K7315" s="5"/>
      <c r="P7315" s="4" t="str">
        <f t="shared" si="156"/>
        <v/>
      </c>
    </row>
    <row r="7316" spans="11:16" x14ac:dyDescent="0.25">
      <c r="K7316" s="5"/>
      <c r="P7316" s="4" t="str">
        <f t="shared" si="156"/>
        <v/>
      </c>
    </row>
    <row r="7317" spans="11:16" x14ac:dyDescent="0.25">
      <c r="K7317" s="5"/>
      <c r="P7317" s="4" t="str">
        <f t="shared" si="156"/>
        <v/>
      </c>
    </row>
    <row r="7318" spans="11:16" x14ac:dyDescent="0.25">
      <c r="K7318" s="5"/>
      <c r="P7318" s="4" t="str">
        <f t="shared" si="156"/>
        <v/>
      </c>
    </row>
    <row r="7319" spans="11:16" x14ac:dyDescent="0.25">
      <c r="K7319" s="5"/>
      <c r="P7319" s="4" t="str">
        <f t="shared" si="156"/>
        <v/>
      </c>
    </row>
    <row r="7320" spans="11:16" x14ac:dyDescent="0.25">
      <c r="K7320" s="5"/>
      <c r="P7320" s="4" t="str">
        <f t="shared" si="156"/>
        <v/>
      </c>
    </row>
    <row r="7321" spans="11:16" x14ac:dyDescent="0.25">
      <c r="K7321" s="5"/>
      <c r="P7321" s="4" t="str">
        <f t="shared" si="156"/>
        <v/>
      </c>
    </row>
    <row r="7322" spans="11:16" x14ac:dyDescent="0.25">
      <c r="K7322" s="5"/>
      <c r="P7322" s="4" t="str">
        <f t="shared" si="156"/>
        <v/>
      </c>
    </row>
    <row r="7323" spans="11:16" x14ac:dyDescent="0.25">
      <c r="K7323" s="5"/>
      <c r="P7323" s="4" t="str">
        <f t="shared" si="156"/>
        <v/>
      </c>
    </row>
    <row r="7324" spans="11:16" x14ac:dyDescent="0.25">
      <c r="K7324" s="5"/>
      <c r="P7324" s="4" t="str">
        <f t="shared" si="156"/>
        <v/>
      </c>
    </row>
    <row r="7325" spans="11:16" x14ac:dyDescent="0.25">
      <c r="K7325" s="5"/>
      <c r="P7325" s="4" t="str">
        <f t="shared" si="156"/>
        <v/>
      </c>
    </row>
    <row r="7326" spans="11:16" x14ac:dyDescent="0.25">
      <c r="K7326" s="5"/>
      <c r="P7326" s="4" t="str">
        <f t="shared" si="156"/>
        <v/>
      </c>
    </row>
    <row r="7327" spans="11:16" x14ac:dyDescent="0.25">
      <c r="K7327" s="5"/>
      <c r="P7327" s="4" t="str">
        <f t="shared" si="156"/>
        <v/>
      </c>
    </row>
    <row r="7328" spans="11:16" x14ac:dyDescent="0.25">
      <c r="K7328" s="5"/>
      <c r="P7328" s="4" t="str">
        <f t="shared" si="156"/>
        <v/>
      </c>
    </row>
    <row r="7329" spans="11:16" x14ac:dyDescent="0.25">
      <c r="K7329" s="5"/>
      <c r="P7329" s="4" t="str">
        <f t="shared" si="156"/>
        <v/>
      </c>
    </row>
    <row r="7330" spans="11:16" x14ac:dyDescent="0.25">
      <c r="K7330" s="5"/>
      <c r="P7330" s="4" t="str">
        <f t="shared" si="156"/>
        <v/>
      </c>
    </row>
    <row r="7331" spans="11:16" x14ac:dyDescent="0.25">
      <c r="K7331" s="5"/>
      <c r="P7331" s="4" t="str">
        <f t="shared" si="156"/>
        <v/>
      </c>
    </row>
    <row r="7332" spans="11:16" x14ac:dyDescent="0.25">
      <c r="K7332" s="5"/>
      <c r="P7332" s="4" t="str">
        <f t="shared" si="156"/>
        <v/>
      </c>
    </row>
    <row r="7333" spans="11:16" x14ac:dyDescent="0.25">
      <c r="K7333" s="5"/>
      <c r="P7333" s="4" t="str">
        <f t="shared" si="156"/>
        <v/>
      </c>
    </row>
    <row r="7334" spans="11:16" x14ac:dyDescent="0.25">
      <c r="K7334" s="5"/>
      <c r="P7334" s="4" t="str">
        <f t="shared" si="156"/>
        <v/>
      </c>
    </row>
    <row r="7335" spans="11:16" x14ac:dyDescent="0.25">
      <c r="K7335" s="5"/>
      <c r="P7335" s="4" t="str">
        <f t="shared" si="156"/>
        <v/>
      </c>
    </row>
    <row r="7336" spans="11:16" x14ac:dyDescent="0.25">
      <c r="K7336" s="5"/>
      <c r="P7336" s="4" t="str">
        <f t="shared" si="156"/>
        <v/>
      </c>
    </row>
    <row r="7337" spans="11:16" x14ac:dyDescent="0.25">
      <c r="K7337" s="5"/>
      <c r="P7337" s="4" t="str">
        <f t="shared" si="156"/>
        <v/>
      </c>
    </row>
    <row r="7338" spans="11:16" x14ac:dyDescent="0.25">
      <c r="K7338" s="5"/>
      <c r="P7338" s="4" t="str">
        <f t="shared" si="156"/>
        <v/>
      </c>
    </row>
    <row r="7339" spans="11:16" x14ac:dyDescent="0.25">
      <c r="K7339" s="5"/>
      <c r="P7339" s="4" t="str">
        <f t="shared" si="156"/>
        <v/>
      </c>
    </row>
    <row r="7340" spans="11:16" x14ac:dyDescent="0.25">
      <c r="K7340" s="5"/>
      <c r="P7340" s="4" t="str">
        <f t="shared" si="156"/>
        <v/>
      </c>
    </row>
    <row r="7341" spans="11:16" x14ac:dyDescent="0.25">
      <c r="K7341" s="5"/>
      <c r="P7341" s="4" t="str">
        <f t="shared" si="156"/>
        <v/>
      </c>
    </row>
    <row r="7342" spans="11:16" x14ac:dyDescent="0.25">
      <c r="K7342" s="5"/>
      <c r="P7342" s="4" t="str">
        <f t="shared" si="156"/>
        <v/>
      </c>
    </row>
    <row r="7343" spans="11:16" x14ac:dyDescent="0.25">
      <c r="K7343" s="5"/>
      <c r="P7343" s="4" t="str">
        <f t="shared" si="156"/>
        <v/>
      </c>
    </row>
    <row r="7344" spans="11:16" x14ac:dyDescent="0.25">
      <c r="K7344" s="5"/>
      <c r="P7344" s="4" t="str">
        <f t="shared" si="156"/>
        <v/>
      </c>
    </row>
    <row r="7345" spans="11:16" x14ac:dyDescent="0.25">
      <c r="K7345" s="5"/>
      <c r="P7345" s="4" t="str">
        <f t="shared" si="156"/>
        <v/>
      </c>
    </row>
    <row r="7346" spans="11:16" x14ac:dyDescent="0.25">
      <c r="K7346" s="5"/>
      <c r="P7346" s="4" t="str">
        <f t="shared" si="156"/>
        <v/>
      </c>
    </row>
    <row r="7347" spans="11:16" x14ac:dyDescent="0.25">
      <c r="K7347" s="5"/>
      <c r="P7347" s="4" t="str">
        <f t="shared" si="156"/>
        <v/>
      </c>
    </row>
    <row r="7348" spans="11:16" x14ac:dyDescent="0.25">
      <c r="K7348" s="5"/>
      <c r="P7348" s="4" t="str">
        <f t="shared" si="156"/>
        <v/>
      </c>
    </row>
    <row r="7349" spans="11:16" x14ac:dyDescent="0.25">
      <c r="K7349" s="5"/>
      <c r="P7349" s="4" t="str">
        <f t="shared" si="156"/>
        <v/>
      </c>
    </row>
    <row r="7350" spans="11:16" x14ac:dyDescent="0.25">
      <c r="K7350" s="5"/>
      <c r="P7350" s="4" t="str">
        <f t="shared" si="156"/>
        <v/>
      </c>
    </row>
    <row r="7351" spans="11:16" x14ac:dyDescent="0.25">
      <c r="K7351" s="5"/>
      <c r="P7351" s="4" t="str">
        <f t="shared" si="156"/>
        <v/>
      </c>
    </row>
    <row r="7352" spans="11:16" x14ac:dyDescent="0.25">
      <c r="K7352" s="5"/>
      <c r="P7352" s="4" t="str">
        <f t="shared" si="156"/>
        <v/>
      </c>
    </row>
    <row r="7353" spans="11:16" x14ac:dyDescent="0.25">
      <c r="K7353" s="5"/>
      <c r="P7353" s="4" t="str">
        <f t="shared" si="156"/>
        <v/>
      </c>
    </row>
    <row r="7354" spans="11:16" x14ac:dyDescent="0.25">
      <c r="K7354" s="5"/>
      <c r="P7354" s="4" t="str">
        <f t="shared" si="156"/>
        <v/>
      </c>
    </row>
    <row r="7355" spans="11:16" x14ac:dyDescent="0.25">
      <c r="K7355" s="5"/>
      <c r="P7355" s="4" t="str">
        <f t="shared" si="156"/>
        <v/>
      </c>
    </row>
    <row r="7356" spans="11:16" x14ac:dyDescent="0.25">
      <c r="K7356" s="5"/>
      <c r="P7356" s="4" t="str">
        <f t="shared" si="156"/>
        <v/>
      </c>
    </row>
    <row r="7357" spans="11:16" x14ac:dyDescent="0.25">
      <c r="K7357" s="5"/>
      <c r="P7357" s="4" t="str">
        <f t="shared" si="156"/>
        <v/>
      </c>
    </row>
    <row r="7358" spans="11:16" x14ac:dyDescent="0.25">
      <c r="K7358" s="5"/>
      <c r="P7358" s="4" t="str">
        <f t="shared" si="156"/>
        <v/>
      </c>
    </row>
    <row r="7359" spans="11:16" x14ac:dyDescent="0.25">
      <c r="K7359" s="5"/>
      <c r="P7359" s="4" t="str">
        <f t="shared" si="156"/>
        <v/>
      </c>
    </row>
    <row r="7360" spans="11:16" x14ac:dyDescent="0.25">
      <c r="K7360" s="5"/>
      <c r="P7360" s="4" t="str">
        <f t="shared" si="156"/>
        <v/>
      </c>
    </row>
    <row r="7361" spans="11:16" x14ac:dyDescent="0.25">
      <c r="K7361" s="5"/>
      <c r="P7361" s="4" t="str">
        <f t="shared" si="156"/>
        <v/>
      </c>
    </row>
    <row r="7362" spans="11:16" x14ac:dyDescent="0.25">
      <c r="K7362" s="5"/>
      <c r="P7362" s="4" t="str">
        <f t="shared" si="156"/>
        <v/>
      </c>
    </row>
    <row r="7363" spans="11:16" x14ac:dyDescent="0.25">
      <c r="K7363" s="5"/>
      <c r="P7363" s="4" t="str">
        <f t="shared" ref="P7363:P7426" si="157">LEFT($A7363,22)</f>
        <v/>
      </c>
    </row>
    <row r="7364" spans="11:16" x14ac:dyDescent="0.25">
      <c r="K7364" s="5"/>
      <c r="P7364" s="4" t="str">
        <f t="shared" si="157"/>
        <v/>
      </c>
    </row>
    <row r="7365" spans="11:16" x14ac:dyDescent="0.25">
      <c r="K7365" s="5"/>
      <c r="P7365" s="4" t="str">
        <f t="shared" si="157"/>
        <v/>
      </c>
    </row>
    <row r="7366" spans="11:16" x14ac:dyDescent="0.25">
      <c r="K7366" s="5"/>
      <c r="P7366" s="4" t="str">
        <f t="shared" si="157"/>
        <v/>
      </c>
    </row>
    <row r="7367" spans="11:16" x14ac:dyDescent="0.25">
      <c r="K7367" s="5"/>
      <c r="P7367" s="4" t="str">
        <f t="shared" si="157"/>
        <v/>
      </c>
    </row>
    <row r="7368" spans="11:16" x14ac:dyDescent="0.25">
      <c r="K7368" s="5"/>
      <c r="P7368" s="4" t="str">
        <f t="shared" si="157"/>
        <v/>
      </c>
    </row>
    <row r="7369" spans="11:16" x14ac:dyDescent="0.25">
      <c r="K7369" s="5"/>
      <c r="P7369" s="4" t="str">
        <f t="shared" si="157"/>
        <v/>
      </c>
    </row>
    <row r="7370" spans="11:16" x14ac:dyDescent="0.25">
      <c r="K7370" s="5"/>
      <c r="P7370" s="4" t="str">
        <f t="shared" si="157"/>
        <v/>
      </c>
    </row>
    <row r="7371" spans="11:16" x14ac:dyDescent="0.25">
      <c r="K7371" s="5"/>
      <c r="P7371" s="4" t="str">
        <f t="shared" si="157"/>
        <v/>
      </c>
    </row>
    <row r="7372" spans="11:16" x14ac:dyDescent="0.25">
      <c r="K7372" s="5"/>
      <c r="P7372" s="4" t="str">
        <f t="shared" si="157"/>
        <v/>
      </c>
    </row>
    <row r="7373" spans="11:16" x14ac:dyDescent="0.25">
      <c r="K7373" s="5"/>
      <c r="P7373" s="4" t="str">
        <f t="shared" si="157"/>
        <v/>
      </c>
    </row>
    <row r="7374" spans="11:16" x14ac:dyDescent="0.25">
      <c r="K7374" s="5"/>
      <c r="P7374" s="4" t="str">
        <f t="shared" si="157"/>
        <v/>
      </c>
    </row>
    <row r="7375" spans="11:16" x14ac:dyDescent="0.25">
      <c r="K7375" s="5"/>
      <c r="P7375" s="4" t="str">
        <f t="shared" si="157"/>
        <v/>
      </c>
    </row>
    <row r="7376" spans="11:16" x14ac:dyDescent="0.25">
      <c r="K7376" s="5"/>
      <c r="P7376" s="4" t="str">
        <f t="shared" si="157"/>
        <v/>
      </c>
    </row>
    <row r="7377" spans="11:16" x14ac:dyDescent="0.25">
      <c r="K7377" s="5"/>
      <c r="P7377" s="4" t="str">
        <f t="shared" si="157"/>
        <v/>
      </c>
    </row>
    <row r="7378" spans="11:16" x14ac:dyDescent="0.25">
      <c r="K7378" s="5"/>
      <c r="P7378" s="4" t="str">
        <f t="shared" si="157"/>
        <v/>
      </c>
    </row>
    <row r="7379" spans="11:16" x14ac:dyDescent="0.25">
      <c r="K7379" s="5"/>
      <c r="P7379" s="4" t="str">
        <f t="shared" si="157"/>
        <v/>
      </c>
    </row>
    <row r="7380" spans="11:16" x14ac:dyDescent="0.25">
      <c r="K7380" s="5"/>
      <c r="P7380" s="4" t="str">
        <f t="shared" si="157"/>
        <v/>
      </c>
    </row>
    <row r="7381" spans="11:16" x14ac:dyDescent="0.25">
      <c r="K7381" s="5"/>
      <c r="P7381" s="4" t="str">
        <f t="shared" si="157"/>
        <v/>
      </c>
    </row>
    <row r="7382" spans="11:16" x14ac:dyDescent="0.25">
      <c r="K7382" s="5"/>
      <c r="P7382" s="4" t="str">
        <f t="shared" si="157"/>
        <v/>
      </c>
    </row>
    <row r="7383" spans="11:16" x14ac:dyDescent="0.25">
      <c r="K7383" s="5"/>
      <c r="P7383" s="4" t="str">
        <f t="shared" si="157"/>
        <v/>
      </c>
    </row>
    <row r="7384" spans="11:16" x14ac:dyDescent="0.25">
      <c r="K7384" s="5"/>
      <c r="P7384" s="4" t="str">
        <f t="shared" si="157"/>
        <v/>
      </c>
    </row>
    <row r="7385" spans="11:16" x14ac:dyDescent="0.25">
      <c r="K7385" s="5"/>
      <c r="P7385" s="4" t="str">
        <f t="shared" si="157"/>
        <v/>
      </c>
    </row>
    <row r="7386" spans="11:16" x14ac:dyDescent="0.25">
      <c r="K7386" s="5"/>
      <c r="P7386" s="4" t="str">
        <f t="shared" si="157"/>
        <v/>
      </c>
    </row>
    <row r="7387" spans="11:16" x14ac:dyDescent="0.25">
      <c r="K7387" s="5"/>
      <c r="P7387" s="4" t="str">
        <f t="shared" si="157"/>
        <v/>
      </c>
    </row>
    <row r="7388" spans="11:16" x14ac:dyDescent="0.25">
      <c r="K7388" s="5"/>
      <c r="P7388" s="4" t="str">
        <f t="shared" si="157"/>
        <v/>
      </c>
    </row>
    <row r="7389" spans="11:16" x14ac:dyDescent="0.25">
      <c r="K7389" s="5"/>
      <c r="P7389" s="4" t="str">
        <f t="shared" si="157"/>
        <v/>
      </c>
    </row>
    <row r="7390" spans="11:16" x14ac:dyDescent="0.25">
      <c r="K7390" s="5"/>
      <c r="P7390" s="4" t="str">
        <f t="shared" si="157"/>
        <v/>
      </c>
    </row>
    <row r="7391" spans="11:16" x14ac:dyDescent="0.25">
      <c r="K7391" s="5"/>
      <c r="P7391" s="4" t="str">
        <f t="shared" si="157"/>
        <v/>
      </c>
    </row>
    <row r="7392" spans="11:16" x14ac:dyDescent="0.25">
      <c r="K7392" s="5"/>
      <c r="P7392" s="4" t="str">
        <f t="shared" si="157"/>
        <v/>
      </c>
    </row>
    <row r="7393" spans="11:16" x14ac:dyDescent="0.25">
      <c r="K7393" s="5"/>
      <c r="P7393" s="4" t="str">
        <f t="shared" si="157"/>
        <v/>
      </c>
    </row>
    <row r="7394" spans="11:16" x14ac:dyDescent="0.25">
      <c r="K7394" s="5"/>
      <c r="P7394" s="4" t="str">
        <f t="shared" si="157"/>
        <v/>
      </c>
    </row>
    <row r="7395" spans="11:16" x14ac:dyDescent="0.25">
      <c r="K7395" s="5"/>
      <c r="P7395" s="4" t="str">
        <f t="shared" si="157"/>
        <v/>
      </c>
    </row>
    <row r="7396" spans="11:16" x14ac:dyDescent="0.25">
      <c r="K7396" s="5"/>
      <c r="P7396" s="4" t="str">
        <f t="shared" si="157"/>
        <v/>
      </c>
    </row>
    <row r="7397" spans="11:16" x14ac:dyDescent="0.25">
      <c r="K7397" s="5"/>
      <c r="P7397" s="4" t="str">
        <f t="shared" si="157"/>
        <v/>
      </c>
    </row>
    <row r="7398" spans="11:16" x14ac:dyDescent="0.25">
      <c r="K7398" s="5"/>
      <c r="P7398" s="4" t="str">
        <f t="shared" si="157"/>
        <v/>
      </c>
    </row>
    <row r="7399" spans="11:16" x14ac:dyDescent="0.25">
      <c r="K7399" s="5"/>
      <c r="P7399" s="4" t="str">
        <f t="shared" si="157"/>
        <v/>
      </c>
    </row>
    <row r="7400" spans="11:16" x14ac:dyDescent="0.25">
      <c r="K7400" s="5"/>
      <c r="P7400" s="4" t="str">
        <f t="shared" si="157"/>
        <v/>
      </c>
    </row>
    <row r="7401" spans="11:16" x14ac:dyDescent="0.25">
      <c r="K7401" s="5"/>
      <c r="P7401" s="4" t="str">
        <f t="shared" si="157"/>
        <v/>
      </c>
    </row>
    <row r="7402" spans="11:16" x14ac:dyDescent="0.25">
      <c r="K7402" s="5"/>
      <c r="P7402" s="4" t="str">
        <f t="shared" si="157"/>
        <v/>
      </c>
    </row>
    <row r="7403" spans="11:16" x14ac:dyDescent="0.25">
      <c r="K7403" s="5"/>
      <c r="P7403" s="4" t="str">
        <f t="shared" si="157"/>
        <v/>
      </c>
    </row>
    <row r="7404" spans="11:16" x14ac:dyDescent="0.25">
      <c r="K7404" s="5"/>
      <c r="P7404" s="4" t="str">
        <f t="shared" si="157"/>
        <v/>
      </c>
    </row>
    <row r="7405" spans="11:16" x14ac:dyDescent="0.25">
      <c r="K7405" s="5"/>
      <c r="P7405" s="4" t="str">
        <f t="shared" si="157"/>
        <v/>
      </c>
    </row>
    <row r="7406" spans="11:16" x14ac:dyDescent="0.25">
      <c r="K7406" s="5"/>
      <c r="P7406" s="4" t="str">
        <f t="shared" si="157"/>
        <v/>
      </c>
    </row>
    <row r="7407" spans="11:16" x14ac:dyDescent="0.25">
      <c r="K7407" s="5"/>
      <c r="P7407" s="4" t="str">
        <f t="shared" si="157"/>
        <v/>
      </c>
    </row>
    <row r="7408" spans="11:16" x14ac:dyDescent="0.25">
      <c r="K7408" s="5"/>
      <c r="P7408" s="4" t="str">
        <f t="shared" si="157"/>
        <v/>
      </c>
    </row>
    <row r="7409" spans="11:16" x14ac:dyDescent="0.25">
      <c r="K7409" s="5"/>
      <c r="P7409" s="4" t="str">
        <f t="shared" si="157"/>
        <v/>
      </c>
    </row>
    <row r="7410" spans="11:16" x14ac:dyDescent="0.25">
      <c r="K7410" s="5"/>
      <c r="P7410" s="4" t="str">
        <f t="shared" si="157"/>
        <v/>
      </c>
    </row>
    <row r="7411" spans="11:16" x14ac:dyDescent="0.25">
      <c r="K7411" s="5"/>
      <c r="P7411" s="4" t="str">
        <f t="shared" si="157"/>
        <v/>
      </c>
    </row>
    <row r="7412" spans="11:16" x14ac:dyDescent="0.25">
      <c r="K7412" s="5"/>
      <c r="P7412" s="4" t="str">
        <f t="shared" si="157"/>
        <v/>
      </c>
    </row>
    <row r="7413" spans="11:16" x14ac:dyDescent="0.25">
      <c r="K7413" s="5"/>
      <c r="P7413" s="4" t="str">
        <f t="shared" si="157"/>
        <v/>
      </c>
    </row>
    <row r="7414" spans="11:16" x14ac:dyDescent="0.25">
      <c r="K7414" s="5"/>
      <c r="P7414" s="4" t="str">
        <f t="shared" si="157"/>
        <v/>
      </c>
    </row>
    <row r="7415" spans="11:16" x14ac:dyDescent="0.25">
      <c r="K7415" s="5"/>
      <c r="P7415" s="4" t="str">
        <f t="shared" si="157"/>
        <v/>
      </c>
    </row>
    <row r="7416" spans="11:16" x14ac:dyDescent="0.25">
      <c r="K7416" s="5"/>
      <c r="P7416" s="4" t="str">
        <f t="shared" si="157"/>
        <v/>
      </c>
    </row>
    <row r="7417" spans="11:16" x14ac:dyDescent="0.25">
      <c r="K7417" s="5"/>
      <c r="P7417" s="4" t="str">
        <f t="shared" si="157"/>
        <v/>
      </c>
    </row>
    <row r="7418" spans="11:16" x14ac:dyDescent="0.25">
      <c r="K7418" s="5"/>
      <c r="P7418" s="4" t="str">
        <f t="shared" si="157"/>
        <v/>
      </c>
    </row>
    <row r="7419" spans="11:16" x14ac:dyDescent="0.25">
      <c r="K7419" s="5"/>
      <c r="P7419" s="4" t="str">
        <f t="shared" si="157"/>
        <v/>
      </c>
    </row>
    <row r="7420" spans="11:16" x14ac:dyDescent="0.25">
      <c r="K7420" s="5"/>
      <c r="P7420" s="4" t="str">
        <f t="shared" si="157"/>
        <v/>
      </c>
    </row>
    <row r="7421" spans="11:16" x14ac:dyDescent="0.25">
      <c r="K7421" s="5"/>
      <c r="P7421" s="4" t="str">
        <f t="shared" si="157"/>
        <v/>
      </c>
    </row>
    <row r="7422" spans="11:16" x14ac:dyDescent="0.25">
      <c r="K7422" s="5"/>
      <c r="P7422" s="4" t="str">
        <f t="shared" si="157"/>
        <v/>
      </c>
    </row>
    <row r="7423" spans="11:16" x14ac:dyDescent="0.25">
      <c r="K7423" s="5"/>
      <c r="P7423" s="4" t="str">
        <f t="shared" si="157"/>
        <v/>
      </c>
    </row>
    <row r="7424" spans="11:16" x14ac:dyDescent="0.25">
      <c r="K7424" s="5"/>
      <c r="P7424" s="4" t="str">
        <f t="shared" si="157"/>
        <v/>
      </c>
    </row>
    <row r="7425" spans="11:16" x14ac:dyDescent="0.25">
      <c r="K7425" s="5"/>
      <c r="P7425" s="4" t="str">
        <f t="shared" si="157"/>
        <v/>
      </c>
    </row>
    <row r="7426" spans="11:16" x14ac:dyDescent="0.25">
      <c r="K7426" s="5"/>
      <c r="P7426" s="4" t="str">
        <f t="shared" si="157"/>
        <v/>
      </c>
    </row>
    <row r="7427" spans="11:16" x14ac:dyDescent="0.25">
      <c r="K7427" s="5"/>
      <c r="P7427" s="4" t="str">
        <f t="shared" ref="P7427:P7490" si="158">LEFT($A7427,22)</f>
        <v/>
      </c>
    </row>
    <row r="7428" spans="11:16" x14ac:dyDescent="0.25">
      <c r="K7428" s="5"/>
      <c r="P7428" s="4" t="str">
        <f t="shared" si="158"/>
        <v/>
      </c>
    </row>
    <row r="7429" spans="11:16" x14ac:dyDescent="0.25">
      <c r="K7429" s="5"/>
      <c r="P7429" s="4" t="str">
        <f t="shared" si="158"/>
        <v/>
      </c>
    </row>
    <row r="7430" spans="11:16" x14ac:dyDescent="0.25">
      <c r="K7430" s="5"/>
      <c r="P7430" s="4" t="str">
        <f t="shared" si="158"/>
        <v/>
      </c>
    </row>
    <row r="7431" spans="11:16" x14ac:dyDescent="0.25">
      <c r="K7431" s="5"/>
      <c r="P7431" s="4" t="str">
        <f t="shared" si="158"/>
        <v/>
      </c>
    </row>
    <row r="7432" spans="11:16" x14ac:dyDescent="0.25">
      <c r="K7432" s="5"/>
      <c r="P7432" s="4" t="str">
        <f t="shared" si="158"/>
        <v/>
      </c>
    </row>
    <row r="7433" spans="11:16" x14ac:dyDescent="0.25">
      <c r="K7433" s="5"/>
      <c r="P7433" s="4" t="str">
        <f t="shared" si="158"/>
        <v/>
      </c>
    </row>
    <row r="7434" spans="11:16" x14ac:dyDescent="0.25">
      <c r="K7434" s="5"/>
      <c r="P7434" s="4" t="str">
        <f t="shared" si="158"/>
        <v/>
      </c>
    </row>
    <row r="7435" spans="11:16" x14ac:dyDescent="0.25">
      <c r="K7435" s="5"/>
      <c r="P7435" s="4" t="str">
        <f t="shared" si="158"/>
        <v/>
      </c>
    </row>
    <row r="7436" spans="11:16" x14ac:dyDescent="0.25">
      <c r="K7436" s="5"/>
      <c r="P7436" s="4" t="str">
        <f t="shared" si="158"/>
        <v/>
      </c>
    </row>
    <row r="7437" spans="11:16" x14ac:dyDescent="0.25">
      <c r="K7437" s="5"/>
      <c r="P7437" s="4" t="str">
        <f t="shared" si="158"/>
        <v/>
      </c>
    </row>
    <row r="7438" spans="11:16" x14ac:dyDescent="0.25">
      <c r="K7438" s="5"/>
      <c r="P7438" s="4" t="str">
        <f t="shared" si="158"/>
        <v/>
      </c>
    </row>
    <row r="7439" spans="11:16" x14ac:dyDescent="0.25">
      <c r="K7439" s="5"/>
      <c r="P7439" s="4" t="str">
        <f t="shared" si="158"/>
        <v/>
      </c>
    </row>
    <row r="7440" spans="11:16" x14ac:dyDescent="0.25">
      <c r="K7440" s="5"/>
      <c r="P7440" s="4" t="str">
        <f t="shared" si="158"/>
        <v/>
      </c>
    </row>
    <row r="7441" spans="11:16" x14ac:dyDescent="0.25">
      <c r="K7441" s="5"/>
      <c r="P7441" s="4" t="str">
        <f t="shared" si="158"/>
        <v/>
      </c>
    </row>
    <row r="7442" spans="11:16" x14ac:dyDescent="0.25">
      <c r="K7442" s="5"/>
      <c r="P7442" s="4" t="str">
        <f t="shared" si="158"/>
        <v/>
      </c>
    </row>
    <row r="7443" spans="11:16" x14ac:dyDescent="0.25">
      <c r="K7443" s="5"/>
      <c r="P7443" s="4" t="str">
        <f t="shared" si="158"/>
        <v/>
      </c>
    </row>
    <row r="7444" spans="11:16" x14ac:dyDescent="0.25">
      <c r="K7444" s="5"/>
      <c r="P7444" s="4" t="str">
        <f t="shared" si="158"/>
        <v/>
      </c>
    </row>
    <row r="7445" spans="11:16" x14ac:dyDescent="0.25">
      <c r="K7445" s="5"/>
      <c r="P7445" s="4" t="str">
        <f t="shared" si="158"/>
        <v/>
      </c>
    </row>
    <row r="7446" spans="11:16" x14ac:dyDescent="0.25">
      <c r="K7446" s="5"/>
      <c r="P7446" s="4" t="str">
        <f t="shared" si="158"/>
        <v/>
      </c>
    </row>
    <row r="7447" spans="11:16" x14ac:dyDescent="0.25">
      <c r="K7447" s="5"/>
      <c r="P7447" s="4" t="str">
        <f t="shared" si="158"/>
        <v/>
      </c>
    </row>
    <row r="7448" spans="11:16" x14ac:dyDescent="0.25">
      <c r="K7448" s="5"/>
      <c r="P7448" s="4" t="str">
        <f t="shared" si="158"/>
        <v/>
      </c>
    </row>
    <row r="7449" spans="11:16" x14ac:dyDescent="0.25">
      <c r="K7449" s="5"/>
      <c r="P7449" s="4" t="str">
        <f t="shared" si="158"/>
        <v/>
      </c>
    </row>
    <row r="7450" spans="11:16" x14ac:dyDescent="0.25">
      <c r="K7450" s="5"/>
      <c r="P7450" s="4" t="str">
        <f t="shared" si="158"/>
        <v/>
      </c>
    </row>
    <row r="7451" spans="11:16" x14ac:dyDescent="0.25">
      <c r="K7451" s="5"/>
      <c r="P7451" s="4" t="str">
        <f t="shared" si="158"/>
        <v/>
      </c>
    </row>
    <row r="7452" spans="11:16" x14ac:dyDescent="0.25">
      <c r="K7452" s="5"/>
      <c r="P7452" s="4" t="str">
        <f t="shared" si="158"/>
        <v/>
      </c>
    </row>
    <row r="7453" spans="11:16" x14ac:dyDescent="0.25">
      <c r="K7453" s="5"/>
      <c r="P7453" s="4" t="str">
        <f t="shared" si="158"/>
        <v/>
      </c>
    </row>
    <row r="7454" spans="11:16" x14ac:dyDescent="0.25">
      <c r="K7454" s="5"/>
      <c r="P7454" s="4" t="str">
        <f t="shared" si="158"/>
        <v/>
      </c>
    </row>
    <row r="7455" spans="11:16" x14ac:dyDescent="0.25">
      <c r="K7455" s="5"/>
      <c r="P7455" s="4" t="str">
        <f t="shared" si="158"/>
        <v/>
      </c>
    </row>
    <row r="7456" spans="11:16" x14ac:dyDescent="0.25">
      <c r="K7456" s="5"/>
      <c r="P7456" s="4" t="str">
        <f t="shared" si="158"/>
        <v/>
      </c>
    </row>
    <row r="7457" spans="11:16" x14ac:dyDescent="0.25">
      <c r="K7457" s="5"/>
      <c r="P7457" s="4" t="str">
        <f t="shared" si="158"/>
        <v/>
      </c>
    </row>
    <row r="7458" spans="11:16" x14ac:dyDescent="0.25">
      <c r="K7458" s="5"/>
      <c r="P7458" s="4" t="str">
        <f t="shared" si="158"/>
        <v/>
      </c>
    </row>
    <row r="7459" spans="11:16" x14ac:dyDescent="0.25">
      <c r="K7459" s="5"/>
      <c r="P7459" s="4" t="str">
        <f t="shared" si="158"/>
        <v/>
      </c>
    </row>
    <row r="7460" spans="11:16" x14ac:dyDescent="0.25">
      <c r="K7460" s="5"/>
      <c r="P7460" s="4" t="str">
        <f t="shared" si="158"/>
        <v/>
      </c>
    </row>
    <row r="7461" spans="11:16" x14ac:dyDescent="0.25">
      <c r="K7461" s="5"/>
      <c r="P7461" s="4" t="str">
        <f t="shared" si="158"/>
        <v/>
      </c>
    </row>
    <row r="7462" spans="11:16" x14ac:dyDescent="0.25">
      <c r="K7462" s="5"/>
      <c r="P7462" s="4" t="str">
        <f t="shared" si="158"/>
        <v/>
      </c>
    </row>
    <row r="7463" spans="11:16" x14ac:dyDescent="0.25">
      <c r="K7463" s="5"/>
      <c r="P7463" s="4" t="str">
        <f t="shared" si="158"/>
        <v/>
      </c>
    </row>
    <row r="7464" spans="11:16" x14ac:dyDescent="0.25">
      <c r="K7464" s="5"/>
      <c r="P7464" s="4" t="str">
        <f t="shared" si="158"/>
        <v/>
      </c>
    </row>
    <row r="7465" spans="11:16" x14ac:dyDescent="0.25">
      <c r="K7465" s="5"/>
      <c r="P7465" s="4" t="str">
        <f t="shared" si="158"/>
        <v/>
      </c>
    </row>
    <row r="7466" spans="11:16" x14ac:dyDescent="0.25">
      <c r="K7466" s="5"/>
      <c r="P7466" s="4" t="str">
        <f t="shared" si="158"/>
        <v/>
      </c>
    </row>
    <row r="7467" spans="11:16" x14ac:dyDescent="0.25">
      <c r="K7467" s="5"/>
      <c r="P7467" s="4" t="str">
        <f t="shared" si="158"/>
        <v/>
      </c>
    </row>
    <row r="7468" spans="11:16" x14ac:dyDescent="0.25">
      <c r="K7468" s="5"/>
      <c r="P7468" s="4" t="str">
        <f t="shared" si="158"/>
        <v/>
      </c>
    </row>
    <row r="7469" spans="11:16" x14ac:dyDescent="0.25">
      <c r="K7469" s="5"/>
      <c r="P7469" s="4" t="str">
        <f t="shared" si="158"/>
        <v/>
      </c>
    </row>
    <row r="7470" spans="11:16" x14ac:dyDescent="0.25">
      <c r="K7470" s="5"/>
      <c r="P7470" s="4" t="str">
        <f t="shared" si="158"/>
        <v/>
      </c>
    </row>
    <row r="7471" spans="11:16" x14ac:dyDescent="0.25">
      <c r="K7471" s="5"/>
      <c r="P7471" s="4" t="str">
        <f t="shared" si="158"/>
        <v/>
      </c>
    </row>
    <row r="7472" spans="11:16" x14ac:dyDescent="0.25">
      <c r="K7472" s="5"/>
      <c r="P7472" s="4" t="str">
        <f t="shared" si="158"/>
        <v/>
      </c>
    </row>
    <row r="7473" spans="11:16" x14ac:dyDescent="0.25">
      <c r="K7473" s="5"/>
      <c r="P7473" s="4" t="str">
        <f t="shared" si="158"/>
        <v/>
      </c>
    </row>
    <row r="7474" spans="11:16" x14ac:dyDescent="0.25">
      <c r="K7474" s="5"/>
      <c r="P7474" s="4" t="str">
        <f t="shared" si="158"/>
        <v/>
      </c>
    </row>
    <row r="7475" spans="11:16" x14ac:dyDescent="0.25">
      <c r="K7475" s="5"/>
      <c r="P7475" s="4" t="str">
        <f t="shared" si="158"/>
        <v/>
      </c>
    </row>
    <row r="7476" spans="11:16" x14ac:dyDescent="0.25">
      <c r="K7476" s="5"/>
      <c r="P7476" s="4" t="str">
        <f t="shared" si="158"/>
        <v/>
      </c>
    </row>
    <row r="7477" spans="11:16" x14ac:dyDescent="0.25">
      <c r="K7477" s="5"/>
      <c r="P7477" s="4" t="str">
        <f t="shared" si="158"/>
        <v/>
      </c>
    </row>
    <row r="7478" spans="11:16" x14ac:dyDescent="0.25">
      <c r="K7478" s="5"/>
      <c r="P7478" s="4" t="str">
        <f t="shared" si="158"/>
        <v/>
      </c>
    </row>
    <row r="7479" spans="11:16" x14ac:dyDescent="0.25">
      <c r="K7479" s="5"/>
      <c r="P7479" s="4" t="str">
        <f t="shared" si="158"/>
        <v/>
      </c>
    </row>
    <row r="7480" spans="11:16" x14ac:dyDescent="0.25">
      <c r="K7480" s="5"/>
      <c r="P7480" s="4" t="str">
        <f t="shared" si="158"/>
        <v/>
      </c>
    </row>
    <row r="7481" spans="11:16" x14ac:dyDescent="0.25">
      <c r="K7481" s="5"/>
      <c r="P7481" s="4" t="str">
        <f t="shared" si="158"/>
        <v/>
      </c>
    </row>
    <row r="7482" spans="11:16" x14ac:dyDescent="0.25">
      <c r="K7482" s="5"/>
      <c r="P7482" s="4" t="str">
        <f t="shared" si="158"/>
        <v/>
      </c>
    </row>
    <row r="7483" spans="11:16" x14ac:dyDescent="0.25">
      <c r="K7483" s="5"/>
      <c r="P7483" s="4" t="str">
        <f t="shared" si="158"/>
        <v/>
      </c>
    </row>
    <row r="7484" spans="11:16" x14ac:dyDescent="0.25">
      <c r="K7484" s="5"/>
      <c r="P7484" s="4" t="str">
        <f t="shared" si="158"/>
        <v/>
      </c>
    </row>
    <row r="7485" spans="11:16" x14ac:dyDescent="0.25">
      <c r="K7485" s="5"/>
      <c r="P7485" s="4" t="str">
        <f t="shared" si="158"/>
        <v/>
      </c>
    </row>
    <row r="7486" spans="11:16" x14ac:dyDescent="0.25">
      <c r="K7486" s="5"/>
      <c r="P7486" s="4" t="str">
        <f t="shared" si="158"/>
        <v/>
      </c>
    </row>
    <row r="7487" spans="11:16" x14ac:dyDescent="0.25">
      <c r="K7487" s="5"/>
      <c r="P7487" s="4" t="str">
        <f t="shared" si="158"/>
        <v/>
      </c>
    </row>
    <row r="7488" spans="11:16" x14ac:dyDescent="0.25">
      <c r="K7488" s="5"/>
      <c r="P7488" s="4" t="str">
        <f t="shared" si="158"/>
        <v/>
      </c>
    </row>
    <row r="7489" spans="11:16" x14ac:dyDescent="0.25">
      <c r="K7489" s="5"/>
      <c r="P7489" s="4" t="str">
        <f t="shared" si="158"/>
        <v/>
      </c>
    </row>
    <row r="7490" spans="11:16" x14ac:dyDescent="0.25">
      <c r="K7490" s="5"/>
      <c r="P7490" s="4" t="str">
        <f t="shared" si="158"/>
        <v/>
      </c>
    </row>
    <row r="7491" spans="11:16" x14ac:dyDescent="0.25">
      <c r="K7491" s="5"/>
      <c r="P7491" s="4" t="str">
        <f t="shared" ref="P7491:P7554" si="159">LEFT($A7491,22)</f>
        <v/>
      </c>
    </row>
    <row r="7492" spans="11:16" x14ac:dyDescent="0.25">
      <c r="K7492" s="5"/>
      <c r="P7492" s="4" t="str">
        <f t="shared" si="159"/>
        <v/>
      </c>
    </row>
    <row r="7493" spans="11:16" x14ac:dyDescent="0.25">
      <c r="K7493" s="5"/>
      <c r="P7493" s="4" t="str">
        <f t="shared" si="159"/>
        <v/>
      </c>
    </row>
    <row r="7494" spans="11:16" x14ac:dyDescent="0.25">
      <c r="K7494" s="5"/>
      <c r="P7494" s="4" t="str">
        <f t="shared" si="159"/>
        <v/>
      </c>
    </row>
    <row r="7495" spans="11:16" x14ac:dyDescent="0.25">
      <c r="K7495" s="5"/>
      <c r="P7495" s="4" t="str">
        <f t="shared" si="159"/>
        <v/>
      </c>
    </row>
    <row r="7496" spans="11:16" x14ac:dyDescent="0.25">
      <c r="K7496" s="5"/>
      <c r="P7496" s="4" t="str">
        <f t="shared" si="159"/>
        <v/>
      </c>
    </row>
    <row r="7497" spans="11:16" x14ac:dyDescent="0.25">
      <c r="K7497" s="5"/>
      <c r="P7497" s="4" t="str">
        <f t="shared" si="159"/>
        <v/>
      </c>
    </row>
    <row r="7498" spans="11:16" x14ac:dyDescent="0.25">
      <c r="K7498" s="5"/>
      <c r="P7498" s="4" t="str">
        <f t="shared" si="159"/>
        <v/>
      </c>
    </row>
    <row r="7499" spans="11:16" x14ac:dyDescent="0.25">
      <c r="K7499" s="5"/>
      <c r="P7499" s="4" t="str">
        <f t="shared" si="159"/>
        <v/>
      </c>
    </row>
    <row r="7500" spans="11:16" x14ac:dyDescent="0.25">
      <c r="K7500" s="5"/>
      <c r="P7500" s="4" t="str">
        <f t="shared" si="159"/>
        <v/>
      </c>
    </row>
    <row r="7501" spans="11:16" x14ac:dyDescent="0.25">
      <c r="K7501" s="5"/>
      <c r="P7501" s="4" t="str">
        <f t="shared" si="159"/>
        <v/>
      </c>
    </row>
    <row r="7502" spans="11:16" x14ac:dyDescent="0.25">
      <c r="K7502" s="5"/>
      <c r="P7502" s="4" t="str">
        <f t="shared" si="159"/>
        <v/>
      </c>
    </row>
    <row r="7503" spans="11:16" x14ac:dyDescent="0.25">
      <c r="K7503" s="5"/>
      <c r="P7503" s="4" t="str">
        <f t="shared" si="159"/>
        <v/>
      </c>
    </row>
    <row r="7504" spans="11:16" x14ac:dyDescent="0.25">
      <c r="K7504" s="5"/>
      <c r="P7504" s="4" t="str">
        <f t="shared" si="159"/>
        <v/>
      </c>
    </row>
    <row r="7505" spans="11:16" x14ac:dyDescent="0.25">
      <c r="K7505" s="5"/>
      <c r="P7505" s="4" t="str">
        <f t="shared" si="159"/>
        <v/>
      </c>
    </row>
    <row r="7506" spans="11:16" x14ac:dyDescent="0.25">
      <c r="K7506" s="5"/>
      <c r="P7506" s="4" t="str">
        <f t="shared" si="159"/>
        <v/>
      </c>
    </row>
    <row r="7507" spans="11:16" x14ac:dyDescent="0.25">
      <c r="K7507" s="5"/>
      <c r="P7507" s="4" t="str">
        <f t="shared" si="159"/>
        <v/>
      </c>
    </row>
    <row r="7508" spans="11:16" x14ac:dyDescent="0.25">
      <c r="K7508" s="5"/>
      <c r="P7508" s="4" t="str">
        <f t="shared" si="159"/>
        <v/>
      </c>
    </row>
    <row r="7509" spans="11:16" x14ac:dyDescent="0.25">
      <c r="K7509" s="5"/>
      <c r="P7509" s="4" t="str">
        <f t="shared" si="159"/>
        <v/>
      </c>
    </row>
    <row r="7510" spans="11:16" x14ac:dyDescent="0.25">
      <c r="K7510" s="5"/>
      <c r="P7510" s="4" t="str">
        <f t="shared" si="159"/>
        <v/>
      </c>
    </row>
    <row r="7511" spans="11:16" x14ac:dyDescent="0.25">
      <c r="K7511" s="5"/>
      <c r="P7511" s="4" t="str">
        <f t="shared" si="159"/>
        <v/>
      </c>
    </row>
    <row r="7512" spans="11:16" x14ac:dyDescent="0.25">
      <c r="K7512" s="5"/>
      <c r="P7512" s="4" t="str">
        <f t="shared" si="159"/>
        <v/>
      </c>
    </row>
    <row r="7513" spans="11:16" x14ac:dyDescent="0.25">
      <c r="K7513" s="5"/>
      <c r="P7513" s="4" t="str">
        <f t="shared" si="159"/>
        <v/>
      </c>
    </row>
    <row r="7514" spans="11:16" x14ac:dyDescent="0.25">
      <c r="K7514" s="5"/>
      <c r="P7514" s="4" t="str">
        <f t="shared" si="159"/>
        <v/>
      </c>
    </row>
    <row r="7515" spans="11:16" x14ac:dyDescent="0.25">
      <c r="K7515" s="5"/>
      <c r="P7515" s="4" t="str">
        <f t="shared" si="159"/>
        <v/>
      </c>
    </row>
    <row r="7516" spans="11:16" x14ac:dyDescent="0.25">
      <c r="K7516" s="5"/>
      <c r="P7516" s="4" t="str">
        <f t="shared" si="159"/>
        <v/>
      </c>
    </row>
    <row r="7517" spans="11:16" x14ac:dyDescent="0.25">
      <c r="K7517" s="5"/>
      <c r="P7517" s="4" t="str">
        <f t="shared" si="159"/>
        <v/>
      </c>
    </row>
    <row r="7518" spans="11:16" x14ac:dyDescent="0.25">
      <c r="K7518" s="5"/>
      <c r="P7518" s="4" t="str">
        <f t="shared" si="159"/>
        <v/>
      </c>
    </row>
    <row r="7519" spans="11:16" x14ac:dyDescent="0.25">
      <c r="K7519" s="5"/>
      <c r="P7519" s="4" t="str">
        <f t="shared" si="159"/>
        <v/>
      </c>
    </row>
    <row r="7520" spans="11:16" x14ac:dyDescent="0.25">
      <c r="K7520" s="5"/>
      <c r="P7520" s="4" t="str">
        <f t="shared" si="159"/>
        <v/>
      </c>
    </row>
    <row r="7521" spans="11:16" x14ac:dyDescent="0.25">
      <c r="K7521" s="5"/>
      <c r="P7521" s="4" t="str">
        <f t="shared" si="159"/>
        <v/>
      </c>
    </row>
    <row r="7522" spans="11:16" x14ac:dyDescent="0.25">
      <c r="K7522" s="5"/>
      <c r="P7522" s="4" t="str">
        <f t="shared" si="159"/>
        <v/>
      </c>
    </row>
    <row r="7523" spans="11:16" x14ac:dyDescent="0.25">
      <c r="K7523" s="5"/>
      <c r="P7523" s="4" t="str">
        <f t="shared" si="159"/>
        <v/>
      </c>
    </row>
    <row r="7524" spans="11:16" x14ac:dyDescent="0.25">
      <c r="K7524" s="5"/>
      <c r="P7524" s="4" t="str">
        <f t="shared" si="159"/>
        <v/>
      </c>
    </row>
    <row r="7525" spans="11:16" x14ac:dyDescent="0.25">
      <c r="K7525" s="5"/>
      <c r="P7525" s="4" t="str">
        <f t="shared" si="159"/>
        <v/>
      </c>
    </row>
    <row r="7526" spans="11:16" x14ac:dyDescent="0.25">
      <c r="K7526" s="5"/>
      <c r="P7526" s="4" t="str">
        <f t="shared" si="159"/>
        <v/>
      </c>
    </row>
    <row r="7527" spans="11:16" x14ac:dyDescent="0.25">
      <c r="K7527" s="5"/>
      <c r="P7527" s="4" t="str">
        <f t="shared" si="159"/>
        <v/>
      </c>
    </row>
    <row r="7528" spans="11:16" x14ac:dyDescent="0.25">
      <c r="K7528" s="5"/>
      <c r="P7528" s="4" t="str">
        <f t="shared" si="159"/>
        <v/>
      </c>
    </row>
    <row r="7529" spans="11:16" x14ac:dyDescent="0.25">
      <c r="K7529" s="5"/>
      <c r="P7529" s="4" t="str">
        <f t="shared" si="159"/>
        <v/>
      </c>
    </row>
    <row r="7530" spans="11:16" x14ac:dyDescent="0.25">
      <c r="K7530" s="5"/>
      <c r="P7530" s="4" t="str">
        <f t="shared" si="159"/>
        <v/>
      </c>
    </row>
    <row r="7531" spans="11:16" x14ac:dyDescent="0.25">
      <c r="K7531" s="5"/>
      <c r="P7531" s="4" t="str">
        <f t="shared" si="159"/>
        <v/>
      </c>
    </row>
    <row r="7532" spans="11:16" x14ac:dyDescent="0.25">
      <c r="K7532" s="5"/>
      <c r="P7532" s="4" t="str">
        <f t="shared" si="159"/>
        <v/>
      </c>
    </row>
    <row r="7533" spans="11:16" x14ac:dyDescent="0.25">
      <c r="K7533" s="5"/>
      <c r="P7533" s="4" t="str">
        <f t="shared" si="159"/>
        <v/>
      </c>
    </row>
    <row r="7534" spans="11:16" x14ac:dyDescent="0.25">
      <c r="K7534" s="5"/>
      <c r="P7534" s="4" t="str">
        <f t="shared" si="159"/>
        <v/>
      </c>
    </row>
    <row r="7535" spans="11:16" x14ac:dyDescent="0.25">
      <c r="K7535" s="5"/>
      <c r="P7535" s="4" t="str">
        <f t="shared" si="159"/>
        <v/>
      </c>
    </row>
    <row r="7536" spans="11:16" x14ac:dyDescent="0.25">
      <c r="K7536" s="5"/>
      <c r="P7536" s="4" t="str">
        <f t="shared" si="159"/>
        <v/>
      </c>
    </row>
    <row r="7537" spans="11:16" x14ac:dyDescent="0.25">
      <c r="K7537" s="5"/>
      <c r="P7537" s="4" t="str">
        <f t="shared" si="159"/>
        <v/>
      </c>
    </row>
    <row r="7538" spans="11:16" x14ac:dyDescent="0.25">
      <c r="K7538" s="5"/>
      <c r="P7538" s="4" t="str">
        <f t="shared" si="159"/>
        <v/>
      </c>
    </row>
    <row r="7539" spans="11:16" x14ac:dyDescent="0.25">
      <c r="K7539" s="5"/>
      <c r="P7539" s="4" t="str">
        <f t="shared" si="159"/>
        <v/>
      </c>
    </row>
    <row r="7540" spans="11:16" x14ac:dyDescent="0.25">
      <c r="K7540" s="5"/>
      <c r="P7540" s="4" t="str">
        <f t="shared" si="159"/>
        <v/>
      </c>
    </row>
    <row r="7541" spans="11:16" x14ac:dyDescent="0.25">
      <c r="K7541" s="5"/>
      <c r="P7541" s="4" t="str">
        <f t="shared" si="159"/>
        <v/>
      </c>
    </row>
    <row r="7542" spans="11:16" x14ac:dyDescent="0.25">
      <c r="K7542" s="5"/>
      <c r="P7542" s="4" t="str">
        <f t="shared" si="159"/>
        <v/>
      </c>
    </row>
    <row r="7543" spans="11:16" x14ac:dyDescent="0.25">
      <c r="K7543" s="5"/>
      <c r="P7543" s="4" t="str">
        <f t="shared" si="159"/>
        <v/>
      </c>
    </row>
    <row r="7544" spans="11:16" x14ac:dyDescent="0.25">
      <c r="K7544" s="5"/>
      <c r="P7544" s="4" t="str">
        <f t="shared" si="159"/>
        <v/>
      </c>
    </row>
    <row r="7545" spans="11:16" x14ac:dyDescent="0.25">
      <c r="K7545" s="5"/>
      <c r="P7545" s="4" t="str">
        <f t="shared" si="159"/>
        <v/>
      </c>
    </row>
    <row r="7546" spans="11:16" x14ac:dyDescent="0.25">
      <c r="K7546" s="5"/>
      <c r="P7546" s="4" t="str">
        <f t="shared" si="159"/>
        <v/>
      </c>
    </row>
    <row r="7547" spans="11:16" x14ac:dyDescent="0.25">
      <c r="K7547" s="5"/>
      <c r="P7547" s="4" t="str">
        <f t="shared" si="159"/>
        <v/>
      </c>
    </row>
    <row r="7548" spans="11:16" x14ac:dyDescent="0.25">
      <c r="K7548" s="5"/>
      <c r="P7548" s="4" t="str">
        <f t="shared" si="159"/>
        <v/>
      </c>
    </row>
    <row r="7549" spans="11:16" x14ac:dyDescent="0.25">
      <c r="K7549" s="5"/>
      <c r="P7549" s="4" t="str">
        <f t="shared" si="159"/>
        <v/>
      </c>
    </row>
    <row r="7550" spans="11:16" x14ac:dyDescent="0.25">
      <c r="K7550" s="5"/>
      <c r="P7550" s="4" t="str">
        <f t="shared" si="159"/>
        <v/>
      </c>
    </row>
    <row r="7551" spans="11:16" x14ac:dyDescent="0.25">
      <c r="K7551" s="5"/>
      <c r="P7551" s="4" t="str">
        <f t="shared" si="159"/>
        <v/>
      </c>
    </row>
    <row r="7552" spans="11:16" x14ac:dyDescent="0.25">
      <c r="K7552" s="5"/>
      <c r="P7552" s="4" t="str">
        <f t="shared" si="159"/>
        <v/>
      </c>
    </row>
    <row r="7553" spans="11:16" x14ac:dyDescent="0.25">
      <c r="K7553" s="5"/>
      <c r="P7553" s="4" t="str">
        <f t="shared" si="159"/>
        <v/>
      </c>
    </row>
    <row r="7554" spans="11:16" x14ac:dyDescent="0.25">
      <c r="K7554" s="5"/>
      <c r="P7554" s="4" t="str">
        <f t="shared" si="159"/>
        <v/>
      </c>
    </row>
    <row r="7555" spans="11:16" x14ac:dyDescent="0.25">
      <c r="K7555" s="5"/>
      <c r="P7555" s="4" t="str">
        <f t="shared" ref="P7555:P7618" si="160">LEFT($A7555,22)</f>
        <v/>
      </c>
    </row>
    <row r="7556" spans="11:16" x14ac:dyDescent="0.25">
      <c r="K7556" s="5"/>
      <c r="P7556" s="4" t="str">
        <f t="shared" si="160"/>
        <v/>
      </c>
    </row>
    <row r="7557" spans="11:16" x14ac:dyDescent="0.25">
      <c r="K7557" s="5"/>
      <c r="P7557" s="4" t="str">
        <f t="shared" si="160"/>
        <v/>
      </c>
    </row>
    <row r="7558" spans="11:16" x14ac:dyDescent="0.25">
      <c r="K7558" s="5"/>
      <c r="P7558" s="4" t="str">
        <f t="shared" si="160"/>
        <v/>
      </c>
    </row>
    <row r="7559" spans="11:16" x14ac:dyDescent="0.25">
      <c r="K7559" s="5"/>
      <c r="P7559" s="4" t="str">
        <f t="shared" si="160"/>
        <v/>
      </c>
    </row>
    <row r="7560" spans="11:16" x14ac:dyDescent="0.25">
      <c r="K7560" s="5"/>
      <c r="P7560" s="4" t="str">
        <f t="shared" si="160"/>
        <v/>
      </c>
    </row>
    <row r="7561" spans="11:16" x14ac:dyDescent="0.25">
      <c r="K7561" s="5"/>
      <c r="P7561" s="4" t="str">
        <f t="shared" si="160"/>
        <v/>
      </c>
    </row>
    <row r="7562" spans="11:16" x14ac:dyDescent="0.25">
      <c r="K7562" s="5"/>
      <c r="P7562" s="4" t="str">
        <f t="shared" si="160"/>
        <v/>
      </c>
    </row>
    <row r="7563" spans="11:16" x14ac:dyDescent="0.25">
      <c r="K7563" s="5"/>
      <c r="P7563" s="4" t="str">
        <f t="shared" si="160"/>
        <v/>
      </c>
    </row>
    <row r="7564" spans="11:16" x14ac:dyDescent="0.25">
      <c r="K7564" s="5"/>
      <c r="P7564" s="4" t="str">
        <f t="shared" si="160"/>
        <v/>
      </c>
    </row>
    <row r="7565" spans="11:16" x14ac:dyDescent="0.25">
      <c r="K7565" s="5"/>
      <c r="P7565" s="4" t="str">
        <f t="shared" si="160"/>
        <v/>
      </c>
    </row>
    <row r="7566" spans="11:16" x14ac:dyDescent="0.25">
      <c r="K7566" s="5"/>
      <c r="P7566" s="4" t="str">
        <f t="shared" si="160"/>
        <v/>
      </c>
    </row>
    <row r="7567" spans="11:16" x14ac:dyDescent="0.25">
      <c r="K7567" s="5"/>
      <c r="P7567" s="4" t="str">
        <f t="shared" si="160"/>
        <v/>
      </c>
    </row>
    <row r="7568" spans="11:16" x14ac:dyDescent="0.25">
      <c r="K7568" s="5"/>
      <c r="P7568" s="4" t="str">
        <f t="shared" si="160"/>
        <v/>
      </c>
    </row>
    <row r="7569" spans="11:16" x14ac:dyDescent="0.25">
      <c r="K7569" s="5"/>
      <c r="P7569" s="4" t="str">
        <f t="shared" si="160"/>
        <v/>
      </c>
    </row>
    <row r="7570" spans="11:16" x14ac:dyDescent="0.25">
      <c r="K7570" s="5"/>
      <c r="P7570" s="4" t="str">
        <f t="shared" si="160"/>
        <v/>
      </c>
    </row>
    <row r="7571" spans="11:16" x14ac:dyDescent="0.25">
      <c r="K7571" s="5"/>
      <c r="P7571" s="4" t="str">
        <f t="shared" si="160"/>
        <v/>
      </c>
    </row>
    <row r="7572" spans="11:16" x14ac:dyDescent="0.25">
      <c r="K7572" s="5"/>
      <c r="P7572" s="4" t="str">
        <f t="shared" si="160"/>
        <v/>
      </c>
    </row>
    <row r="7573" spans="11:16" x14ac:dyDescent="0.25">
      <c r="K7573" s="5"/>
      <c r="P7573" s="4" t="str">
        <f t="shared" si="160"/>
        <v/>
      </c>
    </row>
    <row r="7574" spans="11:16" x14ac:dyDescent="0.25">
      <c r="K7574" s="5"/>
      <c r="P7574" s="4" t="str">
        <f t="shared" si="160"/>
        <v/>
      </c>
    </row>
    <row r="7575" spans="11:16" x14ac:dyDescent="0.25">
      <c r="K7575" s="5"/>
      <c r="P7575" s="4" t="str">
        <f t="shared" si="160"/>
        <v/>
      </c>
    </row>
    <row r="7576" spans="11:16" x14ac:dyDescent="0.25">
      <c r="K7576" s="5"/>
      <c r="P7576" s="4" t="str">
        <f t="shared" si="160"/>
        <v/>
      </c>
    </row>
    <row r="7577" spans="11:16" x14ac:dyDescent="0.25">
      <c r="K7577" s="5"/>
      <c r="P7577" s="4" t="str">
        <f t="shared" si="160"/>
        <v/>
      </c>
    </row>
    <row r="7578" spans="11:16" x14ac:dyDescent="0.25">
      <c r="K7578" s="5"/>
      <c r="P7578" s="4" t="str">
        <f t="shared" si="160"/>
        <v/>
      </c>
    </row>
    <row r="7579" spans="11:16" x14ac:dyDescent="0.25">
      <c r="K7579" s="5"/>
      <c r="P7579" s="4" t="str">
        <f t="shared" si="160"/>
        <v/>
      </c>
    </row>
    <row r="7580" spans="11:16" x14ac:dyDescent="0.25">
      <c r="K7580" s="5"/>
      <c r="P7580" s="4" t="str">
        <f t="shared" si="160"/>
        <v/>
      </c>
    </row>
    <row r="7581" spans="11:16" x14ac:dyDescent="0.25">
      <c r="K7581" s="5"/>
      <c r="P7581" s="4" t="str">
        <f t="shared" si="160"/>
        <v/>
      </c>
    </row>
    <row r="7582" spans="11:16" x14ac:dyDescent="0.25">
      <c r="K7582" s="5"/>
      <c r="P7582" s="4" t="str">
        <f t="shared" si="160"/>
        <v/>
      </c>
    </row>
    <row r="7583" spans="11:16" x14ac:dyDescent="0.25">
      <c r="K7583" s="5"/>
      <c r="P7583" s="4" t="str">
        <f t="shared" si="160"/>
        <v/>
      </c>
    </row>
    <row r="7584" spans="11:16" x14ac:dyDescent="0.25">
      <c r="K7584" s="5"/>
      <c r="P7584" s="4" t="str">
        <f t="shared" si="160"/>
        <v/>
      </c>
    </row>
    <row r="7585" spans="11:16" x14ac:dyDescent="0.25">
      <c r="K7585" s="5"/>
      <c r="P7585" s="4" t="str">
        <f t="shared" si="160"/>
        <v/>
      </c>
    </row>
    <row r="7586" spans="11:16" x14ac:dyDescent="0.25">
      <c r="K7586" s="5"/>
      <c r="P7586" s="4" t="str">
        <f t="shared" si="160"/>
        <v/>
      </c>
    </row>
    <row r="7587" spans="11:16" x14ac:dyDescent="0.25">
      <c r="K7587" s="5"/>
      <c r="P7587" s="4" t="str">
        <f t="shared" si="160"/>
        <v/>
      </c>
    </row>
    <row r="7588" spans="11:16" x14ac:dyDescent="0.25">
      <c r="K7588" s="5"/>
      <c r="P7588" s="4" t="str">
        <f t="shared" si="160"/>
        <v/>
      </c>
    </row>
    <row r="7589" spans="11:16" x14ac:dyDescent="0.25">
      <c r="K7589" s="5"/>
      <c r="P7589" s="4" t="str">
        <f t="shared" si="160"/>
        <v/>
      </c>
    </row>
    <row r="7590" spans="11:16" x14ac:dyDescent="0.25">
      <c r="K7590" s="5"/>
      <c r="P7590" s="4" t="str">
        <f t="shared" si="160"/>
        <v/>
      </c>
    </row>
    <row r="7591" spans="11:16" x14ac:dyDescent="0.25">
      <c r="K7591" s="5"/>
      <c r="P7591" s="4" t="str">
        <f t="shared" si="160"/>
        <v/>
      </c>
    </row>
    <row r="7592" spans="11:16" x14ac:dyDescent="0.25">
      <c r="K7592" s="5"/>
      <c r="P7592" s="4" t="str">
        <f t="shared" si="160"/>
        <v/>
      </c>
    </row>
    <row r="7593" spans="11:16" x14ac:dyDescent="0.25">
      <c r="K7593" s="5"/>
      <c r="P7593" s="4" t="str">
        <f t="shared" si="160"/>
        <v/>
      </c>
    </row>
    <row r="7594" spans="11:16" x14ac:dyDescent="0.25">
      <c r="K7594" s="5"/>
      <c r="P7594" s="4" t="str">
        <f t="shared" si="160"/>
        <v/>
      </c>
    </row>
    <row r="7595" spans="11:16" x14ac:dyDescent="0.25">
      <c r="K7595" s="5"/>
      <c r="P7595" s="4" t="str">
        <f t="shared" si="160"/>
        <v/>
      </c>
    </row>
    <row r="7596" spans="11:16" x14ac:dyDescent="0.25">
      <c r="K7596" s="5"/>
      <c r="P7596" s="4" t="str">
        <f t="shared" si="160"/>
        <v/>
      </c>
    </row>
    <row r="7597" spans="11:16" x14ac:dyDescent="0.25">
      <c r="K7597" s="5"/>
      <c r="P7597" s="4" t="str">
        <f t="shared" si="160"/>
        <v/>
      </c>
    </row>
    <row r="7598" spans="11:16" x14ac:dyDescent="0.25">
      <c r="K7598" s="5"/>
      <c r="P7598" s="4" t="str">
        <f t="shared" si="160"/>
        <v/>
      </c>
    </row>
    <row r="7599" spans="11:16" x14ac:dyDescent="0.25">
      <c r="K7599" s="5"/>
      <c r="P7599" s="4" t="str">
        <f t="shared" si="160"/>
        <v/>
      </c>
    </row>
    <row r="7600" spans="11:16" x14ac:dyDescent="0.25">
      <c r="K7600" s="5"/>
      <c r="P7600" s="4" t="str">
        <f t="shared" si="160"/>
        <v/>
      </c>
    </row>
    <row r="7601" spans="11:16" x14ac:dyDescent="0.25">
      <c r="K7601" s="5"/>
      <c r="P7601" s="4" t="str">
        <f t="shared" si="160"/>
        <v/>
      </c>
    </row>
    <row r="7602" spans="11:16" x14ac:dyDescent="0.25">
      <c r="K7602" s="5"/>
      <c r="P7602" s="4" t="str">
        <f t="shared" si="160"/>
        <v/>
      </c>
    </row>
    <row r="7603" spans="11:16" x14ac:dyDescent="0.25">
      <c r="K7603" s="5"/>
      <c r="P7603" s="4" t="str">
        <f t="shared" si="160"/>
        <v/>
      </c>
    </row>
    <row r="7604" spans="11:16" x14ac:dyDescent="0.25">
      <c r="K7604" s="5"/>
      <c r="P7604" s="4" t="str">
        <f t="shared" si="160"/>
        <v/>
      </c>
    </row>
    <row r="7605" spans="11:16" x14ac:dyDescent="0.25">
      <c r="K7605" s="5"/>
      <c r="P7605" s="4" t="str">
        <f t="shared" si="160"/>
        <v/>
      </c>
    </row>
    <row r="7606" spans="11:16" x14ac:dyDescent="0.25">
      <c r="K7606" s="5"/>
      <c r="P7606" s="4" t="str">
        <f t="shared" si="160"/>
        <v/>
      </c>
    </row>
    <row r="7607" spans="11:16" x14ac:dyDescent="0.25">
      <c r="K7607" s="5"/>
      <c r="P7607" s="4" t="str">
        <f t="shared" si="160"/>
        <v/>
      </c>
    </row>
    <row r="7608" spans="11:16" x14ac:dyDescent="0.25">
      <c r="K7608" s="5"/>
      <c r="P7608" s="4" t="str">
        <f t="shared" si="160"/>
        <v/>
      </c>
    </row>
    <row r="7609" spans="11:16" x14ac:dyDescent="0.25">
      <c r="K7609" s="5"/>
      <c r="P7609" s="4" t="str">
        <f t="shared" si="160"/>
        <v/>
      </c>
    </row>
    <row r="7610" spans="11:16" x14ac:dyDescent="0.25">
      <c r="K7610" s="5"/>
      <c r="P7610" s="4" t="str">
        <f t="shared" si="160"/>
        <v/>
      </c>
    </row>
    <row r="7611" spans="11:16" x14ac:dyDescent="0.25">
      <c r="K7611" s="5"/>
      <c r="P7611" s="4" t="str">
        <f t="shared" si="160"/>
        <v/>
      </c>
    </row>
    <row r="7612" spans="11:16" x14ac:dyDescent="0.25">
      <c r="K7612" s="5"/>
      <c r="P7612" s="4" t="str">
        <f t="shared" si="160"/>
        <v/>
      </c>
    </row>
    <row r="7613" spans="11:16" x14ac:dyDescent="0.25">
      <c r="K7613" s="5"/>
      <c r="P7613" s="4" t="str">
        <f t="shared" si="160"/>
        <v/>
      </c>
    </row>
    <row r="7614" spans="11:16" x14ac:dyDescent="0.25">
      <c r="K7614" s="5"/>
      <c r="P7614" s="4" t="str">
        <f t="shared" si="160"/>
        <v/>
      </c>
    </row>
    <row r="7615" spans="11:16" x14ac:dyDescent="0.25">
      <c r="K7615" s="5"/>
      <c r="P7615" s="4" t="str">
        <f t="shared" si="160"/>
        <v/>
      </c>
    </row>
    <row r="7616" spans="11:16" x14ac:dyDescent="0.25">
      <c r="K7616" s="5"/>
      <c r="P7616" s="4" t="str">
        <f t="shared" si="160"/>
        <v/>
      </c>
    </row>
    <row r="7617" spans="11:16" x14ac:dyDescent="0.25">
      <c r="K7617" s="5"/>
      <c r="P7617" s="4" t="str">
        <f t="shared" si="160"/>
        <v/>
      </c>
    </row>
    <row r="7618" spans="11:16" x14ac:dyDescent="0.25">
      <c r="K7618" s="5"/>
      <c r="P7618" s="4" t="str">
        <f t="shared" si="160"/>
        <v/>
      </c>
    </row>
    <row r="7619" spans="11:16" x14ac:dyDescent="0.25">
      <c r="K7619" s="5"/>
      <c r="P7619" s="4" t="str">
        <f t="shared" ref="P7619:P7682" si="161">LEFT($A7619,22)</f>
        <v/>
      </c>
    </row>
    <row r="7620" spans="11:16" x14ac:dyDescent="0.25">
      <c r="K7620" s="5"/>
      <c r="P7620" s="4" t="str">
        <f t="shared" si="161"/>
        <v/>
      </c>
    </row>
    <row r="7621" spans="11:16" x14ac:dyDescent="0.25">
      <c r="K7621" s="5"/>
      <c r="P7621" s="4" t="str">
        <f t="shared" si="161"/>
        <v/>
      </c>
    </row>
    <row r="7622" spans="11:16" x14ac:dyDescent="0.25">
      <c r="K7622" s="5"/>
      <c r="P7622" s="4" t="str">
        <f t="shared" si="161"/>
        <v/>
      </c>
    </row>
    <row r="7623" spans="11:16" x14ac:dyDescent="0.25">
      <c r="K7623" s="5"/>
      <c r="P7623" s="4" t="str">
        <f t="shared" si="161"/>
        <v/>
      </c>
    </row>
    <row r="7624" spans="11:16" x14ac:dyDescent="0.25">
      <c r="K7624" s="5"/>
      <c r="P7624" s="4" t="str">
        <f t="shared" si="161"/>
        <v/>
      </c>
    </row>
    <row r="7625" spans="11:16" x14ac:dyDescent="0.25">
      <c r="K7625" s="5"/>
      <c r="P7625" s="4" t="str">
        <f t="shared" si="161"/>
        <v/>
      </c>
    </row>
    <row r="7626" spans="11:16" x14ac:dyDescent="0.25">
      <c r="K7626" s="5"/>
      <c r="P7626" s="4" t="str">
        <f t="shared" si="161"/>
        <v/>
      </c>
    </row>
    <row r="7627" spans="11:16" x14ac:dyDescent="0.25">
      <c r="K7627" s="5"/>
      <c r="P7627" s="4" t="str">
        <f t="shared" si="161"/>
        <v/>
      </c>
    </row>
    <row r="7628" spans="11:16" x14ac:dyDescent="0.25">
      <c r="K7628" s="5"/>
      <c r="P7628" s="4" t="str">
        <f t="shared" si="161"/>
        <v/>
      </c>
    </row>
    <row r="7629" spans="11:16" x14ac:dyDescent="0.25">
      <c r="K7629" s="5"/>
      <c r="P7629" s="4" t="str">
        <f t="shared" si="161"/>
        <v/>
      </c>
    </row>
    <row r="7630" spans="11:16" x14ac:dyDescent="0.25">
      <c r="K7630" s="5"/>
      <c r="P7630" s="4" t="str">
        <f t="shared" si="161"/>
        <v/>
      </c>
    </row>
    <row r="7631" spans="11:16" x14ac:dyDescent="0.25">
      <c r="K7631" s="5"/>
      <c r="P7631" s="4" t="str">
        <f t="shared" si="161"/>
        <v/>
      </c>
    </row>
    <row r="7632" spans="11:16" x14ac:dyDescent="0.25">
      <c r="K7632" s="5"/>
      <c r="P7632" s="4" t="str">
        <f t="shared" si="161"/>
        <v/>
      </c>
    </row>
    <row r="7633" spans="11:16" x14ac:dyDescent="0.25">
      <c r="K7633" s="5"/>
      <c r="P7633" s="4" t="str">
        <f t="shared" si="161"/>
        <v/>
      </c>
    </row>
    <row r="7634" spans="11:16" x14ac:dyDescent="0.25">
      <c r="K7634" s="5"/>
      <c r="P7634" s="4" t="str">
        <f t="shared" si="161"/>
        <v/>
      </c>
    </row>
    <row r="7635" spans="11:16" x14ac:dyDescent="0.25">
      <c r="K7635" s="5"/>
      <c r="P7635" s="4" t="str">
        <f t="shared" si="161"/>
        <v/>
      </c>
    </row>
    <row r="7636" spans="11:16" x14ac:dyDescent="0.25">
      <c r="K7636" s="5"/>
      <c r="P7636" s="4" t="str">
        <f t="shared" si="161"/>
        <v/>
      </c>
    </row>
    <row r="7637" spans="11:16" x14ac:dyDescent="0.25">
      <c r="K7637" s="5"/>
      <c r="P7637" s="4" t="str">
        <f t="shared" si="161"/>
        <v/>
      </c>
    </row>
    <row r="7638" spans="11:16" x14ac:dyDescent="0.25">
      <c r="K7638" s="5"/>
      <c r="P7638" s="4" t="str">
        <f t="shared" si="161"/>
        <v/>
      </c>
    </row>
    <row r="7639" spans="11:16" x14ac:dyDescent="0.25">
      <c r="K7639" s="5"/>
      <c r="P7639" s="4" t="str">
        <f t="shared" si="161"/>
        <v/>
      </c>
    </row>
    <row r="7640" spans="11:16" x14ac:dyDescent="0.25">
      <c r="K7640" s="5"/>
      <c r="P7640" s="4" t="str">
        <f t="shared" si="161"/>
        <v/>
      </c>
    </row>
    <row r="7641" spans="11:16" x14ac:dyDescent="0.25">
      <c r="K7641" s="5"/>
      <c r="P7641" s="4" t="str">
        <f t="shared" si="161"/>
        <v/>
      </c>
    </row>
    <row r="7642" spans="11:16" x14ac:dyDescent="0.25">
      <c r="K7642" s="5"/>
      <c r="P7642" s="4" t="str">
        <f t="shared" si="161"/>
        <v/>
      </c>
    </row>
    <row r="7643" spans="11:16" x14ac:dyDescent="0.25">
      <c r="K7643" s="5"/>
      <c r="P7643" s="4" t="str">
        <f t="shared" si="161"/>
        <v/>
      </c>
    </row>
    <row r="7644" spans="11:16" x14ac:dyDescent="0.25">
      <c r="K7644" s="5"/>
      <c r="P7644" s="4" t="str">
        <f t="shared" si="161"/>
        <v/>
      </c>
    </row>
    <row r="7645" spans="11:16" x14ac:dyDescent="0.25">
      <c r="K7645" s="5"/>
      <c r="P7645" s="4" t="str">
        <f t="shared" si="161"/>
        <v/>
      </c>
    </row>
    <row r="7646" spans="11:16" x14ac:dyDescent="0.25">
      <c r="K7646" s="5"/>
      <c r="P7646" s="4" t="str">
        <f t="shared" si="161"/>
        <v/>
      </c>
    </row>
    <row r="7647" spans="11:16" x14ac:dyDescent="0.25">
      <c r="K7647" s="5"/>
      <c r="P7647" s="4" t="str">
        <f t="shared" si="161"/>
        <v/>
      </c>
    </row>
    <row r="7648" spans="11:16" x14ac:dyDescent="0.25">
      <c r="K7648" s="5"/>
      <c r="P7648" s="4" t="str">
        <f t="shared" si="161"/>
        <v/>
      </c>
    </row>
    <row r="7649" spans="11:16" x14ac:dyDescent="0.25">
      <c r="K7649" s="5"/>
      <c r="P7649" s="4" t="str">
        <f t="shared" si="161"/>
        <v/>
      </c>
    </row>
    <row r="7650" spans="11:16" x14ac:dyDescent="0.25">
      <c r="K7650" s="5"/>
      <c r="P7650" s="4" t="str">
        <f t="shared" si="161"/>
        <v/>
      </c>
    </row>
    <row r="7651" spans="11:16" x14ac:dyDescent="0.25">
      <c r="K7651" s="5"/>
      <c r="P7651" s="4" t="str">
        <f t="shared" si="161"/>
        <v/>
      </c>
    </row>
    <row r="7652" spans="11:16" x14ac:dyDescent="0.25">
      <c r="K7652" s="5"/>
      <c r="P7652" s="4" t="str">
        <f t="shared" si="161"/>
        <v/>
      </c>
    </row>
    <row r="7653" spans="11:16" x14ac:dyDescent="0.25">
      <c r="K7653" s="5"/>
      <c r="P7653" s="4" t="str">
        <f t="shared" si="161"/>
        <v/>
      </c>
    </row>
    <row r="7654" spans="11:16" x14ac:dyDescent="0.25">
      <c r="K7654" s="5"/>
      <c r="P7654" s="4" t="str">
        <f t="shared" si="161"/>
        <v/>
      </c>
    </row>
    <row r="7655" spans="11:16" x14ac:dyDescent="0.25">
      <c r="K7655" s="5"/>
      <c r="P7655" s="4" t="str">
        <f t="shared" si="161"/>
        <v/>
      </c>
    </row>
    <row r="7656" spans="11:16" x14ac:dyDescent="0.25">
      <c r="K7656" s="5"/>
      <c r="P7656" s="4" t="str">
        <f t="shared" si="161"/>
        <v/>
      </c>
    </row>
    <row r="7657" spans="11:16" x14ac:dyDescent="0.25">
      <c r="K7657" s="5"/>
      <c r="P7657" s="4" t="str">
        <f t="shared" si="161"/>
        <v/>
      </c>
    </row>
    <row r="7658" spans="11:16" x14ac:dyDescent="0.25">
      <c r="K7658" s="5"/>
      <c r="P7658" s="4" t="str">
        <f t="shared" si="161"/>
        <v/>
      </c>
    </row>
    <row r="7659" spans="11:16" x14ac:dyDescent="0.25">
      <c r="K7659" s="5"/>
      <c r="P7659" s="4" t="str">
        <f t="shared" si="161"/>
        <v/>
      </c>
    </row>
    <row r="7660" spans="11:16" x14ac:dyDescent="0.25">
      <c r="K7660" s="5"/>
      <c r="P7660" s="4" t="str">
        <f t="shared" si="161"/>
        <v/>
      </c>
    </row>
    <row r="7661" spans="11:16" x14ac:dyDescent="0.25">
      <c r="K7661" s="5"/>
      <c r="P7661" s="4" t="str">
        <f t="shared" si="161"/>
        <v/>
      </c>
    </row>
    <row r="7662" spans="11:16" x14ac:dyDescent="0.25">
      <c r="K7662" s="5"/>
      <c r="P7662" s="4" t="str">
        <f t="shared" si="161"/>
        <v/>
      </c>
    </row>
    <row r="7663" spans="11:16" x14ac:dyDescent="0.25">
      <c r="K7663" s="5"/>
      <c r="P7663" s="4" t="str">
        <f t="shared" si="161"/>
        <v/>
      </c>
    </row>
    <row r="7664" spans="11:16" x14ac:dyDescent="0.25">
      <c r="K7664" s="5"/>
      <c r="P7664" s="4" t="str">
        <f t="shared" si="161"/>
        <v/>
      </c>
    </row>
    <row r="7665" spans="11:16" x14ac:dyDescent="0.25">
      <c r="K7665" s="5"/>
      <c r="P7665" s="4" t="str">
        <f t="shared" si="161"/>
        <v/>
      </c>
    </row>
    <row r="7666" spans="11:16" x14ac:dyDescent="0.25">
      <c r="K7666" s="5"/>
      <c r="P7666" s="4" t="str">
        <f t="shared" si="161"/>
        <v/>
      </c>
    </row>
    <row r="7667" spans="11:16" x14ac:dyDescent="0.25">
      <c r="K7667" s="5"/>
      <c r="P7667" s="4" t="str">
        <f t="shared" si="161"/>
        <v/>
      </c>
    </row>
    <row r="7668" spans="11:16" x14ac:dyDescent="0.25">
      <c r="K7668" s="5"/>
      <c r="P7668" s="4" t="str">
        <f t="shared" si="161"/>
        <v/>
      </c>
    </row>
    <row r="7669" spans="11:16" x14ac:dyDescent="0.25">
      <c r="K7669" s="5"/>
      <c r="P7669" s="4" t="str">
        <f t="shared" si="161"/>
        <v/>
      </c>
    </row>
    <row r="7670" spans="11:16" x14ac:dyDescent="0.25">
      <c r="K7670" s="5"/>
      <c r="P7670" s="4" t="str">
        <f t="shared" si="161"/>
        <v/>
      </c>
    </row>
    <row r="7671" spans="11:16" x14ac:dyDescent="0.25">
      <c r="K7671" s="5"/>
      <c r="P7671" s="4" t="str">
        <f t="shared" si="161"/>
        <v/>
      </c>
    </row>
    <row r="7672" spans="11:16" x14ac:dyDescent="0.25">
      <c r="K7672" s="5"/>
      <c r="P7672" s="4" t="str">
        <f t="shared" si="161"/>
        <v/>
      </c>
    </row>
    <row r="7673" spans="11:16" x14ac:dyDescent="0.25">
      <c r="K7673" s="5"/>
      <c r="P7673" s="4" t="str">
        <f t="shared" si="161"/>
        <v/>
      </c>
    </row>
    <row r="7674" spans="11:16" x14ac:dyDescent="0.25">
      <c r="K7674" s="5"/>
      <c r="P7674" s="4" t="str">
        <f t="shared" si="161"/>
        <v/>
      </c>
    </row>
    <row r="7675" spans="11:16" x14ac:dyDescent="0.25">
      <c r="K7675" s="5"/>
      <c r="P7675" s="4" t="str">
        <f t="shared" si="161"/>
        <v/>
      </c>
    </row>
    <row r="7676" spans="11:16" x14ac:dyDescent="0.25">
      <c r="K7676" s="5"/>
      <c r="P7676" s="4" t="str">
        <f t="shared" si="161"/>
        <v/>
      </c>
    </row>
    <row r="7677" spans="11:16" x14ac:dyDescent="0.25">
      <c r="K7677" s="5"/>
      <c r="P7677" s="4" t="str">
        <f t="shared" si="161"/>
        <v/>
      </c>
    </row>
    <row r="7678" spans="11:16" x14ac:dyDescent="0.25">
      <c r="K7678" s="5"/>
      <c r="P7678" s="4" t="str">
        <f t="shared" si="161"/>
        <v/>
      </c>
    </row>
    <row r="7679" spans="11:16" x14ac:dyDescent="0.25">
      <c r="K7679" s="5"/>
      <c r="P7679" s="4" t="str">
        <f t="shared" si="161"/>
        <v/>
      </c>
    </row>
    <row r="7680" spans="11:16" x14ac:dyDescent="0.25">
      <c r="K7680" s="5"/>
      <c r="P7680" s="4" t="str">
        <f t="shared" si="161"/>
        <v/>
      </c>
    </row>
    <row r="7681" spans="11:16" x14ac:dyDescent="0.25">
      <c r="K7681" s="5"/>
      <c r="P7681" s="4" t="str">
        <f t="shared" si="161"/>
        <v/>
      </c>
    </row>
    <row r="7682" spans="11:16" x14ac:dyDescent="0.25">
      <c r="K7682" s="5"/>
      <c r="P7682" s="4" t="str">
        <f t="shared" si="161"/>
        <v/>
      </c>
    </row>
    <row r="7683" spans="11:16" x14ac:dyDescent="0.25">
      <c r="K7683" s="5"/>
      <c r="P7683" s="4" t="str">
        <f t="shared" ref="P7683:P7746" si="162">LEFT($A7683,22)</f>
        <v/>
      </c>
    </row>
    <row r="7684" spans="11:16" x14ac:dyDescent="0.25">
      <c r="K7684" s="5"/>
      <c r="P7684" s="4" t="str">
        <f t="shared" si="162"/>
        <v/>
      </c>
    </row>
    <row r="7685" spans="11:16" x14ac:dyDescent="0.25">
      <c r="K7685" s="5"/>
      <c r="P7685" s="4" t="str">
        <f t="shared" si="162"/>
        <v/>
      </c>
    </row>
    <row r="7686" spans="11:16" x14ac:dyDescent="0.25">
      <c r="K7686" s="5"/>
      <c r="P7686" s="4" t="str">
        <f t="shared" si="162"/>
        <v/>
      </c>
    </row>
    <row r="7687" spans="11:16" x14ac:dyDescent="0.25">
      <c r="K7687" s="5"/>
      <c r="P7687" s="4" t="str">
        <f t="shared" si="162"/>
        <v/>
      </c>
    </row>
    <row r="7688" spans="11:16" x14ac:dyDescent="0.25">
      <c r="K7688" s="5"/>
      <c r="P7688" s="4" t="str">
        <f t="shared" si="162"/>
        <v/>
      </c>
    </row>
    <row r="7689" spans="11:16" x14ac:dyDescent="0.25">
      <c r="K7689" s="5"/>
      <c r="P7689" s="4" t="str">
        <f t="shared" si="162"/>
        <v/>
      </c>
    </row>
    <row r="7690" spans="11:16" x14ac:dyDescent="0.25">
      <c r="K7690" s="5"/>
      <c r="P7690" s="4" t="str">
        <f t="shared" si="162"/>
        <v/>
      </c>
    </row>
    <row r="7691" spans="11:16" x14ac:dyDescent="0.25">
      <c r="K7691" s="5"/>
      <c r="P7691" s="4" t="str">
        <f t="shared" si="162"/>
        <v/>
      </c>
    </row>
    <row r="7692" spans="11:16" x14ac:dyDescent="0.25">
      <c r="K7692" s="5"/>
      <c r="P7692" s="4" t="str">
        <f t="shared" si="162"/>
        <v/>
      </c>
    </row>
    <row r="7693" spans="11:16" x14ac:dyDescent="0.25">
      <c r="K7693" s="5"/>
      <c r="P7693" s="4" t="str">
        <f t="shared" si="162"/>
        <v/>
      </c>
    </row>
    <row r="7694" spans="11:16" x14ac:dyDescent="0.25">
      <c r="K7694" s="5"/>
      <c r="P7694" s="4" t="str">
        <f t="shared" si="162"/>
        <v/>
      </c>
    </row>
    <row r="7695" spans="11:16" x14ac:dyDescent="0.25">
      <c r="K7695" s="5"/>
      <c r="P7695" s="4" t="str">
        <f t="shared" si="162"/>
        <v/>
      </c>
    </row>
    <row r="7696" spans="11:16" x14ac:dyDescent="0.25">
      <c r="K7696" s="5"/>
      <c r="P7696" s="4" t="str">
        <f t="shared" si="162"/>
        <v/>
      </c>
    </row>
    <row r="7697" spans="11:16" x14ac:dyDescent="0.25">
      <c r="K7697" s="5"/>
      <c r="P7697" s="4" t="str">
        <f t="shared" si="162"/>
        <v/>
      </c>
    </row>
    <row r="7698" spans="11:16" x14ac:dyDescent="0.25">
      <c r="K7698" s="5"/>
      <c r="P7698" s="4" t="str">
        <f t="shared" si="162"/>
        <v/>
      </c>
    </row>
    <row r="7699" spans="11:16" x14ac:dyDescent="0.25">
      <c r="K7699" s="5"/>
      <c r="P7699" s="4" t="str">
        <f t="shared" si="162"/>
        <v/>
      </c>
    </row>
    <row r="7700" spans="11:16" x14ac:dyDescent="0.25">
      <c r="K7700" s="5"/>
      <c r="P7700" s="4" t="str">
        <f t="shared" si="162"/>
        <v/>
      </c>
    </row>
    <row r="7701" spans="11:16" x14ac:dyDescent="0.25">
      <c r="K7701" s="5"/>
      <c r="P7701" s="4" t="str">
        <f t="shared" si="162"/>
        <v/>
      </c>
    </row>
    <row r="7702" spans="11:16" x14ac:dyDescent="0.25">
      <c r="K7702" s="5"/>
      <c r="P7702" s="4" t="str">
        <f t="shared" si="162"/>
        <v/>
      </c>
    </row>
    <row r="7703" spans="11:16" x14ac:dyDescent="0.25">
      <c r="K7703" s="5"/>
      <c r="P7703" s="4" t="str">
        <f t="shared" si="162"/>
        <v/>
      </c>
    </row>
    <row r="7704" spans="11:16" x14ac:dyDescent="0.25">
      <c r="K7704" s="5"/>
      <c r="P7704" s="4" t="str">
        <f t="shared" si="162"/>
        <v/>
      </c>
    </row>
    <row r="7705" spans="11:16" x14ac:dyDescent="0.25">
      <c r="K7705" s="5"/>
      <c r="P7705" s="4" t="str">
        <f t="shared" si="162"/>
        <v/>
      </c>
    </row>
    <row r="7706" spans="11:16" x14ac:dyDescent="0.25">
      <c r="K7706" s="5"/>
      <c r="P7706" s="4" t="str">
        <f t="shared" si="162"/>
        <v/>
      </c>
    </row>
    <row r="7707" spans="11:16" x14ac:dyDescent="0.25">
      <c r="K7707" s="5"/>
      <c r="P7707" s="4" t="str">
        <f t="shared" si="162"/>
        <v/>
      </c>
    </row>
    <row r="7708" spans="11:16" x14ac:dyDescent="0.25">
      <c r="K7708" s="5"/>
      <c r="P7708" s="4" t="str">
        <f t="shared" si="162"/>
        <v/>
      </c>
    </row>
    <row r="7709" spans="11:16" x14ac:dyDescent="0.25">
      <c r="K7709" s="5"/>
      <c r="P7709" s="4" t="str">
        <f t="shared" si="162"/>
        <v/>
      </c>
    </row>
    <row r="7710" spans="11:16" x14ac:dyDescent="0.25">
      <c r="K7710" s="5"/>
      <c r="P7710" s="4" t="str">
        <f t="shared" si="162"/>
        <v/>
      </c>
    </row>
    <row r="7711" spans="11:16" x14ac:dyDescent="0.25">
      <c r="K7711" s="5"/>
      <c r="P7711" s="4" t="str">
        <f t="shared" si="162"/>
        <v/>
      </c>
    </row>
    <row r="7712" spans="11:16" x14ac:dyDescent="0.25">
      <c r="K7712" s="5"/>
      <c r="P7712" s="4" t="str">
        <f t="shared" si="162"/>
        <v/>
      </c>
    </row>
    <row r="7713" spans="11:16" x14ac:dyDescent="0.25">
      <c r="K7713" s="5"/>
      <c r="P7713" s="4" t="str">
        <f t="shared" si="162"/>
        <v/>
      </c>
    </row>
    <row r="7714" spans="11:16" x14ac:dyDescent="0.25">
      <c r="K7714" s="5"/>
      <c r="P7714" s="4" t="str">
        <f t="shared" si="162"/>
        <v/>
      </c>
    </row>
    <row r="7715" spans="11:16" x14ac:dyDescent="0.25">
      <c r="K7715" s="5"/>
      <c r="P7715" s="4" t="str">
        <f t="shared" si="162"/>
        <v/>
      </c>
    </row>
    <row r="7716" spans="11:16" x14ac:dyDescent="0.25">
      <c r="K7716" s="5"/>
      <c r="P7716" s="4" t="str">
        <f t="shared" si="162"/>
        <v/>
      </c>
    </row>
    <row r="7717" spans="11:16" x14ac:dyDescent="0.25">
      <c r="K7717" s="5"/>
      <c r="P7717" s="4" t="str">
        <f t="shared" si="162"/>
        <v/>
      </c>
    </row>
    <row r="7718" spans="11:16" x14ac:dyDescent="0.25">
      <c r="K7718" s="5"/>
      <c r="P7718" s="4" t="str">
        <f t="shared" si="162"/>
        <v/>
      </c>
    </row>
    <row r="7719" spans="11:16" x14ac:dyDescent="0.25">
      <c r="K7719" s="5"/>
      <c r="P7719" s="4" t="str">
        <f t="shared" si="162"/>
        <v/>
      </c>
    </row>
    <row r="7720" spans="11:16" x14ac:dyDescent="0.25">
      <c r="K7720" s="5"/>
      <c r="P7720" s="4" t="str">
        <f t="shared" si="162"/>
        <v/>
      </c>
    </row>
    <row r="7721" spans="11:16" x14ac:dyDescent="0.25">
      <c r="K7721" s="5"/>
      <c r="P7721" s="4" t="str">
        <f t="shared" si="162"/>
        <v/>
      </c>
    </row>
    <row r="7722" spans="11:16" x14ac:dyDescent="0.25">
      <c r="K7722" s="5"/>
      <c r="P7722" s="4" t="str">
        <f t="shared" si="162"/>
        <v/>
      </c>
    </row>
    <row r="7723" spans="11:16" x14ac:dyDescent="0.25">
      <c r="K7723" s="5"/>
      <c r="P7723" s="4" t="str">
        <f t="shared" si="162"/>
        <v/>
      </c>
    </row>
    <row r="7724" spans="11:16" x14ac:dyDescent="0.25">
      <c r="K7724" s="5"/>
      <c r="P7724" s="4" t="str">
        <f t="shared" si="162"/>
        <v/>
      </c>
    </row>
    <row r="7725" spans="11:16" x14ac:dyDescent="0.25">
      <c r="K7725" s="5"/>
      <c r="P7725" s="4" t="str">
        <f t="shared" si="162"/>
        <v/>
      </c>
    </row>
    <row r="7726" spans="11:16" x14ac:dyDescent="0.25">
      <c r="K7726" s="5"/>
      <c r="P7726" s="4" t="str">
        <f t="shared" si="162"/>
        <v/>
      </c>
    </row>
    <row r="7727" spans="11:16" x14ac:dyDescent="0.25">
      <c r="K7727" s="5"/>
      <c r="P7727" s="4" t="str">
        <f t="shared" si="162"/>
        <v/>
      </c>
    </row>
    <row r="7728" spans="11:16" x14ac:dyDescent="0.25">
      <c r="K7728" s="5"/>
      <c r="P7728" s="4" t="str">
        <f t="shared" si="162"/>
        <v/>
      </c>
    </row>
    <row r="7729" spans="11:16" x14ac:dyDescent="0.25">
      <c r="K7729" s="5"/>
      <c r="P7729" s="4" t="str">
        <f t="shared" si="162"/>
        <v/>
      </c>
    </row>
    <row r="7730" spans="11:16" x14ac:dyDescent="0.25">
      <c r="K7730" s="5"/>
      <c r="P7730" s="4" t="str">
        <f t="shared" si="162"/>
        <v/>
      </c>
    </row>
    <row r="7731" spans="11:16" x14ac:dyDescent="0.25">
      <c r="K7731" s="5"/>
      <c r="P7731" s="4" t="str">
        <f t="shared" si="162"/>
        <v/>
      </c>
    </row>
    <row r="7732" spans="11:16" x14ac:dyDescent="0.25">
      <c r="K7732" s="5"/>
      <c r="P7732" s="4" t="str">
        <f t="shared" si="162"/>
        <v/>
      </c>
    </row>
    <row r="7733" spans="11:16" x14ac:dyDescent="0.25">
      <c r="K7733" s="5"/>
      <c r="P7733" s="4" t="str">
        <f t="shared" si="162"/>
        <v/>
      </c>
    </row>
    <row r="7734" spans="11:16" x14ac:dyDescent="0.25">
      <c r="K7734" s="5"/>
      <c r="P7734" s="4" t="str">
        <f t="shared" si="162"/>
        <v/>
      </c>
    </row>
    <row r="7735" spans="11:16" x14ac:dyDescent="0.25">
      <c r="K7735" s="5"/>
      <c r="P7735" s="4" t="str">
        <f t="shared" si="162"/>
        <v/>
      </c>
    </row>
    <row r="7736" spans="11:16" x14ac:dyDescent="0.25">
      <c r="K7736" s="5"/>
      <c r="P7736" s="4" t="str">
        <f t="shared" si="162"/>
        <v/>
      </c>
    </row>
    <row r="7737" spans="11:16" x14ac:dyDescent="0.25">
      <c r="K7737" s="5"/>
      <c r="P7737" s="4" t="str">
        <f t="shared" si="162"/>
        <v/>
      </c>
    </row>
    <row r="7738" spans="11:16" x14ac:dyDescent="0.25">
      <c r="K7738" s="5"/>
      <c r="P7738" s="4" t="str">
        <f t="shared" si="162"/>
        <v/>
      </c>
    </row>
    <row r="7739" spans="11:16" x14ac:dyDescent="0.25">
      <c r="K7739" s="5"/>
      <c r="P7739" s="4" t="str">
        <f t="shared" si="162"/>
        <v/>
      </c>
    </row>
    <row r="7740" spans="11:16" x14ac:dyDescent="0.25">
      <c r="K7740" s="5"/>
      <c r="P7740" s="4" t="str">
        <f t="shared" si="162"/>
        <v/>
      </c>
    </row>
    <row r="7741" spans="11:16" x14ac:dyDescent="0.25">
      <c r="K7741" s="5"/>
      <c r="P7741" s="4" t="str">
        <f t="shared" si="162"/>
        <v/>
      </c>
    </row>
    <row r="7742" spans="11:16" x14ac:dyDescent="0.25">
      <c r="K7742" s="5"/>
      <c r="P7742" s="4" t="str">
        <f t="shared" si="162"/>
        <v/>
      </c>
    </row>
    <row r="7743" spans="11:16" x14ac:dyDescent="0.25">
      <c r="K7743" s="5"/>
      <c r="P7743" s="4" t="str">
        <f t="shared" si="162"/>
        <v/>
      </c>
    </row>
    <row r="7744" spans="11:16" x14ac:dyDescent="0.25">
      <c r="K7744" s="5"/>
      <c r="P7744" s="4" t="str">
        <f t="shared" si="162"/>
        <v/>
      </c>
    </row>
    <row r="7745" spans="11:16" x14ac:dyDescent="0.25">
      <c r="K7745" s="5"/>
      <c r="P7745" s="4" t="str">
        <f t="shared" si="162"/>
        <v/>
      </c>
    </row>
    <row r="7746" spans="11:16" x14ac:dyDescent="0.25">
      <c r="K7746" s="5"/>
      <c r="P7746" s="4" t="str">
        <f t="shared" si="162"/>
        <v/>
      </c>
    </row>
    <row r="7747" spans="11:16" x14ac:dyDescent="0.25">
      <c r="K7747" s="5"/>
      <c r="P7747" s="4" t="str">
        <f t="shared" ref="P7747:P7810" si="163">LEFT($A7747,22)</f>
        <v/>
      </c>
    </row>
    <row r="7748" spans="11:16" x14ac:dyDescent="0.25">
      <c r="K7748" s="5"/>
      <c r="P7748" s="4" t="str">
        <f t="shared" si="163"/>
        <v/>
      </c>
    </row>
    <row r="7749" spans="11:16" x14ac:dyDescent="0.25">
      <c r="K7749" s="5"/>
      <c r="P7749" s="4" t="str">
        <f t="shared" si="163"/>
        <v/>
      </c>
    </row>
    <row r="7750" spans="11:16" x14ac:dyDescent="0.25">
      <c r="K7750" s="5"/>
      <c r="P7750" s="4" t="str">
        <f t="shared" si="163"/>
        <v/>
      </c>
    </row>
    <row r="7751" spans="11:16" x14ac:dyDescent="0.25">
      <c r="K7751" s="5"/>
      <c r="P7751" s="4" t="str">
        <f t="shared" si="163"/>
        <v/>
      </c>
    </row>
    <row r="7752" spans="11:16" x14ac:dyDescent="0.25">
      <c r="K7752" s="5"/>
      <c r="P7752" s="4" t="str">
        <f t="shared" si="163"/>
        <v/>
      </c>
    </row>
    <row r="7753" spans="11:16" x14ac:dyDescent="0.25">
      <c r="K7753" s="5"/>
      <c r="P7753" s="4" t="str">
        <f t="shared" si="163"/>
        <v/>
      </c>
    </row>
    <row r="7754" spans="11:16" x14ac:dyDescent="0.25">
      <c r="K7754" s="5"/>
      <c r="P7754" s="4" t="str">
        <f t="shared" si="163"/>
        <v/>
      </c>
    </row>
    <row r="7755" spans="11:16" x14ac:dyDescent="0.25">
      <c r="K7755" s="5"/>
      <c r="P7755" s="4" t="str">
        <f t="shared" si="163"/>
        <v/>
      </c>
    </row>
    <row r="7756" spans="11:16" x14ac:dyDescent="0.25">
      <c r="K7756" s="5"/>
      <c r="P7756" s="4" t="str">
        <f t="shared" si="163"/>
        <v/>
      </c>
    </row>
    <row r="7757" spans="11:16" x14ac:dyDescent="0.25">
      <c r="K7757" s="5"/>
      <c r="P7757" s="4" t="str">
        <f t="shared" si="163"/>
        <v/>
      </c>
    </row>
    <row r="7758" spans="11:16" x14ac:dyDescent="0.25">
      <c r="K7758" s="5"/>
      <c r="P7758" s="4" t="str">
        <f t="shared" si="163"/>
        <v/>
      </c>
    </row>
    <row r="7759" spans="11:16" x14ac:dyDescent="0.25">
      <c r="K7759" s="5"/>
      <c r="P7759" s="4" t="str">
        <f t="shared" si="163"/>
        <v/>
      </c>
    </row>
    <row r="7760" spans="11:16" x14ac:dyDescent="0.25">
      <c r="K7760" s="5"/>
      <c r="P7760" s="4" t="str">
        <f t="shared" si="163"/>
        <v/>
      </c>
    </row>
    <row r="7761" spans="11:16" x14ac:dyDescent="0.25">
      <c r="K7761" s="5"/>
      <c r="P7761" s="4" t="str">
        <f t="shared" si="163"/>
        <v/>
      </c>
    </row>
    <row r="7762" spans="11:16" x14ac:dyDescent="0.25">
      <c r="K7762" s="5"/>
      <c r="P7762" s="4" t="str">
        <f t="shared" si="163"/>
        <v/>
      </c>
    </row>
    <row r="7763" spans="11:16" x14ac:dyDescent="0.25">
      <c r="K7763" s="5"/>
      <c r="P7763" s="4" t="str">
        <f t="shared" si="163"/>
        <v/>
      </c>
    </row>
    <row r="7764" spans="11:16" x14ac:dyDescent="0.25">
      <c r="K7764" s="5"/>
      <c r="P7764" s="4" t="str">
        <f t="shared" si="163"/>
        <v/>
      </c>
    </row>
    <row r="7765" spans="11:16" x14ac:dyDescent="0.25">
      <c r="K7765" s="5"/>
      <c r="P7765" s="4" t="str">
        <f t="shared" si="163"/>
        <v/>
      </c>
    </row>
    <row r="7766" spans="11:16" x14ac:dyDescent="0.25">
      <c r="K7766" s="5"/>
      <c r="P7766" s="4" t="str">
        <f t="shared" si="163"/>
        <v/>
      </c>
    </row>
    <row r="7767" spans="11:16" x14ac:dyDescent="0.25">
      <c r="K7767" s="5"/>
      <c r="P7767" s="4" t="str">
        <f t="shared" si="163"/>
        <v/>
      </c>
    </row>
    <row r="7768" spans="11:16" x14ac:dyDescent="0.25">
      <c r="K7768" s="5"/>
      <c r="P7768" s="4" t="str">
        <f t="shared" si="163"/>
        <v/>
      </c>
    </row>
    <row r="7769" spans="11:16" x14ac:dyDescent="0.25">
      <c r="K7769" s="5"/>
      <c r="P7769" s="4" t="str">
        <f t="shared" si="163"/>
        <v/>
      </c>
    </row>
    <row r="7770" spans="11:16" x14ac:dyDescent="0.25">
      <c r="K7770" s="5"/>
      <c r="P7770" s="4" t="str">
        <f t="shared" si="163"/>
        <v/>
      </c>
    </row>
    <row r="7771" spans="11:16" x14ac:dyDescent="0.25">
      <c r="K7771" s="5"/>
      <c r="P7771" s="4" t="str">
        <f t="shared" si="163"/>
        <v/>
      </c>
    </row>
    <row r="7772" spans="11:16" x14ac:dyDescent="0.25">
      <c r="K7772" s="5"/>
      <c r="P7772" s="4" t="str">
        <f t="shared" si="163"/>
        <v/>
      </c>
    </row>
    <row r="7773" spans="11:16" x14ac:dyDescent="0.25">
      <c r="K7773" s="5"/>
      <c r="P7773" s="4" t="str">
        <f t="shared" si="163"/>
        <v/>
      </c>
    </row>
    <row r="7774" spans="11:16" x14ac:dyDescent="0.25">
      <c r="K7774" s="5"/>
      <c r="P7774" s="4" t="str">
        <f t="shared" si="163"/>
        <v/>
      </c>
    </row>
    <row r="7775" spans="11:16" x14ac:dyDescent="0.25">
      <c r="K7775" s="5"/>
      <c r="P7775" s="4" t="str">
        <f t="shared" si="163"/>
        <v/>
      </c>
    </row>
    <row r="7776" spans="11:16" x14ac:dyDescent="0.25">
      <c r="K7776" s="5"/>
      <c r="P7776" s="4" t="str">
        <f t="shared" si="163"/>
        <v/>
      </c>
    </row>
    <row r="7777" spans="11:16" x14ac:dyDescent="0.25">
      <c r="K7777" s="5"/>
      <c r="P7777" s="4" t="str">
        <f t="shared" si="163"/>
        <v/>
      </c>
    </row>
    <row r="7778" spans="11:16" x14ac:dyDescent="0.25">
      <c r="K7778" s="5"/>
      <c r="P7778" s="4" t="str">
        <f t="shared" si="163"/>
        <v/>
      </c>
    </row>
    <row r="7779" spans="11:16" x14ac:dyDescent="0.25">
      <c r="K7779" s="5"/>
      <c r="P7779" s="4" t="str">
        <f t="shared" si="163"/>
        <v/>
      </c>
    </row>
    <row r="7780" spans="11:16" x14ac:dyDescent="0.25">
      <c r="K7780" s="5"/>
      <c r="P7780" s="4" t="str">
        <f t="shared" si="163"/>
        <v/>
      </c>
    </row>
    <row r="7781" spans="11:16" x14ac:dyDescent="0.25">
      <c r="K7781" s="5"/>
      <c r="P7781" s="4" t="str">
        <f t="shared" si="163"/>
        <v/>
      </c>
    </row>
    <row r="7782" spans="11:16" x14ac:dyDescent="0.25">
      <c r="K7782" s="5"/>
      <c r="P7782" s="4" t="str">
        <f t="shared" si="163"/>
        <v/>
      </c>
    </row>
    <row r="7783" spans="11:16" x14ac:dyDescent="0.25">
      <c r="K7783" s="5"/>
      <c r="P7783" s="4" t="str">
        <f t="shared" si="163"/>
        <v/>
      </c>
    </row>
    <row r="7784" spans="11:16" x14ac:dyDescent="0.25">
      <c r="K7784" s="5"/>
      <c r="P7784" s="4" t="str">
        <f t="shared" si="163"/>
        <v/>
      </c>
    </row>
    <row r="7785" spans="11:16" x14ac:dyDescent="0.25">
      <c r="K7785" s="5"/>
      <c r="P7785" s="4" t="str">
        <f t="shared" si="163"/>
        <v/>
      </c>
    </row>
    <row r="7786" spans="11:16" x14ac:dyDescent="0.25">
      <c r="K7786" s="5"/>
      <c r="P7786" s="4" t="str">
        <f t="shared" si="163"/>
        <v/>
      </c>
    </row>
    <row r="7787" spans="11:16" x14ac:dyDescent="0.25">
      <c r="K7787" s="5"/>
      <c r="P7787" s="4" t="str">
        <f t="shared" si="163"/>
        <v/>
      </c>
    </row>
    <row r="7788" spans="11:16" x14ac:dyDescent="0.25">
      <c r="K7788" s="5"/>
      <c r="P7788" s="4" t="str">
        <f t="shared" si="163"/>
        <v/>
      </c>
    </row>
    <row r="7789" spans="11:16" x14ac:dyDescent="0.25">
      <c r="K7789" s="5"/>
      <c r="P7789" s="4" t="str">
        <f t="shared" si="163"/>
        <v/>
      </c>
    </row>
    <row r="7790" spans="11:16" x14ac:dyDescent="0.25">
      <c r="K7790" s="5"/>
      <c r="P7790" s="4" t="str">
        <f t="shared" si="163"/>
        <v/>
      </c>
    </row>
    <row r="7791" spans="11:16" x14ac:dyDescent="0.25">
      <c r="K7791" s="5"/>
      <c r="P7791" s="4" t="str">
        <f t="shared" si="163"/>
        <v/>
      </c>
    </row>
    <row r="7792" spans="11:16" x14ac:dyDescent="0.25">
      <c r="K7792" s="5"/>
      <c r="P7792" s="4" t="str">
        <f t="shared" si="163"/>
        <v/>
      </c>
    </row>
    <row r="7793" spans="11:16" x14ac:dyDescent="0.25">
      <c r="K7793" s="5"/>
      <c r="P7793" s="4" t="str">
        <f t="shared" si="163"/>
        <v/>
      </c>
    </row>
    <row r="7794" spans="11:16" x14ac:dyDescent="0.25">
      <c r="K7794" s="5"/>
      <c r="P7794" s="4" t="str">
        <f t="shared" si="163"/>
        <v/>
      </c>
    </row>
    <row r="7795" spans="11:16" x14ac:dyDescent="0.25">
      <c r="K7795" s="5"/>
      <c r="P7795" s="4" t="str">
        <f t="shared" si="163"/>
        <v/>
      </c>
    </row>
    <row r="7796" spans="11:16" x14ac:dyDescent="0.25">
      <c r="K7796" s="5"/>
      <c r="P7796" s="4" t="str">
        <f t="shared" si="163"/>
        <v/>
      </c>
    </row>
    <row r="7797" spans="11:16" x14ac:dyDescent="0.25">
      <c r="K7797" s="5"/>
      <c r="P7797" s="4" t="str">
        <f t="shared" si="163"/>
        <v/>
      </c>
    </row>
    <row r="7798" spans="11:16" x14ac:dyDescent="0.25">
      <c r="K7798" s="5"/>
      <c r="P7798" s="4" t="str">
        <f t="shared" si="163"/>
        <v/>
      </c>
    </row>
    <row r="7799" spans="11:16" x14ac:dyDescent="0.25">
      <c r="K7799" s="5"/>
      <c r="P7799" s="4" t="str">
        <f t="shared" si="163"/>
        <v/>
      </c>
    </row>
    <row r="7800" spans="11:16" x14ac:dyDescent="0.25">
      <c r="K7800" s="5"/>
      <c r="P7800" s="4" t="str">
        <f t="shared" si="163"/>
        <v/>
      </c>
    </row>
    <row r="7801" spans="11:16" x14ac:dyDescent="0.25">
      <c r="K7801" s="5"/>
      <c r="P7801" s="4" t="str">
        <f t="shared" si="163"/>
        <v/>
      </c>
    </row>
    <row r="7802" spans="11:16" x14ac:dyDescent="0.25">
      <c r="K7802" s="5"/>
      <c r="P7802" s="4" t="str">
        <f t="shared" si="163"/>
        <v/>
      </c>
    </row>
    <row r="7803" spans="11:16" x14ac:dyDescent="0.25">
      <c r="K7803" s="5"/>
      <c r="P7803" s="4" t="str">
        <f t="shared" si="163"/>
        <v/>
      </c>
    </row>
    <row r="7804" spans="11:16" x14ac:dyDescent="0.25">
      <c r="K7804" s="5"/>
      <c r="P7804" s="4" t="str">
        <f t="shared" si="163"/>
        <v/>
      </c>
    </row>
    <row r="7805" spans="11:16" x14ac:dyDescent="0.25">
      <c r="K7805" s="5"/>
      <c r="P7805" s="4" t="str">
        <f t="shared" si="163"/>
        <v/>
      </c>
    </row>
    <row r="7806" spans="11:16" x14ac:dyDescent="0.25">
      <c r="K7806" s="5"/>
      <c r="P7806" s="4" t="str">
        <f t="shared" si="163"/>
        <v/>
      </c>
    </row>
    <row r="7807" spans="11:16" x14ac:dyDescent="0.25">
      <c r="K7807" s="5"/>
      <c r="P7807" s="4" t="str">
        <f t="shared" si="163"/>
        <v/>
      </c>
    </row>
    <row r="7808" spans="11:16" x14ac:dyDescent="0.25">
      <c r="K7808" s="5"/>
      <c r="P7808" s="4" t="str">
        <f t="shared" si="163"/>
        <v/>
      </c>
    </row>
    <row r="7809" spans="11:16" x14ac:dyDescent="0.25">
      <c r="K7809" s="5"/>
      <c r="P7809" s="4" t="str">
        <f t="shared" si="163"/>
        <v/>
      </c>
    </row>
    <row r="7810" spans="11:16" x14ac:dyDescent="0.25">
      <c r="K7810" s="5"/>
      <c r="P7810" s="4" t="str">
        <f t="shared" si="163"/>
        <v/>
      </c>
    </row>
    <row r="7811" spans="11:16" x14ac:dyDescent="0.25">
      <c r="K7811" s="5"/>
      <c r="P7811" s="4" t="str">
        <f t="shared" ref="P7811:P7874" si="164">LEFT($A7811,22)</f>
        <v/>
      </c>
    </row>
    <row r="7812" spans="11:16" x14ac:dyDescent="0.25">
      <c r="K7812" s="5"/>
      <c r="P7812" s="4" t="str">
        <f t="shared" si="164"/>
        <v/>
      </c>
    </row>
    <row r="7813" spans="11:16" x14ac:dyDescent="0.25">
      <c r="K7813" s="5"/>
      <c r="P7813" s="4" t="str">
        <f t="shared" si="164"/>
        <v/>
      </c>
    </row>
    <row r="7814" spans="11:16" x14ac:dyDescent="0.25">
      <c r="K7814" s="5"/>
      <c r="P7814" s="4" t="str">
        <f t="shared" si="164"/>
        <v/>
      </c>
    </row>
    <row r="7815" spans="11:16" x14ac:dyDescent="0.25">
      <c r="K7815" s="5"/>
      <c r="P7815" s="4" t="str">
        <f t="shared" si="164"/>
        <v/>
      </c>
    </row>
    <row r="7816" spans="11:16" x14ac:dyDescent="0.25">
      <c r="K7816" s="5"/>
      <c r="P7816" s="4" t="str">
        <f t="shared" si="164"/>
        <v/>
      </c>
    </row>
    <row r="7817" spans="11:16" x14ac:dyDescent="0.25">
      <c r="K7817" s="5"/>
      <c r="P7817" s="4" t="str">
        <f t="shared" si="164"/>
        <v/>
      </c>
    </row>
    <row r="7818" spans="11:16" x14ac:dyDescent="0.25">
      <c r="K7818" s="5"/>
      <c r="P7818" s="4" t="str">
        <f t="shared" si="164"/>
        <v/>
      </c>
    </row>
    <row r="7819" spans="11:16" x14ac:dyDescent="0.25">
      <c r="K7819" s="5"/>
      <c r="P7819" s="4" t="str">
        <f t="shared" si="164"/>
        <v/>
      </c>
    </row>
    <row r="7820" spans="11:16" x14ac:dyDescent="0.25">
      <c r="K7820" s="5"/>
      <c r="P7820" s="4" t="str">
        <f t="shared" si="164"/>
        <v/>
      </c>
    </row>
    <row r="7821" spans="11:16" x14ac:dyDescent="0.25">
      <c r="K7821" s="5"/>
      <c r="P7821" s="4" t="str">
        <f t="shared" si="164"/>
        <v/>
      </c>
    </row>
    <row r="7822" spans="11:16" x14ac:dyDescent="0.25">
      <c r="K7822" s="5"/>
      <c r="P7822" s="4" t="str">
        <f t="shared" si="164"/>
        <v/>
      </c>
    </row>
    <row r="7823" spans="11:16" x14ac:dyDescent="0.25">
      <c r="K7823" s="5"/>
      <c r="P7823" s="4" t="str">
        <f t="shared" si="164"/>
        <v/>
      </c>
    </row>
    <row r="7824" spans="11:16" x14ac:dyDescent="0.25">
      <c r="K7824" s="5"/>
      <c r="P7824" s="4" t="str">
        <f t="shared" si="164"/>
        <v/>
      </c>
    </row>
    <row r="7825" spans="11:16" x14ac:dyDescent="0.25">
      <c r="K7825" s="5"/>
      <c r="P7825" s="4" t="str">
        <f t="shared" si="164"/>
        <v/>
      </c>
    </row>
    <row r="7826" spans="11:16" x14ac:dyDescent="0.25">
      <c r="K7826" s="5"/>
      <c r="P7826" s="4" t="str">
        <f t="shared" si="164"/>
        <v/>
      </c>
    </row>
    <row r="7827" spans="11:16" x14ac:dyDescent="0.25">
      <c r="K7827" s="5"/>
      <c r="P7827" s="4" t="str">
        <f t="shared" si="164"/>
        <v/>
      </c>
    </row>
    <row r="7828" spans="11:16" x14ac:dyDescent="0.25">
      <c r="K7828" s="5"/>
      <c r="P7828" s="4" t="str">
        <f t="shared" si="164"/>
        <v/>
      </c>
    </row>
    <row r="7829" spans="11:16" x14ac:dyDescent="0.25">
      <c r="K7829" s="5"/>
      <c r="P7829" s="4" t="str">
        <f t="shared" si="164"/>
        <v/>
      </c>
    </row>
    <row r="7830" spans="11:16" x14ac:dyDescent="0.25">
      <c r="K7830" s="5"/>
      <c r="P7830" s="4" t="str">
        <f t="shared" si="164"/>
        <v/>
      </c>
    </row>
    <row r="7831" spans="11:16" x14ac:dyDescent="0.25">
      <c r="K7831" s="5"/>
      <c r="P7831" s="4" t="str">
        <f t="shared" si="164"/>
        <v/>
      </c>
    </row>
    <row r="7832" spans="11:16" x14ac:dyDescent="0.25">
      <c r="K7832" s="5"/>
      <c r="P7832" s="4" t="str">
        <f t="shared" si="164"/>
        <v/>
      </c>
    </row>
    <row r="7833" spans="11:16" x14ac:dyDescent="0.25">
      <c r="K7833" s="5"/>
      <c r="P7833" s="4" t="str">
        <f t="shared" si="164"/>
        <v/>
      </c>
    </row>
    <row r="7834" spans="11:16" x14ac:dyDescent="0.25">
      <c r="K7834" s="5"/>
      <c r="P7834" s="4" t="str">
        <f t="shared" si="164"/>
        <v/>
      </c>
    </row>
    <row r="7835" spans="11:16" x14ac:dyDescent="0.25">
      <c r="K7835" s="5"/>
      <c r="P7835" s="4" t="str">
        <f t="shared" si="164"/>
        <v/>
      </c>
    </row>
    <row r="7836" spans="11:16" x14ac:dyDescent="0.25">
      <c r="K7836" s="5"/>
      <c r="P7836" s="4" t="str">
        <f t="shared" si="164"/>
        <v/>
      </c>
    </row>
    <row r="7837" spans="11:16" x14ac:dyDescent="0.25">
      <c r="K7837" s="5"/>
      <c r="P7837" s="4" t="str">
        <f t="shared" si="164"/>
        <v/>
      </c>
    </row>
    <row r="7838" spans="11:16" x14ac:dyDescent="0.25">
      <c r="K7838" s="5"/>
      <c r="P7838" s="4" t="str">
        <f t="shared" si="164"/>
        <v/>
      </c>
    </row>
    <row r="7839" spans="11:16" x14ac:dyDescent="0.25">
      <c r="K7839" s="5"/>
      <c r="P7839" s="4" t="str">
        <f t="shared" si="164"/>
        <v/>
      </c>
    </row>
    <row r="7840" spans="11:16" x14ac:dyDescent="0.25">
      <c r="K7840" s="5"/>
      <c r="P7840" s="4" t="str">
        <f t="shared" si="164"/>
        <v/>
      </c>
    </row>
    <row r="7841" spans="11:16" x14ac:dyDescent="0.25">
      <c r="K7841" s="5"/>
      <c r="P7841" s="4" t="str">
        <f t="shared" si="164"/>
        <v/>
      </c>
    </row>
    <row r="7842" spans="11:16" x14ac:dyDescent="0.25">
      <c r="K7842" s="5"/>
      <c r="P7842" s="4" t="str">
        <f t="shared" si="164"/>
        <v/>
      </c>
    </row>
    <row r="7843" spans="11:16" x14ac:dyDescent="0.25">
      <c r="K7843" s="5"/>
      <c r="P7843" s="4" t="str">
        <f t="shared" si="164"/>
        <v/>
      </c>
    </row>
    <row r="7844" spans="11:16" x14ac:dyDescent="0.25">
      <c r="K7844" s="5"/>
      <c r="P7844" s="4" t="str">
        <f t="shared" si="164"/>
        <v/>
      </c>
    </row>
    <row r="7845" spans="11:16" x14ac:dyDescent="0.25">
      <c r="K7845" s="5"/>
      <c r="P7845" s="4" t="str">
        <f t="shared" si="164"/>
        <v/>
      </c>
    </row>
    <row r="7846" spans="11:16" x14ac:dyDescent="0.25">
      <c r="K7846" s="5"/>
      <c r="P7846" s="4" t="str">
        <f t="shared" si="164"/>
        <v/>
      </c>
    </row>
    <row r="7847" spans="11:16" x14ac:dyDescent="0.25">
      <c r="K7847" s="5"/>
      <c r="P7847" s="4" t="str">
        <f t="shared" si="164"/>
        <v/>
      </c>
    </row>
    <row r="7848" spans="11:16" x14ac:dyDescent="0.25">
      <c r="K7848" s="5"/>
      <c r="P7848" s="4" t="str">
        <f t="shared" si="164"/>
        <v/>
      </c>
    </row>
    <row r="7849" spans="11:16" x14ac:dyDescent="0.25">
      <c r="K7849" s="5"/>
      <c r="P7849" s="4" t="str">
        <f t="shared" si="164"/>
        <v/>
      </c>
    </row>
    <row r="7850" spans="11:16" x14ac:dyDescent="0.25">
      <c r="K7850" s="5"/>
      <c r="P7850" s="4" t="str">
        <f t="shared" si="164"/>
        <v/>
      </c>
    </row>
    <row r="7851" spans="11:16" x14ac:dyDescent="0.25">
      <c r="K7851" s="5"/>
      <c r="P7851" s="4" t="str">
        <f t="shared" si="164"/>
        <v/>
      </c>
    </row>
    <row r="7852" spans="11:16" x14ac:dyDescent="0.25">
      <c r="K7852" s="5"/>
      <c r="P7852" s="4" t="str">
        <f t="shared" si="164"/>
        <v/>
      </c>
    </row>
    <row r="7853" spans="11:16" x14ac:dyDescent="0.25">
      <c r="K7853" s="5"/>
      <c r="P7853" s="4" t="str">
        <f t="shared" si="164"/>
        <v/>
      </c>
    </row>
    <row r="7854" spans="11:16" x14ac:dyDescent="0.25">
      <c r="K7854" s="5"/>
      <c r="P7854" s="4" t="str">
        <f t="shared" si="164"/>
        <v/>
      </c>
    </row>
    <row r="7855" spans="11:16" x14ac:dyDescent="0.25">
      <c r="K7855" s="5"/>
      <c r="P7855" s="4" t="str">
        <f t="shared" si="164"/>
        <v/>
      </c>
    </row>
    <row r="7856" spans="11:16" x14ac:dyDescent="0.25">
      <c r="K7856" s="5"/>
      <c r="P7856" s="4" t="str">
        <f t="shared" si="164"/>
        <v/>
      </c>
    </row>
    <row r="7857" spans="11:16" x14ac:dyDescent="0.25">
      <c r="K7857" s="5"/>
      <c r="P7857" s="4" t="str">
        <f t="shared" si="164"/>
        <v/>
      </c>
    </row>
    <row r="7858" spans="11:16" x14ac:dyDescent="0.25">
      <c r="K7858" s="5"/>
      <c r="P7858" s="4" t="str">
        <f t="shared" si="164"/>
        <v/>
      </c>
    </row>
    <row r="7859" spans="11:16" x14ac:dyDescent="0.25">
      <c r="K7859" s="5"/>
      <c r="P7859" s="4" t="str">
        <f t="shared" si="164"/>
        <v/>
      </c>
    </row>
    <row r="7860" spans="11:16" x14ac:dyDescent="0.25">
      <c r="K7860" s="5"/>
      <c r="P7860" s="4" t="str">
        <f t="shared" si="164"/>
        <v/>
      </c>
    </row>
    <row r="7861" spans="11:16" x14ac:dyDescent="0.25">
      <c r="K7861" s="5"/>
      <c r="P7861" s="4" t="str">
        <f t="shared" si="164"/>
        <v/>
      </c>
    </row>
    <row r="7862" spans="11:16" x14ac:dyDescent="0.25">
      <c r="K7862" s="5"/>
      <c r="P7862" s="4" t="str">
        <f t="shared" si="164"/>
        <v/>
      </c>
    </row>
    <row r="7863" spans="11:16" x14ac:dyDescent="0.25">
      <c r="K7863" s="5"/>
      <c r="P7863" s="4" t="str">
        <f t="shared" si="164"/>
        <v/>
      </c>
    </row>
    <row r="7864" spans="11:16" x14ac:dyDescent="0.25">
      <c r="K7864" s="5"/>
      <c r="P7864" s="4" t="str">
        <f t="shared" si="164"/>
        <v/>
      </c>
    </row>
    <row r="7865" spans="11:16" x14ac:dyDescent="0.25">
      <c r="K7865" s="5"/>
      <c r="P7865" s="4" t="str">
        <f t="shared" si="164"/>
        <v/>
      </c>
    </row>
    <row r="7866" spans="11:16" x14ac:dyDescent="0.25">
      <c r="K7866" s="5"/>
      <c r="P7866" s="4" t="str">
        <f t="shared" si="164"/>
        <v/>
      </c>
    </row>
    <row r="7867" spans="11:16" x14ac:dyDescent="0.25">
      <c r="K7867" s="5"/>
      <c r="P7867" s="4" t="str">
        <f t="shared" si="164"/>
        <v/>
      </c>
    </row>
    <row r="7868" spans="11:16" x14ac:dyDescent="0.25">
      <c r="K7868" s="5"/>
      <c r="P7868" s="4" t="str">
        <f t="shared" si="164"/>
        <v/>
      </c>
    </row>
    <row r="7869" spans="11:16" x14ac:dyDescent="0.25">
      <c r="K7869" s="5"/>
      <c r="P7869" s="4" t="str">
        <f t="shared" si="164"/>
        <v/>
      </c>
    </row>
    <row r="7870" spans="11:16" x14ac:dyDescent="0.25">
      <c r="K7870" s="5"/>
      <c r="P7870" s="4" t="str">
        <f t="shared" si="164"/>
        <v/>
      </c>
    </row>
    <row r="7871" spans="11:16" x14ac:dyDescent="0.25">
      <c r="K7871" s="5"/>
      <c r="P7871" s="4" t="str">
        <f t="shared" si="164"/>
        <v/>
      </c>
    </row>
    <row r="7872" spans="11:16" x14ac:dyDescent="0.25">
      <c r="K7872" s="5"/>
      <c r="P7872" s="4" t="str">
        <f t="shared" si="164"/>
        <v/>
      </c>
    </row>
    <row r="7873" spans="11:16" x14ac:dyDescent="0.25">
      <c r="K7873" s="5"/>
      <c r="P7873" s="4" t="str">
        <f t="shared" si="164"/>
        <v/>
      </c>
    </row>
    <row r="7874" spans="11:16" x14ac:dyDescent="0.25">
      <c r="K7874" s="5"/>
      <c r="P7874" s="4" t="str">
        <f t="shared" si="164"/>
        <v/>
      </c>
    </row>
    <row r="7875" spans="11:16" x14ac:dyDescent="0.25">
      <c r="K7875" s="5"/>
      <c r="P7875" s="4" t="str">
        <f t="shared" ref="P7875:P7938" si="165">LEFT($A7875,22)</f>
        <v/>
      </c>
    </row>
    <row r="7876" spans="11:16" x14ac:dyDescent="0.25">
      <c r="K7876" s="5"/>
      <c r="P7876" s="4" t="str">
        <f t="shared" si="165"/>
        <v/>
      </c>
    </row>
    <row r="7877" spans="11:16" x14ac:dyDescent="0.25">
      <c r="K7877" s="5"/>
      <c r="P7877" s="4" t="str">
        <f t="shared" si="165"/>
        <v/>
      </c>
    </row>
    <row r="7878" spans="11:16" x14ac:dyDescent="0.25">
      <c r="K7878" s="5"/>
      <c r="P7878" s="4" t="str">
        <f t="shared" si="165"/>
        <v/>
      </c>
    </row>
    <row r="7879" spans="11:16" x14ac:dyDescent="0.25">
      <c r="K7879" s="5"/>
      <c r="P7879" s="4" t="str">
        <f t="shared" si="165"/>
        <v/>
      </c>
    </row>
    <row r="7880" spans="11:16" x14ac:dyDescent="0.25">
      <c r="K7880" s="5"/>
      <c r="P7880" s="4" t="str">
        <f t="shared" si="165"/>
        <v/>
      </c>
    </row>
    <row r="7881" spans="11:16" x14ac:dyDescent="0.25">
      <c r="K7881" s="5"/>
      <c r="P7881" s="4" t="str">
        <f t="shared" si="165"/>
        <v/>
      </c>
    </row>
    <row r="7882" spans="11:16" x14ac:dyDescent="0.25">
      <c r="K7882" s="5"/>
      <c r="P7882" s="4" t="str">
        <f t="shared" si="165"/>
        <v/>
      </c>
    </row>
    <row r="7883" spans="11:16" x14ac:dyDescent="0.25">
      <c r="K7883" s="5"/>
      <c r="P7883" s="4" t="str">
        <f t="shared" si="165"/>
        <v/>
      </c>
    </row>
    <row r="7884" spans="11:16" x14ac:dyDescent="0.25">
      <c r="K7884" s="5"/>
      <c r="P7884" s="4" t="str">
        <f t="shared" si="165"/>
        <v/>
      </c>
    </row>
    <row r="7885" spans="11:16" x14ac:dyDescent="0.25">
      <c r="K7885" s="5"/>
      <c r="P7885" s="4" t="str">
        <f t="shared" si="165"/>
        <v/>
      </c>
    </row>
    <row r="7886" spans="11:16" x14ac:dyDescent="0.25">
      <c r="K7886" s="5"/>
      <c r="P7886" s="4" t="str">
        <f t="shared" si="165"/>
        <v/>
      </c>
    </row>
    <row r="7887" spans="11:16" x14ac:dyDescent="0.25">
      <c r="K7887" s="5"/>
      <c r="P7887" s="4" t="str">
        <f t="shared" si="165"/>
        <v/>
      </c>
    </row>
    <row r="7888" spans="11:16" x14ac:dyDescent="0.25">
      <c r="K7888" s="5"/>
      <c r="P7888" s="4" t="str">
        <f t="shared" si="165"/>
        <v/>
      </c>
    </row>
    <row r="7889" spans="11:16" x14ac:dyDescent="0.25">
      <c r="K7889" s="5"/>
      <c r="P7889" s="4" t="str">
        <f t="shared" si="165"/>
        <v/>
      </c>
    </row>
    <row r="7890" spans="11:16" x14ac:dyDescent="0.25">
      <c r="K7890" s="5"/>
      <c r="P7890" s="4" t="str">
        <f t="shared" si="165"/>
        <v/>
      </c>
    </row>
    <row r="7891" spans="11:16" x14ac:dyDescent="0.25">
      <c r="K7891" s="5"/>
      <c r="P7891" s="4" t="str">
        <f t="shared" si="165"/>
        <v/>
      </c>
    </row>
    <row r="7892" spans="11:16" x14ac:dyDescent="0.25">
      <c r="K7892" s="5"/>
      <c r="P7892" s="4" t="str">
        <f t="shared" si="165"/>
        <v/>
      </c>
    </row>
    <row r="7893" spans="11:16" x14ac:dyDescent="0.25">
      <c r="K7893" s="5"/>
      <c r="P7893" s="4" t="str">
        <f t="shared" si="165"/>
        <v/>
      </c>
    </row>
    <row r="7894" spans="11:16" x14ac:dyDescent="0.25">
      <c r="K7894" s="5"/>
      <c r="P7894" s="4" t="str">
        <f t="shared" si="165"/>
        <v/>
      </c>
    </row>
    <row r="7895" spans="11:16" x14ac:dyDescent="0.25">
      <c r="K7895" s="5"/>
      <c r="P7895" s="4" t="str">
        <f t="shared" si="165"/>
        <v/>
      </c>
    </row>
    <row r="7896" spans="11:16" x14ac:dyDescent="0.25">
      <c r="K7896" s="5"/>
      <c r="P7896" s="4" t="str">
        <f t="shared" si="165"/>
        <v/>
      </c>
    </row>
    <row r="7897" spans="11:16" x14ac:dyDescent="0.25">
      <c r="K7897" s="5"/>
      <c r="P7897" s="4" t="str">
        <f t="shared" si="165"/>
        <v/>
      </c>
    </row>
    <row r="7898" spans="11:16" x14ac:dyDescent="0.25">
      <c r="K7898" s="5"/>
      <c r="P7898" s="4" t="str">
        <f t="shared" si="165"/>
        <v/>
      </c>
    </row>
    <row r="7899" spans="11:16" x14ac:dyDescent="0.25">
      <c r="K7899" s="5"/>
      <c r="P7899" s="4" t="str">
        <f t="shared" si="165"/>
        <v/>
      </c>
    </row>
    <row r="7900" spans="11:16" x14ac:dyDescent="0.25">
      <c r="K7900" s="5"/>
      <c r="P7900" s="4" t="str">
        <f t="shared" si="165"/>
        <v/>
      </c>
    </row>
    <row r="7901" spans="11:16" x14ac:dyDescent="0.25">
      <c r="K7901" s="5"/>
      <c r="P7901" s="4" t="str">
        <f t="shared" si="165"/>
        <v/>
      </c>
    </row>
    <row r="7902" spans="11:16" x14ac:dyDescent="0.25">
      <c r="K7902" s="5"/>
      <c r="P7902" s="4" t="str">
        <f t="shared" si="165"/>
        <v/>
      </c>
    </row>
    <row r="7903" spans="11:16" x14ac:dyDescent="0.25">
      <c r="K7903" s="5"/>
      <c r="P7903" s="4" t="str">
        <f t="shared" si="165"/>
        <v/>
      </c>
    </row>
    <row r="7904" spans="11:16" x14ac:dyDescent="0.25">
      <c r="K7904" s="5"/>
      <c r="P7904" s="4" t="str">
        <f t="shared" si="165"/>
        <v/>
      </c>
    </row>
    <row r="7905" spans="11:16" x14ac:dyDescent="0.25">
      <c r="K7905" s="5"/>
      <c r="P7905" s="4" t="str">
        <f t="shared" si="165"/>
        <v/>
      </c>
    </row>
    <row r="7906" spans="11:16" x14ac:dyDescent="0.25">
      <c r="K7906" s="5"/>
      <c r="P7906" s="4" t="str">
        <f t="shared" si="165"/>
        <v/>
      </c>
    </row>
    <row r="7907" spans="11:16" x14ac:dyDescent="0.25">
      <c r="K7907" s="5"/>
      <c r="P7907" s="4" t="str">
        <f t="shared" si="165"/>
        <v/>
      </c>
    </row>
    <row r="7908" spans="11:16" x14ac:dyDescent="0.25">
      <c r="K7908" s="5"/>
      <c r="P7908" s="4" t="str">
        <f t="shared" si="165"/>
        <v/>
      </c>
    </row>
    <row r="7909" spans="11:16" x14ac:dyDescent="0.25">
      <c r="K7909" s="5"/>
      <c r="P7909" s="4" t="str">
        <f t="shared" si="165"/>
        <v/>
      </c>
    </row>
    <row r="7910" spans="11:16" x14ac:dyDescent="0.25">
      <c r="K7910" s="5"/>
      <c r="P7910" s="4" t="str">
        <f t="shared" si="165"/>
        <v/>
      </c>
    </row>
    <row r="7911" spans="11:16" x14ac:dyDescent="0.25">
      <c r="K7911" s="5"/>
      <c r="P7911" s="4" t="str">
        <f t="shared" si="165"/>
        <v/>
      </c>
    </row>
    <row r="7912" spans="11:16" x14ac:dyDescent="0.25">
      <c r="K7912" s="5"/>
      <c r="P7912" s="4" t="str">
        <f t="shared" si="165"/>
        <v/>
      </c>
    </row>
    <row r="7913" spans="11:16" x14ac:dyDescent="0.25">
      <c r="K7913" s="5"/>
      <c r="P7913" s="4" t="str">
        <f t="shared" si="165"/>
        <v/>
      </c>
    </row>
    <row r="7914" spans="11:16" x14ac:dyDescent="0.25">
      <c r="K7914" s="5"/>
      <c r="P7914" s="4" t="str">
        <f t="shared" si="165"/>
        <v/>
      </c>
    </row>
    <row r="7915" spans="11:16" x14ac:dyDescent="0.25">
      <c r="K7915" s="5"/>
      <c r="P7915" s="4" t="str">
        <f t="shared" si="165"/>
        <v/>
      </c>
    </row>
    <row r="7916" spans="11:16" x14ac:dyDescent="0.25">
      <c r="K7916" s="5"/>
      <c r="P7916" s="4" t="str">
        <f t="shared" si="165"/>
        <v/>
      </c>
    </row>
    <row r="7917" spans="11:16" x14ac:dyDescent="0.25">
      <c r="K7917" s="5"/>
      <c r="P7917" s="4" t="str">
        <f t="shared" si="165"/>
        <v/>
      </c>
    </row>
    <row r="7918" spans="11:16" x14ac:dyDescent="0.25">
      <c r="K7918" s="5"/>
      <c r="P7918" s="4" t="str">
        <f t="shared" si="165"/>
        <v/>
      </c>
    </row>
    <row r="7919" spans="11:16" x14ac:dyDescent="0.25">
      <c r="K7919" s="5"/>
      <c r="P7919" s="4" t="str">
        <f t="shared" si="165"/>
        <v/>
      </c>
    </row>
    <row r="7920" spans="11:16" x14ac:dyDescent="0.25">
      <c r="K7920" s="5"/>
      <c r="P7920" s="4" t="str">
        <f t="shared" si="165"/>
        <v/>
      </c>
    </row>
    <row r="7921" spans="11:16" x14ac:dyDescent="0.25">
      <c r="K7921" s="5"/>
      <c r="P7921" s="4" t="str">
        <f t="shared" si="165"/>
        <v/>
      </c>
    </row>
    <row r="7922" spans="11:16" x14ac:dyDescent="0.25">
      <c r="K7922" s="5"/>
      <c r="P7922" s="4" t="str">
        <f t="shared" si="165"/>
        <v/>
      </c>
    </row>
    <row r="7923" spans="11:16" x14ac:dyDescent="0.25">
      <c r="K7923" s="5"/>
      <c r="P7923" s="4" t="str">
        <f t="shared" si="165"/>
        <v/>
      </c>
    </row>
    <row r="7924" spans="11:16" x14ac:dyDescent="0.25">
      <c r="K7924" s="5"/>
      <c r="P7924" s="4" t="str">
        <f t="shared" si="165"/>
        <v/>
      </c>
    </row>
    <row r="7925" spans="11:16" x14ac:dyDescent="0.25">
      <c r="K7925" s="5"/>
      <c r="P7925" s="4" t="str">
        <f t="shared" si="165"/>
        <v/>
      </c>
    </row>
    <row r="7926" spans="11:16" x14ac:dyDescent="0.25">
      <c r="K7926" s="5"/>
      <c r="P7926" s="4" t="str">
        <f t="shared" si="165"/>
        <v/>
      </c>
    </row>
    <row r="7927" spans="11:16" x14ac:dyDescent="0.25">
      <c r="K7927" s="5"/>
      <c r="P7927" s="4" t="str">
        <f t="shared" si="165"/>
        <v/>
      </c>
    </row>
    <row r="7928" spans="11:16" x14ac:dyDescent="0.25">
      <c r="K7928" s="5"/>
      <c r="P7928" s="4" t="str">
        <f t="shared" si="165"/>
        <v/>
      </c>
    </row>
    <row r="7929" spans="11:16" x14ac:dyDescent="0.25">
      <c r="K7929" s="5"/>
      <c r="P7929" s="4" t="str">
        <f t="shared" si="165"/>
        <v/>
      </c>
    </row>
    <row r="7930" spans="11:16" x14ac:dyDescent="0.25">
      <c r="K7930" s="5"/>
      <c r="P7930" s="4" t="str">
        <f t="shared" si="165"/>
        <v/>
      </c>
    </row>
    <row r="7931" spans="11:16" x14ac:dyDescent="0.25">
      <c r="K7931" s="5"/>
      <c r="P7931" s="4" t="str">
        <f t="shared" si="165"/>
        <v/>
      </c>
    </row>
    <row r="7932" spans="11:16" x14ac:dyDescent="0.25">
      <c r="K7932" s="5"/>
      <c r="P7932" s="4" t="str">
        <f t="shared" si="165"/>
        <v/>
      </c>
    </row>
    <row r="7933" spans="11:16" x14ac:dyDescent="0.25">
      <c r="K7933" s="5"/>
      <c r="P7933" s="4" t="str">
        <f t="shared" si="165"/>
        <v/>
      </c>
    </row>
    <row r="7934" spans="11:16" x14ac:dyDescent="0.25">
      <c r="K7934" s="5"/>
      <c r="P7934" s="4" t="str">
        <f t="shared" si="165"/>
        <v/>
      </c>
    </row>
    <row r="7935" spans="11:16" x14ac:dyDescent="0.25">
      <c r="K7935" s="5"/>
      <c r="P7935" s="4" t="str">
        <f t="shared" si="165"/>
        <v/>
      </c>
    </row>
    <row r="7936" spans="11:16" x14ac:dyDescent="0.25">
      <c r="K7936" s="5"/>
      <c r="P7936" s="4" t="str">
        <f t="shared" si="165"/>
        <v/>
      </c>
    </row>
    <row r="7937" spans="11:16" x14ac:dyDescent="0.25">
      <c r="K7937" s="5"/>
      <c r="P7937" s="4" t="str">
        <f t="shared" si="165"/>
        <v/>
      </c>
    </row>
    <row r="7938" spans="11:16" x14ac:dyDescent="0.25">
      <c r="K7938" s="5"/>
      <c r="P7938" s="4" t="str">
        <f t="shared" si="165"/>
        <v/>
      </c>
    </row>
    <row r="7939" spans="11:16" x14ac:dyDescent="0.25">
      <c r="K7939" s="5"/>
      <c r="P7939" s="4" t="str">
        <f t="shared" ref="P7939:P8002" si="166">LEFT($A7939,22)</f>
        <v/>
      </c>
    </row>
    <row r="7940" spans="11:16" x14ac:dyDescent="0.25">
      <c r="K7940" s="5"/>
      <c r="P7940" s="4" t="str">
        <f t="shared" si="166"/>
        <v/>
      </c>
    </row>
    <row r="7941" spans="11:16" x14ac:dyDescent="0.25">
      <c r="K7941" s="5"/>
      <c r="P7941" s="4" t="str">
        <f t="shared" si="166"/>
        <v/>
      </c>
    </row>
    <row r="7942" spans="11:16" x14ac:dyDescent="0.25">
      <c r="K7942" s="5"/>
      <c r="P7942" s="4" t="str">
        <f t="shared" si="166"/>
        <v/>
      </c>
    </row>
    <row r="7943" spans="11:16" x14ac:dyDescent="0.25">
      <c r="K7943" s="5"/>
      <c r="P7943" s="4" t="str">
        <f t="shared" si="166"/>
        <v/>
      </c>
    </row>
    <row r="7944" spans="11:16" x14ac:dyDescent="0.25">
      <c r="K7944" s="5"/>
      <c r="P7944" s="4" t="str">
        <f t="shared" si="166"/>
        <v/>
      </c>
    </row>
    <row r="7945" spans="11:16" x14ac:dyDescent="0.25">
      <c r="K7945" s="5"/>
      <c r="P7945" s="4" t="str">
        <f t="shared" si="166"/>
        <v/>
      </c>
    </row>
    <row r="7946" spans="11:16" x14ac:dyDescent="0.25">
      <c r="K7946" s="5"/>
      <c r="P7946" s="4" t="str">
        <f t="shared" si="166"/>
        <v/>
      </c>
    </row>
    <row r="7947" spans="11:16" x14ac:dyDescent="0.25">
      <c r="K7947" s="5"/>
      <c r="P7947" s="4" t="str">
        <f t="shared" si="166"/>
        <v/>
      </c>
    </row>
    <row r="7948" spans="11:16" x14ac:dyDescent="0.25">
      <c r="K7948" s="5"/>
      <c r="P7948" s="4" t="str">
        <f t="shared" si="166"/>
        <v/>
      </c>
    </row>
    <row r="7949" spans="11:16" x14ac:dyDescent="0.25">
      <c r="K7949" s="5"/>
      <c r="P7949" s="4" t="str">
        <f t="shared" si="166"/>
        <v/>
      </c>
    </row>
    <row r="7950" spans="11:16" x14ac:dyDescent="0.25">
      <c r="K7950" s="5"/>
      <c r="P7950" s="4" t="str">
        <f t="shared" si="166"/>
        <v/>
      </c>
    </row>
    <row r="7951" spans="11:16" x14ac:dyDescent="0.25">
      <c r="K7951" s="5"/>
      <c r="P7951" s="4" t="str">
        <f t="shared" si="166"/>
        <v/>
      </c>
    </row>
    <row r="7952" spans="11:16" x14ac:dyDescent="0.25">
      <c r="K7952" s="5"/>
      <c r="P7952" s="4" t="str">
        <f t="shared" si="166"/>
        <v/>
      </c>
    </row>
    <row r="7953" spans="11:16" x14ac:dyDescent="0.25">
      <c r="K7953" s="5"/>
      <c r="P7953" s="4" t="str">
        <f t="shared" si="166"/>
        <v/>
      </c>
    </row>
    <row r="7954" spans="11:16" x14ac:dyDescent="0.25">
      <c r="K7954" s="5"/>
      <c r="P7954" s="4" t="str">
        <f t="shared" si="166"/>
        <v/>
      </c>
    </row>
    <row r="7955" spans="11:16" x14ac:dyDescent="0.25">
      <c r="K7955" s="5"/>
      <c r="P7955" s="4" t="str">
        <f t="shared" si="166"/>
        <v/>
      </c>
    </row>
    <row r="7956" spans="11:16" x14ac:dyDescent="0.25">
      <c r="K7956" s="5"/>
      <c r="P7956" s="4" t="str">
        <f t="shared" si="166"/>
        <v/>
      </c>
    </row>
    <row r="7957" spans="11:16" x14ac:dyDescent="0.25">
      <c r="K7957" s="5"/>
      <c r="P7957" s="4" t="str">
        <f t="shared" si="166"/>
        <v/>
      </c>
    </row>
    <row r="7958" spans="11:16" x14ac:dyDescent="0.25">
      <c r="K7958" s="5"/>
      <c r="P7958" s="4" t="str">
        <f t="shared" si="166"/>
        <v/>
      </c>
    </row>
    <row r="7959" spans="11:16" x14ac:dyDescent="0.25">
      <c r="K7959" s="5"/>
      <c r="P7959" s="4" t="str">
        <f t="shared" si="166"/>
        <v/>
      </c>
    </row>
    <row r="7960" spans="11:16" x14ac:dyDescent="0.25">
      <c r="K7960" s="5"/>
      <c r="P7960" s="4" t="str">
        <f t="shared" si="166"/>
        <v/>
      </c>
    </row>
    <row r="7961" spans="11:16" x14ac:dyDescent="0.25">
      <c r="K7961" s="5"/>
      <c r="P7961" s="4" t="str">
        <f t="shared" si="166"/>
        <v/>
      </c>
    </row>
    <row r="7962" spans="11:16" x14ac:dyDescent="0.25">
      <c r="K7962" s="5"/>
      <c r="P7962" s="4" t="str">
        <f t="shared" si="166"/>
        <v/>
      </c>
    </row>
    <row r="7963" spans="11:16" x14ac:dyDescent="0.25">
      <c r="K7963" s="5"/>
      <c r="P7963" s="4" t="str">
        <f t="shared" si="166"/>
        <v/>
      </c>
    </row>
    <row r="7964" spans="11:16" x14ac:dyDescent="0.25">
      <c r="K7964" s="5"/>
      <c r="P7964" s="4" t="str">
        <f t="shared" si="166"/>
        <v/>
      </c>
    </row>
    <row r="7965" spans="11:16" x14ac:dyDescent="0.25">
      <c r="K7965" s="5"/>
      <c r="P7965" s="4" t="str">
        <f t="shared" si="166"/>
        <v/>
      </c>
    </row>
    <row r="7966" spans="11:16" x14ac:dyDescent="0.25">
      <c r="K7966" s="5"/>
      <c r="P7966" s="4" t="str">
        <f t="shared" si="166"/>
        <v/>
      </c>
    </row>
    <row r="7967" spans="11:16" x14ac:dyDescent="0.25">
      <c r="K7967" s="5"/>
      <c r="P7967" s="4" t="str">
        <f t="shared" si="166"/>
        <v/>
      </c>
    </row>
    <row r="7968" spans="11:16" x14ac:dyDescent="0.25">
      <c r="K7968" s="5"/>
      <c r="P7968" s="4" t="str">
        <f t="shared" si="166"/>
        <v/>
      </c>
    </row>
    <row r="7969" spans="11:16" x14ac:dyDescent="0.25">
      <c r="K7969" s="5"/>
      <c r="P7969" s="4" t="str">
        <f t="shared" si="166"/>
        <v/>
      </c>
    </row>
    <row r="7970" spans="11:16" x14ac:dyDescent="0.25">
      <c r="K7970" s="5"/>
      <c r="P7970" s="4" t="str">
        <f t="shared" si="166"/>
        <v/>
      </c>
    </row>
    <row r="7971" spans="11:16" x14ac:dyDescent="0.25">
      <c r="K7971" s="5"/>
      <c r="P7971" s="4" t="str">
        <f t="shared" si="166"/>
        <v/>
      </c>
    </row>
    <row r="7972" spans="11:16" x14ac:dyDescent="0.25">
      <c r="K7972" s="5"/>
      <c r="P7972" s="4" t="str">
        <f t="shared" si="166"/>
        <v/>
      </c>
    </row>
    <row r="7973" spans="11:16" x14ac:dyDescent="0.25">
      <c r="K7973" s="5"/>
      <c r="P7973" s="4" t="str">
        <f t="shared" si="166"/>
        <v/>
      </c>
    </row>
    <row r="7974" spans="11:16" x14ac:dyDescent="0.25">
      <c r="K7974" s="5"/>
      <c r="P7974" s="4" t="str">
        <f t="shared" si="166"/>
        <v/>
      </c>
    </row>
    <row r="7975" spans="11:16" x14ac:dyDescent="0.25">
      <c r="K7975" s="5"/>
      <c r="P7975" s="4" t="str">
        <f t="shared" si="166"/>
        <v/>
      </c>
    </row>
    <row r="7976" spans="11:16" x14ac:dyDescent="0.25">
      <c r="K7976" s="5"/>
      <c r="P7976" s="4" t="str">
        <f t="shared" si="166"/>
        <v/>
      </c>
    </row>
    <row r="7977" spans="11:16" x14ac:dyDescent="0.25">
      <c r="K7977" s="5"/>
      <c r="P7977" s="4" t="str">
        <f t="shared" si="166"/>
        <v/>
      </c>
    </row>
    <row r="7978" spans="11:16" x14ac:dyDescent="0.25">
      <c r="K7978" s="5"/>
      <c r="P7978" s="4" t="str">
        <f t="shared" si="166"/>
        <v/>
      </c>
    </row>
    <row r="7979" spans="11:16" x14ac:dyDescent="0.25">
      <c r="K7979" s="5"/>
      <c r="P7979" s="4" t="str">
        <f t="shared" si="166"/>
        <v/>
      </c>
    </row>
    <row r="7980" spans="11:16" x14ac:dyDescent="0.25">
      <c r="K7980" s="5"/>
      <c r="P7980" s="4" t="str">
        <f t="shared" si="166"/>
        <v/>
      </c>
    </row>
    <row r="7981" spans="11:16" x14ac:dyDescent="0.25">
      <c r="K7981" s="5"/>
      <c r="P7981" s="4" t="str">
        <f t="shared" si="166"/>
        <v/>
      </c>
    </row>
    <row r="7982" spans="11:16" x14ac:dyDescent="0.25">
      <c r="K7982" s="5"/>
      <c r="P7982" s="4" t="str">
        <f t="shared" si="166"/>
        <v/>
      </c>
    </row>
    <row r="7983" spans="11:16" x14ac:dyDescent="0.25">
      <c r="K7983" s="5"/>
      <c r="P7983" s="4" t="str">
        <f t="shared" si="166"/>
        <v/>
      </c>
    </row>
    <row r="7984" spans="11:16" x14ac:dyDescent="0.25">
      <c r="K7984" s="5"/>
      <c r="P7984" s="4" t="str">
        <f t="shared" si="166"/>
        <v/>
      </c>
    </row>
    <row r="7985" spans="11:16" x14ac:dyDescent="0.25">
      <c r="K7985" s="5"/>
      <c r="P7985" s="4" t="str">
        <f t="shared" si="166"/>
        <v/>
      </c>
    </row>
    <row r="7986" spans="11:16" x14ac:dyDescent="0.25">
      <c r="K7986" s="5"/>
      <c r="P7986" s="4" t="str">
        <f t="shared" si="166"/>
        <v/>
      </c>
    </row>
    <row r="7987" spans="11:16" x14ac:dyDescent="0.25">
      <c r="K7987" s="5"/>
      <c r="P7987" s="4" t="str">
        <f t="shared" si="166"/>
        <v/>
      </c>
    </row>
    <row r="7988" spans="11:16" x14ac:dyDescent="0.25">
      <c r="K7988" s="5"/>
      <c r="P7988" s="4" t="str">
        <f t="shared" si="166"/>
        <v/>
      </c>
    </row>
    <row r="7989" spans="11:16" x14ac:dyDescent="0.25">
      <c r="K7989" s="5"/>
      <c r="P7989" s="4" t="str">
        <f t="shared" si="166"/>
        <v/>
      </c>
    </row>
    <row r="7990" spans="11:16" x14ac:dyDescent="0.25">
      <c r="K7990" s="5"/>
      <c r="P7990" s="4" t="str">
        <f t="shared" si="166"/>
        <v/>
      </c>
    </row>
    <row r="7991" spans="11:16" x14ac:dyDescent="0.25">
      <c r="K7991" s="5"/>
      <c r="P7991" s="4" t="str">
        <f t="shared" si="166"/>
        <v/>
      </c>
    </row>
    <row r="7992" spans="11:16" x14ac:dyDescent="0.25">
      <c r="K7992" s="5"/>
      <c r="P7992" s="4" t="str">
        <f t="shared" si="166"/>
        <v/>
      </c>
    </row>
    <row r="7993" spans="11:16" x14ac:dyDescent="0.25">
      <c r="K7993" s="5"/>
      <c r="P7993" s="4" t="str">
        <f t="shared" si="166"/>
        <v/>
      </c>
    </row>
    <row r="7994" spans="11:16" x14ac:dyDescent="0.25">
      <c r="K7994" s="5"/>
      <c r="P7994" s="4" t="str">
        <f t="shared" si="166"/>
        <v/>
      </c>
    </row>
    <row r="7995" spans="11:16" x14ac:dyDescent="0.25">
      <c r="K7995" s="5"/>
      <c r="P7995" s="4" t="str">
        <f t="shared" si="166"/>
        <v/>
      </c>
    </row>
    <row r="7996" spans="11:16" x14ac:dyDescent="0.25">
      <c r="K7996" s="5"/>
      <c r="P7996" s="4" t="str">
        <f t="shared" si="166"/>
        <v/>
      </c>
    </row>
    <row r="7997" spans="11:16" x14ac:dyDescent="0.25">
      <c r="K7997" s="5"/>
      <c r="P7997" s="4" t="str">
        <f t="shared" si="166"/>
        <v/>
      </c>
    </row>
    <row r="7998" spans="11:16" x14ac:dyDescent="0.25">
      <c r="K7998" s="5"/>
      <c r="P7998" s="4" t="str">
        <f t="shared" si="166"/>
        <v/>
      </c>
    </row>
    <row r="7999" spans="11:16" x14ac:dyDescent="0.25">
      <c r="K7999" s="5"/>
      <c r="P7999" s="4" t="str">
        <f t="shared" si="166"/>
        <v/>
      </c>
    </row>
    <row r="8000" spans="11:16" x14ac:dyDescent="0.25">
      <c r="K8000" s="5"/>
      <c r="P8000" s="4" t="str">
        <f t="shared" si="166"/>
        <v/>
      </c>
    </row>
    <row r="8001" spans="11:16" x14ac:dyDescent="0.25">
      <c r="K8001" s="5"/>
      <c r="P8001" s="4" t="str">
        <f t="shared" si="166"/>
        <v/>
      </c>
    </row>
    <row r="8002" spans="11:16" x14ac:dyDescent="0.25">
      <c r="K8002" s="5"/>
      <c r="P8002" s="4" t="str">
        <f t="shared" si="166"/>
        <v/>
      </c>
    </row>
    <row r="8003" spans="11:16" x14ac:dyDescent="0.25">
      <c r="K8003" s="5"/>
      <c r="P8003" s="4" t="str">
        <f t="shared" ref="P8003:P8066" si="167">LEFT($A8003,22)</f>
        <v/>
      </c>
    </row>
    <row r="8004" spans="11:16" x14ac:dyDescent="0.25">
      <c r="K8004" s="5"/>
      <c r="P8004" s="4" t="str">
        <f t="shared" si="167"/>
        <v/>
      </c>
    </row>
    <row r="8005" spans="11:16" x14ac:dyDescent="0.25">
      <c r="K8005" s="5"/>
      <c r="P8005" s="4" t="str">
        <f t="shared" si="167"/>
        <v/>
      </c>
    </row>
    <row r="8006" spans="11:16" x14ac:dyDescent="0.25">
      <c r="K8006" s="5"/>
      <c r="P8006" s="4" t="str">
        <f t="shared" si="167"/>
        <v/>
      </c>
    </row>
    <row r="8007" spans="11:16" x14ac:dyDescent="0.25">
      <c r="K8007" s="5"/>
      <c r="P8007" s="4" t="str">
        <f t="shared" si="167"/>
        <v/>
      </c>
    </row>
    <row r="8008" spans="11:16" x14ac:dyDescent="0.25">
      <c r="K8008" s="5"/>
      <c r="P8008" s="4" t="str">
        <f t="shared" si="167"/>
        <v/>
      </c>
    </row>
    <row r="8009" spans="11:16" x14ac:dyDescent="0.25">
      <c r="K8009" s="5"/>
      <c r="P8009" s="4" t="str">
        <f t="shared" si="167"/>
        <v/>
      </c>
    </row>
    <row r="8010" spans="11:16" x14ac:dyDescent="0.25">
      <c r="K8010" s="5"/>
      <c r="P8010" s="4" t="str">
        <f t="shared" si="167"/>
        <v/>
      </c>
    </row>
    <row r="8011" spans="11:16" x14ac:dyDescent="0.25">
      <c r="K8011" s="5"/>
      <c r="P8011" s="4" t="str">
        <f t="shared" si="167"/>
        <v/>
      </c>
    </row>
    <row r="8012" spans="11:16" x14ac:dyDescent="0.25">
      <c r="K8012" s="5"/>
      <c r="P8012" s="4" t="str">
        <f t="shared" si="167"/>
        <v/>
      </c>
    </row>
    <row r="8013" spans="11:16" x14ac:dyDescent="0.25">
      <c r="K8013" s="5"/>
      <c r="P8013" s="4" t="str">
        <f t="shared" si="167"/>
        <v/>
      </c>
    </row>
    <row r="8014" spans="11:16" x14ac:dyDescent="0.25">
      <c r="K8014" s="5"/>
      <c r="P8014" s="4" t="str">
        <f t="shared" si="167"/>
        <v/>
      </c>
    </row>
    <row r="8015" spans="11:16" x14ac:dyDescent="0.25">
      <c r="K8015" s="5"/>
      <c r="P8015" s="4" t="str">
        <f t="shared" si="167"/>
        <v/>
      </c>
    </row>
    <row r="8016" spans="11:16" x14ac:dyDescent="0.25">
      <c r="K8016" s="5"/>
      <c r="P8016" s="4" t="str">
        <f t="shared" si="167"/>
        <v/>
      </c>
    </row>
    <row r="8017" spans="11:16" x14ac:dyDescent="0.25">
      <c r="K8017" s="5"/>
      <c r="P8017" s="4" t="str">
        <f t="shared" si="167"/>
        <v/>
      </c>
    </row>
    <row r="8018" spans="11:16" x14ac:dyDescent="0.25">
      <c r="K8018" s="5"/>
      <c r="P8018" s="4" t="str">
        <f t="shared" si="167"/>
        <v/>
      </c>
    </row>
    <row r="8019" spans="11:16" x14ac:dyDescent="0.25">
      <c r="K8019" s="5"/>
      <c r="P8019" s="4" t="str">
        <f t="shared" si="167"/>
        <v/>
      </c>
    </row>
    <row r="8020" spans="11:16" x14ac:dyDescent="0.25">
      <c r="K8020" s="5"/>
      <c r="P8020" s="4" t="str">
        <f t="shared" si="167"/>
        <v/>
      </c>
    </row>
    <row r="8021" spans="11:16" x14ac:dyDescent="0.25">
      <c r="K8021" s="5"/>
      <c r="P8021" s="4" t="str">
        <f t="shared" si="167"/>
        <v/>
      </c>
    </row>
    <row r="8022" spans="11:16" x14ac:dyDescent="0.25">
      <c r="K8022" s="5"/>
      <c r="P8022" s="4" t="str">
        <f t="shared" si="167"/>
        <v/>
      </c>
    </row>
    <row r="8023" spans="11:16" x14ac:dyDescent="0.25">
      <c r="K8023" s="5"/>
      <c r="P8023" s="4" t="str">
        <f t="shared" si="167"/>
        <v/>
      </c>
    </row>
    <row r="8024" spans="11:16" x14ac:dyDescent="0.25">
      <c r="K8024" s="5"/>
      <c r="P8024" s="4" t="str">
        <f t="shared" si="167"/>
        <v/>
      </c>
    </row>
    <row r="8025" spans="11:16" x14ac:dyDescent="0.25">
      <c r="K8025" s="5"/>
      <c r="P8025" s="4" t="str">
        <f t="shared" si="167"/>
        <v/>
      </c>
    </row>
    <row r="8026" spans="11:16" x14ac:dyDescent="0.25">
      <c r="K8026" s="5"/>
      <c r="P8026" s="4" t="str">
        <f t="shared" si="167"/>
        <v/>
      </c>
    </row>
    <row r="8027" spans="11:16" x14ac:dyDescent="0.25">
      <c r="K8027" s="5"/>
      <c r="P8027" s="4" t="str">
        <f t="shared" si="167"/>
        <v/>
      </c>
    </row>
    <row r="8028" spans="11:16" x14ac:dyDescent="0.25">
      <c r="K8028" s="5"/>
      <c r="P8028" s="4" t="str">
        <f t="shared" si="167"/>
        <v/>
      </c>
    </row>
    <row r="8029" spans="11:16" x14ac:dyDescent="0.25">
      <c r="K8029" s="5"/>
      <c r="P8029" s="4" t="str">
        <f t="shared" si="167"/>
        <v/>
      </c>
    </row>
    <row r="8030" spans="11:16" x14ac:dyDescent="0.25">
      <c r="K8030" s="5"/>
      <c r="P8030" s="4" t="str">
        <f t="shared" si="167"/>
        <v/>
      </c>
    </row>
    <row r="8031" spans="11:16" x14ac:dyDescent="0.25">
      <c r="K8031" s="5"/>
      <c r="P8031" s="4" t="str">
        <f t="shared" si="167"/>
        <v/>
      </c>
    </row>
    <row r="8032" spans="11:16" x14ac:dyDescent="0.25">
      <c r="K8032" s="5"/>
      <c r="P8032" s="4" t="str">
        <f t="shared" si="167"/>
        <v/>
      </c>
    </row>
    <row r="8033" spans="11:16" x14ac:dyDescent="0.25">
      <c r="K8033" s="5"/>
      <c r="P8033" s="4" t="str">
        <f t="shared" si="167"/>
        <v/>
      </c>
    </row>
    <row r="8034" spans="11:16" x14ac:dyDescent="0.25">
      <c r="K8034" s="5"/>
      <c r="P8034" s="4" t="str">
        <f t="shared" si="167"/>
        <v/>
      </c>
    </row>
    <row r="8035" spans="11:16" x14ac:dyDescent="0.25">
      <c r="K8035" s="5"/>
      <c r="P8035" s="4" t="str">
        <f t="shared" si="167"/>
        <v/>
      </c>
    </row>
    <row r="8036" spans="11:16" x14ac:dyDescent="0.25">
      <c r="K8036" s="5"/>
      <c r="P8036" s="4" t="str">
        <f t="shared" si="167"/>
        <v/>
      </c>
    </row>
    <row r="8037" spans="11:16" x14ac:dyDescent="0.25">
      <c r="K8037" s="5"/>
      <c r="P8037" s="4" t="str">
        <f t="shared" si="167"/>
        <v/>
      </c>
    </row>
    <row r="8038" spans="11:16" x14ac:dyDescent="0.25">
      <c r="K8038" s="5"/>
      <c r="P8038" s="4" t="str">
        <f t="shared" si="167"/>
        <v/>
      </c>
    </row>
    <row r="8039" spans="11:16" x14ac:dyDescent="0.25">
      <c r="K8039" s="5"/>
      <c r="P8039" s="4" t="str">
        <f t="shared" si="167"/>
        <v/>
      </c>
    </row>
    <row r="8040" spans="11:16" x14ac:dyDescent="0.25">
      <c r="K8040" s="5"/>
      <c r="P8040" s="4" t="str">
        <f t="shared" si="167"/>
        <v/>
      </c>
    </row>
    <row r="8041" spans="11:16" x14ac:dyDescent="0.25">
      <c r="K8041" s="5"/>
      <c r="P8041" s="4" t="str">
        <f t="shared" si="167"/>
        <v/>
      </c>
    </row>
    <row r="8042" spans="11:16" x14ac:dyDescent="0.25">
      <c r="K8042" s="5"/>
      <c r="P8042" s="4" t="str">
        <f t="shared" si="167"/>
        <v/>
      </c>
    </row>
    <row r="8043" spans="11:16" x14ac:dyDescent="0.25">
      <c r="K8043" s="5"/>
      <c r="P8043" s="4" t="str">
        <f t="shared" si="167"/>
        <v/>
      </c>
    </row>
    <row r="8044" spans="11:16" x14ac:dyDescent="0.25">
      <c r="K8044" s="5"/>
      <c r="P8044" s="4" t="str">
        <f t="shared" si="167"/>
        <v/>
      </c>
    </row>
    <row r="8045" spans="11:16" x14ac:dyDescent="0.25">
      <c r="K8045" s="5"/>
      <c r="P8045" s="4" t="str">
        <f t="shared" si="167"/>
        <v/>
      </c>
    </row>
    <row r="8046" spans="11:16" x14ac:dyDescent="0.25">
      <c r="K8046" s="5"/>
      <c r="P8046" s="4" t="str">
        <f t="shared" si="167"/>
        <v/>
      </c>
    </row>
    <row r="8047" spans="11:16" x14ac:dyDescent="0.25">
      <c r="K8047" s="5"/>
      <c r="P8047" s="4" t="str">
        <f t="shared" si="167"/>
        <v/>
      </c>
    </row>
    <row r="8048" spans="11:16" x14ac:dyDescent="0.25">
      <c r="K8048" s="5"/>
      <c r="P8048" s="4" t="str">
        <f t="shared" si="167"/>
        <v/>
      </c>
    </row>
    <row r="8049" spans="11:16" x14ac:dyDescent="0.25">
      <c r="K8049" s="5"/>
      <c r="P8049" s="4" t="str">
        <f t="shared" si="167"/>
        <v/>
      </c>
    </row>
    <row r="8050" spans="11:16" x14ac:dyDescent="0.25">
      <c r="K8050" s="5"/>
      <c r="P8050" s="4" t="str">
        <f t="shared" si="167"/>
        <v/>
      </c>
    </row>
    <row r="8051" spans="11:16" x14ac:dyDescent="0.25">
      <c r="K8051" s="5"/>
      <c r="P8051" s="4" t="str">
        <f t="shared" si="167"/>
        <v/>
      </c>
    </row>
    <row r="8052" spans="11:16" x14ac:dyDescent="0.25">
      <c r="K8052" s="5"/>
      <c r="P8052" s="4" t="str">
        <f t="shared" si="167"/>
        <v/>
      </c>
    </row>
    <row r="8053" spans="11:16" x14ac:dyDescent="0.25">
      <c r="K8053" s="5"/>
      <c r="P8053" s="4" t="str">
        <f t="shared" si="167"/>
        <v/>
      </c>
    </row>
    <row r="8054" spans="11:16" x14ac:dyDescent="0.25">
      <c r="K8054" s="5"/>
      <c r="P8054" s="4" t="str">
        <f t="shared" si="167"/>
        <v/>
      </c>
    </row>
    <row r="8055" spans="11:16" x14ac:dyDescent="0.25">
      <c r="K8055" s="5"/>
      <c r="P8055" s="4" t="str">
        <f t="shared" si="167"/>
        <v/>
      </c>
    </row>
    <row r="8056" spans="11:16" x14ac:dyDescent="0.25">
      <c r="K8056" s="5"/>
      <c r="P8056" s="4" t="str">
        <f t="shared" si="167"/>
        <v/>
      </c>
    </row>
    <row r="8057" spans="11:16" x14ac:dyDescent="0.25">
      <c r="K8057" s="5"/>
      <c r="P8057" s="4" t="str">
        <f t="shared" si="167"/>
        <v/>
      </c>
    </row>
    <row r="8058" spans="11:16" x14ac:dyDescent="0.25">
      <c r="K8058" s="5"/>
      <c r="P8058" s="4" t="str">
        <f t="shared" si="167"/>
        <v/>
      </c>
    </row>
    <row r="8059" spans="11:16" x14ac:dyDescent="0.25">
      <c r="K8059" s="5"/>
      <c r="P8059" s="4" t="str">
        <f t="shared" si="167"/>
        <v/>
      </c>
    </row>
    <row r="8060" spans="11:16" x14ac:dyDescent="0.25">
      <c r="K8060" s="5"/>
      <c r="P8060" s="4" t="str">
        <f t="shared" si="167"/>
        <v/>
      </c>
    </row>
    <row r="8061" spans="11:16" x14ac:dyDescent="0.25">
      <c r="K8061" s="5"/>
      <c r="P8061" s="4" t="str">
        <f t="shared" si="167"/>
        <v/>
      </c>
    </row>
    <row r="8062" spans="11:16" x14ac:dyDescent="0.25">
      <c r="K8062" s="5"/>
      <c r="P8062" s="4" t="str">
        <f t="shared" si="167"/>
        <v/>
      </c>
    </row>
    <row r="8063" spans="11:16" x14ac:dyDescent="0.25">
      <c r="K8063" s="5"/>
      <c r="P8063" s="4" t="str">
        <f t="shared" si="167"/>
        <v/>
      </c>
    </row>
    <row r="8064" spans="11:16" x14ac:dyDescent="0.25">
      <c r="K8064" s="5"/>
      <c r="P8064" s="4" t="str">
        <f t="shared" si="167"/>
        <v/>
      </c>
    </row>
    <row r="8065" spans="11:16" x14ac:dyDescent="0.25">
      <c r="K8065" s="5"/>
      <c r="P8065" s="4" t="str">
        <f t="shared" si="167"/>
        <v/>
      </c>
    </row>
    <row r="8066" spans="11:16" x14ac:dyDescent="0.25">
      <c r="K8066" s="5"/>
      <c r="P8066" s="4" t="str">
        <f t="shared" si="167"/>
        <v/>
      </c>
    </row>
    <row r="8067" spans="11:16" x14ac:dyDescent="0.25">
      <c r="K8067" s="5"/>
      <c r="P8067" s="4" t="str">
        <f t="shared" ref="P8067:P8130" si="168">LEFT($A8067,22)</f>
        <v/>
      </c>
    </row>
    <row r="8068" spans="11:16" x14ac:dyDescent="0.25">
      <c r="K8068" s="5"/>
      <c r="P8068" s="4" t="str">
        <f t="shared" si="168"/>
        <v/>
      </c>
    </row>
    <row r="8069" spans="11:16" x14ac:dyDescent="0.25">
      <c r="K8069" s="5"/>
      <c r="P8069" s="4" t="str">
        <f t="shared" si="168"/>
        <v/>
      </c>
    </row>
    <row r="8070" spans="11:16" x14ac:dyDescent="0.25">
      <c r="K8070" s="5"/>
      <c r="P8070" s="4" t="str">
        <f t="shared" si="168"/>
        <v/>
      </c>
    </row>
    <row r="8071" spans="11:16" x14ac:dyDescent="0.25">
      <c r="K8071" s="5"/>
      <c r="P8071" s="4" t="str">
        <f t="shared" si="168"/>
        <v/>
      </c>
    </row>
    <row r="8072" spans="11:16" x14ac:dyDescent="0.25">
      <c r="K8072" s="5"/>
      <c r="P8072" s="4" t="str">
        <f t="shared" si="168"/>
        <v/>
      </c>
    </row>
    <row r="8073" spans="11:16" x14ac:dyDescent="0.25">
      <c r="K8073" s="5"/>
      <c r="P8073" s="4" t="str">
        <f t="shared" si="168"/>
        <v/>
      </c>
    </row>
    <row r="8074" spans="11:16" x14ac:dyDescent="0.25">
      <c r="K8074" s="5"/>
      <c r="P8074" s="4" t="str">
        <f t="shared" si="168"/>
        <v/>
      </c>
    </row>
    <row r="8075" spans="11:16" x14ac:dyDescent="0.25">
      <c r="K8075" s="5"/>
      <c r="P8075" s="4" t="str">
        <f t="shared" si="168"/>
        <v/>
      </c>
    </row>
    <row r="8076" spans="11:16" x14ac:dyDescent="0.25">
      <c r="K8076" s="5"/>
      <c r="P8076" s="4" t="str">
        <f t="shared" si="168"/>
        <v/>
      </c>
    </row>
    <row r="8077" spans="11:16" x14ac:dyDescent="0.25">
      <c r="K8077" s="5"/>
      <c r="P8077" s="4" t="str">
        <f t="shared" si="168"/>
        <v/>
      </c>
    </row>
    <row r="8078" spans="11:16" x14ac:dyDescent="0.25">
      <c r="K8078" s="5"/>
      <c r="P8078" s="4" t="str">
        <f t="shared" si="168"/>
        <v/>
      </c>
    </row>
    <row r="8079" spans="11:16" x14ac:dyDescent="0.25">
      <c r="K8079" s="5"/>
      <c r="P8079" s="4" t="str">
        <f t="shared" si="168"/>
        <v/>
      </c>
    </row>
    <row r="8080" spans="11:16" x14ac:dyDescent="0.25">
      <c r="K8080" s="5"/>
      <c r="P8080" s="4" t="str">
        <f t="shared" si="168"/>
        <v/>
      </c>
    </row>
    <row r="8081" spans="11:16" x14ac:dyDescent="0.25">
      <c r="K8081" s="5"/>
      <c r="P8081" s="4" t="str">
        <f t="shared" si="168"/>
        <v/>
      </c>
    </row>
    <row r="8082" spans="11:16" x14ac:dyDescent="0.25">
      <c r="K8082" s="5"/>
      <c r="P8082" s="4" t="str">
        <f t="shared" si="168"/>
        <v/>
      </c>
    </row>
    <row r="8083" spans="11:16" x14ac:dyDescent="0.25">
      <c r="K8083" s="5"/>
      <c r="P8083" s="4" t="str">
        <f t="shared" si="168"/>
        <v/>
      </c>
    </row>
    <row r="8084" spans="11:16" x14ac:dyDescent="0.25">
      <c r="K8084" s="5"/>
      <c r="P8084" s="4" t="str">
        <f t="shared" si="168"/>
        <v/>
      </c>
    </row>
    <row r="8085" spans="11:16" x14ac:dyDescent="0.25">
      <c r="K8085" s="5"/>
      <c r="P8085" s="4" t="str">
        <f t="shared" si="168"/>
        <v/>
      </c>
    </row>
    <row r="8086" spans="11:16" x14ac:dyDescent="0.25">
      <c r="K8086" s="5"/>
      <c r="P8086" s="4" t="str">
        <f t="shared" si="168"/>
        <v/>
      </c>
    </row>
    <row r="8087" spans="11:16" x14ac:dyDescent="0.25">
      <c r="K8087" s="5"/>
      <c r="P8087" s="4" t="str">
        <f t="shared" si="168"/>
        <v/>
      </c>
    </row>
    <row r="8088" spans="11:16" x14ac:dyDescent="0.25">
      <c r="K8088" s="5"/>
      <c r="P8088" s="4" t="str">
        <f t="shared" si="168"/>
        <v/>
      </c>
    </row>
    <row r="8089" spans="11:16" x14ac:dyDescent="0.25">
      <c r="K8089" s="5"/>
      <c r="P8089" s="4" t="str">
        <f t="shared" si="168"/>
        <v/>
      </c>
    </row>
    <row r="8090" spans="11:16" x14ac:dyDescent="0.25">
      <c r="K8090" s="5"/>
      <c r="P8090" s="4" t="str">
        <f t="shared" si="168"/>
        <v/>
      </c>
    </row>
    <row r="8091" spans="11:16" x14ac:dyDescent="0.25">
      <c r="K8091" s="5"/>
      <c r="P8091" s="4" t="str">
        <f t="shared" si="168"/>
        <v/>
      </c>
    </row>
    <row r="8092" spans="11:16" x14ac:dyDescent="0.25">
      <c r="K8092" s="5"/>
      <c r="P8092" s="4" t="str">
        <f t="shared" si="168"/>
        <v/>
      </c>
    </row>
    <row r="8093" spans="11:16" x14ac:dyDescent="0.25">
      <c r="K8093" s="5"/>
      <c r="P8093" s="4" t="str">
        <f t="shared" si="168"/>
        <v/>
      </c>
    </row>
    <row r="8094" spans="11:16" x14ac:dyDescent="0.25">
      <c r="K8094" s="5"/>
      <c r="P8094" s="4" t="str">
        <f t="shared" si="168"/>
        <v/>
      </c>
    </row>
    <row r="8095" spans="11:16" x14ac:dyDescent="0.25">
      <c r="K8095" s="5"/>
      <c r="P8095" s="4" t="str">
        <f t="shared" si="168"/>
        <v/>
      </c>
    </row>
    <row r="8096" spans="11:16" x14ac:dyDescent="0.25">
      <c r="K8096" s="5"/>
      <c r="P8096" s="4" t="str">
        <f t="shared" si="168"/>
        <v/>
      </c>
    </row>
    <row r="8097" spans="11:16" x14ac:dyDescent="0.25">
      <c r="K8097" s="5"/>
      <c r="P8097" s="4" t="str">
        <f t="shared" si="168"/>
        <v/>
      </c>
    </row>
    <row r="8098" spans="11:16" x14ac:dyDescent="0.25">
      <c r="K8098" s="5"/>
      <c r="P8098" s="4" t="str">
        <f t="shared" si="168"/>
        <v/>
      </c>
    </row>
    <row r="8099" spans="11:16" x14ac:dyDescent="0.25">
      <c r="K8099" s="5"/>
      <c r="P8099" s="4" t="str">
        <f t="shared" si="168"/>
        <v/>
      </c>
    </row>
    <row r="8100" spans="11:16" x14ac:dyDescent="0.25">
      <c r="K8100" s="5"/>
      <c r="P8100" s="4" t="str">
        <f t="shared" si="168"/>
        <v/>
      </c>
    </row>
    <row r="8101" spans="11:16" x14ac:dyDescent="0.25">
      <c r="K8101" s="5"/>
      <c r="P8101" s="4" t="str">
        <f t="shared" si="168"/>
        <v/>
      </c>
    </row>
    <row r="8102" spans="11:16" x14ac:dyDescent="0.25">
      <c r="K8102" s="5"/>
      <c r="P8102" s="4" t="str">
        <f t="shared" si="168"/>
        <v/>
      </c>
    </row>
    <row r="8103" spans="11:16" x14ac:dyDescent="0.25">
      <c r="K8103" s="5"/>
      <c r="P8103" s="4" t="str">
        <f t="shared" si="168"/>
        <v/>
      </c>
    </row>
    <row r="8104" spans="11:16" x14ac:dyDescent="0.25">
      <c r="K8104" s="5"/>
      <c r="P8104" s="4" t="str">
        <f t="shared" si="168"/>
        <v/>
      </c>
    </row>
    <row r="8105" spans="11:16" x14ac:dyDescent="0.25">
      <c r="K8105" s="5"/>
      <c r="P8105" s="4" t="str">
        <f t="shared" si="168"/>
        <v/>
      </c>
    </row>
    <row r="8106" spans="11:16" x14ac:dyDescent="0.25">
      <c r="K8106" s="5"/>
      <c r="P8106" s="4" t="str">
        <f t="shared" si="168"/>
        <v/>
      </c>
    </row>
    <row r="8107" spans="11:16" x14ac:dyDescent="0.25">
      <c r="K8107" s="5"/>
      <c r="P8107" s="4" t="str">
        <f t="shared" si="168"/>
        <v/>
      </c>
    </row>
    <row r="8108" spans="11:16" x14ac:dyDescent="0.25">
      <c r="K8108" s="5"/>
      <c r="P8108" s="4" t="str">
        <f t="shared" si="168"/>
        <v/>
      </c>
    </row>
    <row r="8109" spans="11:16" x14ac:dyDescent="0.25">
      <c r="K8109" s="5"/>
      <c r="P8109" s="4" t="str">
        <f t="shared" si="168"/>
        <v/>
      </c>
    </row>
    <row r="8110" spans="11:16" x14ac:dyDescent="0.25">
      <c r="K8110" s="5"/>
      <c r="P8110" s="4" t="str">
        <f t="shared" si="168"/>
        <v/>
      </c>
    </row>
    <row r="8111" spans="11:16" x14ac:dyDescent="0.25">
      <c r="K8111" s="5"/>
      <c r="P8111" s="4" t="str">
        <f t="shared" si="168"/>
        <v/>
      </c>
    </row>
    <row r="8112" spans="11:16" x14ac:dyDescent="0.25">
      <c r="K8112" s="5"/>
      <c r="P8112" s="4" t="str">
        <f t="shared" si="168"/>
        <v/>
      </c>
    </row>
    <row r="8113" spans="11:16" x14ac:dyDescent="0.25">
      <c r="K8113" s="5"/>
      <c r="P8113" s="4" t="str">
        <f t="shared" si="168"/>
        <v/>
      </c>
    </row>
    <row r="8114" spans="11:16" x14ac:dyDescent="0.25">
      <c r="K8114" s="5"/>
      <c r="P8114" s="4" t="str">
        <f t="shared" si="168"/>
        <v/>
      </c>
    </row>
    <row r="8115" spans="11:16" x14ac:dyDescent="0.25">
      <c r="K8115" s="5"/>
      <c r="P8115" s="4" t="str">
        <f t="shared" si="168"/>
        <v/>
      </c>
    </row>
    <row r="8116" spans="11:16" x14ac:dyDescent="0.25">
      <c r="K8116" s="5"/>
      <c r="P8116" s="4" t="str">
        <f t="shared" si="168"/>
        <v/>
      </c>
    </row>
    <row r="8117" spans="11:16" x14ac:dyDescent="0.25">
      <c r="K8117" s="5"/>
      <c r="P8117" s="4" t="str">
        <f t="shared" si="168"/>
        <v/>
      </c>
    </row>
    <row r="8118" spans="11:16" x14ac:dyDescent="0.25">
      <c r="K8118" s="5"/>
      <c r="P8118" s="4" t="str">
        <f t="shared" si="168"/>
        <v/>
      </c>
    </row>
    <row r="8119" spans="11:16" x14ac:dyDescent="0.25">
      <c r="K8119" s="5"/>
      <c r="P8119" s="4" t="str">
        <f t="shared" si="168"/>
        <v/>
      </c>
    </row>
    <row r="8120" spans="11:16" x14ac:dyDescent="0.25">
      <c r="K8120" s="5"/>
      <c r="P8120" s="4" t="str">
        <f t="shared" si="168"/>
        <v/>
      </c>
    </row>
    <row r="8121" spans="11:16" x14ac:dyDescent="0.25">
      <c r="K8121" s="5"/>
      <c r="P8121" s="4" t="str">
        <f t="shared" si="168"/>
        <v/>
      </c>
    </row>
    <row r="8122" spans="11:16" x14ac:dyDescent="0.25">
      <c r="K8122" s="5"/>
      <c r="P8122" s="4" t="str">
        <f t="shared" si="168"/>
        <v/>
      </c>
    </row>
    <row r="8123" spans="11:16" x14ac:dyDescent="0.25">
      <c r="K8123" s="5"/>
      <c r="P8123" s="4" t="str">
        <f t="shared" si="168"/>
        <v/>
      </c>
    </row>
    <row r="8124" spans="11:16" x14ac:dyDescent="0.25">
      <c r="K8124" s="5"/>
      <c r="P8124" s="4" t="str">
        <f t="shared" si="168"/>
        <v/>
      </c>
    </row>
    <row r="8125" spans="11:16" x14ac:dyDescent="0.25">
      <c r="K8125" s="5"/>
      <c r="P8125" s="4" t="str">
        <f t="shared" si="168"/>
        <v/>
      </c>
    </row>
    <row r="8126" spans="11:16" x14ac:dyDescent="0.25">
      <c r="K8126" s="5"/>
      <c r="P8126" s="4" t="str">
        <f t="shared" si="168"/>
        <v/>
      </c>
    </row>
    <row r="8127" spans="11:16" x14ac:dyDescent="0.25">
      <c r="K8127" s="5"/>
      <c r="P8127" s="4" t="str">
        <f t="shared" si="168"/>
        <v/>
      </c>
    </row>
    <row r="8128" spans="11:16" x14ac:dyDescent="0.25">
      <c r="K8128" s="5"/>
      <c r="P8128" s="4" t="str">
        <f t="shared" si="168"/>
        <v/>
      </c>
    </row>
    <row r="8129" spans="11:16" x14ac:dyDescent="0.25">
      <c r="K8129" s="5"/>
      <c r="P8129" s="4" t="str">
        <f t="shared" si="168"/>
        <v/>
      </c>
    </row>
    <row r="8130" spans="11:16" x14ac:dyDescent="0.25">
      <c r="K8130" s="5"/>
      <c r="P8130" s="4" t="str">
        <f t="shared" si="168"/>
        <v/>
      </c>
    </row>
    <row r="8131" spans="11:16" x14ac:dyDescent="0.25">
      <c r="K8131" s="5"/>
      <c r="P8131" s="4" t="str">
        <f t="shared" ref="P8131:P8194" si="169">LEFT($A8131,22)</f>
        <v/>
      </c>
    </row>
    <row r="8132" spans="11:16" x14ac:dyDescent="0.25">
      <c r="K8132" s="5"/>
      <c r="P8132" s="4" t="str">
        <f t="shared" si="169"/>
        <v/>
      </c>
    </row>
    <row r="8133" spans="11:16" x14ac:dyDescent="0.25">
      <c r="K8133" s="5"/>
      <c r="P8133" s="4" t="str">
        <f t="shared" si="169"/>
        <v/>
      </c>
    </row>
    <row r="8134" spans="11:16" x14ac:dyDescent="0.25">
      <c r="K8134" s="5"/>
      <c r="P8134" s="4" t="str">
        <f t="shared" si="169"/>
        <v/>
      </c>
    </row>
    <row r="8135" spans="11:16" x14ac:dyDescent="0.25">
      <c r="K8135" s="5"/>
      <c r="P8135" s="4" t="str">
        <f t="shared" si="169"/>
        <v/>
      </c>
    </row>
    <row r="8136" spans="11:16" x14ac:dyDescent="0.25">
      <c r="K8136" s="5"/>
      <c r="P8136" s="4" t="str">
        <f t="shared" si="169"/>
        <v/>
      </c>
    </row>
    <row r="8137" spans="11:16" x14ac:dyDescent="0.25">
      <c r="K8137" s="5"/>
      <c r="P8137" s="4" t="str">
        <f t="shared" si="169"/>
        <v/>
      </c>
    </row>
    <row r="8138" spans="11:16" x14ac:dyDescent="0.25">
      <c r="K8138" s="5"/>
      <c r="P8138" s="4" t="str">
        <f t="shared" si="169"/>
        <v/>
      </c>
    </row>
    <row r="8139" spans="11:16" x14ac:dyDescent="0.25">
      <c r="K8139" s="5"/>
      <c r="P8139" s="4" t="str">
        <f t="shared" si="169"/>
        <v/>
      </c>
    </row>
    <row r="8140" spans="11:16" x14ac:dyDescent="0.25">
      <c r="K8140" s="5"/>
      <c r="P8140" s="4" t="str">
        <f t="shared" si="169"/>
        <v/>
      </c>
    </row>
    <row r="8141" spans="11:16" x14ac:dyDescent="0.25">
      <c r="K8141" s="5"/>
      <c r="P8141" s="4" t="str">
        <f t="shared" si="169"/>
        <v/>
      </c>
    </row>
    <row r="8142" spans="11:16" x14ac:dyDescent="0.25">
      <c r="K8142" s="5"/>
      <c r="P8142" s="4" t="str">
        <f t="shared" si="169"/>
        <v/>
      </c>
    </row>
    <row r="8143" spans="11:16" x14ac:dyDescent="0.25">
      <c r="K8143" s="5"/>
      <c r="P8143" s="4" t="str">
        <f t="shared" si="169"/>
        <v/>
      </c>
    </row>
    <row r="8144" spans="11:16" x14ac:dyDescent="0.25">
      <c r="K8144" s="5"/>
      <c r="P8144" s="4" t="str">
        <f t="shared" si="169"/>
        <v/>
      </c>
    </row>
    <row r="8145" spans="11:16" x14ac:dyDescent="0.25">
      <c r="K8145" s="5"/>
      <c r="P8145" s="4" t="str">
        <f t="shared" si="169"/>
        <v/>
      </c>
    </row>
    <row r="8146" spans="11:16" x14ac:dyDescent="0.25">
      <c r="K8146" s="5"/>
      <c r="P8146" s="4" t="str">
        <f t="shared" si="169"/>
        <v/>
      </c>
    </row>
    <row r="8147" spans="11:16" x14ac:dyDescent="0.25">
      <c r="K8147" s="5"/>
      <c r="P8147" s="4" t="str">
        <f t="shared" si="169"/>
        <v/>
      </c>
    </row>
    <row r="8148" spans="11:16" x14ac:dyDescent="0.25">
      <c r="K8148" s="5"/>
      <c r="P8148" s="4" t="str">
        <f t="shared" si="169"/>
        <v/>
      </c>
    </row>
    <row r="8149" spans="11:16" x14ac:dyDescent="0.25">
      <c r="K8149" s="5"/>
      <c r="P8149" s="4" t="str">
        <f t="shared" si="169"/>
        <v/>
      </c>
    </row>
    <row r="8150" spans="11:16" x14ac:dyDescent="0.25">
      <c r="K8150" s="5"/>
      <c r="P8150" s="4" t="str">
        <f t="shared" si="169"/>
        <v/>
      </c>
    </row>
    <row r="8151" spans="11:16" x14ac:dyDescent="0.25">
      <c r="K8151" s="5"/>
      <c r="P8151" s="4" t="str">
        <f t="shared" si="169"/>
        <v/>
      </c>
    </row>
    <row r="8152" spans="11:16" x14ac:dyDescent="0.25">
      <c r="K8152" s="5"/>
      <c r="P8152" s="4" t="str">
        <f t="shared" si="169"/>
        <v/>
      </c>
    </row>
    <row r="8153" spans="11:16" x14ac:dyDescent="0.25">
      <c r="K8153" s="5"/>
      <c r="P8153" s="4" t="str">
        <f t="shared" si="169"/>
        <v/>
      </c>
    </row>
    <row r="8154" spans="11:16" x14ac:dyDescent="0.25">
      <c r="K8154" s="5"/>
      <c r="P8154" s="4" t="str">
        <f t="shared" si="169"/>
        <v/>
      </c>
    </row>
    <row r="8155" spans="11:16" x14ac:dyDescent="0.25">
      <c r="K8155" s="5"/>
      <c r="P8155" s="4" t="str">
        <f t="shared" si="169"/>
        <v/>
      </c>
    </row>
    <row r="8156" spans="11:16" x14ac:dyDescent="0.25">
      <c r="K8156" s="5"/>
      <c r="P8156" s="4" t="str">
        <f t="shared" si="169"/>
        <v/>
      </c>
    </row>
    <row r="8157" spans="11:16" x14ac:dyDescent="0.25">
      <c r="K8157" s="5"/>
      <c r="P8157" s="4" t="str">
        <f t="shared" si="169"/>
        <v/>
      </c>
    </row>
    <row r="8158" spans="11:16" x14ac:dyDescent="0.25">
      <c r="K8158" s="5"/>
      <c r="P8158" s="4" t="str">
        <f t="shared" si="169"/>
        <v/>
      </c>
    </row>
    <row r="8159" spans="11:16" x14ac:dyDescent="0.25">
      <c r="K8159" s="5"/>
      <c r="P8159" s="4" t="str">
        <f t="shared" si="169"/>
        <v/>
      </c>
    </row>
    <row r="8160" spans="11:16" x14ac:dyDescent="0.25">
      <c r="K8160" s="5"/>
      <c r="P8160" s="4" t="str">
        <f t="shared" si="169"/>
        <v/>
      </c>
    </row>
    <row r="8161" spans="11:16" x14ac:dyDescent="0.25">
      <c r="K8161" s="5"/>
      <c r="P8161" s="4" t="str">
        <f t="shared" si="169"/>
        <v/>
      </c>
    </row>
    <row r="8162" spans="11:16" x14ac:dyDescent="0.25">
      <c r="K8162" s="5"/>
      <c r="P8162" s="4" t="str">
        <f t="shared" si="169"/>
        <v/>
      </c>
    </row>
    <row r="8163" spans="11:16" x14ac:dyDescent="0.25">
      <c r="K8163" s="5"/>
      <c r="P8163" s="4" t="str">
        <f t="shared" si="169"/>
        <v/>
      </c>
    </row>
    <row r="8164" spans="11:16" x14ac:dyDescent="0.25">
      <c r="K8164" s="5"/>
      <c r="P8164" s="4" t="str">
        <f t="shared" si="169"/>
        <v/>
      </c>
    </row>
    <row r="8165" spans="11:16" x14ac:dyDescent="0.25">
      <c r="K8165" s="5"/>
      <c r="P8165" s="4" t="str">
        <f t="shared" si="169"/>
        <v/>
      </c>
    </row>
    <row r="8166" spans="11:16" x14ac:dyDescent="0.25">
      <c r="K8166" s="5"/>
      <c r="P8166" s="4" t="str">
        <f t="shared" si="169"/>
        <v/>
      </c>
    </row>
    <row r="8167" spans="11:16" x14ac:dyDescent="0.25">
      <c r="K8167" s="5"/>
      <c r="P8167" s="4" t="str">
        <f t="shared" si="169"/>
        <v/>
      </c>
    </row>
    <row r="8168" spans="11:16" x14ac:dyDescent="0.25">
      <c r="K8168" s="5"/>
      <c r="P8168" s="4" t="str">
        <f t="shared" si="169"/>
        <v/>
      </c>
    </row>
    <row r="8169" spans="11:16" x14ac:dyDescent="0.25">
      <c r="K8169" s="5"/>
      <c r="P8169" s="4" t="str">
        <f t="shared" si="169"/>
        <v/>
      </c>
    </row>
    <row r="8170" spans="11:16" x14ac:dyDescent="0.25">
      <c r="K8170" s="5"/>
      <c r="P8170" s="4" t="str">
        <f t="shared" si="169"/>
        <v/>
      </c>
    </row>
    <row r="8171" spans="11:16" x14ac:dyDescent="0.25">
      <c r="K8171" s="5"/>
      <c r="P8171" s="4" t="str">
        <f t="shared" si="169"/>
        <v/>
      </c>
    </row>
    <row r="8172" spans="11:16" x14ac:dyDescent="0.25">
      <c r="K8172" s="5"/>
      <c r="P8172" s="4" t="str">
        <f t="shared" si="169"/>
        <v/>
      </c>
    </row>
    <row r="8173" spans="11:16" x14ac:dyDescent="0.25">
      <c r="K8173" s="5"/>
      <c r="P8173" s="4" t="str">
        <f t="shared" si="169"/>
        <v/>
      </c>
    </row>
    <row r="8174" spans="11:16" x14ac:dyDescent="0.25">
      <c r="K8174" s="5"/>
      <c r="P8174" s="4" t="str">
        <f t="shared" si="169"/>
        <v/>
      </c>
    </row>
    <row r="8175" spans="11:16" x14ac:dyDescent="0.25">
      <c r="K8175" s="5"/>
      <c r="P8175" s="4" t="str">
        <f t="shared" si="169"/>
        <v/>
      </c>
    </row>
    <row r="8176" spans="11:16" x14ac:dyDescent="0.25">
      <c r="K8176" s="5"/>
      <c r="P8176" s="4" t="str">
        <f t="shared" si="169"/>
        <v/>
      </c>
    </row>
    <row r="8177" spans="11:16" x14ac:dyDescent="0.25">
      <c r="K8177" s="5"/>
      <c r="P8177" s="4" t="str">
        <f t="shared" si="169"/>
        <v/>
      </c>
    </row>
    <row r="8178" spans="11:16" x14ac:dyDescent="0.25">
      <c r="K8178" s="5"/>
      <c r="P8178" s="4" t="str">
        <f t="shared" si="169"/>
        <v/>
      </c>
    </row>
    <row r="8179" spans="11:16" x14ac:dyDescent="0.25">
      <c r="K8179" s="5"/>
      <c r="P8179" s="4" t="str">
        <f t="shared" si="169"/>
        <v/>
      </c>
    </row>
    <row r="8180" spans="11:16" x14ac:dyDescent="0.25">
      <c r="K8180" s="5"/>
      <c r="P8180" s="4" t="str">
        <f t="shared" si="169"/>
        <v/>
      </c>
    </row>
    <row r="8181" spans="11:16" x14ac:dyDescent="0.25">
      <c r="K8181" s="5"/>
      <c r="P8181" s="4" t="str">
        <f t="shared" si="169"/>
        <v/>
      </c>
    </row>
    <row r="8182" spans="11:16" x14ac:dyDescent="0.25">
      <c r="K8182" s="5"/>
      <c r="P8182" s="4" t="str">
        <f t="shared" si="169"/>
        <v/>
      </c>
    </row>
    <row r="8183" spans="11:16" x14ac:dyDescent="0.25">
      <c r="K8183" s="5"/>
      <c r="P8183" s="4" t="str">
        <f t="shared" si="169"/>
        <v/>
      </c>
    </row>
    <row r="8184" spans="11:16" x14ac:dyDescent="0.25">
      <c r="K8184" s="5"/>
      <c r="P8184" s="4" t="str">
        <f t="shared" si="169"/>
        <v/>
      </c>
    </row>
    <row r="8185" spans="11:16" x14ac:dyDescent="0.25">
      <c r="K8185" s="5"/>
      <c r="P8185" s="4" t="str">
        <f t="shared" si="169"/>
        <v/>
      </c>
    </row>
    <row r="8186" spans="11:16" x14ac:dyDescent="0.25">
      <c r="K8186" s="5"/>
      <c r="P8186" s="4" t="str">
        <f t="shared" si="169"/>
        <v/>
      </c>
    </row>
    <row r="8187" spans="11:16" x14ac:dyDescent="0.25">
      <c r="K8187" s="5"/>
      <c r="P8187" s="4" t="str">
        <f t="shared" si="169"/>
        <v/>
      </c>
    </row>
    <row r="8188" spans="11:16" x14ac:dyDescent="0.25">
      <c r="K8188" s="5"/>
      <c r="P8188" s="4" t="str">
        <f t="shared" si="169"/>
        <v/>
      </c>
    </row>
    <row r="8189" spans="11:16" x14ac:dyDescent="0.25">
      <c r="K8189" s="5"/>
      <c r="P8189" s="4" t="str">
        <f t="shared" si="169"/>
        <v/>
      </c>
    </row>
    <row r="8190" spans="11:16" x14ac:dyDescent="0.25">
      <c r="K8190" s="5"/>
      <c r="P8190" s="4" t="str">
        <f t="shared" si="169"/>
        <v/>
      </c>
    </row>
    <row r="8191" spans="11:16" x14ac:dyDescent="0.25">
      <c r="K8191" s="5"/>
      <c r="P8191" s="4" t="str">
        <f t="shared" si="169"/>
        <v/>
      </c>
    </row>
    <row r="8192" spans="11:16" x14ac:dyDescent="0.25">
      <c r="K8192" s="5"/>
      <c r="P8192" s="4" t="str">
        <f t="shared" si="169"/>
        <v/>
      </c>
    </row>
    <row r="8193" spans="11:16" x14ac:dyDescent="0.25">
      <c r="K8193" s="5"/>
      <c r="P8193" s="4" t="str">
        <f t="shared" si="169"/>
        <v/>
      </c>
    </row>
    <row r="8194" spans="11:16" x14ac:dyDescent="0.25">
      <c r="K8194" s="5"/>
      <c r="P8194" s="4" t="str">
        <f t="shared" si="169"/>
        <v/>
      </c>
    </row>
    <row r="8195" spans="11:16" x14ac:dyDescent="0.25">
      <c r="K8195" s="5"/>
      <c r="P8195" s="4" t="str">
        <f t="shared" ref="P8195:P8258" si="170">LEFT($A8195,22)</f>
        <v/>
      </c>
    </row>
    <row r="8196" spans="11:16" x14ac:dyDescent="0.25">
      <c r="K8196" s="5"/>
      <c r="P8196" s="4" t="str">
        <f t="shared" si="170"/>
        <v/>
      </c>
    </row>
    <row r="8197" spans="11:16" x14ac:dyDescent="0.25">
      <c r="K8197" s="5"/>
      <c r="P8197" s="4" t="str">
        <f t="shared" si="170"/>
        <v/>
      </c>
    </row>
    <row r="8198" spans="11:16" x14ac:dyDescent="0.25">
      <c r="K8198" s="5"/>
      <c r="P8198" s="4" t="str">
        <f t="shared" si="170"/>
        <v/>
      </c>
    </row>
    <row r="8199" spans="11:16" x14ac:dyDescent="0.25">
      <c r="K8199" s="5"/>
      <c r="P8199" s="4" t="str">
        <f t="shared" si="170"/>
        <v/>
      </c>
    </row>
    <row r="8200" spans="11:16" x14ac:dyDescent="0.25">
      <c r="K8200" s="5"/>
      <c r="P8200" s="4" t="str">
        <f t="shared" si="170"/>
        <v/>
      </c>
    </row>
    <row r="8201" spans="11:16" x14ac:dyDescent="0.25">
      <c r="K8201" s="5"/>
      <c r="P8201" s="4" t="str">
        <f t="shared" si="170"/>
        <v/>
      </c>
    </row>
    <row r="8202" spans="11:16" x14ac:dyDescent="0.25">
      <c r="K8202" s="5"/>
      <c r="P8202" s="4" t="str">
        <f t="shared" si="170"/>
        <v/>
      </c>
    </row>
    <row r="8203" spans="11:16" x14ac:dyDescent="0.25">
      <c r="K8203" s="5"/>
      <c r="P8203" s="4" t="str">
        <f t="shared" si="170"/>
        <v/>
      </c>
    </row>
    <row r="8204" spans="11:16" x14ac:dyDescent="0.25">
      <c r="K8204" s="5"/>
      <c r="P8204" s="4" t="str">
        <f t="shared" si="170"/>
        <v/>
      </c>
    </row>
    <row r="8205" spans="11:16" x14ac:dyDescent="0.25">
      <c r="K8205" s="5"/>
      <c r="P8205" s="4" t="str">
        <f t="shared" si="170"/>
        <v/>
      </c>
    </row>
    <row r="8206" spans="11:16" x14ac:dyDescent="0.25">
      <c r="K8206" s="5"/>
      <c r="P8206" s="4" t="str">
        <f t="shared" si="170"/>
        <v/>
      </c>
    </row>
    <row r="8207" spans="11:16" x14ac:dyDescent="0.25">
      <c r="K8207" s="5"/>
      <c r="P8207" s="4" t="str">
        <f t="shared" si="170"/>
        <v/>
      </c>
    </row>
    <row r="8208" spans="11:16" x14ac:dyDescent="0.25">
      <c r="K8208" s="5"/>
      <c r="P8208" s="4" t="str">
        <f t="shared" si="170"/>
        <v/>
      </c>
    </row>
    <row r="8209" spans="11:16" x14ac:dyDescent="0.25">
      <c r="K8209" s="5"/>
      <c r="P8209" s="4" t="str">
        <f t="shared" si="170"/>
        <v/>
      </c>
    </row>
    <row r="8210" spans="11:16" x14ac:dyDescent="0.25">
      <c r="K8210" s="5"/>
      <c r="P8210" s="4" t="str">
        <f t="shared" si="170"/>
        <v/>
      </c>
    </row>
    <row r="8211" spans="11:16" x14ac:dyDescent="0.25">
      <c r="K8211" s="5"/>
      <c r="P8211" s="4" t="str">
        <f t="shared" si="170"/>
        <v/>
      </c>
    </row>
    <row r="8212" spans="11:16" x14ac:dyDescent="0.25">
      <c r="K8212" s="5"/>
      <c r="P8212" s="4" t="str">
        <f t="shared" si="170"/>
        <v/>
      </c>
    </row>
    <row r="8213" spans="11:16" x14ac:dyDescent="0.25">
      <c r="K8213" s="5"/>
      <c r="P8213" s="4" t="str">
        <f t="shared" si="170"/>
        <v/>
      </c>
    </row>
    <row r="8214" spans="11:16" x14ac:dyDescent="0.25">
      <c r="K8214" s="5"/>
      <c r="P8214" s="4" t="str">
        <f t="shared" si="170"/>
        <v/>
      </c>
    </row>
    <row r="8215" spans="11:16" x14ac:dyDescent="0.25">
      <c r="K8215" s="5"/>
      <c r="P8215" s="4" t="str">
        <f t="shared" si="170"/>
        <v/>
      </c>
    </row>
    <row r="8216" spans="11:16" x14ac:dyDescent="0.25">
      <c r="K8216" s="5"/>
      <c r="P8216" s="4" t="str">
        <f t="shared" si="170"/>
        <v/>
      </c>
    </row>
    <row r="8217" spans="11:16" x14ac:dyDescent="0.25">
      <c r="K8217" s="5"/>
      <c r="P8217" s="4" t="str">
        <f t="shared" si="170"/>
        <v/>
      </c>
    </row>
    <row r="8218" spans="11:16" x14ac:dyDescent="0.25">
      <c r="K8218" s="5"/>
      <c r="P8218" s="4" t="str">
        <f t="shared" si="170"/>
        <v/>
      </c>
    </row>
    <row r="8219" spans="11:16" x14ac:dyDescent="0.25">
      <c r="K8219" s="5"/>
      <c r="P8219" s="4" t="str">
        <f t="shared" si="170"/>
        <v/>
      </c>
    </row>
    <row r="8220" spans="11:16" x14ac:dyDescent="0.25">
      <c r="K8220" s="5"/>
      <c r="P8220" s="4" t="str">
        <f t="shared" si="170"/>
        <v/>
      </c>
    </row>
    <row r="8221" spans="11:16" x14ac:dyDescent="0.25">
      <c r="K8221" s="5"/>
      <c r="P8221" s="4" t="str">
        <f t="shared" si="170"/>
        <v/>
      </c>
    </row>
    <row r="8222" spans="11:16" x14ac:dyDescent="0.25">
      <c r="K8222" s="5"/>
      <c r="P8222" s="4" t="str">
        <f t="shared" si="170"/>
        <v/>
      </c>
    </row>
    <row r="8223" spans="11:16" x14ac:dyDescent="0.25">
      <c r="K8223" s="5"/>
      <c r="P8223" s="4" t="str">
        <f t="shared" si="170"/>
        <v/>
      </c>
    </row>
    <row r="8224" spans="11:16" x14ac:dyDescent="0.25">
      <c r="K8224" s="5"/>
      <c r="P8224" s="4" t="str">
        <f t="shared" si="170"/>
        <v/>
      </c>
    </row>
    <row r="8225" spans="11:16" x14ac:dyDescent="0.25">
      <c r="K8225" s="5"/>
      <c r="P8225" s="4" t="str">
        <f t="shared" si="170"/>
        <v/>
      </c>
    </row>
    <row r="8226" spans="11:16" x14ac:dyDescent="0.25">
      <c r="K8226" s="5"/>
      <c r="P8226" s="4" t="str">
        <f t="shared" si="170"/>
        <v/>
      </c>
    </row>
    <row r="8227" spans="11:16" x14ac:dyDescent="0.25">
      <c r="K8227" s="5"/>
      <c r="P8227" s="4" t="str">
        <f t="shared" si="170"/>
        <v/>
      </c>
    </row>
    <row r="8228" spans="11:16" x14ac:dyDescent="0.25">
      <c r="K8228" s="5"/>
      <c r="P8228" s="4" t="str">
        <f t="shared" si="170"/>
        <v/>
      </c>
    </row>
    <row r="8229" spans="11:16" x14ac:dyDescent="0.25">
      <c r="K8229" s="5"/>
      <c r="P8229" s="4" t="str">
        <f t="shared" si="170"/>
        <v/>
      </c>
    </row>
    <row r="8230" spans="11:16" x14ac:dyDescent="0.25">
      <c r="K8230" s="5"/>
      <c r="P8230" s="4" t="str">
        <f t="shared" si="170"/>
        <v/>
      </c>
    </row>
    <row r="8231" spans="11:16" x14ac:dyDescent="0.25">
      <c r="K8231" s="5"/>
      <c r="P8231" s="4" t="str">
        <f t="shared" si="170"/>
        <v/>
      </c>
    </row>
    <row r="8232" spans="11:16" x14ac:dyDescent="0.25">
      <c r="K8232" s="5"/>
      <c r="P8232" s="4" t="str">
        <f t="shared" si="170"/>
        <v/>
      </c>
    </row>
    <row r="8233" spans="11:16" x14ac:dyDescent="0.25">
      <c r="K8233" s="5"/>
      <c r="P8233" s="4" t="str">
        <f t="shared" si="170"/>
        <v/>
      </c>
    </row>
    <row r="8234" spans="11:16" x14ac:dyDescent="0.25">
      <c r="K8234" s="5"/>
      <c r="P8234" s="4" t="str">
        <f t="shared" si="170"/>
        <v/>
      </c>
    </row>
    <row r="8235" spans="11:16" x14ac:dyDescent="0.25">
      <c r="K8235" s="5"/>
      <c r="P8235" s="4" t="str">
        <f t="shared" si="170"/>
        <v/>
      </c>
    </row>
    <row r="8236" spans="11:16" x14ac:dyDescent="0.25">
      <c r="K8236" s="5"/>
      <c r="P8236" s="4" t="str">
        <f t="shared" si="170"/>
        <v/>
      </c>
    </row>
    <row r="8237" spans="11:16" x14ac:dyDescent="0.25">
      <c r="K8237" s="5"/>
      <c r="P8237" s="4" t="str">
        <f t="shared" si="170"/>
        <v/>
      </c>
    </row>
    <row r="8238" spans="11:16" x14ac:dyDescent="0.25">
      <c r="K8238" s="5"/>
      <c r="P8238" s="4" t="str">
        <f t="shared" si="170"/>
        <v/>
      </c>
    </row>
    <row r="8239" spans="11:16" x14ac:dyDescent="0.25">
      <c r="K8239" s="5"/>
      <c r="P8239" s="4" t="str">
        <f t="shared" si="170"/>
        <v/>
      </c>
    </row>
    <row r="8240" spans="11:16" x14ac:dyDescent="0.25">
      <c r="K8240" s="5"/>
      <c r="P8240" s="4" t="str">
        <f t="shared" si="170"/>
        <v/>
      </c>
    </row>
    <row r="8241" spans="11:16" x14ac:dyDescent="0.25">
      <c r="K8241" s="5"/>
      <c r="P8241" s="4" t="str">
        <f t="shared" si="170"/>
        <v/>
      </c>
    </row>
    <row r="8242" spans="11:16" x14ac:dyDescent="0.25">
      <c r="K8242" s="5"/>
      <c r="P8242" s="4" t="str">
        <f t="shared" si="170"/>
        <v/>
      </c>
    </row>
    <row r="8243" spans="11:16" x14ac:dyDescent="0.25">
      <c r="K8243" s="5"/>
      <c r="P8243" s="4" t="str">
        <f t="shared" si="170"/>
        <v/>
      </c>
    </row>
    <row r="8244" spans="11:16" x14ac:dyDescent="0.25">
      <c r="K8244" s="5"/>
      <c r="P8244" s="4" t="str">
        <f t="shared" si="170"/>
        <v/>
      </c>
    </row>
    <row r="8245" spans="11:16" x14ac:dyDescent="0.25">
      <c r="K8245" s="5"/>
      <c r="P8245" s="4" t="str">
        <f t="shared" si="170"/>
        <v/>
      </c>
    </row>
    <row r="8246" spans="11:16" x14ac:dyDescent="0.25">
      <c r="K8246" s="5"/>
      <c r="P8246" s="4" t="str">
        <f t="shared" si="170"/>
        <v/>
      </c>
    </row>
    <row r="8247" spans="11:16" x14ac:dyDescent="0.25">
      <c r="K8247" s="5"/>
      <c r="P8247" s="4" t="str">
        <f t="shared" si="170"/>
        <v/>
      </c>
    </row>
    <row r="8248" spans="11:16" x14ac:dyDescent="0.25">
      <c r="K8248" s="5"/>
      <c r="P8248" s="4" t="str">
        <f t="shared" si="170"/>
        <v/>
      </c>
    </row>
    <row r="8249" spans="11:16" x14ac:dyDescent="0.25">
      <c r="K8249" s="5"/>
      <c r="P8249" s="4" t="str">
        <f t="shared" si="170"/>
        <v/>
      </c>
    </row>
    <row r="8250" spans="11:16" x14ac:dyDescent="0.25">
      <c r="K8250" s="5"/>
      <c r="P8250" s="4" t="str">
        <f t="shared" si="170"/>
        <v/>
      </c>
    </row>
    <row r="8251" spans="11:16" x14ac:dyDescent="0.25">
      <c r="K8251" s="5"/>
      <c r="P8251" s="4" t="str">
        <f t="shared" si="170"/>
        <v/>
      </c>
    </row>
    <row r="8252" spans="11:16" x14ac:dyDescent="0.25">
      <c r="K8252" s="5"/>
      <c r="P8252" s="4" t="str">
        <f t="shared" si="170"/>
        <v/>
      </c>
    </row>
    <row r="8253" spans="11:16" x14ac:dyDescent="0.25">
      <c r="K8253" s="5"/>
      <c r="P8253" s="4" t="str">
        <f t="shared" si="170"/>
        <v/>
      </c>
    </row>
    <row r="8254" spans="11:16" x14ac:dyDescent="0.25">
      <c r="K8254" s="5"/>
      <c r="P8254" s="4" t="str">
        <f t="shared" si="170"/>
        <v/>
      </c>
    </row>
    <row r="8255" spans="11:16" x14ac:dyDescent="0.25">
      <c r="K8255" s="5"/>
      <c r="P8255" s="4" t="str">
        <f t="shared" si="170"/>
        <v/>
      </c>
    </row>
    <row r="8256" spans="11:16" x14ac:dyDescent="0.25">
      <c r="K8256" s="5"/>
      <c r="P8256" s="4" t="str">
        <f t="shared" si="170"/>
        <v/>
      </c>
    </row>
    <row r="8257" spans="11:16" x14ac:dyDescent="0.25">
      <c r="K8257" s="5"/>
      <c r="P8257" s="4" t="str">
        <f t="shared" si="170"/>
        <v/>
      </c>
    </row>
    <row r="8258" spans="11:16" x14ac:dyDescent="0.25">
      <c r="K8258" s="5"/>
      <c r="P8258" s="4" t="str">
        <f t="shared" si="170"/>
        <v/>
      </c>
    </row>
    <row r="8259" spans="11:16" x14ac:dyDescent="0.25">
      <c r="K8259" s="5"/>
      <c r="P8259" s="4" t="str">
        <f t="shared" ref="P8259:P8322" si="171">LEFT($A8259,22)</f>
        <v/>
      </c>
    </row>
    <row r="8260" spans="11:16" x14ac:dyDescent="0.25">
      <c r="K8260" s="5"/>
      <c r="P8260" s="4" t="str">
        <f t="shared" si="171"/>
        <v/>
      </c>
    </row>
    <row r="8261" spans="11:16" x14ac:dyDescent="0.25">
      <c r="K8261" s="5"/>
      <c r="P8261" s="4" t="str">
        <f t="shared" si="171"/>
        <v/>
      </c>
    </row>
    <row r="8262" spans="11:16" x14ac:dyDescent="0.25">
      <c r="K8262" s="5"/>
      <c r="P8262" s="4" t="str">
        <f t="shared" si="171"/>
        <v/>
      </c>
    </row>
    <row r="8263" spans="11:16" x14ac:dyDescent="0.25">
      <c r="K8263" s="5"/>
      <c r="P8263" s="4" t="str">
        <f t="shared" si="171"/>
        <v/>
      </c>
    </row>
    <row r="8264" spans="11:16" x14ac:dyDescent="0.25">
      <c r="K8264" s="5"/>
      <c r="P8264" s="4" t="str">
        <f t="shared" si="171"/>
        <v/>
      </c>
    </row>
    <row r="8265" spans="11:16" x14ac:dyDescent="0.25">
      <c r="K8265" s="5"/>
      <c r="P8265" s="4" t="str">
        <f t="shared" si="171"/>
        <v/>
      </c>
    </row>
    <row r="8266" spans="11:16" x14ac:dyDescent="0.25">
      <c r="K8266" s="5"/>
      <c r="P8266" s="4" t="str">
        <f t="shared" si="171"/>
        <v/>
      </c>
    </row>
    <row r="8267" spans="11:16" x14ac:dyDescent="0.25">
      <c r="K8267" s="5"/>
      <c r="P8267" s="4" t="str">
        <f t="shared" si="171"/>
        <v/>
      </c>
    </row>
    <row r="8268" spans="11:16" x14ac:dyDescent="0.25">
      <c r="K8268" s="5"/>
      <c r="P8268" s="4" t="str">
        <f t="shared" si="171"/>
        <v/>
      </c>
    </row>
    <row r="8269" spans="11:16" x14ac:dyDescent="0.25">
      <c r="K8269" s="5"/>
      <c r="P8269" s="4" t="str">
        <f t="shared" si="171"/>
        <v/>
      </c>
    </row>
    <row r="8270" spans="11:16" x14ac:dyDescent="0.25">
      <c r="K8270" s="5"/>
      <c r="P8270" s="4" t="str">
        <f t="shared" si="171"/>
        <v/>
      </c>
    </row>
    <row r="8271" spans="11:16" x14ac:dyDescent="0.25">
      <c r="K8271" s="5"/>
      <c r="P8271" s="4" t="str">
        <f t="shared" si="171"/>
        <v/>
      </c>
    </row>
    <row r="8272" spans="11:16" x14ac:dyDescent="0.25">
      <c r="K8272" s="5"/>
      <c r="P8272" s="4" t="str">
        <f t="shared" si="171"/>
        <v/>
      </c>
    </row>
    <row r="8273" spans="11:16" x14ac:dyDescent="0.25">
      <c r="K8273" s="5"/>
      <c r="P8273" s="4" t="str">
        <f t="shared" si="171"/>
        <v/>
      </c>
    </row>
    <row r="8274" spans="11:16" x14ac:dyDescent="0.25">
      <c r="K8274" s="5"/>
      <c r="P8274" s="4" t="str">
        <f t="shared" si="171"/>
        <v/>
      </c>
    </row>
    <row r="8275" spans="11:16" x14ac:dyDescent="0.25">
      <c r="K8275" s="5"/>
      <c r="P8275" s="4" t="str">
        <f t="shared" si="171"/>
        <v/>
      </c>
    </row>
    <row r="8276" spans="11:16" x14ac:dyDescent="0.25">
      <c r="K8276" s="5"/>
      <c r="P8276" s="4" t="str">
        <f t="shared" si="171"/>
        <v/>
      </c>
    </row>
    <row r="8277" spans="11:16" x14ac:dyDescent="0.25">
      <c r="K8277" s="5"/>
      <c r="P8277" s="4" t="str">
        <f t="shared" si="171"/>
        <v/>
      </c>
    </row>
    <row r="8278" spans="11:16" x14ac:dyDescent="0.25">
      <c r="K8278" s="5"/>
      <c r="P8278" s="4" t="str">
        <f t="shared" si="171"/>
        <v/>
      </c>
    </row>
    <row r="8279" spans="11:16" x14ac:dyDescent="0.25">
      <c r="K8279" s="5"/>
      <c r="P8279" s="4" t="str">
        <f t="shared" si="171"/>
        <v/>
      </c>
    </row>
    <row r="8280" spans="11:16" x14ac:dyDescent="0.25">
      <c r="K8280" s="5"/>
      <c r="P8280" s="4" t="str">
        <f t="shared" si="171"/>
        <v/>
      </c>
    </row>
    <row r="8281" spans="11:16" x14ac:dyDescent="0.25">
      <c r="K8281" s="5"/>
      <c r="P8281" s="4" t="str">
        <f t="shared" si="171"/>
        <v/>
      </c>
    </row>
    <row r="8282" spans="11:16" x14ac:dyDescent="0.25">
      <c r="K8282" s="5"/>
      <c r="P8282" s="4" t="str">
        <f t="shared" si="171"/>
        <v/>
      </c>
    </row>
    <row r="8283" spans="11:16" x14ac:dyDescent="0.25">
      <c r="K8283" s="5"/>
      <c r="P8283" s="4" t="str">
        <f t="shared" si="171"/>
        <v/>
      </c>
    </row>
    <row r="8284" spans="11:16" x14ac:dyDescent="0.25">
      <c r="K8284" s="5"/>
      <c r="P8284" s="4" t="str">
        <f t="shared" si="171"/>
        <v/>
      </c>
    </row>
    <row r="8285" spans="11:16" x14ac:dyDescent="0.25">
      <c r="K8285" s="5"/>
      <c r="P8285" s="4" t="str">
        <f t="shared" si="171"/>
        <v/>
      </c>
    </row>
    <row r="8286" spans="11:16" x14ac:dyDescent="0.25">
      <c r="K8286" s="5"/>
      <c r="P8286" s="4" t="str">
        <f t="shared" si="171"/>
        <v/>
      </c>
    </row>
    <row r="8287" spans="11:16" x14ac:dyDescent="0.25">
      <c r="K8287" s="5"/>
      <c r="P8287" s="4" t="str">
        <f t="shared" si="171"/>
        <v/>
      </c>
    </row>
    <row r="8288" spans="11:16" x14ac:dyDescent="0.25">
      <c r="K8288" s="5"/>
      <c r="P8288" s="4" t="str">
        <f t="shared" si="171"/>
        <v/>
      </c>
    </row>
    <row r="8289" spans="11:16" x14ac:dyDescent="0.25">
      <c r="K8289" s="5"/>
      <c r="P8289" s="4" t="str">
        <f t="shared" si="171"/>
        <v/>
      </c>
    </row>
    <row r="8290" spans="11:16" x14ac:dyDescent="0.25">
      <c r="K8290" s="5"/>
      <c r="P8290" s="4" t="str">
        <f t="shared" si="171"/>
        <v/>
      </c>
    </row>
    <row r="8291" spans="11:16" x14ac:dyDescent="0.25">
      <c r="K8291" s="5"/>
      <c r="P8291" s="4" t="str">
        <f t="shared" si="171"/>
        <v/>
      </c>
    </row>
    <row r="8292" spans="11:16" x14ac:dyDescent="0.25">
      <c r="K8292" s="5"/>
      <c r="P8292" s="4" t="str">
        <f t="shared" si="171"/>
        <v/>
      </c>
    </row>
    <row r="8293" spans="11:16" x14ac:dyDescent="0.25">
      <c r="K8293" s="5"/>
      <c r="P8293" s="4" t="str">
        <f t="shared" si="171"/>
        <v/>
      </c>
    </row>
    <row r="8294" spans="11:16" x14ac:dyDescent="0.25">
      <c r="K8294" s="5"/>
      <c r="P8294" s="4" t="str">
        <f t="shared" si="171"/>
        <v/>
      </c>
    </row>
    <row r="8295" spans="11:16" x14ac:dyDescent="0.25">
      <c r="K8295" s="5"/>
      <c r="P8295" s="4" t="str">
        <f t="shared" si="171"/>
        <v/>
      </c>
    </row>
    <row r="8296" spans="11:16" x14ac:dyDescent="0.25">
      <c r="K8296" s="5"/>
      <c r="P8296" s="4" t="str">
        <f t="shared" si="171"/>
        <v/>
      </c>
    </row>
    <row r="8297" spans="11:16" x14ac:dyDescent="0.25">
      <c r="K8297" s="5"/>
      <c r="P8297" s="4" t="str">
        <f t="shared" si="171"/>
        <v/>
      </c>
    </row>
    <row r="8298" spans="11:16" x14ac:dyDescent="0.25">
      <c r="K8298" s="5"/>
      <c r="P8298" s="4" t="str">
        <f t="shared" si="171"/>
        <v/>
      </c>
    </row>
    <row r="8299" spans="11:16" x14ac:dyDescent="0.25">
      <c r="K8299" s="5"/>
      <c r="P8299" s="4" t="str">
        <f t="shared" si="171"/>
        <v/>
      </c>
    </row>
    <row r="8300" spans="11:16" x14ac:dyDescent="0.25">
      <c r="K8300" s="5"/>
      <c r="P8300" s="4" t="str">
        <f t="shared" si="171"/>
        <v/>
      </c>
    </row>
    <row r="8301" spans="11:16" x14ac:dyDescent="0.25">
      <c r="K8301" s="5"/>
      <c r="P8301" s="4" t="str">
        <f t="shared" si="171"/>
        <v/>
      </c>
    </row>
    <row r="8302" spans="11:16" x14ac:dyDescent="0.25">
      <c r="K8302" s="5"/>
      <c r="P8302" s="4" t="str">
        <f t="shared" si="171"/>
        <v/>
      </c>
    </row>
    <row r="8303" spans="11:16" x14ac:dyDescent="0.25">
      <c r="K8303" s="5"/>
      <c r="P8303" s="4" t="str">
        <f t="shared" si="171"/>
        <v/>
      </c>
    </row>
    <row r="8304" spans="11:16" x14ac:dyDescent="0.25">
      <c r="K8304" s="5"/>
      <c r="P8304" s="4" t="str">
        <f t="shared" si="171"/>
        <v/>
      </c>
    </row>
    <row r="8305" spans="11:16" x14ac:dyDescent="0.25">
      <c r="K8305" s="5"/>
      <c r="P8305" s="4" t="str">
        <f t="shared" si="171"/>
        <v/>
      </c>
    </row>
    <row r="8306" spans="11:16" x14ac:dyDescent="0.25">
      <c r="K8306" s="5"/>
      <c r="P8306" s="4" t="str">
        <f t="shared" si="171"/>
        <v/>
      </c>
    </row>
    <row r="8307" spans="11:16" x14ac:dyDescent="0.25">
      <c r="K8307" s="5"/>
      <c r="P8307" s="4" t="str">
        <f t="shared" si="171"/>
        <v/>
      </c>
    </row>
    <row r="8308" spans="11:16" x14ac:dyDescent="0.25">
      <c r="K8308" s="5"/>
      <c r="P8308" s="4" t="str">
        <f t="shared" si="171"/>
        <v/>
      </c>
    </row>
    <row r="8309" spans="11:16" x14ac:dyDescent="0.25">
      <c r="K8309" s="5"/>
      <c r="P8309" s="4" t="str">
        <f t="shared" si="171"/>
        <v/>
      </c>
    </row>
    <row r="8310" spans="11:16" x14ac:dyDescent="0.25">
      <c r="K8310" s="5"/>
      <c r="P8310" s="4" t="str">
        <f t="shared" si="171"/>
        <v/>
      </c>
    </row>
    <row r="8311" spans="11:16" x14ac:dyDescent="0.25">
      <c r="K8311" s="5"/>
      <c r="P8311" s="4" t="str">
        <f t="shared" si="171"/>
        <v/>
      </c>
    </row>
    <row r="8312" spans="11:16" x14ac:dyDescent="0.25">
      <c r="K8312" s="5"/>
      <c r="P8312" s="4" t="str">
        <f t="shared" si="171"/>
        <v/>
      </c>
    </row>
    <row r="8313" spans="11:16" x14ac:dyDescent="0.25">
      <c r="K8313" s="5"/>
      <c r="P8313" s="4" t="str">
        <f t="shared" si="171"/>
        <v/>
      </c>
    </row>
    <row r="8314" spans="11:16" x14ac:dyDescent="0.25">
      <c r="K8314" s="5"/>
      <c r="P8314" s="4" t="str">
        <f t="shared" si="171"/>
        <v/>
      </c>
    </row>
    <row r="8315" spans="11:16" x14ac:dyDescent="0.25">
      <c r="K8315" s="5"/>
      <c r="P8315" s="4" t="str">
        <f t="shared" si="171"/>
        <v/>
      </c>
    </row>
    <row r="8316" spans="11:16" x14ac:dyDescent="0.25">
      <c r="K8316" s="5"/>
      <c r="P8316" s="4" t="str">
        <f t="shared" si="171"/>
        <v/>
      </c>
    </row>
    <row r="8317" spans="11:16" x14ac:dyDescent="0.25">
      <c r="K8317" s="5"/>
      <c r="P8317" s="4" t="str">
        <f t="shared" si="171"/>
        <v/>
      </c>
    </row>
    <row r="8318" spans="11:16" x14ac:dyDescent="0.25">
      <c r="K8318" s="5"/>
      <c r="P8318" s="4" t="str">
        <f t="shared" si="171"/>
        <v/>
      </c>
    </row>
    <row r="8319" spans="11:16" x14ac:dyDescent="0.25">
      <c r="K8319" s="5"/>
      <c r="P8319" s="4" t="str">
        <f t="shared" si="171"/>
        <v/>
      </c>
    </row>
    <row r="8320" spans="11:16" x14ac:dyDescent="0.25">
      <c r="K8320" s="5"/>
      <c r="P8320" s="4" t="str">
        <f t="shared" si="171"/>
        <v/>
      </c>
    </row>
    <row r="8321" spans="11:16" x14ac:dyDescent="0.25">
      <c r="K8321" s="5"/>
      <c r="P8321" s="4" t="str">
        <f t="shared" si="171"/>
        <v/>
      </c>
    </row>
    <row r="8322" spans="11:16" x14ac:dyDescent="0.25">
      <c r="K8322" s="5"/>
      <c r="P8322" s="4" t="str">
        <f t="shared" si="171"/>
        <v/>
      </c>
    </row>
    <row r="8323" spans="11:16" x14ac:dyDescent="0.25">
      <c r="K8323" s="5"/>
      <c r="P8323" s="4" t="str">
        <f t="shared" ref="P8323:P8386" si="172">LEFT($A8323,22)</f>
        <v/>
      </c>
    </row>
    <row r="8324" spans="11:16" x14ac:dyDescent="0.25">
      <c r="K8324" s="5"/>
      <c r="P8324" s="4" t="str">
        <f t="shared" si="172"/>
        <v/>
      </c>
    </row>
    <row r="8325" spans="11:16" x14ac:dyDescent="0.25">
      <c r="K8325" s="5"/>
      <c r="P8325" s="4" t="str">
        <f t="shared" si="172"/>
        <v/>
      </c>
    </row>
    <row r="8326" spans="11:16" x14ac:dyDescent="0.25">
      <c r="K8326" s="5"/>
      <c r="P8326" s="4" t="str">
        <f t="shared" si="172"/>
        <v/>
      </c>
    </row>
    <row r="8327" spans="11:16" x14ac:dyDescent="0.25">
      <c r="K8327" s="5"/>
      <c r="P8327" s="4" t="str">
        <f t="shared" si="172"/>
        <v/>
      </c>
    </row>
    <row r="8328" spans="11:16" x14ac:dyDescent="0.25">
      <c r="K8328" s="5"/>
      <c r="P8328" s="4" t="str">
        <f t="shared" si="172"/>
        <v/>
      </c>
    </row>
    <row r="8329" spans="11:16" x14ac:dyDescent="0.25">
      <c r="K8329" s="5"/>
      <c r="P8329" s="4" t="str">
        <f t="shared" si="172"/>
        <v/>
      </c>
    </row>
    <row r="8330" spans="11:16" x14ac:dyDescent="0.25">
      <c r="K8330" s="5"/>
      <c r="P8330" s="4" t="str">
        <f t="shared" si="172"/>
        <v/>
      </c>
    </row>
    <row r="8331" spans="11:16" x14ac:dyDescent="0.25">
      <c r="K8331" s="5"/>
      <c r="P8331" s="4" t="str">
        <f t="shared" si="172"/>
        <v/>
      </c>
    </row>
    <row r="8332" spans="11:16" x14ac:dyDescent="0.25">
      <c r="K8332" s="5"/>
      <c r="P8332" s="4" t="str">
        <f t="shared" si="172"/>
        <v/>
      </c>
    </row>
    <row r="8333" spans="11:16" x14ac:dyDescent="0.25">
      <c r="K8333" s="5"/>
      <c r="P8333" s="4" t="str">
        <f t="shared" si="172"/>
        <v/>
      </c>
    </row>
    <row r="8334" spans="11:16" x14ac:dyDescent="0.25">
      <c r="K8334" s="5"/>
      <c r="P8334" s="4" t="str">
        <f t="shared" si="172"/>
        <v/>
      </c>
    </row>
    <row r="8335" spans="11:16" x14ac:dyDescent="0.25">
      <c r="K8335" s="5"/>
      <c r="P8335" s="4" t="str">
        <f t="shared" si="172"/>
        <v/>
      </c>
    </row>
    <row r="8336" spans="11:16" x14ac:dyDescent="0.25">
      <c r="K8336" s="5"/>
      <c r="P8336" s="4" t="str">
        <f t="shared" si="172"/>
        <v/>
      </c>
    </row>
    <row r="8337" spans="11:16" x14ac:dyDescent="0.25">
      <c r="K8337" s="5"/>
      <c r="P8337" s="4" t="str">
        <f t="shared" si="172"/>
        <v/>
      </c>
    </row>
    <row r="8338" spans="11:16" x14ac:dyDescent="0.25">
      <c r="K8338" s="5"/>
      <c r="P8338" s="4" t="str">
        <f t="shared" si="172"/>
        <v/>
      </c>
    </row>
    <row r="8339" spans="11:16" x14ac:dyDescent="0.25">
      <c r="K8339" s="5"/>
      <c r="P8339" s="4" t="str">
        <f t="shared" si="172"/>
        <v/>
      </c>
    </row>
    <row r="8340" spans="11:16" x14ac:dyDescent="0.25">
      <c r="K8340" s="5"/>
      <c r="P8340" s="4" t="str">
        <f t="shared" si="172"/>
        <v/>
      </c>
    </row>
    <row r="8341" spans="11:16" x14ac:dyDescent="0.25">
      <c r="K8341" s="5"/>
      <c r="P8341" s="4" t="str">
        <f t="shared" si="172"/>
        <v/>
      </c>
    </row>
    <row r="8342" spans="11:16" x14ac:dyDescent="0.25">
      <c r="K8342" s="5"/>
      <c r="P8342" s="4" t="str">
        <f t="shared" si="172"/>
        <v/>
      </c>
    </row>
    <row r="8343" spans="11:16" x14ac:dyDescent="0.25">
      <c r="K8343" s="5"/>
      <c r="P8343" s="4" t="str">
        <f t="shared" si="172"/>
        <v/>
      </c>
    </row>
    <row r="8344" spans="11:16" x14ac:dyDescent="0.25">
      <c r="K8344" s="5"/>
      <c r="P8344" s="4" t="str">
        <f t="shared" si="172"/>
        <v/>
      </c>
    </row>
    <row r="8345" spans="11:16" x14ac:dyDescent="0.25">
      <c r="K8345" s="5"/>
      <c r="P8345" s="4" t="str">
        <f t="shared" si="172"/>
        <v/>
      </c>
    </row>
    <row r="8346" spans="11:16" x14ac:dyDescent="0.25">
      <c r="K8346" s="5"/>
      <c r="P8346" s="4" t="str">
        <f t="shared" si="172"/>
        <v/>
      </c>
    </row>
    <row r="8347" spans="11:16" x14ac:dyDescent="0.25">
      <c r="K8347" s="5"/>
      <c r="P8347" s="4" t="str">
        <f t="shared" si="172"/>
        <v/>
      </c>
    </row>
    <row r="8348" spans="11:16" x14ac:dyDescent="0.25">
      <c r="K8348" s="5"/>
      <c r="P8348" s="4" t="str">
        <f t="shared" si="172"/>
        <v/>
      </c>
    </row>
    <row r="8349" spans="11:16" x14ac:dyDescent="0.25">
      <c r="K8349" s="5"/>
      <c r="P8349" s="4" t="str">
        <f t="shared" si="172"/>
        <v/>
      </c>
    </row>
    <row r="8350" spans="11:16" x14ac:dyDescent="0.25">
      <c r="K8350" s="5"/>
      <c r="P8350" s="4" t="str">
        <f t="shared" si="172"/>
        <v/>
      </c>
    </row>
    <row r="8351" spans="11:16" x14ac:dyDescent="0.25">
      <c r="K8351" s="5"/>
      <c r="P8351" s="4" t="str">
        <f t="shared" si="172"/>
        <v/>
      </c>
    </row>
    <row r="8352" spans="11:16" x14ac:dyDescent="0.25">
      <c r="K8352" s="5"/>
      <c r="P8352" s="4" t="str">
        <f t="shared" si="172"/>
        <v/>
      </c>
    </row>
    <row r="8353" spans="11:16" x14ac:dyDescent="0.25">
      <c r="K8353" s="5"/>
      <c r="P8353" s="4" t="str">
        <f t="shared" si="172"/>
        <v/>
      </c>
    </row>
    <row r="8354" spans="11:16" x14ac:dyDescent="0.25">
      <c r="K8354" s="5"/>
      <c r="P8354" s="4" t="str">
        <f t="shared" si="172"/>
        <v/>
      </c>
    </row>
    <row r="8355" spans="11:16" x14ac:dyDescent="0.25">
      <c r="K8355" s="5"/>
      <c r="P8355" s="4" t="str">
        <f t="shared" si="172"/>
        <v/>
      </c>
    </row>
    <row r="8356" spans="11:16" x14ac:dyDescent="0.25">
      <c r="K8356" s="5"/>
      <c r="P8356" s="4" t="str">
        <f t="shared" si="172"/>
        <v/>
      </c>
    </row>
    <row r="8357" spans="11:16" x14ac:dyDescent="0.25">
      <c r="K8357" s="5"/>
      <c r="P8357" s="4" t="str">
        <f t="shared" si="172"/>
        <v/>
      </c>
    </row>
    <row r="8358" spans="11:16" x14ac:dyDescent="0.25">
      <c r="K8358" s="5"/>
      <c r="P8358" s="4" t="str">
        <f t="shared" si="172"/>
        <v/>
      </c>
    </row>
    <row r="8359" spans="11:16" x14ac:dyDescent="0.25">
      <c r="K8359" s="5"/>
      <c r="P8359" s="4" t="str">
        <f t="shared" si="172"/>
        <v/>
      </c>
    </row>
    <row r="8360" spans="11:16" x14ac:dyDescent="0.25">
      <c r="K8360" s="5"/>
      <c r="P8360" s="4" t="str">
        <f t="shared" si="172"/>
        <v/>
      </c>
    </row>
    <row r="8361" spans="11:16" x14ac:dyDescent="0.25">
      <c r="K8361" s="5"/>
      <c r="P8361" s="4" t="str">
        <f t="shared" si="172"/>
        <v/>
      </c>
    </row>
    <row r="8362" spans="11:16" x14ac:dyDescent="0.25">
      <c r="K8362" s="5"/>
      <c r="P8362" s="4" t="str">
        <f t="shared" si="172"/>
        <v/>
      </c>
    </row>
    <row r="8363" spans="11:16" x14ac:dyDescent="0.25">
      <c r="K8363" s="5"/>
      <c r="P8363" s="4" t="str">
        <f t="shared" si="172"/>
        <v/>
      </c>
    </row>
    <row r="8364" spans="11:16" x14ac:dyDescent="0.25">
      <c r="K8364" s="5"/>
      <c r="P8364" s="4" t="str">
        <f t="shared" si="172"/>
        <v/>
      </c>
    </row>
    <row r="8365" spans="11:16" x14ac:dyDescent="0.25">
      <c r="K8365" s="5"/>
      <c r="P8365" s="4" t="str">
        <f t="shared" si="172"/>
        <v/>
      </c>
    </row>
    <row r="8366" spans="11:16" x14ac:dyDescent="0.25">
      <c r="K8366" s="5"/>
      <c r="P8366" s="4" t="str">
        <f t="shared" si="172"/>
        <v/>
      </c>
    </row>
    <row r="8367" spans="11:16" x14ac:dyDescent="0.25">
      <c r="K8367" s="5"/>
      <c r="P8367" s="4" t="str">
        <f t="shared" si="172"/>
        <v/>
      </c>
    </row>
    <row r="8368" spans="11:16" x14ac:dyDescent="0.25">
      <c r="K8368" s="5"/>
      <c r="P8368" s="4" t="str">
        <f t="shared" si="172"/>
        <v/>
      </c>
    </row>
    <row r="8369" spans="11:16" x14ac:dyDescent="0.25">
      <c r="K8369" s="5"/>
      <c r="P8369" s="4" t="str">
        <f t="shared" si="172"/>
        <v/>
      </c>
    </row>
    <row r="8370" spans="11:16" x14ac:dyDescent="0.25">
      <c r="K8370" s="5"/>
      <c r="P8370" s="4" t="str">
        <f t="shared" si="172"/>
        <v/>
      </c>
    </row>
    <row r="8371" spans="11:16" x14ac:dyDescent="0.25">
      <c r="K8371" s="5"/>
      <c r="P8371" s="4" t="str">
        <f t="shared" si="172"/>
        <v/>
      </c>
    </row>
    <row r="8372" spans="11:16" x14ac:dyDescent="0.25">
      <c r="K8372" s="5"/>
      <c r="P8372" s="4" t="str">
        <f t="shared" si="172"/>
        <v/>
      </c>
    </row>
    <row r="8373" spans="11:16" x14ac:dyDescent="0.25">
      <c r="K8373" s="5"/>
      <c r="P8373" s="4" t="str">
        <f t="shared" si="172"/>
        <v/>
      </c>
    </row>
    <row r="8374" spans="11:16" x14ac:dyDescent="0.25">
      <c r="K8374" s="5"/>
      <c r="P8374" s="4" t="str">
        <f t="shared" si="172"/>
        <v/>
      </c>
    </row>
    <row r="8375" spans="11:16" x14ac:dyDescent="0.25">
      <c r="K8375" s="5"/>
      <c r="P8375" s="4" t="str">
        <f t="shared" si="172"/>
        <v/>
      </c>
    </row>
    <row r="8376" spans="11:16" x14ac:dyDescent="0.25">
      <c r="K8376" s="5"/>
      <c r="P8376" s="4" t="str">
        <f t="shared" si="172"/>
        <v/>
      </c>
    </row>
    <row r="8377" spans="11:16" x14ac:dyDescent="0.25">
      <c r="K8377" s="5"/>
      <c r="P8377" s="4" t="str">
        <f t="shared" si="172"/>
        <v/>
      </c>
    </row>
    <row r="8378" spans="11:16" x14ac:dyDescent="0.25">
      <c r="K8378" s="5"/>
      <c r="P8378" s="4" t="str">
        <f t="shared" si="172"/>
        <v/>
      </c>
    </row>
    <row r="8379" spans="11:16" x14ac:dyDescent="0.25">
      <c r="K8379" s="5"/>
      <c r="P8379" s="4" t="str">
        <f t="shared" si="172"/>
        <v/>
      </c>
    </row>
    <row r="8380" spans="11:16" x14ac:dyDescent="0.25">
      <c r="K8380" s="5"/>
      <c r="P8380" s="4" t="str">
        <f t="shared" si="172"/>
        <v/>
      </c>
    </row>
    <row r="8381" spans="11:16" x14ac:dyDescent="0.25">
      <c r="K8381" s="5"/>
      <c r="P8381" s="4" t="str">
        <f t="shared" si="172"/>
        <v/>
      </c>
    </row>
    <row r="8382" spans="11:16" x14ac:dyDescent="0.25">
      <c r="K8382" s="5"/>
      <c r="P8382" s="4" t="str">
        <f t="shared" si="172"/>
        <v/>
      </c>
    </row>
    <row r="8383" spans="11:16" x14ac:dyDescent="0.25">
      <c r="K8383" s="5"/>
      <c r="P8383" s="4" t="str">
        <f t="shared" si="172"/>
        <v/>
      </c>
    </row>
    <row r="8384" spans="11:16" x14ac:dyDescent="0.25">
      <c r="K8384" s="5"/>
      <c r="P8384" s="4" t="str">
        <f t="shared" si="172"/>
        <v/>
      </c>
    </row>
    <row r="8385" spans="11:16" x14ac:dyDescent="0.25">
      <c r="K8385" s="5"/>
      <c r="P8385" s="4" t="str">
        <f t="shared" si="172"/>
        <v/>
      </c>
    </row>
    <row r="8386" spans="11:16" x14ac:dyDescent="0.25">
      <c r="K8386" s="5"/>
      <c r="P8386" s="4" t="str">
        <f t="shared" si="172"/>
        <v/>
      </c>
    </row>
    <row r="8387" spans="11:16" x14ac:dyDescent="0.25">
      <c r="K8387" s="5"/>
      <c r="P8387" s="4" t="str">
        <f t="shared" ref="P8387:P8450" si="173">LEFT($A8387,22)</f>
        <v/>
      </c>
    </row>
    <row r="8388" spans="11:16" x14ac:dyDescent="0.25">
      <c r="K8388" s="5"/>
      <c r="P8388" s="4" t="str">
        <f t="shared" si="173"/>
        <v/>
      </c>
    </row>
    <row r="8389" spans="11:16" x14ac:dyDescent="0.25">
      <c r="K8389" s="5"/>
      <c r="P8389" s="4" t="str">
        <f t="shared" si="173"/>
        <v/>
      </c>
    </row>
    <row r="8390" spans="11:16" x14ac:dyDescent="0.25">
      <c r="K8390" s="5"/>
      <c r="P8390" s="4" t="str">
        <f t="shared" si="173"/>
        <v/>
      </c>
    </row>
    <row r="8391" spans="11:16" x14ac:dyDescent="0.25">
      <c r="K8391" s="5"/>
      <c r="P8391" s="4" t="str">
        <f t="shared" si="173"/>
        <v/>
      </c>
    </row>
    <row r="8392" spans="11:16" x14ac:dyDescent="0.25">
      <c r="K8392" s="5"/>
      <c r="P8392" s="4" t="str">
        <f t="shared" si="173"/>
        <v/>
      </c>
    </row>
    <row r="8393" spans="11:16" x14ac:dyDescent="0.25">
      <c r="K8393" s="5"/>
      <c r="P8393" s="4" t="str">
        <f t="shared" si="173"/>
        <v/>
      </c>
    </row>
    <row r="8394" spans="11:16" x14ac:dyDescent="0.25">
      <c r="K8394" s="5"/>
      <c r="P8394" s="4" t="str">
        <f t="shared" si="173"/>
        <v/>
      </c>
    </row>
    <row r="8395" spans="11:16" x14ac:dyDescent="0.25">
      <c r="K8395" s="5"/>
      <c r="P8395" s="4" t="str">
        <f t="shared" si="173"/>
        <v/>
      </c>
    </row>
    <row r="8396" spans="11:16" x14ac:dyDescent="0.25">
      <c r="K8396" s="5"/>
      <c r="P8396" s="4" t="str">
        <f t="shared" si="173"/>
        <v/>
      </c>
    </row>
    <row r="8397" spans="11:16" x14ac:dyDescent="0.25">
      <c r="K8397" s="5"/>
      <c r="P8397" s="4" t="str">
        <f t="shared" si="173"/>
        <v/>
      </c>
    </row>
    <row r="8398" spans="11:16" x14ac:dyDescent="0.25">
      <c r="K8398" s="5"/>
      <c r="P8398" s="4" t="str">
        <f t="shared" si="173"/>
        <v/>
      </c>
    </row>
    <row r="8399" spans="11:16" x14ac:dyDescent="0.25">
      <c r="K8399" s="5"/>
      <c r="P8399" s="4" t="str">
        <f t="shared" si="173"/>
        <v/>
      </c>
    </row>
    <row r="8400" spans="11:16" x14ac:dyDescent="0.25">
      <c r="K8400" s="5"/>
      <c r="P8400" s="4" t="str">
        <f t="shared" si="173"/>
        <v/>
      </c>
    </row>
    <row r="8401" spans="11:16" x14ac:dyDescent="0.25">
      <c r="K8401" s="5"/>
      <c r="P8401" s="4" t="str">
        <f t="shared" si="173"/>
        <v/>
      </c>
    </row>
    <row r="8402" spans="11:16" x14ac:dyDescent="0.25">
      <c r="K8402" s="5"/>
      <c r="P8402" s="4" t="str">
        <f t="shared" si="173"/>
        <v/>
      </c>
    </row>
    <row r="8403" spans="11:16" x14ac:dyDescent="0.25">
      <c r="K8403" s="5"/>
      <c r="P8403" s="4" t="str">
        <f t="shared" si="173"/>
        <v/>
      </c>
    </row>
    <row r="8404" spans="11:16" x14ac:dyDescent="0.25">
      <c r="K8404" s="5"/>
      <c r="P8404" s="4" t="str">
        <f t="shared" si="173"/>
        <v/>
      </c>
    </row>
    <row r="8405" spans="11:16" x14ac:dyDescent="0.25">
      <c r="K8405" s="5"/>
      <c r="P8405" s="4" t="str">
        <f t="shared" si="173"/>
        <v/>
      </c>
    </row>
    <row r="8406" spans="11:16" x14ac:dyDescent="0.25">
      <c r="K8406" s="5"/>
      <c r="P8406" s="4" t="str">
        <f t="shared" si="173"/>
        <v/>
      </c>
    </row>
    <row r="8407" spans="11:16" x14ac:dyDescent="0.25">
      <c r="K8407" s="5"/>
      <c r="P8407" s="4" t="str">
        <f t="shared" si="173"/>
        <v/>
      </c>
    </row>
    <row r="8408" spans="11:16" x14ac:dyDescent="0.25">
      <c r="K8408" s="5"/>
      <c r="P8408" s="4" t="str">
        <f t="shared" si="173"/>
        <v/>
      </c>
    </row>
    <row r="8409" spans="11:16" x14ac:dyDescent="0.25">
      <c r="K8409" s="5"/>
      <c r="P8409" s="4" t="str">
        <f t="shared" si="173"/>
        <v/>
      </c>
    </row>
    <row r="8410" spans="11:16" x14ac:dyDescent="0.25">
      <c r="K8410" s="5"/>
      <c r="P8410" s="4" t="str">
        <f t="shared" si="173"/>
        <v/>
      </c>
    </row>
    <row r="8411" spans="11:16" x14ac:dyDescent="0.25">
      <c r="K8411" s="5"/>
      <c r="P8411" s="4" t="str">
        <f t="shared" si="173"/>
        <v/>
      </c>
    </row>
    <row r="8412" spans="11:16" x14ac:dyDescent="0.25">
      <c r="K8412" s="5"/>
      <c r="P8412" s="4" t="str">
        <f t="shared" si="173"/>
        <v/>
      </c>
    </row>
    <row r="8413" spans="11:16" x14ac:dyDescent="0.25">
      <c r="K8413" s="5"/>
      <c r="P8413" s="4" t="str">
        <f t="shared" si="173"/>
        <v/>
      </c>
    </row>
    <row r="8414" spans="11:16" x14ac:dyDescent="0.25">
      <c r="K8414" s="5"/>
      <c r="P8414" s="4" t="str">
        <f t="shared" si="173"/>
        <v/>
      </c>
    </row>
    <row r="8415" spans="11:16" x14ac:dyDescent="0.25">
      <c r="K8415" s="5"/>
      <c r="P8415" s="4" t="str">
        <f t="shared" si="173"/>
        <v/>
      </c>
    </row>
    <row r="8416" spans="11:16" x14ac:dyDescent="0.25">
      <c r="K8416" s="5"/>
      <c r="P8416" s="4" t="str">
        <f t="shared" si="173"/>
        <v/>
      </c>
    </row>
    <row r="8417" spans="11:16" x14ac:dyDescent="0.25">
      <c r="K8417" s="5"/>
      <c r="P8417" s="4" t="str">
        <f t="shared" si="173"/>
        <v/>
      </c>
    </row>
    <row r="8418" spans="11:16" x14ac:dyDescent="0.25">
      <c r="K8418" s="5"/>
      <c r="P8418" s="4" t="str">
        <f t="shared" si="173"/>
        <v/>
      </c>
    </row>
    <row r="8419" spans="11:16" x14ac:dyDescent="0.25">
      <c r="K8419" s="5"/>
      <c r="P8419" s="4" t="str">
        <f t="shared" si="173"/>
        <v/>
      </c>
    </row>
    <row r="8420" spans="11:16" x14ac:dyDescent="0.25">
      <c r="K8420" s="5"/>
      <c r="P8420" s="4" t="str">
        <f t="shared" si="173"/>
        <v/>
      </c>
    </row>
    <row r="8421" spans="11:16" x14ac:dyDescent="0.25">
      <c r="K8421" s="5"/>
      <c r="P8421" s="4" t="str">
        <f t="shared" si="173"/>
        <v/>
      </c>
    </row>
    <row r="8422" spans="11:16" x14ac:dyDescent="0.25">
      <c r="K8422" s="5"/>
      <c r="P8422" s="4" t="str">
        <f t="shared" si="173"/>
        <v/>
      </c>
    </row>
    <row r="8423" spans="11:16" x14ac:dyDescent="0.25">
      <c r="K8423" s="5"/>
      <c r="P8423" s="4" t="str">
        <f t="shared" si="173"/>
        <v/>
      </c>
    </row>
    <row r="8424" spans="11:16" x14ac:dyDescent="0.25">
      <c r="K8424" s="5"/>
      <c r="P8424" s="4" t="str">
        <f t="shared" si="173"/>
        <v/>
      </c>
    </row>
    <row r="8425" spans="11:16" x14ac:dyDescent="0.25">
      <c r="K8425" s="5"/>
      <c r="P8425" s="4" t="str">
        <f t="shared" si="173"/>
        <v/>
      </c>
    </row>
    <row r="8426" spans="11:16" x14ac:dyDescent="0.25">
      <c r="K8426" s="5"/>
      <c r="P8426" s="4" t="str">
        <f t="shared" si="173"/>
        <v/>
      </c>
    </row>
    <row r="8427" spans="11:16" x14ac:dyDescent="0.25">
      <c r="K8427" s="5"/>
      <c r="P8427" s="4" t="str">
        <f t="shared" si="173"/>
        <v/>
      </c>
    </row>
    <row r="8428" spans="11:16" x14ac:dyDescent="0.25">
      <c r="K8428" s="5"/>
      <c r="P8428" s="4" t="str">
        <f t="shared" si="173"/>
        <v/>
      </c>
    </row>
    <row r="8429" spans="11:16" x14ac:dyDescent="0.25">
      <c r="K8429" s="5"/>
      <c r="P8429" s="4" t="str">
        <f t="shared" si="173"/>
        <v/>
      </c>
    </row>
    <row r="8430" spans="11:16" x14ac:dyDescent="0.25">
      <c r="K8430" s="5"/>
      <c r="P8430" s="4" t="str">
        <f t="shared" si="173"/>
        <v/>
      </c>
    </row>
    <row r="8431" spans="11:16" x14ac:dyDescent="0.25">
      <c r="K8431" s="5"/>
      <c r="P8431" s="4" t="str">
        <f t="shared" si="173"/>
        <v/>
      </c>
    </row>
    <row r="8432" spans="11:16" x14ac:dyDescent="0.25">
      <c r="K8432" s="5"/>
      <c r="P8432" s="4" t="str">
        <f t="shared" si="173"/>
        <v/>
      </c>
    </row>
    <row r="8433" spans="11:16" x14ac:dyDescent="0.25">
      <c r="K8433" s="5"/>
      <c r="P8433" s="4" t="str">
        <f t="shared" si="173"/>
        <v/>
      </c>
    </row>
    <row r="8434" spans="11:16" x14ac:dyDescent="0.25">
      <c r="K8434" s="5"/>
      <c r="P8434" s="4" t="str">
        <f t="shared" si="173"/>
        <v/>
      </c>
    </row>
    <row r="8435" spans="11:16" x14ac:dyDescent="0.25">
      <c r="K8435" s="5"/>
      <c r="P8435" s="4" t="str">
        <f t="shared" si="173"/>
        <v/>
      </c>
    </row>
    <row r="8436" spans="11:16" x14ac:dyDescent="0.25">
      <c r="K8436" s="5"/>
      <c r="P8436" s="4" t="str">
        <f t="shared" si="173"/>
        <v/>
      </c>
    </row>
    <row r="8437" spans="11:16" x14ac:dyDescent="0.25">
      <c r="K8437" s="5"/>
      <c r="P8437" s="4" t="str">
        <f t="shared" si="173"/>
        <v/>
      </c>
    </row>
    <row r="8438" spans="11:16" x14ac:dyDescent="0.25">
      <c r="K8438" s="5"/>
      <c r="P8438" s="4" t="str">
        <f t="shared" si="173"/>
        <v/>
      </c>
    </row>
    <row r="8439" spans="11:16" x14ac:dyDescent="0.25">
      <c r="K8439" s="5"/>
      <c r="P8439" s="4" t="str">
        <f t="shared" si="173"/>
        <v/>
      </c>
    </row>
    <row r="8440" spans="11:16" x14ac:dyDescent="0.25">
      <c r="K8440" s="5"/>
      <c r="P8440" s="4" t="str">
        <f t="shared" si="173"/>
        <v/>
      </c>
    </row>
    <row r="8441" spans="11:16" x14ac:dyDescent="0.25">
      <c r="K8441" s="5"/>
      <c r="P8441" s="4" t="str">
        <f t="shared" si="173"/>
        <v/>
      </c>
    </row>
    <row r="8442" spans="11:16" x14ac:dyDescent="0.25">
      <c r="K8442" s="5"/>
      <c r="P8442" s="4" t="str">
        <f t="shared" si="173"/>
        <v/>
      </c>
    </row>
    <row r="8443" spans="11:16" x14ac:dyDescent="0.25">
      <c r="K8443" s="5"/>
      <c r="P8443" s="4" t="str">
        <f t="shared" si="173"/>
        <v/>
      </c>
    </row>
    <row r="8444" spans="11:16" x14ac:dyDescent="0.25">
      <c r="K8444" s="5"/>
      <c r="P8444" s="4" t="str">
        <f t="shared" si="173"/>
        <v/>
      </c>
    </row>
    <row r="8445" spans="11:16" x14ac:dyDescent="0.25">
      <c r="K8445" s="5"/>
      <c r="P8445" s="4" t="str">
        <f t="shared" si="173"/>
        <v/>
      </c>
    </row>
    <row r="8446" spans="11:16" x14ac:dyDescent="0.25">
      <c r="K8446" s="5"/>
      <c r="P8446" s="4" t="str">
        <f t="shared" si="173"/>
        <v/>
      </c>
    </row>
    <row r="8447" spans="11:16" x14ac:dyDescent="0.25">
      <c r="K8447" s="5"/>
      <c r="P8447" s="4" t="str">
        <f t="shared" si="173"/>
        <v/>
      </c>
    </row>
    <row r="8448" spans="11:16" x14ac:dyDescent="0.25">
      <c r="K8448" s="5"/>
      <c r="P8448" s="4" t="str">
        <f t="shared" si="173"/>
        <v/>
      </c>
    </row>
    <row r="8449" spans="11:16" x14ac:dyDescent="0.25">
      <c r="K8449" s="5"/>
      <c r="P8449" s="4" t="str">
        <f t="shared" si="173"/>
        <v/>
      </c>
    </row>
    <row r="8450" spans="11:16" x14ac:dyDescent="0.25">
      <c r="K8450" s="5"/>
      <c r="P8450" s="4" t="str">
        <f t="shared" si="173"/>
        <v/>
      </c>
    </row>
    <row r="8451" spans="11:16" x14ac:dyDescent="0.25">
      <c r="K8451" s="5"/>
      <c r="P8451" s="4" t="str">
        <f t="shared" ref="P8451:P8514" si="174">LEFT($A8451,22)</f>
        <v/>
      </c>
    </row>
    <row r="8452" spans="11:16" x14ac:dyDescent="0.25">
      <c r="K8452" s="5"/>
      <c r="P8452" s="4" t="str">
        <f t="shared" si="174"/>
        <v/>
      </c>
    </row>
    <row r="8453" spans="11:16" x14ac:dyDescent="0.25">
      <c r="K8453" s="5"/>
      <c r="P8453" s="4" t="str">
        <f t="shared" si="174"/>
        <v/>
      </c>
    </row>
    <row r="8454" spans="11:16" x14ac:dyDescent="0.25">
      <c r="K8454" s="5"/>
      <c r="P8454" s="4" t="str">
        <f t="shared" si="174"/>
        <v/>
      </c>
    </row>
    <row r="8455" spans="11:16" x14ac:dyDescent="0.25">
      <c r="K8455" s="5"/>
      <c r="P8455" s="4" t="str">
        <f t="shared" si="174"/>
        <v/>
      </c>
    </row>
    <row r="8456" spans="11:16" x14ac:dyDescent="0.25">
      <c r="K8456" s="5"/>
      <c r="P8456" s="4" t="str">
        <f t="shared" si="174"/>
        <v/>
      </c>
    </row>
    <row r="8457" spans="11:16" x14ac:dyDescent="0.25">
      <c r="K8457" s="5"/>
      <c r="P8457" s="4" t="str">
        <f t="shared" si="174"/>
        <v/>
      </c>
    </row>
    <row r="8458" spans="11:16" x14ac:dyDescent="0.25">
      <c r="K8458" s="5"/>
      <c r="P8458" s="4" t="str">
        <f t="shared" si="174"/>
        <v/>
      </c>
    </row>
    <row r="8459" spans="11:16" x14ac:dyDescent="0.25">
      <c r="K8459" s="5"/>
      <c r="P8459" s="4" t="str">
        <f t="shared" si="174"/>
        <v/>
      </c>
    </row>
    <row r="8460" spans="11:16" x14ac:dyDescent="0.25">
      <c r="K8460" s="5"/>
      <c r="P8460" s="4" t="str">
        <f t="shared" si="174"/>
        <v/>
      </c>
    </row>
    <row r="8461" spans="11:16" x14ac:dyDescent="0.25">
      <c r="K8461" s="5"/>
      <c r="P8461" s="4" t="str">
        <f t="shared" si="174"/>
        <v/>
      </c>
    </row>
    <row r="8462" spans="11:16" x14ac:dyDescent="0.25">
      <c r="K8462" s="5"/>
      <c r="P8462" s="4" t="str">
        <f t="shared" si="174"/>
        <v/>
      </c>
    </row>
    <row r="8463" spans="11:16" x14ac:dyDescent="0.25">
      <c r="K8463" s="5"/>
      <c r="P8463" s="4" t="str">
        <f t="shared" si="174"/>
        <v/>
      </c>
    </row>
    <row r="8464" spans="11:16" x14ac:dyDescent="0.25">
      <c r="K8464" s="5"/>
      <c r="P8464" s="4" t="str">
        <f t="shared" si="174"/>
        <v/>
      </c>
    </row>
    <row r="8465" spans="11:16" x14ac:dyDescent="0.25">
      <c r="K8465" s="5"/>
      <c r="P8465" s="4" t="str">
        <f t="shared" si="174"/>
        <v/>
      </c>
    </row>
    <row r="8466" spans="11:16" x14ac:dyDescent="0.25">
      <c r="K8466" s="5"/>
      <c r="P8466" s="4" t="str">
        <f t="shared" si="174"/>
        <v/>
      </c>
    </row>
    <row r="8467" spans="11:16" x14ac:dyDescent="0.25">
      <c r="K8467" s="5"/>
      <c r="P8467" s="4" t="str">
        <f t="shared" si="174"/>
        <v/>
      </c>
    </row>
    <row r="8468" spans="11:16" x14ac:dyDescent="0.25">
      <c r="K8468" s="5"/>
      <c r="P8468" s="4" t="str">
        <f t="shared" si="174"/>
        <v/>
      </c>
    </row>
    <row r="8469" spans="11:16" x14ac:dyDescent="0.25">
      <c r="K8469" s="5"/>
      <c r="P8469" s="4" t="str">
        <f t="shared" si="174"/>
        <v/>
      </c>
    </row>
    <row r="8470" spans="11:16" x14ac:dyDescent="0.25">
      <c r="K8470" s="5"/>
      <c r="P8470" s="4" t="str">
        <f t="shared" si="174"/>
        <v/>
      </c>
    </row>
    <row r="8471" spans="11:16" x14ac:dyDescent="0.25">
      <c r="K8471" s="5"/>
      <c r="P8471" s="4" t="str">
        <f t="shared" si="174"/>
        <v/>
      </c>
    </row>
    <row r="8472" spans="11:16" x14ac:dyDescent="0.25">
      <c r="K8472" s="5"/>
      <c r="P8472" s="4" t="str">
        <f t="shared" si="174"/>
        <v/>
      </c>
    </row>
    <row r="8473" spans="11:16" x14ac:dyDescent="0.25">
      <c r="K8473" s="5"/>
      <c r="P8473" s="4" t="str">
        <f t="shared" si="174"/>
        <v/>
      </c>
    </row>
    <row r="8474" spans="11:16" x14ac:dyDescent="0.25">
      <c r="K8474" s="5"/>
      <c r="P8474" s="4" t="str">
        <f t="shared" si="174"/>
        <v/>
      </c>
    </row>
    <row r="8475" spans="11:16" x14ac:dyDescent="0.25">
      <c r="K8475" s="5"/>
      <c r="P8475" s="4" t="str">
        <f t="shared" si="174"/>
        <v/>
      </c>
    </row>
    <row r="8476" spans="11:16" x14ac:dyDescent="0.25">
      <c r="K8476" s="5"/>
      <c r="P8476" s="4" t="str">
        <f t="shared" si="174"/>
        <v/>
      </c>
    </row>
    <row r="8477" spans="11:16" x14ac:dyDescent="0.25">
      <c r="K8477" s="5"/>
      <c r="P8477" s="4" t="str">
        <f t="shared" si="174"/>
        <v/>
      </c>
    </row>
    <row r="8478" spans="11:16" x14ac:dyDescent="0.25">
      <c r="K8478" s="5"/>
      <c r="P8478" s="4" t="str">
        <f t="shared" si="174"/>
        <v/>
      </c>
    </row>
    <row r="8479" spans="11:16" x14ac:dyDescent="0.25">
      <c r="K8479" s="5"/>
      <c r="P8479" s="4" t="str">
        <f t="shared" si="174"/>
        <v/>
      </c>
    </row>
    <row r="8480" spans="11:16" x14ac:dyDescent="0.25">
      <c r="K8480" s="5"/>
      <c r="P8480" s="4" t="str">
        <f t="shared" si="174"/>
        <v/>
      </c>
    </row>
    <row r="8481" spans="11:16" x14ac:dyDescent="0.25">
      <c r="K8481" s="5"/>
      <c r="P8481" s="4" t="str">
        <f t="shared" si="174"/>
        <v/>
      </c>
    </row>
    <row r="8482" spans="11:16" x14ac:dyDescent="0.25">
      <c r="K8482" s="5"/>
      <c r="P8482" s="4" t="str">
        <f t="shared" si="174"/>
        <v/>
      </c>
    </row>
    <row r="8483" spans="11:16" x14ac:dyDescent="0.25">
      <c r="K8483" s="5"/>
      <c r="P8483" s="4" t="str">
        <f t="shared" si="174"/>
        <v/>
      </c>
    </row>
    <row r="8484" spans="11:16" x14ac:dyDescent="0.25">
      <c r="K8484" s="5"/>
      <c r="P8484" s="4" t="str">
        <f t="shared" si="174"/>
        <v/>
      </c>
    </row>
    <row r="8485" spans="11:16" x14ac:dyDescent="0.25">
      <c r="K8485" s="5"/>
      <c r="P8485" s="4" t="str">
        <f t="shared" si="174"/>
        <v/>
      </c>
    </row>
    <row r="8486" spans="11:16" x14ac:dyDescent="0.25">
      <c r="K8486" s="5"/>
      <c r="P8486" s="4" t="str">
        <f t="shared" si="174"/>
        <v/>
      </c>
    </row>
    <row r="8487" spans="11:16" x14ac:dyDescent="0.25">
      <c r="K8487" s="5"/>
      <c r="P8487" s="4" t="str">
        <f t="shared" si="174"/>
        <v/>
      </c>
    </row>
    <row r="8488" spans="11:16" x14ac:dyDescent="0.25">
      <c r="K8488" s="5"/>
      <c r="P8488" s="4" t="str">
        <f t="shared" si="174"/>
        <v/>
      </c>
    </row>
    <row r="8489" spans="11:16" x14ac:dyDescent="0.25">
      <c r="K8489" s="5"/>
      <c r="P8489" s="4" t="str">
        <f t="shared" si="174"/>
        <v/>
      </c>
    </row>
    <row r="8490" spans="11:16" x14ac:dyDescent="0.25">
      <c r="K8490" s="5"/>
      <c r="P8490" s="4" t="str">
        <f t="shared" si="174"/>
        <v/>
      </c>
    </row>
    <row r="8491" spans="11:16" x14ac:dyDescent="0.25">
      <c r="K8491" s="5"/>
      <c r="P8491" s="4" t="str">
        <f t="shared" si="174"/>
        <v/>
      </c>
    </row>
    <row r="8492" spans="11:16" x14ac:dyDescent="0.25">
      <c r="K8492" s="5"/>
      <c r="P8492" s="4" t="str">
        <f t="shared" si="174"/>
        <v/>
      </c>
    </row>
    <row r="8493" spans="11:16" x14ac:dyDescent="0.25">
      <c r="K8493" s="5"/>
      <c r="P8493" s="4" t="str">
        <f t="shared" si="174"/>
        <v/>
      </c>
    </row>
    <row r="8494" spans="11:16" x14ac:dyDescent="0.25">
      <c r="K8494" s="5"/>
      <c r="P8494" s="4" t="str">
        <f t="shared" si="174"/>
        <v/>
      </c>
    </row>
    <row r="8495" spans="11:16" x14ac:dyDescent="0.25">
      <c r="K8495" s="5"/>
      <c r="P8495" s="4" t="str">
        <f t="shared" si="174"/>
        <v/>
      </c>
    </row>
    <row r="8496" spans="11:16" x14ac:dyDescent="0.25">
      <c r="K8496" s="5"/>
      <c r="P8496" s="4" t="str">
        <f t="shared" si="174"/>
        <v/>
      </c>
    </row>
    <row r="8497" spans="11:16" x14ac:dyDescent="0.25">
      <c r="K8497" s="5"/>
      <c r="P8497" s="4" t="str">
        <f t="shared" si="174"/>
        <v/>
      </c>
    </row>
    <row r="8498" spans="11:16" x14ac:dyDescent="0.25">
      <c r="K8498" s="5"/>
      <c r="P8498" s="4" t="str">
        <f t="shared" si="174"/>
        <v/>
      </c>
    </row>
    <row r="8499" spans="11:16" x14ac:dyDescent="0.25">
      <c r="K8499" s="5"/>
      <c r="P8499" s="4" t="str">
        <f t="shared" si="174"/>
        <v/>
      </c>
    </row>
    <row r="8500" spans="11:16" x14ac:dyDescent="0.25">
      <c r="K8500" s="5"/>
      <c r="P8500" s="4" t="str">
        <f t="shared" si="174"/>
        <v/>
      </c>
    </row>
    <row r="8501" spans="11:16" x14ac:dyDescent="0.25">
      <c r="K8501" s="5"/>
      <c r="P8501" s="4" t="str">
        <f t="shared" si="174"/>
        <v/>
      </c>
    </row>
    <row r="8502" spans="11:16" x14ac:dyDescent="0.25">
      <c r="K8502" s="5"/>
      <c r="P8502" s="4" t="str">
        <f t="shared" si="174"/>
        <v/>
      </c>
    </row>
    <row r="8503" spans="11:16" x14ac:dyDescent="0.25">
      <c r="K8503" s="5"/>
      <c r="P8503" s="4" t="str">
        <f t="shared" si="174"/>
        <v/>
      </c>
    </row>
    <row r="8504" spans="11:16" x14ac:dyDescent="0.25">
      <c r="K8504" s="5"/>
      <c r="P8504" s="4" t="str">
        <f t="shared" si="174"/>
        <v/>
      </c>
    </row>
    <row r="8505" spans="11:16" x14ac:dyDescent="0.25">
      <c r="K8505" s="5"/>
      <c r="P8505" s="4" t="str">
        <f t="shared" si="174"/>
        <v/>
      </c>
    </row>
    <row r="8506" spans="11:16" x14ac:dyDescent="0.25">
      <c r="K8506" s="5"/>
      <c r="P8506" s="4" t="str">
        <f t="shared" si="174"/>
        <v/>
      </c>
    </row>
    <row r="8507" spans="11:16" x14ac:dyDescent="0.25">
      <c r="K8507" s="5"/>
      <c r="P8507" s="4" t="str">
        <f t="shared" si="174"/>
        <v/>
      </c>
    </row>
    <row r="8508" spans="11:16" x14ac:dyDescent="0.25">
      <c r="K8508" s="5"/>
      <c r="P8508" s="4" t="str">
        <f t="shared" si="174"/>
        <v/>
      </c>
    </row>
    <row r="8509" spans="11:16" x14ac:dyDescent="0.25">
      <c r="K8509" s="5"/>
      <c r="P8509" s="4" t="str">
        <f t="shared" si="174"/>
        <v/>
      </c>
    </row>
    <row r="8510" spans="11:16" x14ac:dyDescent="0.25">
      <c r="K8510" s="5"/>
      <c r="P8510" s="4" t="str">
        <f t="shared" si="174"/>
        <v/>
      </c>
    </row>
    <row r="8511" spans="11:16" x14ac:dyDescent="0.25">
      <c r="K8511" s="5"/>
      <c r="P8511" s="4" t="str">
        <f t="shared" si="174"/>
        <v/>
      </c>
    </row>
    <row r="8512" spans="11:16" x14ac:dyDescent="0.25">
      <c r="K8512" s="5"/>
      <c r="P8512" s="4" t="str">
        <f t="shared" si="174"/>
        <v/>
      </c>
    </row>
    <row r="8513" spans="11:16" x14ac:dyDescent="0.25">
      <c r="K8513" s="5"/>
      <c r="P8513" s="4" t="str">
        <f t="shared" si="174"/>
        <v/>
      </c>
    </row>
    <row r="8514" spans="11:16" x14ac:dyDescent="0.25">
      <c r="K8514" s="5"/>
      <c r="P8514" s="4" t="str">
        <f t="shared" si="174"/>
        <v/>
      </c>
    </row>
    <row r="8515" spans="11:16" x14ac:dyDescent="0.25">
      <c r="K8515" s="5"/>
      <c r="P8515" s="4" t="str">
        <f t="shared" ref="P8515:P8578" si="175">LEFT($A8515,22)</f>
        <v/>
      </c>
    </row>
    <row r="8516" spans="11:16" x14ac:dyDescent="0.25">
      <c r="K8516" s="5"/>
      <c r="P8516" s="4" t="str">
        <f t="shared" si="175"/>
        <v/>
      </c>
    </row>
    <row r="8517" spans="11:16" x14ac:dyDescent="0.25">
      <c r="K8517" s="5"/>
      <c r="P8517" s="4" t="str">
        <f t="shared" si="175"/>
        <v/>
      </c>
    </row>
    <row r="8518" spans="11:16" x14ac:dyDescent="0.25">
      <c r="K8518" s="5"/>
      <c r="P8518" s="4" t="str">
        <f t="shared" si="175"/>
        <v/>
      </c>
    </row>
    <row r="8519" spans="11:16" x14ac:dyDescent="0.25">
      <c r="K8519" s="5"/>
      <c r="P8519" s="4" t="str">
        <f t="shared" si="175"/>
        <v/>
      </c>
    </row>
    <row r="8520" spans="11:16" x14ac:dyDescent="0.25">
      <c r="K8520" s="5"/>
      <c r="P8520" s="4" t="str">
        <f t="shared" si="175"/>
        <v/>
      </c>
    </row>
    <row r="8521" spans="11:16" x14ac:dyDescent="0.25">
      <c r="K8521" s="5"/>
      <c r="P8521" s="4" t="str">
        <f t="shared" si="175"/>
        <v/>
      </c>
    </row>
    <row r="8522" spans="11:16" x14ac:dyDescent="0.25">
      <c r="K8522" s="5"/>
      <c r="P8522" s="4" t="str">
        <f t="shared" si="175"/>
        <v/>
      </c>
    </row>
    <row r="8523" spans="11:16" x14ac:dyDescent="0.25">
      <c r="K8523" s="5"/>
      <c r="P8523" s="4" t="str">
        <f t="shared" si="175"/>
        <v/>
      </c>
    </row>
    <row r="8524" spans="11:16" x14ac:dyDescent="0.25">
      <c r="K8524" s="5"/>
      <c r="P8524" s="4" t="str">
        <f t="shared" si="175"/>
        <v/>
      </c>
    </row>
    <row r="8525" spans="11:16" x14ac:dyDescent="0.25">
      <c r="K8525" s="5"/>
      <c r="P8525" s="4" t="str">
        <f t="shared" si="175"/>
        <v/>
      </c>
    </row>
    <row r="8526" spans="11:16" x14ac:dyDescent="0.25">
      <c r="K8526" s="5"/>
      <c r="P8526" s="4" t="str">
        <f t="shared" si="175"/>
        <v/>
      </c>
    </row>
    <row r="8527" spans="11:16" x14ac:dyDescent="0.25">
      <c r="K8527" s="5"/>
      <c r="P8527" s="4" t="str">
        <f t="shared" si="175"/>
        <v/>
      </c>
    </row>
    <row r="8528" spans="11:16" x14ac:dyDescent="0.25">
      <c r="K8528" s="5"/>
      <c r="P8528" s="4" t="str">
        <f t="shared" si="175"/>
        <v/>
      </c>
    </row>
    <row r="8529" spans="11:16" x14ac:dyDescent="0.25">
      <c r="K8529" s="5"/>
      <c r="P8529" s="4" t="str">
        <f t="shared" si="175"/>
        <v/>
      </c>
    </row>
    <row r="8530" spans="11:16" x14ac:dyDescent="0.25">
      <c r="K8530" s="5"/>
      <c r="P8530" s="4" t="str">
        <f t="shared" si="175"/>
        <v/>
      </c>
    </row>
    <row r="8531" spans="11:16" x14ac:dyDescent="0.25">
      <c r="K8531" s="5"/>
      <c r="P8531" s="4" t="str">
        <f t="shared" si="175"/>
        <v/>
      </c>
    </row>
    <row r="8532" spans="11:16" x14ac:dyDescent="0.25">
      <c r="K8532" s="5"/>
      <c r="P8532" s="4" t="str">
        <f t="shared" si="175"/>
        <v/>
      </c>
    </row>
    <row r="8533" spans="11:16" x14ac:dyDescent="0.25">
      <c r="K8533" s="5"/>
      <c r="P8533" s="4" t="str">
        <f t="shared" si="175"/>
        <v/>
      </c>
    </row>
    <row r="8534" spans="11:16" x14ac:dyDescent="0.25">
      <c r="K8534" s="5"/>
      <c r="P8534" s="4" t="str">
        <f t="shared" si="175"/>
        <v/>
      </c>
    </row>
    <row r="8535" spans="11:16" x14ac:dyDescent="0.25">
      <c r="K8535" s="5"/>
      <c r="P8535" s="4" t="str">
        <f t="shared" si="175"/>
        <v/>
      </c>
    </row>
    <row r="8536" spans="11:16" x14ac:dyDescent="0.25">
      <c r="K8536" s="5"/>
      <c r="P8536" s="4" t="str">
        <f t="shared" si="175"/>
        <v/>
      </c>
    </row>
    <row r="8537" spans="11:16" x14ac:dyDescent="0.25">
      <c r="K8537" s="5"/>
      <c r="P8537" s="4" t="str">
        <f t="shared" si="175"/>
        <v/>
      </c>
    </row>
    <row r="8538" spans="11:16" x14ac:dyDescent="0.25">
      <c r="K8538" s="5"/>
      <c r="P8538" s="4" t="str">
        <f t="shared" si="175"/>
        <v/>
      </c>
    </row>
    <row r="8539" spans="11:16" x14ac:dyDescent="0.25">
      <c r="K8539" s="5"/>
      <c r="P8539" s="4" t="str">
        <f t="shared" si="175"/>
        <v/>
      </c>
    </row>
    <row r="8540" spans="11:16" x14ac:dyDescent="0.25">
      <c r="K8540" s="5"/>
      <c r="P8540" s="4" t="str">
        <f t="shared" si="175"/>
        <v/>
      </c>
    </row>
    <row r="8541" spans="11:16" x14ac:dyDescent="0.25">
      <c r="K8541" s="5"/>
      <c r="P8541" s="4" t="str">
        <f t="shared" si="175"/>
        <v/>
      </c>
    </row>
    <row r="8542" spans="11:16" x14ac:dyDescent="0.25">
      <c r="K8542" s="5"/>
      <c r="P8542" s="4" t="str">
        <f t="shared" si="175"/>
        <v/>
      </c>
    </row>
    <row r="8543" spans="11:16" x14ac:dyDescent="0.25">
      <c r="K8543" s="5"/>
      <c r="P8543" s="4" t="str">
        <f t="shared" si="175"/>
        <v/>
      </c>
    </row>
    <row r="8544" spans="11:16" x14ac:dyDescent="0.25">
      <c r="K8544" s="5"/>
      <c r="P8544" s="4" t="str">
        <f t="shared" si="175"/>
        <v/>
      </c>
    </row>
    <row r="8545" spans="11:16" x14ac:dyDescent="0.25">
      <c r="K8545" s="5"/>
      <c r="P8545" s="4" t="str">
        <f t="shared" si="175"/>
        <v/>
      </c>
    </row>
    <row r="8546" spans="11:16" x14ac:dyDescent="0.25">
      <c r="K8546" s="5"/>
      <c r="P8546" s="4" t="str">
        <f t="shared" si="175"/>
        <v/>
      </c>
    </row>
    <row r="8547" spans="11:16" x14ac:dyDescent="0.25">
      <c r="K8547" s="5"/>
      <c r="P8547" s="4" t="str">
        <f t="shared" si="175"/>
        <v/>
      </c>
    </row>
    <row r="8548" spans="11:16" x14ac:dyDescent="0.25">
      <c r="K8548" s="5"/>
      <c r="P8548" s="4" t="str">
        <f t="shared" si="175"/>
        <v/>
      </c>
    </row>
    <row r="8549" spans="11:16" x14ac:dyDescent="0.25">
      <c r="K8549" s="5"/>
      <c r="P8549" s="4" t="str">
        <f t="shared" si="175"/>
        <v/>
      </c>
    </row>
    <row r="8550" spans="11:16" x14ac:dyDescent="0.25">
      <c r="K8550" s="5"/>
      <c r="P8550" s="4" t="str">
        <f t="shared" si="175"/>
        <v/>
      </c>
    </row>
    <row r="8551" spans="11:16" x14ac:dyDescent="0.25">
      <c r="K8551" s="5"/>
      <c r="P8551" s="4" t="str">
        <f t="shared" si="175"/>
        <v/>
      </c>
    </row>
    <row r="8552" spans="11:16" x14ac:dyDescent="0.25">
      <c r="K8552" s="5"/>
      <c r="P8552" s="4" t="str">
        <f t="shared" si="175"/>
        <v/>
      </c>
    </row>
    <row r="8553" spans="11:16" x14ac:dyDescent="0.25">
      <c r="K8553" s="5"/>
      <c r="P8553" s="4" t="str">
        <f t="shared" si="175"/>
        <v/>
      </c>
    </row>
    <row r="8554" spans="11:16" x14ac:dyDescent="0.25">
      <c r="K8554" s="5"/>
      <c r="P8554" s="4" t="str">
        <f t="shared" si="175"/>
        <v/>
      </c>
    </row>
    <row r="8555" spans="11:16" x14ac:dyDescent="0.25">
      <c r="K8555" s="5"/>
      <c r="P8555" s="4" t="str">
        <f t="shared" si="175"/>
        <v/>
      </c>
    </row>
    <row r="8556" spans="11:16" x14ac:dyDescent="0.25">
      <c r="K8556" s="5"/>
      <c r="P8556" s="4" t="str">
        <f t="shared" si="175"/>
        <v/>
      </c>
    </row>
    <row r="8557" spans="11:16" x14ac:dyDescent="0.25">
      <c r="K8557" s="5"/>
      <c r="P8557" s="4" t="str">
        <f t="shared" si="175"/>
        <v/>
      </c>
    </row>
    <row r="8558" spans="11:16" x14ac:dyDescent="0.25">
      <c r="K8558" s="5"/>
      <c r="P8558" s="4" t="str">
        <f t="shared" si="175"/>
        <v/>
      </c>
    </row>
    <row r="8559" spans="11:16" x14ac:dyDescent="0.25">
      <c r="K8559" s="5"/>
      <c r="P8559" s="4" t="str">
        <f t="shared" si="175"/>
        <v/>
      </c>
    </row>
    <row r="8560" spans="11:16" x14ac:dyDescent="0.25">
      <c r="K8560" s="5"/>
      <c r="P8560" s="4" t="str">
        <f t="shared" si="175"/>
        <v/>
      </c>
    </row>
    <row r="8561" spans="11:16" x14ac:dyDescent="0.25">
      <c r="K8561" s="5"/>
      <c r="P8561" s="4" t="str">
        <f t="shared" si="175"/>
        <v/>
      </c>
    </row>
    <row r="8562" spans="11:16" x14ac:dyDescent="0.25">
      <c r="K8562" s="5"/>
      <c r="P8562" s="4" t="str">
        <f t="shared" si="175"/>
        <v/>
      </c>
    </row>
    <row r="8563" spans="11:16" x14ac:dyDescent="0.25">
      <c r="K8563" s="5"/>
      <c r="P8563" s="4" t="str">
        <f t="shared" si="175"/>
        <v/>
      </c>
    </row>
    <row r="8564" spans="11:16" x14ac:dyDescent="0.25">
      <c r="K8564" s="5"/>
      <c r="P8564" s="4" t="str">
        <f t="shared" si="175"/>
        <v/>
      </c>
    </row>
    <row r="8565" spans="11:16" x14ac:dyDescent="0.25">
      <c r="K8565" s="5"/>
      <c r="P8565" s="4" t="str">
        <f t="shared" si="175"/>
        <v/>
      </c>
    </row>
    <row r="8566" spans="11:16" x14ac:dyDescent="0.25">
      <c r="K8566" s="5"/>
      <c r="P8566" s="4" t="str">
        <f t="shared" si="175"/>
        <v/>
      </c>
    </row>
    <row r="8567" spans="11:16" x14ac:dyDescent="0.25">
      <c r="K8567" s="5"/>
      <c r="P8567" s="4" t="str">
        <f t="shared" si="175"/>
        <v/>
      </c>
    </row>
    <row r="8568" spans="11:16" x14ac:dyDescent="0.25">
      <c r="K8568" s="5"/>
      <c r="P8568" s="4" t="str">
        <f t="shared" si="175"/>
        <v/>
      </c>
    </row>
    <row r="8569" spans="11:16" x14ac:dyDescent="0.25">
      <c r="K8569" s="5"/>
      <c r="P8569" s="4" t="str">
        <f t="shared" si="175"/>
        <v/>
      </c>
    </row>
    <row r="8570" spans="11:16" x14ac:dyDescent="0.25">
      <c r="K8570" s="5"/>
      <c r="P8570" s="4" t="str">
        <f t="shared" si="175"/>
        <v/>
      </c>
    </row>
    <row r="8571" spans="11:16" x14ac:dyDescent="0.25">
      <c r="K8571" s="5"/>
      <c r="P8571" s="4" t="str">
        <f t="shared" si="175"/>
        <v/>
      </c>
    </row>
    <row r="8572" spans="11:16" x14ac:dyDescent="0.25">
      <c r="K8572" s="5"/>
      <c r="P8572" s="4" t="str">
        <f t="shared" si="175"/>
        <v/>
      </c>
    </row>
    <row r="8573" spans="11:16" x14ac:dyDescent="0.25">
      <c r="K8573" s="5"/>
      <c r="P8573" s="4" t="str">
        <f t="shared" si="175"/>
        <v/>
      </c>
    </row>
    <row r="8574" spans="11:16" x14ac:dyDescent="0.25">
      <c r="K8574" s="5"/>
      <c r="P8574" s="4" t="str">
        <f t="shared" si="175"/>
        <v/>
      </c>
    </row>
    <row r="8575" spans="11:16" x14ac:dyDescent="0.25">
      <c r="K8575" s="5"/>
      <c r="P8575" s="4" t="str">
        <f t="shared" si="175"/>
        <v/>
      </c>
    </row>
    <row r="8576" spans="11:16" x14ac:dyDescent="0.25">
      <c r="K8576" s="5"/>
      <c r="P8576" s="4" t="str">
        <f t="shared" si="175"/>
        <v/>
      </c>
    </row>
    <row r="8577" spans="11:16" x14ac:dyDescent="0.25">
      <c r="K8577" s="5"/>
      <c r="P8577" s="4" t="str">
        <f t="shared" si="175"/>
        <v/>
      </c>
    </row>
    <row r="8578" spans="11:16" x14ac:dyDescent="0.25">
      <c r="K8578" s="5"/>
      <c r="P8578" s="4" t="str">
        <f t="shared" si="175"/>
        <v/>
      </c>
    </row>
    <row r="8579" spans="11:16" x14ac:dyDescent="0.25">
      <c r="K8579" s="5"/>
      <c r="P8579" s="4" t="str">
        <f t="shared" ref="P8579:P8642" si="176">LEFT($A8579,22)</f>
        <v/>
      </c>
    </row>
    <row r="8580" spans="11:16" x14ac:dyDescent="0.25">
      <c r="K8580" s="5"/>
      <c r="P8580" s="4" t="str">
        <f t="shared" si="176"/>
        <v/>
      </c>
    </row>
    <row r="8581" spans="11:16" x14ac:dyDescent="0.25">
      <c r="K8581" s="5"/>
      <c r="P8581" s="4" t="str">
        <f t="shared" si="176"/>
        <v/>
      </c>
    </row>
    <row r="8582" spans="11:16" x14ac:dyDescent="0.25">
      <c r="K8582" s="5"/>
      <c r="P8582" s="4" t="str">
        <f t="shared" si="176"/>
        <v/>
      </c>
    </row>
    <row r="8583" spans="11:16" x14ac:dyDescent="0.25">
      <c r="K8583" s="5"/>
      <c r="P8583" s="4" t="str">
        <f t="shared" si="176"/>
        <v/>
      </c>
    </row>
    <row r="8584" spans="11:16" x14ac:dyDescent="0.25">
      <c r="K8584" s="5"/>
      <c r="P8584" s="4" t="str">
        <f t="shared" si="176"/>
        <v/>
      </c>
    </row>
    <row r="8585" spans="11:16" x14ac:dyDescent="0.25">
      <c r="K8585" s="5"/>
      <c r="P8585" s="4" t="str">
        <f t="shared" si="176"/>
        <v/>
      </c>
    </row>
    <row r="8586" spans="11:16" x14ac:dyDescent="0.25">
      <c r="K8586" s="5"/>
      <c r="P8586" s="4" t="str">
        <f t="shared" si="176"/>
        <v/>
      </c>
    </row>
    <row r="8587" spans="11:16" x14ac:dyDescent="0.25">
      <c r="K8587" s="5"/>
      <c r="P8587" s="4" t="str">
        <f t="shared" si="176"/>
        <v/>
      </c>
    </row>
    <row r="8588" spans="11:16" x14ac:dyDescent="0.25">
      <c r="K8588" s="5"/>
      <c r="P8588" s="4" t="str">
        <f t="shared" si="176"/>
        <v/>
      </c>
    </row>
    <row r="8589" spans="11:16" x14ac:dyDescent="0.25">
      <c r="K8589" s="5"/>
      <c r="P8589" s="4" t="str">
        <f t="shared" si="176"/>
        <v/>
      </c>
    </row>
    <row r="8590" spans="11:16" x14ac:dyDescent="0.25">
      <c r="K8590" s="5"/>
      <c r="P8590" s="4" t="str">
        <f t="shared" si="176"/>
        <v/>
      </c>
    </row>
    <row r="8591" spans="11:16" x14ac:dyDescent="0.25">
      <c r="K8591" s="5"/>
      <c r="P8591" s="4" t="str">
        <f t="shared" si="176"/>
        <v/>
      </c>
    </row>
    <row r="8592" spans="11:16" x14ac:dyDescent="0.25">
      <c r="K8592" s="5"/>
      <c r="P8592" s="4" t="str">
        <f t="shared" si="176"/>
        <v/>
      </c>
    </row>
    <row r="8593" spans="11:16" x14ac:dyDescent="0.25">
      <c r="K8593" s="5"/>
      <c r="P8593" s="4" t="str">
        <f t="shared" si="176"/>
        <v/>
      </c>
    </row>
    <row r="8594" spans="11:16" x14ac:dyDescent="0.25">
      <c r="K8594" s="5"/>
      <c r="P8594" s="4" t="str">
        <f t="shared" si="176"/>
        <v/>
      </c>
    </row>
    <row r="8595" spans="11:16" x14ac:dyDescent="0.25">
      <c r="K8595" s="5"/>
      <c r="P8595" s="4" t="str">
        <f t="shared" si="176"/>
        <v/>
      </c>
    </row>
    <row r="8596" spans="11:16" x14ac:dyDescent="0.25">
      <c r="K8596" s="5"/>
      <c r="P8596" s="4" t="str">
        <f t="shared" si="176"/>
        <v/>
      </c>
    </row>
    <row r="8597" spans="11:16" x14ac:dyDescent="0.25">
      <c r="K8597" s="5"/>
      <c r="P8597" s="4" t="str">
        <f t="shared" si="176"/>
        <v/>
      </c>
    </row>
    <row r="8598" spans="11:16" x14ac:dyDescent="0.25">
      <c r="K8598" s="5"/>
      <c r="P8598" s="4" t="str">
        <f t="shared" si="176"/>
        <v/>
      </c>
    </row>
    <row r="8599" spans="11:16" x14ac:dyDescent="0.25">
      <c r="K8599" s="5"/>
      <c r="P8599" s="4" t="str">
        <f t="shared" si="176"/>
        <v/>
      </c>
    </row>
    <row r="8600" spans="11:16" x14ac:dyDescent="0.25">
      <c r="K8600" s="5"/>
      <c r="P8600" s="4" t="str">
        <f t="shared" si="176"/>
        <v/>
      </c>
    </row>
    <row r="8601" spans="11:16" x14ac:dyDescent="0.25">
      <c r="K8601" s="5"/>
      <c r="P8601" s="4" t="str">
        <f t="shared" si="176"/>
        <v/>
      </c>
    </row>
    <row r="8602" spans="11:16" x14ac:dyDescent="0.25">
      <c r="K8602" s="5"/>
      <c r="P8602" s="4" t="str">
        <f t="shared" si="176"/>
        <v/>
      </c>
    </row>
    <row r="8603" spans="11:16" x14ac:dyDescent="0.25">
      <c r="K8603" s="5"/>
      <c r="P8603" s="4" t="str">
        <f t="shared" si="176"/>
        <v/>
      </c>
    </row>
    <row r="8604" spans="11:16" x14ac:dyDescent="0.25">
      <c r="K8604" s="5"/>
      <c r="P8604" s="4" t="str">
        <f t="shared" si="176"/>
        <v/>
      </c>
    </row>
    <row r="8605" spans="11:16" x14ac:dyDescent="0.25">
      <c r="K8605" s="5"/>
      <c r="P8605" s="4" t="str">
        <f t="shared" si="176"/>
        <v/>
      </c>
    </row>
    <row r="8606" spans="11:16" x14ac:dyDescent="0.25">
      <c r="K8606" s="5"/>
      <c r="P8606" s="4" t="str">
        <f t="shared" si="176"/>
        <v/>
      </c>
    </row>
    <row r="8607" spans="11:16" x14ac:dyDescent="0.25">
      <c r="K8607" s="5"/>
      <c r="P8607" s="4" t="str">
        <f t="shared" si="176"/>
        <v/>
      </c>
    </row>
    <row r="8608" spans="11:16" x14ac:dyDescent="0.25">
      <c r="K8608" s="5"/>
      <c r="P8608" s="4" t="str">
        <f t="shared" si="176"/>
        <v/>
      </c>
    </row>
    <row r="8609" spans="11:16" x14ac:dyDescent="0.25">
      <c r="K8609" s="5"/>
      <c r="P8609" s="4" t="str">
        <f t="shared" si="176"/>
        <v/>
      </c>
    </row>
    <row r="8610" spans="11:16" x14ac:dyDescent="0.25">
      <c r="K8610" s="5"/>
      <c r="P8610" s="4" t="str">
        <f t="shared" si="176"/>
        <v/>
      </c>
    </row>
    <row r="8611" spans="11:16" x14ac:dyDescent="0.25">
      <c r="K8611" s="5"/>
      <c r="P8611" s="4" t="str">
        <f t="shared" si="176"/>
        <v/>
      </c>
    </row>
    <row r="8612" spans="11:16" x14ac:dyDescent="0.25">
      <c r="K8612" s="5"/>
      <c r="P8612" s="4" t="str">
        <f t="shared" si="176"/>
        <v/>
      </c>
    </row>
    <row r="8613" spans="11:16" x14ac:dyDescent="0.25">
      <c r="K8613" s="5"/>
      <c r="P8613" s="4" t="str">
        <f t="shared" si="176"/>
        <v/>
      </c>
    </row>
    <row r="8614" spans="11:16" x14ac:dyDescent="0.25">
      <c r="K8614" s="5"/>
      <c r="P8614" s="4" t="str">
        <f t="shared" si="176"/>
        <v/>
      </c>
    </row>
    <row r="8615" spans="11:16" x14ac:dyDescent="0.25">
      <c r="K8615" s="5"/>
      <c r="P8615" s="4" t="str">
        <f t="shared" si="176"/>
        <v/>
      </c>
    </row>
    <row r="8616" spans="11:16" x14ac:dyDescent="0.25">
      <c r="K8616" s="5"/>
      <c r="P8616" s="4" t="str">
        <f t="shared" si="176"/>
        <v/>
      </c>
    </row>
    <row r="8617" spans="11:16" x14ac:dyDescent="0.25">
      <c r="K8617" s="5"/>
      <c r="P8617" s="4" t="str">
        <f t="shared" si="176"/>
        <v/>
      </c>
    </row>
    <row r="8618" spans="11:16" x14ac:dyDescent="0.25">
      <c r="K8618" s="5"/>
      <c r="P8618" s="4" t="str">
        <f t="shared" si="176"/>
        <v/>
      </c>
    </row>
    <row r="8619" spans="11:16" x14ac:dyDescent="0.25">
      <c r="K8619" s="5"/>
      <c r="P8619" s="4" t="str">
        <f t="shared" si="176"/>
        <v/>
      </c>
    </row>
    <row r="8620" spans="11:16" x14ac:dyDescent="0.25">
      <c r="K8620" s="5"/>
      <c r="P8620" s="4" t="str">
        <f t="shared" si="176"/>
        <v/>
      </c>
    </row>
    <row r="8621" spans="11:16" x14ac:dyDescent="0.25">
      <c r="K8621" s="5"/>
      <c r="P8621" s="4" t="str">
        <f t="shared" si="176"/>
        <v/>
      </c>
    </row>
    <row r="8622" spans="11:16" x14ac:dyDescent="0.25">
      <c r="K8622" s="5"/>
      <c r="P8622" s="4" t="str">
        <f t="shared" si="176"/>
        <v/>
      </c>
    </row>
    <row r="8623" spans="11:16" x14ac:dyDescent="0.25">
      <c r="K8623" s="5"/>
      <c r="P8623" s="4" t="str">
        <f t="shared" si="176"/>
        <v/>
      </c>
    </row>
    <row r="8624" spans="11:16" x14ac:dyDescent="0.25">
      <c r="K8624" s="5"/>
      <c r="P8624" s="4" t="str">
        <f t="shared" si="176"/>
        <v/>
      </c>
    </row>
    <row r="8625" spans="11:16" x14ac:dyDescent="0.25">
      <c r="K8625" s="5"/>
      <c r="P8625" s="4" t="str">
        <f t="shared" si="176"/>
        <v/>
      </c>
    </row>
    <row r="8626" spans="11:16" x14ac:dyDescent="0.25">
      <c r="K8626" s="5"/>
      <c r="P8626" s="4" t="str">
        <f t="shared" si="176"/>
        <v/>
      </c>
    </row>
    <row r="8627" spans="11:16" x14ac:dyDescent="0.25">
      <c r="K8627" s="5"/>
      <c r="P8627" s="4" t="str">
        <f t="shared" si="176"/>
        <v/>
      </c>
    </row>
    <row r="8628" spans="11:16" x14ac:dyDescent="0.25">
      <c r="K8628" s="5"/>
      <c r="P8628" s="4" t="str">
        <f t="shared" si="176"/>
        <v/>
      </c>
    </row>
    <row r="8629" spans="11:16" x14ac:dyDescent="0.25">
      <c r="K8629" s="5"/>
      <c r="P8629" s="4" t="str">
        <f t="shared" si="176"/>
        <v/>
      </c>
    </row>
    <row r="8630" spans="11:16" x14ac:dyDescent="0.25">
      <c r="K8630" s="5"/>
      <c r="P8630" s="4" t="str">
        <f t="shared" si="176"/>
        <v/>
      </c>
    </row>
    <row r="8631" spans="11:16" x14ac:dyDescent="0.25">
      <c r="K8631" s="5"/>
      <c r="P8631" s="4" t="str">
        <f t="shared" si="176"/>
        <v/>
      </c>
    </row>
    <row r="8632" spans="11:16" x14ac:dyDescent="0.25">
      <c r="K8632" s="5"/>
      <c r="P8632" s="4" t="str">
        <f t="shared" si="176"/>
        <v/>
      </c>
    </row>
    <row r="8633" spans="11:16" x14ac:dyDescent="0.25">
      <c r="K8633" s="5"/>
      <c r="P8633" s="4" t="str">
        <f t="shared" si="176"/>
        <v/>
      </c>
    </row>
    <row r="8634" spans="11:16" x14ac:dyDescent="0.25">
      <c r="K8634" s="5"/>
      <c r="P8634" s="4" t="str">
        <f t="shared" si="176"/>
        <v/>
      </c>
    </row>
    <row r="8635" spans="11:16" x14ac:dyDescent="0.25">
      <c r="K8635" s="5"/>
      <c r="P8635" s="4" t="str">
        <f t="shared" si="176"/>
        <v/>
      </c>
    </row>
    <row r="8636" spans="11:16" x14ac:dyDescent="0.25">
      <c r="K8636" s="5"/>
      <c r="P8636" s="4" t="str">
        <f t="shared" si="176"/>
        <v/>
      </c>
    </row>
    <row r="8637" spans="11:16" x14ac:dyDescent="0.25">
      <c r="K8637" s="5"/>
      <c r="P8637" s="4" t="str">
        <f t="shared" si="176"/>
        <v/>
      </c>
    </row>
    <row r="8638" spans="11:16" x14ac:dyDescent="0.25">
      <c r="K8638" s="5"/>
      <c r="P8638" s="4" t="str">
        <f t="shared" si="176"/>
        <v/>
      </c>
    </row>
    <row r="8639" spans="11:16" x14ac:dyDescent="0.25">
      <c r="K8639" s="5"/>
      <c r="P8639" s="4" t="str">
        <f t="shared" si="176"/>
        <v/>
      </c>
    </row>
    <row r="8640" spans="11:16" x14ac:dyDescent="0.25">
      <c r="K8640" s="5"/>
      <c r="P8640" s="4" t="str">
        <f t="shared" si="176"/>
        <v/>
      </c>
    </row>
    <row r="8641" spans="11:16" x14ac:dyDescent="0.25">
      <c r="K8641" s="5"/>
      <c r="P8641" s="4" t="str">
        <f t="shared" si="176"/>
        <v/>
      </c>
    </row>
    <row r="8642" spans="11:16" x14ac:dyDescent="0.25">
      <c r="K8642" s="5"/>
      <c r="P8642" s="4" t="str">
        <f t="shared" si="176"/>
        <v/>
      </c>
    </row>
    <row r="8643" spans="11:16" x14ac:dyDescent="0.25">
      <c r="K8643" s="5"/>
      <c r="P8643" s="4" t="str">
        <f t="shared" ref="P8643:P8706" si="177">LEFT($A8643,22)</f>
        <v/>
      </c>
    </row>
    <row r="8644" spans="11:16" x14ac:dyDescent="0.25">
      <c r="K8644" s="5"/>
      <c r="P8644" s="4" t="str">
        <f t="shared" si="177"/>
        <v/>
      </c>
    </row>
    <row r="8645" spans="11:16" x14ac:dyDescent="0.25">
      <c r="K8645" s="5"/>
      <c r="P8645" s="4" t="str">
        <f t="shared" si="177"/>
        <v/>
      </c>
    </row>
    <row r="8646" spans="11:16" x14ac:dyDescent="0.25">
      <c r="K8646" s="5"/>
      <c r="P8646" s="4" t="str">
        <f t="shared" si="177"/>
        <v/>
      </c>
    </row>
    <row r="8647" spans="11:16" x14ac:dyDescent="0.25">
      <c r="K8647" s="5"/>
      <c r="P8647" s="4" t="str">
        <f t="shared" si="177"/>
        <v/>
      </c>
    </row>
    <row r="8648" spans="11:16" x14ac:dyDescent="0.25">
      <c r="K8648" s="5"/>
      <c r="P8648" s="4" t="str">
        <f t="shared" si="177"/>
        <v/>
      </c>
    </row>
    <row r="8649" spans="11:16" x14ac:dyDescent="0.25">
      <c r="K8649" s="5"/>
      <c r="P8649" s="4" t="str">
        <f t="shared" si="177"/>
        <v/>
      </c>
    </row>
    <row r="8650" spans="11:16" x14ac:dyDescent="0.25">
      <c r="K8650" s="5"/>
      <c r="P8650" s="4" t="str">
        <f t="shared" si="177"/>
        <v/>
      </c>
    </row>
    <row r="8651" spans="11:16" x14ac:dyDescent="0.25">
      <c r="K8651" s="5"/>
      <c r="P8651" s="4" t="str">
        <f t="shared" si="177"/>
        <v/>
      </c>
    </row>
    <row r="8652" spans="11:16" x14ac:dyDescent="0.25">
      <c r="K8652" s="5"/>
      <c r="P8652" s="4" t="str">
        <f t="shared" si="177"/>
        <v/>
      </c>
    </row>
    <row r="8653" spans="11:16" x14ac:dyDescent="0.25">
      <c r="K8653" s="5"/>
      <c r="P8653" s="4" t="str">
        <f t="shared" si="177"/>
        <v/>
      </c>
    </row>
    <row r="8654" spans="11:16" x14ac:dyDescent="0.25">
      <c r="K8654" s="5"/>
      <c r="P8654" s="4" t="str">
        <f t="shared" si="177"/>
        <v/>
      </c>
    </row>
    <row r="8655" spans="11:16" x14ac:dyDescent="0.25">
      <c r="K8655" s="5"/>
      <c r="P8655" s="4" t="str">
        <f t="shared" si="177"/>
        <v/>
      </c>
    </row>
    <row r="8656" spans="11:16" x14ac:dyDescent="0.25">
      <c r="K8656" s="5"/>
      <c r="P8656" s="4" t="str">
        <f t="shared" si="177"/>
        <v/>
      </c>
    </row>
    <row r="8657" spans="11:16" x14ac:dyDescent="0.25">
      <c r="K8657" s="5"/>
      <c r="P8657" s="4" t="str">
        <f t="shared" si="177"/>
        <v/>
      </c>
    </row>
    <row r="8658" spans="11:16" x14ac:dyDescent="0.25">
      <c r="K8658" s="5"/>
      <c r="P8658" s="4" t="str">
        <f t="shared" si="177"/>
        <v/>
      </c>
    </row>
    <row r="8659" spans="11:16" x14ac:dyDescent="0.25">
      <c r="K8659" s="5"/>
      <c r="P8659" s="4" t="str">
        <f t="shared" si="177"/>
        <v/>
      </c>
    </row>
    <row r="8660" spans="11:16" x14ac:dyDescent="0.25">
      <c r="K8660" s="5"/>
      <c r="P8660" s="4" t="str">
        <f t="shared" si="177"/>
        <v/>
      </c>
    </row>
    <row r="8661" spans="11:16" x14ac:dyDescent="0.25">
      <c r="K8661" s="5"/>
      <c r="P8661" s="4" t="str">
        <f t="shared" si="177"/>
        <v/>
      </c>
    </row>
    <row r="8662" spans="11:16" x14ac:dyDescent="0.25">
      <c r="K8662" s="5"/>
      <c r="P8662" s="4" t="str">
        <f t="shared" si="177"/>
        <v/>
      </c>
    </row>
    <row r="8663" spans="11:16" x14ac:dyDescent="0.25">
      <c r="K8663" s="5"/>
      <c r="P8663" s="4" t="str">
        <f t="shared" si="177"/>
        <v/>
      </c>
    </row>
    <row r="8664" spans="11:16" x14ac:dyDescent="0.25">
      <c r="K8664" s="5"/>
      <c r="P8664" s="4" t="str">
        <f t="shared" si="177"/>
        <v/>
      </c>
    </row>
    <row r="8665" spans="11:16" x14ac:dyDescent="0.25">
      <c r="K8665" s="5"/>
      <c r="P8665" s="4" t="str">
        <f t="shared" si="177"/>
        <v/>
      </c>
    </row>
    <row r="8666" spans="11:16" x14ac:dyDescent="0.25">
      <c r="K8666" s="5"/>
      <c r="P8666" s="4" t="str">
        <f t="shared" si="177"/>
        <v/>
      </c>
    </row>
    <row r="8667" spans="11:16" x14ac:dyDescent="0.25">
      <c r="K8667" s="5"/>
      <c r="P8667" s="4" t="str">
        <f t="shared" si="177"/>
        <v/>
      </c>
    </row>
    <row r="8668" spans="11:16" x14ac:dyDescent="0.25">
      <c r="K8668" s="5"/>
      <c r="P8668" s="4" t="str">
        <f t="shared" si="177"/>
        <v/>
      </c>
    </row>
    <row r="8669" spans="11:16" x14ac:dyDescent="0.25">
      <c r="K8669" s="5"/>
      <c r="P8669" s="4" t="str">
        <f t="shared" si="177"/>
        <v/>
      </c>
    </row>
    <row r="8670" spans="11:16" x14ac:dyDescent="0.25">
      <c r="K8670" s="5"/>
      <c r="P8670" s="4" t="str">
        <f t="shared" si="177"/>
        <v/>
      </c>
    </row>
    <row r="8671" spans="11:16" x14ac:dyDescent="0.25">
      <c r="K8671" s="5"/>
      <c r="P8671" s="4" t="str">
        <f t="shared" si="177"/>
        <v/>
      </c>
    </row>
    <row r="8672" spans="11:16" x14ac:dyDescent="0.25">
      <c r="K8672" s="5"/>
      <c r="P8672" s="4" t="str">
        <f t="shared" si="177"/>
        <v/>
      </c>
    </row>
    <row r="8673" spans="11:16" x14ac:dyDescent="0.25">
      <c r="K8673" s="5"/>
      <c r="P8673" s="4" t="str">
        <f t="shared" si="177"/>
        <v/>
      </c>
    </row>
    <row r="8674" spans="11:16" x14ac:dyDescent="0.25">
      <c r="K8674" s="5"/>
      <c r="P8674" s="4" t="str">
        <f t="shared" si="177"/>
        <v/>
      </c>
    </row>
    <row r="8675" spans="11:16" x14ac:dyDescent="0.25">
      <c r="K8675" s="5"/>
      <c r="P8675" s="4" t="str">
        <f t="shared" si="177"/>
        <v/>
      </c>
    </row>
    <row r="8676" spans="11:16" x14ac:dyDescent="0.25">
      <c r="K8676" s="5"/>
      <c r="P8676" s="4" t="str">
        <f t="shared" si="177"/>
        <v/>
      </c>
    </row>
    <row r="8677" spans="11:16" x14ac:dyDescent="0.25">
      <c r="K8677" s="5"/>
      <c r="P8677" s="4" t="str">
        <f t="shared" si="177"/>
        <v/>
      </c>
    </row>
    <row r="8678" spans="11:16" x14ac:dyDescent="0.25">
      <c r="K8678" s="5"/>
      <c r="P8678" s="4" t="str">
        <f t="shared" si="177"/>
        <v/>
      </c>
    </row>
    <row r="8679" spans="11:16" x14ac:dyDescent="0.25">
      <c r="K8679" s="5"/>
      <c r="P8679" s="4" t="str">
        <f t="shared" si="177"/>
        <v/>
      </c>
    </row>
    <row r="8680" spans="11:16" x14ac:dyDescent="0.25">
      <c r="K8680" s="5"/>
      <c r="P8680" s="4" t="str">
        <f t="shared" si="177"/>
        <v/>
      </c>
    </row>
    <row r="8681" spans="11:16" x14ac:dyDescent="0.25">
      <c r="K8681" s="5"/>
      <c r="P8681" s="4" t="str">
        <f t="shared" si="177"/>
        <v/>
      </c>
    </row>
    <row r="8682" spans="11:16" x14ac:dyDescent="0.25">
      <c r="K8682" s="5"/>
      <c r="P8682" s="4" t="str">
        <f t="shared" si="177"/>
        <v/>
      </c>
    </row>
    <row r="8683" spans="11:16" x14ac:dyDescent="0.25">
      <c r="K8683" s="5"/>
      <c r="P8683" s="4" t="str">
        <f t="shared" si="177"/>
        <v/>
      </c>
    </row>
    <row r="8684" spans="11:16" x14ac:dyDescent="0.25">
      <c r="K8684" s="5"/>
      <c r="P8684" s="4" t="str">
        <f t="shared" si="177"/>
        <v/>
      </c>
    </row>
    <row r="8685" spans="11:16" x14ac:dyDescent="0.25">
      <c r="K8685" s="5"/>
      <c r="P8685" s="4" t="str">
        <f t="shared" si="177"/>
        <v/>
      </c>
    </row>
    <row r="8686" spans="11:16" x14ac:dyDescent="0.25">
      <c r="K8686" s="5"/>
      <c r="P8686" s="4" t="str">
        <f t="shared" si="177"/>
        <v/>
      </c>
    </row>
    <row r="8687" spans="11:16" x14ac:dyDescent="0.25">
      <c r="K8687" s="5"/>
      <c r="P8687" s="4" t="str">
        <f t="shared" si="177"/>
        <v/>
      </c>
    </row>
    <row r="8688" spans="11:16" x14ac:dyDescent="0.25">
      <c r="K8688" s="5"/>
      <c r="P8688" s="4" t="str">
        <f t="shared" si="177"/>
        <v/>
      </c>
    </row>
    <row r="8689" spans="11:16" x14ac:dyDescent="0.25">
      <c r="K8689" s="5"/>
      <c r="P8689" s="4" t="str">
        <f t="shared" si="177"/>
        <v/>
      </c>
    </row>
    <row r="8690" spans="11:16" x14ac:dyDescent="0.25">
      <c r="K8690" s="5"/>
      <c r="P8690" s="4" t="str">
        <f t="shared" si="177"/>
        <v/>
      </c>
    </row>
    <row r="8691" spans="11:16" x14ac:dyDescent="0.25">
      <c r="K8691" s="5"/>
      <c r="P8691" s="4" t="str">
        <f t="shared" si="177"/>
        <v/>
      </c>
    </row>
    <row r="8692" spans="11:16" x14ac:dyDescent="0.25">
      <c r="K8692" s="5"/>
      <c r="P8692" s="4" t="str">
        <f t="shared" si="177"/>
        <v/>
      </c>
    </row>
    <row r="8693" spans="11:16" x14ac:dyDescent="0.25">
      <c r="K8693" s="5"/>
      <c r="P8693" s="4" t="str">
        <f t="shared" si="177"/>
        <v/>
      </c>
    </row>
    <row r="8694" spans="11:16" x14ac:dyDescent="0.25">
      <c r="K8694" s="5"/>
      <c r="P8694" s="4" t="str">
        <f t="shared" si="177"/>
        <v/>
      </c>
    </row>
    <row r="8695" spans="11:16" x14ac:dyDescent="0.25">
      <c r="K8695" s="5"/>
      <c r="P8695" s="4" t="str">
        <f t="shared" si="177"/>
        <v/>
      </c>
    </row>
    <row r="8696" spans="11:16" x14ac:dyDescent="0.25">
      <c r="K8696" s="5"/>
      <c r="P8696" s="4" t="str">
        <f t="shared" si="177"/>
        <v/>
      </c>
    </row>
    <row r="8697" spans="11:16" x14ac:dyDescent="0.25">
      <c r="K8697" s="5"/>
      <c r="P8697" s="4" t="str">
        <f t="shared" si="177"/>
        <v/>
      </c>
    </row>
    <row r="8698" spans="11:16" x14ac:dyDescent="0.25">
      <c r="K8698" s="5"/>
      <c r="P8698" s="4" t="str">
        <f t="shared" si="177"/>
        <v/>
      </c>
    </row>
    <row r="8699" spans="11:16" x14ac:dyDescent="0.25">
      <c r="K8699" s="5"/>
      <c r="P8699" s="4" t="str">
        <f t="shared" si="177"/>
        <v/>
      </c>
    </row>
    <row r="8700" spans="11:16" x14ac:dyDescent="0.25">
      <c r="K8700" s="5"/>
      <c r="P8700" s="4" t="str">
        <f t="shared" si="177"/>
        <v/>
      </c>
    </row>
    <row r="8701" spans="11:16" x14ac:dyDescent="0.25">
      <c r="K8701" s="5"/>
      <c r="P8701" s="4" t="str">
        <f t="shared" si="177"/>
        <v/>
      </c>
    </row>
    <row r="8702" spans="11:16" x14ac:dyDescent="0.25">
      <c r="K8702" s="5"/>
      <c r="P8702" s="4" t="str">
        <f t="shared" si="177"/>
        <v/>
      </c>
    </row>
    <row r="8703" spans="11:16" x14ac:dyDescent="0.25">
      <c r="K8703" s="5"/>
      <c r="P8703" s="4" t="str">
        <f t="shared" si="177"/>
        <v/>
      </c>
    </row>
    <row r="8704" spans="11:16" x14ac:dyDescent="0.25">
      <c r="K8704" s="5"/>
      <c r="P8704" s="4" t="str">
        <f t="shared" si="177"/>
        <v/>
      </c>
    </row>
    <row r="8705" spans="11:16" x14ac:dyDescent="0.25">
      <c r="K8705" s="5"/>
      <c r="P8705" s="4" t="str">
        <f t="shared" si="177"/>
        <v/>
      </c>
    </row>
    <row r="8706" spans="11:16" x14ac:dyDescent="0.25">
      <c r="K8706" s="5"/>
      <c r="P8706" s="4" t="str">
        <f t="shared" si="177"/>
        <v/>
      </c>
    </row>
    <row r="8707" spans="11:16" x14ac:dyDescent="0.25">
      <c r="K8707" s="5"/>
      <c r="P8707" s="4" t="str">
        <f t="shared" ref="P8707:P8770" si="178">LEFT($A8707,22)</f>
        <v/>
      </c>
    </row>
    <row r="8708" spans="11:16" x14ac:dyDescent="0.25">
      <c r="K8708" s="5"/>
      <c r="P8708" s="4" t="str">
        <f t="shared" si="178"/>
        <v/>
      </c>
    </row>
    <row r="8709" spans="11:16" x14ac:dyDescent="0.25">
      <c r="K8709" s="5"/>
      <c r="P8709" s="4" t="str">
        <f t="shared" si="178"/>
        <v/>
      </c>
    </row>
    <row r="8710" spans="11:16" x14ac:dyDescent="0.25">
      <c r="K8710" s="5"/>
      <c r="P8710" s="4" t="str">
        <f t="shared" si="178"/>
        <v/>
      </c>
    </row>
    <row r="8711" spans="11:16" x14ac:dyDescent="0.25">
      <c r="K8711" s="5"/>
      <c r="P8711" s="4" t="str">
        <f t="shared" si="178"/>
        <v/>
      </c>
    </row>
    <row r="8712" spans="11:16" x14ac:dyDescent="0.25">
      <c r="K8712" s="5"/>
      <c r="P8712" s="4" t="str">
        <f t="shared" si="178"/>
        <v/>
      </c>
    </row>
    <row r="8713" spans="11:16" x14ac:dyDescent="0.25">
      <c r="K8713" s="5"/>
      <c r="P8713" s="4" t="str">
        <f t="shared" si="178"/>
        <v/>
      </c>
    </row>
    <row r="8714" spans="11:16" x14ac:dyDescent="0.25">
      <c r="K8714" s="5"/>
      <c r="P8714" s="4" t="str">
        <f t="shared" si="178"/>
        <v/>
      </c>
    </row>
    <row r="8715" spans="11:16" x14ac:dyDescent="0.25">
      <c r="K8715" s="5"/>
      <c r="P8715" s="4" t="str">
        <f t="shared" si="178"/>
        <v/>
      </c>
    </row>
    <row r="8716" spans="11:16" x14ac:dyDescent="0.25">
      <c r="K8716" s="5"/>
      <c r="P8716" s="4" t="str">
        <f t="shared" si="178"/>
        <v/>
      </c>
    </row>
    <row r="8717" spans="11:16" x14ac:dyDescent="0.25">
      <c r="K8717" s="5"/>
      <c r="P8717" s="4" t="str">
        <f t="shared" si="178"/>
        <v/>
      </c>
    </row>
    <row r="8718" spans="11:16" x14ac:dyDescent="0.25">
      <c r="K8718" s="5"/>
      <c r="P8718" s="4" t="str">
        <f t="shared" si="178"/>
        <v/>
      </c>
    </row>
    <row r="8719" spans="11:16" x14ac:dyDescent="0.25">
      <c r="K8719" s="5"/>
      <c r="P8719" s="4" t="str">
        <f t="shared" si="178"/>
        <v/>
      </c>
    </row>
    <row r="8720" spans="11:16" x14ac:dyDescent="0.25">
      <c r="K8720" s="5"/>
      <c r="P8720" s="4" t="str">
        <f t="shared" si="178"/>
        <v/>
      </c>
    </row>
    <row r="8721" spans="11:16" x14ac:dyDescent="0.25">
      <c r="K8721" s="5"/>
      <c r="P8721" s="4" t="str">
        <f t="shared" si="178"/>
        <v/>
      </c>
    </row>
    <row r="8722" spans="11:16" x14ac:dyDescent="0.25">
      <c r="K8722" s="5"/>
      <c r="P8722" s="4" t="str">
        <f t="shared" si="178"/>
        <v/>
      </c>
    </row>
    <row r="8723" spans="11:16" x14ac:dyDescent="0.25">
      <c r="K8723" s="5"/>
      <c r="P8723" s="4" t="str">
        <f t="shared" si="178"/>
        <v/>
      </c>
    </row>
    <row r="8724" spans="11:16" x14ac:dyDescent="0.25">
      <c r="K8724" s="5"/>
      <c r="P8724" s="4" t="str">
        <f t="shared" si="178"/>
        <v/>
      </c>
    </row>
    <row r="8725" spans="11:16" x14ac:dyDescent="0.25">
      <c r="K8725" s="5"/>
      <c r="P8725" s="4" t="str">
        <f t="shared" si="178"/>
        <v/>
      </c>
    </row>
    <row r="8726" spans="11:16" x14ac:dyDescent="0.25">
      <c r="K8726" s="5"/>
      <c r="P8726" s="4" t="str">
        <f t="shared" si="178"/>
        <v/>
      </c>
    </row>
    <row r="8727" spans="11:16" x14ac:dyDescent="0.25">
      <c r="K8727" s="5"/>
      <c r="P8727" s="4" t="str">
        <f t="shared" si="178"/>
        <v/>
      </c>
    </row>
    <row r="8728" spans="11:16" x14ac:dyDescent="0.25">
      <c r="K8728" s="5"/>
      <c r="P8728" s="4" t="str">
        <f t="shared" si="178"/>
        <v/>
      </c>
    </row>
    <row r="8729" spans="11:16" x14ac:dyDescent="0.25">
      <c r="K8729" s="5"/>
      <c r="P8729" s="4" t="str">
        <f t="shared" si="178"/>
        <v/>
      </c>
    </row>
    <row r="8730" spans="11:16" x14ac:dyDescent="0.25">
      <c r="K8730" s="5"/>
      <c r="P8730" s="4" t="str">
        <f t="shared" si="178"/>
        <v/>
      </c>
    </row>
    <row r="8731" spans="11:16" x14ac:dyDescent="0.25">
      <c r="K8731" s="5"/>
      <c r="P8731" s="4" t="str">
        <f t="shared" si="178"/>
        <v/>
      </c>
    </row>
    <row r="8732" spans="11:16" x14ac:dyDescent="0.25">
      <c r="K8732" s="5"/>
      <c r="P8732" s="4" t="str">
        <f t="shared" si="178"/>
        <v/>
      </c>
    </row>
    <row r="8733" spans="11:16" x14ac:dyDescent="0.25">
      <c r="K8733" s="5"/>
      <c r="P8733" s="4" t="str">
        <f t="shared" si="178"/>
        <v/>
      </c>
    </row>
    <row r="8734" spans="11:16" x14ac:dyDescent="0.25">
      <c r="K8734" s="5"/>
      <c r="P8734" s="4" t="str">
        <f t="shared" si="178"/>
        <v/>
      </c>
    </row>
    <row r="8735" spans="11:16" x14ac:dyDescent="0.25">
      <c r="K8735" s="5"/>
      <c r="P8735" s="4" t="str">
        <f t="shared" si="178"/>
        <v/>
      </c>
    </row>
    <row r="8736" spans="11:16" x14ac:dyDescent="0.25">
      <c r="K8736" s="5"/>
      <c r="P8736" s="4" t="str">
        <f t="shared" si="178"/>
        <v/>
      </c>
    </row>
    <row r="8737" spans="11:16" x14ac:dyDescent="0.25">
      <c r="K8737" s="5"/>
      <c r="P8737" s="4" t="str">
        <f t="shared" si="178"/>
        <v/>
      </c>
    </row>
    <row r="8738" spans="11:16" x14ac:dyDescent="0.25">
      <c r="K8738" s="5"/>
      <c r="P8738" s="4" t="str">
        <f t="shared" si="178"/>
        <v/>
      </c>
    </row>
    <row r="8739" spans="11:16" x14ac:dyDescent="0.25">
      <c r="K8739" s="5"/>
      <c r="P8739" s="4" t="str">
        <f t="shared" si="178"/>
        <v/>
      </c>
    </row>
    <row r="8740" spans="11:16" x14ac:dyDescent="0.25">
      <c r="K8740" s="5"/>
      <c r="P8740" s="4" t="str">
        <f t="shared" si="178"/>
        <v/>
      </c>
    </row>
    <row r="8741" spans="11:16" x14ac:dyDescent="0.25">
      <c r="K8741" s="5"/>
      <c r="P8741" s="4" t="str">
        <f t="shared" si="178"/>
        <v/>
      </c>
    </row>
    <row r="8742" spans="11:16" x14ac:dyDescent="0.25">
      <c r="K8742" s="5"/>
      <c r="P8742" s="4" t="str">
        <f t="shared" si="178"/>
        <v/>
      </c>
    </row>
    <row r="8743" spans="11:16" x14ac:dyDescent="0.25">
      <c r="K8743" s="5"/>
      <c r="P8743" s="4" t="str">
        <f t="shared" si="178"/>
        <v/>
      </c>
    </row>
    <row r="8744" spans="11:16" x14ac:dyDescent="0.25">
      <c r="K8744" s="5"/>
      <c r="P8744" s="4" t="str">
        <f t="shared" si="178"/>
        <v/>
      </c>
    </row>
    <row r="8745" spans="11:16" x14ac:dyDescent="0.25">
      <c r="K8745" s="5"/>
      <c r="P8745" s="4" t="str">
        <f t="shared" si="178"/>
        <v/>
      </c>
    </row>
    <row r="8746" spans="11:16" x14ac:dyDescent="0.25">
      <c r="K8746" s="5"/>
      <c r="P8746" s="4" t="str">
        <f t="shared" si="178"/>
        <v/>
      </c>
    </row>
    <row r="8747" spans="11:16" x14ac:dyDescent="0.25">
      <c r="K8747" s="5"/>
      <c r="P8747" s="4" t="str">
        <f t="shared" si="178"/>
        <v/>
      </c>
    </row>
    <row r="8748" spans="11:16" x14ac:dyDescent="0.25">
      <c r="K8748" s="5"/>
      <c r="P8748" s="4" t="str">
        <f t="shared" si="178"/>
        <v/>
      </c>
    </row>
    <row r="8749" spans="11:16" x14ac:dyDescent="0.25">
      <c r="K8749" s="5"/>
      <c r="P8749" s="4" t="str">
        <f t="shared" si="178"/>
        <v/>
      </c>
    </row>
    <row r="8750" spans="11:16" x14ac:dyDescent="0.25">
      <c r="K8750" s="5"/>
      <c r="P8750" s="4" t="str">
        <f t="shared" si="178"/>
        <v/>
      </c>
    </row>
    <row r="8751" spans="11:16" x14ac:dyDescent="0.25">
      <c r="K8751" s="5"/>
      <c r="P8751" s="4" t="str">
        <f t="shared" si="178"/>
        <v/>
      </c>
    </row>
    <row r="8752" spans="11:16" x14ac:dyDescent="0.25">
      <c r="K8752" s="5"/>
      <c r="P8752" s="4" t="str">
        <f t="shared" si="178"/>
        <v/>
      </c>
    </row>
    <row r="8753" spans="11:16" x14ac:dyDescent="0.25">
      <c r="K8753" s="5"/>
      <c r="P8753" s="4" t="str">
        <f t="shared" si="178"/>
        <v/>
      </c>
    </row>
    <row r="8754" spans="11:16" x14ac:dyDescent="0.25">
      <c r="K8754" s="5"/>
      <c r="P8754" s="4" t="str">
        <f t="shared" si="178"/>
        <v/>
      </c>
    </row>
    <row r="8755" spans="11:16" x14ac:dyDescent="0.25">
      <c r="K8755" s="5"/>
      <c r="P8755" s="4" t="str">
        <f t="shared" si="178"/>
        <v/>
      </c>
    </row>
    <row r="8756" spans="11:16" x14ac:dyDescent="0.25">
      <c r="K8756" s="5"/>
      <c r="P8756" s="4" t="str">
        <f t="shared" si="178"/>
        <v/>
      </c>
    </row>
    <row r="8757" spans="11:16" x14ac:dyDescent="0.25">
      <c r="K8757" s="5"/>
      <c r="P8757" s="4" t="str">
        <f t="shared" si="178"/>
        <v/>
      </c>
    </row>
    <row r="8758" spans="11:16" x14ac:dyDescent="0.25">
      <c r="K8758" s="5"/>
      <c r="P8758" s="4" t="str">
        <f t="shared" si="178"/>
        <v/>
      </c>
    </row>
    <row r="8759" spans="11:16" x14ac:dyDescent="0.25">
      <c r="K8759" s="5"/>
      <c r="P8759" s="4" t="str">
        <f t="shared" si="178"/>
        <v/>
      </c>
    </row>
    <row r="8760" spans="11:16" x14ac:dyDescent="0.25">
      <c r="K8760" s="5"/>
      <c r="P8760" s="4" t="str">
        <f t="shared" si="178"/>
        <v/>
      </c>
    </row>
    <row r="8761" spans="11:16" x14ac:dyDescent="0.25">
      <c r="K8761" s="5"/>
      <c r="P8761" s="4" t="str">
        <f t="shared" si="178"/>
        <v/>
      </c>
    </row>
    <row r="8762" spans="11:16" x14ac:dyDescent="0.25">
      <c r="K8762" s="5"/>
      <c r="P8762" s="4" t="str">
        <f t="shared" si="178"/>
        <v/>
      </c>
    </row>
    <row r="8763" spans="11:16" x14ac:dyDescent="0.25">
      <c r="K8763" s="5"/>
      <c r="P8763" s="4" t="str">
        <f t="shared" si="178"/>
        <v/>
      </c>
    </row>
    <row r="8764" spans="11:16" x14ac:dyDescent="0.25">
      <c r="K8764" s="5"/>
      <c r="P8764" s="4" t="str">
        <f t="shared" si="178"/>
        <v/>
      </c>
    </row>
    <row r="8765" spans="11:16" x14ac:dyDescent="0.25">
      <c r="K8765" s="5"/>
      <c r="P8765" s="4" t="str">
        <f t="shared" si="178"/>
        <v/>
      </c>
    </row>
    <row r="8766" spans="11:16" x14ac:dyDescent="0.25">
      <c r="K8766" s="5"/>
      <c r="P8766" s="4" t="str">
        <f t="shared" si="178"/>
        <v/>
      </c>
    </row>
    <row r="8767" spans="11:16" x14ac:dyDescent="0.25">
      <c r="K8767" s="5"/>
      <c r="P8767" s="4" t="str">
        <f t="shared" si="178"/>
        <v/>
      </c>
    </row>
    <row r="8768" spans="11:16" x14ac:dyDescent="0.25">
      <c r="K8768" s="5"/>
      <c r="P8768" s="4" t="str">
        <f t="shared" si="178"/>
        <v/>
      </c>
    </row>
    <row r="8769" spans="11:16" x14ac:dyDescent="0.25">
      <c r="K8769" s="5"/>
      <c r="P8769" s="4" t="str">
        <f t="shared" si="178"/>
        <v/>
      </c>
    </row>
    <row r="8770" spans="11:16" x14ac:dyDescent="0.25">
      <c r="K8770" s="5"/>
      <c r="P8770" s="4" t="str">
        <f t="shared" si="178"/>
        <v/>
      </c>
    </row>
    <row r="8771" spans="11:16" x14ac:dyDescent="0.25">
      <c r="K8771" s="5"/>
      <c r="P8771" s="4" t="str">
        <f t="shared" ref="P8771:P8834" si="179">LEFT($A8771,22)</f>
        <v/>
      </c>
    </row>
    <row r="8772" spans="11:16" x14ac:dyDescent="0.25">
      <c r="K8772" s="5"/>
      <c r="P8772" s="4" t="str">
        <f t="shared" si="179"/>
        <v/>
      </c>
    </row>
    <row r="8773" spans="11:16" x14ac:dyDescent="0.25">
      <c r="K8773" s="5"/>
      <c r="P8773" s="4" t="str">
        <f t="shared" si="179"/>
        <v/>
      </c>
    </row>
    <row r="8774" spans="11:16" x14ac:dyDescent="0.25">
      <c r="K8774" s="5"/>
      <c r="P8774" s="4" t="str">
        <f t="shared" si="179"/>
        <v/>
      </c>
    </row>
    <row r="8775" spans="11:16" x14ac:dyDescent="0.25">
      <c r="K8775" s="5"/>
      <c r="P8775" s="4" t="str">
        <f t="shared" si="179"/>
        <v/>
      </c>
    </row>
    <row r="8776" spans="11:16" x14ac:dyDescent="0.25">
      <c r="K8776" s="5"/>
      <c r="P8776" s="4" t="str">
        <f t="shared" si="179"/>
        <v/>
      </c>
    </row>
    <row r="8777" spans="11:16" x14ac:dyDescent="0.25">
      <c r="K8777" s="5"/>
      <c r="P8777" s="4" t="str">
        <f t="shared" si="179"/>
        <v/>
      </c>
    </row>
    <row r="8778" spans="11:16" x14ac:dyDescent="0.25">
      <c r="K8778" s="5"/>
      <c r="P8778" s="4" t="str">
        <f t="shared" si="179"/>
        <v/>
      </c>
    </row>
    <row r="8779" spans="11:16" x14ac:dyDescent="0.25">
      <c r="K8779" s="5"/>
      <c r="P8779" s="4" t="str">
        <f t="shared" si="179"/>
        <v/>
      </c>
    </row>
    <row r="8780" spans="11:16" x14ac:dyDescent="0.25">
      <c r="K8780" s="5"/>
      <c r="P8780" s="4" t="str">
        <f t="shared" si="179"/>
        <v/>
      </c>
    </row>
    <row r="8781" spans="11:16" x14ac:dyDescent="0.25">
      <c r="K8781" s="5"/>
      <c r="P8781" s="4" t="str">
        <f t="shared" si="179"/>
        <v/>
      </c>
    </row>
    <row r="8782" spans="11:16" x14ac:dyDescent="0.25">
      <c r="K8782" s="5"/>
      <c r="P8782" s="4" t="str">
        <f t="shared" si="179"/>
        <v/>
      </c>
    </row>
    <row r="8783" spans="11:16" x14ac:dyDescent="0.25">
      <c r="K8783" s="5"/>
      <c r="P8783" s="4" t="str">
        <f t="shared" si="179"/>
        <v/>
      </c>
    </row>
    <row r="8784" spans="11:16" x14ac:dyDescent="0.25">
      <c r="K8784" s="5"/>
      <c r="P8784" s="4" t="str">
        <f t="shared" si="179"/>
        <v/>
      </c>
    </row>
    <row r="8785" spans="11:16" x14ac:dyDescent="0.25">
      <c r="K8785" s="5"/>
      <c r="P8785" s="4" t="str">
        <f t="shared" si="179"/>
        <v/>
      </c>
    </row>
    <row r="8786" spans="11:16" x14ac:dyDescent="0.25">
      <c r="K8786" s="5"/>
      <c r="P8786" s="4" t="str">
        <f t="shared" si="179"/>
        <v/>
      </c>
    </row>
    <row r="8787" spans="11:16" x14ac:dyDescent="0.25">
      <c r="K8787" s="5"/>
      <c r="P8787" s="4" t="str">
        <f t="shared" si="179"/>
        <v/>
      </c>
    </row>
    <row r="8788" spans="11:16" x14ac:dyDescent="0.25">
      <c r="K8788" s="5"/>
      <c r="P8788" s="4" t="str">
        <f t="shared" si="179"/>
        <v/>
      </c>
    </row>
    <row r="8789" spans="11:16" x14ac:dyDescent="0.25">
      <c r="K8789" s="5"/>
      <c r="P8789" s="4" t="str">
        <f t="shared" si="179"/>
        <v/>
      </c>
    </row>
    <row r="8790" spans="11:16" x14ac:dyDescent="0.25">
      <c r="K8790" s="5"/>
      <c r="P8790" s="4" t="str">
        <f t="shared" si="179"/>
        <v/>
      </c>
    </row>
    <row r="8791" spans="11:16" x14ac:dyDescent="0.25">
      <c r="K8791" s="5"/>
      <c r="P8791" s="4" t="str">
        <f t="shared" si="179"/>
        <v/>
      </c>
    </row>
    <row r="8792" spans="11:16" x14ac:dyDescent="0.25">
      <c r="K8792" s="5"/>
      <c r="P8792" s="4" t="str">
        <f t="shared" si="179"/>
        <v/>
      </c>
    </row>
    <row r="8793" spans="11:16" x14ac:dyDescent="0.25">
      <c r="K8793" s="5"/>
      <c r="P8793" s="4" t="str">
        <f t="shared" si="179"/>
        <v/>
      </c>
    </row>
    <row r="8794" spans="11:16" x14ac:dyDescent="0.25">
      <c r="K8794" s="5"/>
      <c r="P8794" s="4" t="str">
        <f t="shared" si="179"/>
        <v/>
      </c>
    </row>
    <row r="8795" spans="11:16" x14ac:dyDescent="0.25">
      <c r="K8795" s="5"/>
      <c r="P8795" s="4" t="str">
        <f t="shared" si="179"/>
        <v/>
      </c>
    </row>
    <row r="8796" spans="11:16" x14ac:dyDescent="0.25">
      <c r="K8796" s="5"/>
      <c r="P8796" s="4" t="str">
        <f t="shared" si="179"/>
        <v/>
      </c>
    </row>
    <row r="8797" spans="11:16" x14ac:dyDescent="0.25">
      <c r="K8797" s="5"/>
      <c r="P8797" s="4" t="str">
        <f t="shared" si="179"/>
        <v/>
      </c>
    </row>
    <row r="8798" spans="11:16" x14ac:dyDescent="0.25">
      <c r="K8798" s="5"/>
      <c r="P8798" s="4" t="str">
        <f t="shared" si="179"/>
        <v/>
      </c>
    </row>
    <row r="8799" spans="11:16" x14ac:dyDescent="0.25">
      <c r="K8799" s="5"/>
      <c r="P8799" s="4" t="str">
        <f t="shared" si="179"/>
        <v/>
      </c>
    </row>
    <row r="8800" spans="11:16" x14ac:dyDescent="0.25">
      <c r="K8800" s="5"/>
      <c r="P8800" s="4" t="str">
        <f t="shared" si="179"/>
        <v/>
      </c>
    </row>
    <row r="8801" spans="11:16" x14ac:dyDescent="0.25">
      <c r="K8801" s="5"/>
      <c r="P8801" s="4" t="str">
        <f t="shared" si="179"/>
        <v/>
      </c>
    </row>
    <row r="8802" spans="11:16" x14ac:dyDescent="0.25">
      <c r="K8802" s="5"/>
      <c r="P8802" s="4" t="str">
        <f t="shared" si="179"/>
        <v/>
      </c>
    </row>
    <row r="8803" spans="11:16" x14ac:dyDescent="0.25">
      <c r="K8803" s="5"/>
      <c r="P8803" s="4" t="str">
        <f t="shared" si="179"/>
        <v/>
      </c>
    </row>
    <row r="8804" spans="11:16" x14ac:dyDescent="0.25">
      <c r="K8804" s="5"/>
      <c r="P8804" s="4" t="str">
        <f t="shared" si="179"/>
        <v/>
      </c>
    </row>
    <row r="8805" spans="11:16" x14ac:dyDescent="0.25">
      <c r="K8805" s="5"/>
      <c r="P8805" s="4" t="str">
        <f t="shared" si="179"/>
        <v/>
      </c>
    </row>
    <row r="8806" spans="11:16" x14ac:dyDescent="0.25">
      <c r="K8806" s="5"/>
      <c r="P8806" s="4" t="str">
        <f t="shared" si="179"/>
        <v/>
      </c>
    </row>
    <row r="8807" spans="11:16" x14ac:dyDescent="0.25">
      <c r="K8807" s="5"/>
      <c r="P8807" s="4" t="str">
        <f t="shared" si="179"/>
        <v/>
      </c>
    </row>
    <row r="8808" spans="11:16" x14ac:dyDescent="0.25">
      <c r="K8808" s="5"/>
      <c r="P8808" s="4" t="str">
        <f t="shared" si="179"/>
        <v/>
      </c>
    </row>
    <row r="8809" spans="11:16" x14ac:dyDescent="0.25">
      <c r="K8809" s="5"/>
      <c r="P8809" s="4" t="str">
        <f t="shared" si="179"/>
        <v/>
      </c>
    </row>
    <row r="8810" spans="11:16" x14ac:dyDescent="0.25">
      <c r="K8810" s="5"/>
      <c r="P8810" s="4" t="str">
        <f t="shared" si="179"/>
        <v/>
      </c>
    </row>
    <row r="8811" spans="11:16" x14ac:dyDescent="0.25">
      <c r="K8811" s="5"/>
      <c r="P8811" s="4" t="str">
        <f t="shared" si="179"/>
        <v/>
      </c>
    </row>
    <row r="8812" spans="11:16" x14ac:dyDescent="0.25">
      <c r="K8812" s="5"/>
      <c r="P8812" s="4" t="str">
        <f t="shared" si="179"/>
        <v/>
      </c>
    </row>
    <row r="8813" spans="11:16" x14ac:dyDescent="0.25">
      <c r="K8813" s="5"/>
      <c r="P8813" s="4" t="str">
        <f t="shared" si="179"/>
        <v/>
      </c>
    </row>
    <row r="8814" spans="11:16" x14ac:dyDescent="0.25">
      <c r="K8814" s="5"/>
      <c r="P8814" s="4" t="str">
        <f t="shared" si="179"/>
        <v/>
      </c>
    </row>
    <row r="8815" spans="11:16" x14ac:dyDescent="0.25">
      <c r="K8815" s="5"/>
      <c r="P8815" s="4" t="str">
        <f t="shared" si="179"/>
        <v/>
      </c>
    </row>
    <row r="8816" spans="11:16" x14ac:dyDescent="0.25">
      <c r="K8816" s="5"/>
      <c r="P8816" s="4" t="str">
        <f t="shared" si="179"/>
        <v/>
      </c>
    </row>
    <row r="8817" spans="11:16" x14ac:dyDescent="0.25">
      <c r="K8817" s="5"/>
      <c r="P8817" s="4" t="str">
        <f t="shared" si="179"/>
        <v/>
      </c>
    </row>
    <row r="8818" spans="11:16" x14ac:dyDescent="0.25">
      <c r="K8818" s="5"/>
      <c r="P8818" s="4" t="str">
        <f t="shared" si="179"/>
        <v/>
      </c>
    </row>
    <row r="8819" spans="11:16" x14ac:dyDescent="0.25">
      <c r="K8819" s="5"/>
      <c r="P8819" s="4" t="str">
        <f t="shared" si="179"/>
        <v/>
      </c>
    </row>
    <row r="8820" spans="11:16" x14ac:dyDescent="0.25">
      <c r="K8820" s="5"/>
      <c r="P8820" s="4" t="str">
        <f t="shared" si="179"/>
        <v/>
      </c>
    </row>
    <row r="8821" spans="11:16" x14ac:dyDescent="0.25">
      <c r="K8821" s="5"/>
      <c r="P8821" s="4" t="str">
        <f t="shared" si="179"/>
        <v/>
      </c>
    </row>
    <row r="8822" spans="11:16" x14ac:dyDescent="0.25">
      <c r="K8822" s="5"/>
      <c r="P8822" s="4" t="str">
        <f t="shared" si="179"/>
        <v/>
      </c>
    </row>
    <row r="8823" spans="11:16" x14ac:dyDescent="0.25">
      <c r="K8823" s="5"/>
      <c r="P8823" s="4" t="str">
        <f t="shared" si="179"/>
        <v/>
      </c>
    </row>
    <row r="8824" spans="11:16" x14ac:dyDescent="0.25">
      <c r="K8824" s="5"/>
      <c r="P8824" s="4" t="str">
        <f t="shared" si="179"/>
        <v/>
      </c>
    </row>
    <row r="8825" spans="11:16" x14ac:dyDescent="0.25">
      <c r="K8825" s="5"/>
      <c r="P8825" s="4" t="str">
        <f t="shared" si="179"/>
        <v/>
      </c>
    </row>
    <row r="8826" spans="11:16" x14ac:dyDescent="0.25">
      <c r="K8826" s="5"/>
      <c r="P8826" s="4" t="str">
        <f t="shared" si="179"/>
        <v/>
      </c>
    </row>
    <row r="8827" spans="11:16" x14ac:dyDescent="0.25">
      <c r="K8827" s="5"/>
      <c r="P8827" s="4" t="str">
        <f t="shared" si="179"/>
        <v/>
      </c>
    </row>
    <row r="8828" spans="11:16" x14ac:dyDescent="0.25">
      <c r="K8828" s="5"/>
      <c r="P8828" s="4" t="str">
        <f t="shared" si="179"/>
        <v/>
      </c>
    </row>
    <row r="8829" spans="11:16" x14ac:dyDescent="0.25">
      <c r="K8829" s="5"/>
      <c r="P8829" s="4" t="str">
        <f t="shared" si="179"/>
        <v/>
      </c>
    </row>
    <row r="8830" spans="11:16" x14ac:dyDescent="0.25">
      <c r="K8830" s="5"/>
      <c r="P8830" s="4" t="str">
        <f t="shared" si="179"/>
        <v/>
      </c>
    </row>
    <row r="8831" spans="11:16" x14ac:dyDescent="0.25">
      <c r="K8831" s="5"/>
      <c r="P8831" s="4" t="str">
        <f t="shared" si="179"/>
        <v/>
      </c>
    </row>
    <row r="8832" spans="11:16" x14ac:dyDescent="0.25">
      <c r="K8832" s="5"/>
      <c r="P8832" s="4" t="str">
        <f t="shared" si="179"/>
        <v/>
      </c>
    </row>
    <row r="8833" spans="11:16" x14ac:dyDescent="0.25">
      <c r="K8833" s="5"/>
      <c r="P8833" s="4" t="str">
        <f t="shared" si="179"/>
        <v/>
      </c>
    </row>
    <row r="8834" spans="11:16" x14ac:dyDescent="0.25">
      <c r="K8834" s="5"/>
      <c r="P8834" s="4" t="str">
        <f t="shared" si="179"/>
        <v/>
      </c>
    </row>
    <row r="8835" spans="11:16" x14ac:dyDescent="0.25">
      <c r="K8835" s="5"/>
      <c r="P8835" s="4" t="str">
        <f t="shared" ref="P8835:P8898" si="180">LEFT($A8835,22)</f>
        <v/>
      </c>
    </row>
    <row r="8836" spans="11:16" x14ac:dyDescent="0.25">
      <c r="K8836" s="5"/>
      <c r="P8836" s="4" t="str">
        <f t="shared" si="180"/>
        <v/>
      </c>
    </row>
    <row r="8837" spans="11:16" x14ac:dyDescent="0.25">
      <c r="K8837" s="5"/>
      <c r="P8837" s="4" t="str">
        <f t="shared" si="180"/>
        <v/>
      </c>
    </row>
    <row r="8838" spans="11:16" x14ac:dyDescent="0.25">
      <c r="K8838" s="5"/>
      <c r="P8838" s="4" t="str">
        <f t="shared" si="180"/>
        <v/>
      </c>
    </row>
    <row r="8839" spans="11:16" x14ac:dyDescent="0.25">
      <c r="K8839" s="5"/>
      <c r="P8839" s="4" t="str">
        <f t="shared" si="180"/>
        <v/>
      </c>
    </row>
    <row r="8840" spans="11:16" x14ac:dyDescent="0.25">
      <c r="K8840" s="5"/>
      <c r="P8840" s="4" t="str">
        <f t="shared" si="180"/>
        <v/>
      </c>
    </row>
    <row r="8841" spans="11:16" x14ac:dyDescent="0.25">
      <c r="K8841" s="5"/>
      <c r="P8841" s="4" t="str">
        <f t="shared" si="180"/>
        <v/>
      </c>
    </row>
    <row r="8842" spans="11:16" x14ac:dyDescent="0.25">
      <c r="K8842" s="5"/>
      <c r="P8842" s="4" t="str">
        <f t="shared" si="180"/>
        <v/>
      </c>
    </row>
    <row r="8843" spans="11:16" x14ac:dyDescent="0.25">
      <c r="K8843" s="5"/>
      <c r="P8843" s="4" t="str">
        <f t="shared" si="180"/>
        <v/>
      </c>
    </row>
    <row r="8844" spans="11:16" x14ac:dyDescent="0.25">
      <c r="K8844" s="5"/>
      <c r="P8844" s="4" t="str">
        <f t="shared" si="180"/>
        <v/>
      </c>
    </row>
    <row r="8845" spans="11:16" x14ac:dyDescent="0.25">
      <c r="K8845" s="5"/>
      <c r="P8845" s="4" t="str">
        <f t="shared" si="180"/>
        <v/>
      </c>
    </row>
    <row r="8846" spans="11:16" x14ac:dyDescent="0.25">
      <c r="K8846" s="5"/>
      <c r="P8846" s="4" t="str">
        <f t="shared" si="180"/>
        <v/>
      </c>
    </row>
    <row r="8847" spans="11:16" x14ac:dyDescent="0.25">
      <c r="K8847" s="5"/>
      <c r="P8847" s="4" t="str">
        <f t="shared" si="180"/>
        <v/>
      </c>
    </row>
    <row r="8848" spans="11:16" x14ac:dyDescent="0.25">
      <c r="K8848" s="5"/>
      <c r="P8848" s="4" t="str">
        <f t="shared" si="180"/>
        <v/>
      </c>
    </row>
    <row r="8849" spans="11:16" x14ac:dyDescent="0.25">
      <c r="K8849" s="5"/>
      <c r="P8849" s="4" t="str">
        <f t="shared" si="180"/>
        <v/>
      </c>
    </row>
    <row r="8850" spans="11:16" x14ac:dyDescent="0.25">
      <c r="K8850" s="5"/>
      <c r="P8850" s="4" t="str">
        <f t="shared" si="180"/>
        <v/>
      </c>
    </row>
    <row r="8851" spans="11:16" x14ac:dyDescent="0.25">
      <c r="K8851" s="5"/>
      <c r="P8851" s="4" t="str">
        <f t="shared" si="180"/>
        <v/>
      </c>
    </row>
    <row r="8852" spans="11:16" x14ac:dyDescent="0.25">
      <c r="K8852" s="5"/>
      <c r="P8852" s="4" t="str">
        <f t="shared" si="180"/>
        <v/>
      </c>
    </row>
    <row r="8853" spans="11:16" x14ac:dyDescent="0.25">
      <c r="K8853" s="5"/>
      <c r="P8853" s="4" t="str">
        <f t="shared" si="180"/>
        <v/>
      </c>
    </row>
    <row r="8854" spans="11:16" x14ac:dyDescent="0.25">
      <c r="K8854" s="5"/>
      <c r="P8854" s="4" t="str">
        <f t="shared" si="180"/>
        <v/>
      </c>
    </row>
    <row r="8855" spans="11:16" x14ac:dyDescent="0.25">
      <c r="K8855" s="5"/>
      <c r="P8855" s="4" t="str">
        <f t="shared" si="180"/>
        <v/>
      </c>
    </row>
    <row r="8856" spans="11:16" x14ac:dyDescent="0.25">
      <c r="K8856" s="5"/>
      <c r="P8856" s="4" t="str">
        <f t="shared" si="180"/>
        <v/>
      </c>
    </row>
    <row r="8857" spans="11:16" x14ac:dyDescent="0.25">
      <c r="K8857" s="5"/>
      <c r="P8857" s="4" t="str">
        <f t="shared" si="180"/>
        <v/>
      </c>
    </row>
    <row r="8858" spans="11:16" x14ac:dyDescent="0.25">
      <c r="K8858" s="5"/>
      <c r="P8858" s="4" t="str">
        <f t="shared" si="180"/>
        <v/>
      </c>
    </row>
    <row r="8859" spans="11:16" x14ac:dyDescent="0.25">
      <c r="K8859" s="5"/>
      <c r="P8859" s="4" t="str">
        <f t="shared" si="180"/>
        <v/>
      </c>
    </row>
    <row r="8860" spans="11:16" x14ac:dyDescent="0.25">
      <c r="K8860" s="5"/>
      <c r="P8860" s="4" t="str">
        <f t="shared" si="180"/>
        <v/>
      </c>
    </row>
    <row r="8861" spans="11:16" x14ac:dyDescent="0.25">
      <c r="K8861" s="5"/>
      <c r="P8861" s="4" t="str">
        <f t="shared" si="180"/>
        <v/>
      </c>
    </row>
    <row r="8862" spans="11:16" x14ac:dyDescent="0.25">
      <c r="K8862" s="5"/>
      <c r="P8862" s="4" t="str">
        <f t="shared" si="180"/>
        <v/>
      </c>
    </row>
    <row r="8863" spans="11:16" x14ac:dyDescent="0.25">
      <c r="K8863" s="5"/>
      <c r="P8863" s="4" t="str">
        <f t="shared" si="180"/>
        <v/>
      </c>
    </row>
    <row r="8864" spans="11:16" x14ac:dyDescent="0.25">
      <c r="K8864" s="5"/>
      <c r="P8864" s="4" t="str">
        <f t="shared" si="180"/>
        <v/>
      </c>
    </row>
    <row r="8865" spans="11:16" x14ac:dyDescent="0.25">
      <c r="K8865" s="5"/>
      <c r="P8865" s="4" t="str">
        <f t="shared" si="180"/>
        <v/>
      </c>
    </row>
    <row r="8866" spans="11:16" x14ac:dyDescent="0.25">
      <c r="K8866" s="5"/>
      <c r="P8866" s="4" t="str">
        <f t="shared" si="180"/>
        <v/>
      </c>
    </row>
    <row r="8867" spans="11:16" x14ac:dyDescent="0.25">
      <c r="K8867" s="5"/>
      <c r="P8867" s="4" t="str">
        <f t="shared" si="180"/>
        <v/>
      </c>
    </row>
    <row r="8868" spans="11:16" x14ac:dyDescent="0.25">
      <c r="K8868" s="5"/>
      <c r="P8868" s="4" t="str">
        <f t="shared" si="180"/>
        <v/>
      </c>
    </row>
    <row r="8869" spans="11:16" x14ac:dyDescent="0.25">
      <c r="K8869" s="5"/>
      <c r="P8869" s="4" t="str">
        <f t="shared" si="180"/>
        <v/>
      </c>
    </row>
    <row r="8870" spans="11:16" x14ac:dyDescent="0.25">
      <c r="K8870" s="5"/>
      <c r="P8870" s="4" t="str">
        <f t="shared" si="180"/>
        <v/>
      </c>
    </row>
    <row r="8871" spans="11:16" x14ac:dyDescent="0.25">
      <c r="K8871" s="5"/>
      <c r="P8871" s="4" t="str">
        <f t="shared" si="180"/>
        <v/>
      </c>
    </row>
    <row r="8872" spans="11:16" x14ac:dyDescent="0.25">
      <c r="K8872" s="5"/>
      <c r="P8872" s="4" t="str">
        <f t="shared" si="180"/>
        <v/>
      </c>
    </row>
    <row r="8873" spans="11:16" x14ac:dyDescent="0.25">
      <c r="K8873" s="5"/>
      <c r="P8873" s="4" t="str">
        <f t="shared" si="180"/>
        <v/>
      </c>
    </row>
    <row r="8874" spans="11:16" x14ac:dyDescent="0.25">
      <c r="K8874" s="5"/>
      <c r="P8874" s="4" t="str">
        <f t="shared" si="180"/>
        <v/>
      </c>
    </row>
    <row r="8875" spans="11:16" x14ac:dyDescent="0.25">
      <c r="K8875" s="5"/>
      <c r="P8875" s="4" t="str">
        <f t="shared" si="180"/>
        <v/>
      </c>
    </row>
    <row r="8876" spans="11:16" x14ac:dyDescent="0.25">
      <c r="K8876" s="5"/>
      <c r="P8876" s="4" t="str">
        <f t="shared" si="180"/>
        <v/>
      </c>
    </row>
    <row r="8877" spans="11:16" x14ac:dyDescent="0.25">
      <c r="K8877" s="5"/>
      <c r="P8877" s="4" t="str">
        <f t="shared" si="180"/>
        <v/>
      </c>
    </row>
    <row r="8878" spans="11:16" x14ac:dyDescent="0.25">
      <c r="K8878" s="5"/>
      <c r="P8878" s="4" t="str">
        <f t="shared" si="180"/>
        <v/>
      </c>
    </row>
    <row r="8879" spans="11:16" x14ac:dyDescent="0.25">
      <c r="K8879" s="5"/>
      <c r="P8879" s="4" t="str">
        <f t="shared" si="180"/>
        <v/>
      </c>
    </row>
    <row r="8880" spans="11:16" x14ac:dyDescent="0.25">
      <c r="K8880" s="5"/>
      <c r="P8880" s="4" t="str">
        <f t="shared" si="180"/>
        <v/>
      </c>
    </row>
    <row r="8881" spans="11:16" x14ac:dyDescent="0.25">
      <c r="K8881" s="5"/>
      <c r="P8881" s="4" t="str">
        <f t="shared" si="180"/>
        <v/>
      </c>
    </row>
    <row r="8882" spans="11:16" x14ac:dyDescent="0.25">
      <c r="K8882" s="5"/>
      <c r="P8882" s="4" t="str">
        <f t="shared" si="180"/>
        <v/>
      </c>
    </row>
    <row r="8883" spans="11:16" x14ac:dyDescent="0.25">
      <c r="K8883" s="5"/>
      <c r="P8883" s="4" t="str">
        <f t="shared" si="180"/>
        <v/>
      </c>
    </row>
    <row r="8884" spans="11:16" x14ac:dyDescent="0.25">
      <c r="K8884" s="5"/>
      <c r="P8884" s="4" t="str">
        <f t="shared" si="180"/>
        <v/>
      </c>
    </row>
    <row r="8885" spans="11:16" x14ac:dyDescent="0.25">
      <c r="K8885" s="5"/>
      <c r="P8885" s="4" t="str">
        <f t="shared" si="180"/>
        <v/>
      </c>
    </row>
    <row r="8886" spans="11:16" x14ac:dyDescent="0.25">
      <c r="K8886" s="5"/>
      <c r="P8886" s="4" t="str">
        <f t="shared" si="180"/>
        <v/>
      </c>
    </row>
    <row r="8887" spans="11:16" x14ac:dyDescent="0.25">
      <c r="K8887" s="5"/>
      <c r="P8887" s="4" t="str">
        <f t="shared" si="180"/>
        <v/>
      </c>
    </row>
    <row r="8888" spans="11:16" x14ac:dyDescent="0.25">
      <c r="K8888" s="5"/>
      <c r="P8888" s="4" t="str">
        <f t="shared" si="180"/>
        <v/>
      </c>
    </row>
    <row r="8889" spans="11:16" x14ac:dyDescent="0.25">
      <c r="K8889" s="5"/>
      <c r="P8889" s="4" t="str">
        <f t="shared" si="180"/>
        <v/>
      </c>
    </row>
    <row r="8890" spans="11:16" x14ac:dyDescent="0.25">
      <c r="K8890" s="5"/>
      <c r="P8890" s="4" t="str">
        <f t="shared" si="180"/>
        <v/>
      </c>
    </row>
    <row r="8891" spans="11:16" x14ac:dyDescent="0.25">
      <c r="K8891" s="5"/>
      <c r="P8891" s="4" t="str">
        <f t="shared" si="180"/>
        <v/>
      </c>
    </row>
    <row r="8892" spans="11:16" x14ac:dyDescent="0.25">
      <c r="K8892" s="5"/>
      <c r="P8892" s="4" t="str">
        <f t="shared" si="180"/>
        <v/>
      </c>
    </row>
    <row r="8893" spans="11:16" x14ac:dyDescent="0.25">
      <c r="K8893" s="5"/>
      <c r="P8893" s="4" t="str">
        <f t="shared" si="180"/>
        <v/>
      </c>
    </row>
    <row r="8894" spans="11:16" x14ac:dyDescent="0.25">
      <c r="K8894" s="5"/>
      <c r="P8894" s="4" t="str">
        <f t="shared" si="180"/>
        <v/>
      </c>
    </row>
    <row r="8895" spans="11:16" x14ac:dyDescent="0.25">
      <c r="K8895" s="5"/>
      <c r="P8895" s="4" t="str">
        <f t="shared" si="180"/>
        <v/>
      </c>
    </row>
    <row r="8896" spans="11:16" x14ac:dyDescent="0.25">
      <c r="K8896" s="5"/>
      <c r="P8896" s="4" t="str">
        <f t="shared" si="180"/>
        <v/>
      </c>
    </row>
    <row r="8897" spans="11:16" x14ac:dyDescent="0.25">
      <c r="K8897" s="5"/>
      <c r="P8897" s="4" t="str">
        <f t="shared" si="180"/>
        <v/>
      </c>
    </row>
    <row r="8898" spans="11:16" x14ac:dyDescent="0.25">
      <c r="K8898" s="5"/>
      <c r="P8898" s="4" t="str">
        <f t="shared" si="180"/>
        <v/>
      </c>
    </row>
    <row r="8899" spans="11:16" x14ac:dyDescent="0.25">
      <c r="K8899" s="5"/>
      <c r="P8899" s="4" t="str">
        <f t="shared" ref="P8899:P8962" si="181">LEFT($A8899,22)</f>
        <v/>
      </c>
    </row>
    <row r="8900" spans="11:16" x14ac:dyDescent="0.25">
      <c r="K8900" s="5"/>
      <c r="P8900" s="4" t="str">
        <f t="shared" si="181"/>
        <v/>
      </c>
    </row>
    <row r="8901" spans="11:16" x14ac:dyDescent="0.25">
      <c r="K8901" s="5"/>
      <c r="P8901" s="4" t="str">
        <f t="shared" si="181"/>
        <v/>
      </c>
    </row>
    <row r="8902" spans="11:16" x14ac:dyDescent="0.25">
      <c r="K8902" s="5"/>
      <c r="P8902" s="4" t="str">
        <f t="shared" si="181"/>
        <v/>
      </c>
    </row>
    <row r="8903" spans="11:16" x14ac:dyDescent="0.25">
      <c r="K8903" s="5"/>
      <c r="P8903" s="4" t="str">
        <f t="shared" si="181"/>
        <v/>
      </c>
    </row>
    <row r="8904" spans="11:16" x14ac:dyDescent="0.25">
      <c r="K8904" s="5"/>
      <c r="P8904" s="4" t="str">
        <f t="shared" si="181"/>
        <v/>
      </c>
    </row>
    <row r="8905" spans="11:16" x14ac:dyDescent="0.25">
      <c r="K8905" s="5"/>
      <c r="P8905" s="4" t="str">
        <f t="shared" si="181"/>
        <v/>
      </c>
    </row>
    <row r="8906" spans="11:16" x14ac:dyDescent="0.25">
      <c r="K8906" s="5"/>
      <c r="P8906" s="4" t="str">
        <f t="shared" si="181"/>
        <v/>
      </c>
    </row>
    <row r="8907" spans="11:16" x14ac:dyDescent="0.25">
      <c r="K8907" s="5"/>
      <c r="P8907" s="4" t="str">
        <f t="shared" si="181"/>
        <v/>
      </c>
    </row>
    <row r="8908" spans="11:16" x14ac:dyDescent="0.25">
      <c r="K8908" s="5"/>
      <c r="P8908" s="4" t="str">
        <f t="shared" si="181"/>
        <v/>
      </c>
    </row>
    <row r="8909" spans="11:16" x14ac:dyDescent="0.25">
      <c r="K8909" s="5"/>
      <c r="P8909" s="4" t="str">
        <f t="shared" si="181"/>
        <v/>
      </c>
    </row>
    <row r="8910" spans="11:16" x14ac:dyDescent="0.25">
      <c r="K8910" s="5"/>
      <c r="P8910" s="4" t="str">
        <f t="shared" si="181"/>
        <v/>
      </c>
    </row>
    <row r="8911" spans="11:16" x14ac:dyDescent="0.25">
      <c r="K8911" s="5"/>
      <c r="P8911" s="4" t="str">
        <f t="shared" si="181"/>
        <v/>
      </c>
    </row>
    <row r="8912" spans="11:16" x14ac:dyDescent="0.25">
      <c r="K8912" s="5"/>
      <c r="P8912" s="4" t="str">
        <f t="shared" si="181"/>
        <v/>
      </c>
    </row>
    <row r="8913" spans="11:16" x14ac:dyDescent="0.25">
      <c r="K8913" s="5"/>
      <c r="P8913" s="4" t="str">
        <f t="shared" si="181"/>
        <v/>
      </c>
    </row>
    <row r="8914" spans="11:16" x14ac:dyDescent="0.25">
      <c r="K8914" s="5"/>
      <c r="P8914" s="4" t="str">
        <f t="shared" si="181"/>
        <v/>
      </c>
    </row>
    <row r="8915" spans="11:16" x14ac:dyDescent="0.25">
      <c r="K8915" s="5"/>
      <c r="P8915" s="4" t="str">
        <f t="shared" si="181"/>
        <v/>
      </c>
    </row>
    <row r="8916" spans="11:16" x14ac:dyDescent="0.25">
      <c r="K8916" s="5"/>
      <c r="P8916" s="4" t="str">
        <f t="shared" si="181"/>
        <v/>
      </c>
    </row>
    <row r="8917" spans="11:16" x14ac:dyDescent="0.25">
      <c r="K8917" s="5"/>
      <c r="P8917" s="4" t="str">
        <f t="shared" si="181"/>
        <v/>
      </c>
    </row>
    <row r="8918" spans="11:16" x14ac:dyDescent="0.25">
      <c r="K8918" s="5"/>
      <c r="P8918" s="4" t="str">
        <f t="shared" si="181"/>
        <v/>
      </c>
    </row>
    <row r="8919" spans="11:16" x14ac:dyDescent="0.25">
      <c r="K8919" s="5"/>
      <c r="P8919" s="4" t="str">
        <f t="shared" si="181"/>
        <v/>
      </c>
    </row>
    <row r="8920" spans="11:16" x14ac:dyDescent="0.25">
      <c r="K8920" s="5"/>
      <c r="P8920" s="4" t="str">
        <f t="shared" si="181"/>
        <v/>
      </c>
    </row>
    <row r="8921" spans="11:16" x14ac:dyDescent="0.25">
      <c r="K8921" s="5"/>
      <c r="P8921" s="4" t="str">
        <f t="shared" si="181"/>
        <v/>
      </c>
    </row>
    <row r="8922" spans="11:16" x14ac:dyDescent="0.25">
      <c r="K8922" s="5"/>
      <c r="P8922" s="4" t="str">
        <f t="shared" si="181"/>
        <v/>
      </c>
    </row>
    <row r="8923" spans="11:16" x14ac:dyDescent="0.25">
      <c r="K8923" s="5"/>
      <c r="P8923" s="4" t="str">
        <f t="shared" si="181"/>
        <v/>
      </c>
    </row>
    <row r="8924" spans="11:16" x14ac:dyDescent="0.25">
      <c r="K8924" s="5"/>
      <c r="P8924" s="4" t="str">
        <f t="shared" si="181"/>
        <v/>
      </c>
    </row>
    <row r="8925" spans="11:16" x14ac:dyDescent="0.25">
      <c r="K8925" s="5"/>
      <c r="P8925" s="4" t="str">
        <f t="shared" si="181"/>
        <v/>
      </c>
    </row>
    <row r="8926" spans="11:16" x14ac:dyDescent="0.25">
      <c r="K8926" s="5"/>
      <c r="P8926" s="4" t="str">
        <f t="shared" si="181"/>
        <v/>
      </c>
    </row>
    <row r="8927" spans="11:16" x14ac:dyDescent="0.25">
      <c r="K8927" s="5"/>
      <c r="P8927" s="4" t="str">
        <f t="shared" si="181"/>
        <v/>
      </c>
    </row>
    <row r="8928" spans="11:16" x14ac:dyDescent="0.25">
      <c r="K8928" s="5"/>
      <c r="P8928" s="4" t="str">
        <f t="shared" si="181"/>
        <v/>
      </c>
    </row>
    <row r="8929" spans="11:16" x14ac:dyDescent="0.25">
      <c r="K8929" s="5"/>
      <c r="P8929" s="4" t="str">
        <f t="shared" si="181"/>
        <v/>
      </c>
    </row>
    <row r="8930" spans="11:16" x14ac:dyDescent="0.25">
      <c r="K8930" s="5"/>
      <c r="P8930" s="4" t="str">
        <f t="shared" si="181"/>
        <v/>
      </c>
    </row>
    <row r="8931" spans="11:16" x14ac:dyDescent="0.25">
      <c r="K8931" s="5"/>
      <c r="P8931" s="4" t="str">
        <f t="shared" si="181"/>
        <v/>
      </c>
    </row>
    <row r="8932" spans="11:16" x14ac:dyDescent="0.25">
      <c r="K8932" s="5"/>
      <c r="P8932" s="4" t="str">
        <f t="shared" si="181"/>
        <v/>
      </c>
    </row>
    <row r="8933" spans="11:16" x14ac:dyDescent="0.25">
      <c r="K8933" s="5"/>
      <c r="P8933" s="4" t="str">
        <f t="shared" si="181"/>
        <v/>
      </c>
    </row>
    <row r="8934" spans="11:16" x14ac:dyDescent="0.25">
      <c r="K8934" s="5"/>
      <c r="P8934" s="4" t="str">
        <f t="shared" si="181"/>
        <v/>
      </c>
    </row>
    <row r="8935" spans="11:16" x14ac:dyDescent="0.25">
      <c r="K8935" s="5"/>
      <c r="P8935" s="4" t="str">
        <f t="shared" si="181"/>
        <v/>
      </c>
    </row>
    <row r="8936" spans="11:16" x14ac:dyDescent="0.25">
      <c r="K8936" s="5"/>
      <c r="P8936" s="4" t="str">
        <f t="shared" si="181"/>
        <v/>
      </c>
    </row>
    <row r="8937" spans="11:16" x14ac:dyDescent="0.25">
      <c r="K8937" s="5"/>
      <c r="P8937" s="4" t="str">
        <f t="shared" si="181"/>
        <v/>
      </c>
    </row>
    <row r="8938" spans="11:16" x14ac:dyDescent="0.25">
      <c r="K8938" s="5"/>
      <c r="P8938" s="4" t="str">
        <f t="shared" si="181"/>
        <v/>
      </c>
    </row>
    <row r="8939" spans="11:16" x14ac:dyDescent="0.25">
      <c r="K8939" s="5"/>
      <c r="P8939" s="4" t="str">
        <f t="shared" si="181"/>
        <v/>
      </c>
    </row>
    <row r="8940" spans="11:16" x14ac:dyDescent="0.25">
      <c r="K8940" s="5"/>
      <c r="P8940" s="4" t="str">
        <f t="shared" si="181"/>
        <v/>
      </c>
    </row>
    <row r="8941" spans="11:16" x14ac:dyDescent="0.25">
      <c r="K8941" s="5"/>
      <c r="P8941" s="4" t="str">
        <f t="shared" si="181"/>
        <v/>
      </c>
    </row>
    <row r="8942" spans="11:16" x14ac:dyDescent="0.25">
      <c r="K8942" s="5"/>
      <c r="P8942" s="4" t="str">
        <f t="shared" si="181"/>
        <v/>
      </c>
    </row>
    <row r="8943" spans="11:16" x14ac:dyDescent="0.25">
      <c r="K8943" s="5"/>
      <c r="P8943" s="4" t="str">
        <f t="shared" si="181"/>
        <v/>
      </c>
    </row>
    <row r="8944" spans="11:16" x14ac:dyDescent="0.25">
      <c r="K8944" s="5"/>
      <c r="P8944" s="4" t="str">
        <f t="shared" si="181"/>
        <v/>
      </c>
    </row>
    <row r="8945" spans="11:16" x14ac:dyDescent="0.25">
      <c r="K8945" s="5"/>
      <c r="P8945" s="4" t="str">
        <f t="shared" si="181"/>
        <v/>
      </c>
    </row>
    <row r="8946" spans="11:16" x14ac:dyDescent="0.25">
      <c r="K8946" s="5"/>
      <c r="P8946" s="4" t="str">
        <f t="shared" si="181"/>
        <v/>
      </c>
    </row>
    <row r="8947" spans="11:16" x14ac:dyDescent="0.25">
      <c r="K8947" s="5"/>
      <c r="P8947" s="4" t="str">
        <f t="shared" si="181"/>
        <v/>
      </c>
    </row>
    <row r="8948" spans="11:16" x14ac:dyDescent="0.25">
      <c r="K8948" s="5"/>
      <c r="P8948" s="4" t="str">
        <f t="shared" si="181"/>
        <v/>
      </c>
    </row>
    <row r="8949" spans="11:16" x14ac:dyDescent="0.25">
      <c r="K8949" s="5"/>
      <c r="P8949" s="4" t="str">
        <f t="shared" si="181"/>
        <v/>
      </c>
    </row>
    <row r="8950" spans="11:16" x14ac:dyDescent="0.25">
      <c r="K8950" s="5"/>
      <c r="P8950" s="4" t="str">
        <f t="shared" si="181"/>
        <v/>
      </c>
    </row>
    <row r="8951" spans="11:16" x14ac:dyDescent="0.25">
      <c r="K8951" s="5"/>
      <c r="P8951" s="4" t="str">
        <f t="shared" si="181"/>
        <v/>
      </c>
    </row>
    <row r="8952" spans="11:16" x14ac:dyDescent="0.25">
      <c r="K8952" s="5"/>
      <c r="P8952" s="4" t="str">
        <f t="shared" si="181"/>
        <v/>
      </c>
    </row>
    <row r="8953" spans="11:16" x14ac:dyDescent="0.25">
      <c r="K8953" s="5"/>
      <c r="P8953" s="4" t="str">
        <f t="shared" si="181"/>
        <v/>
      </c>
    </row>
    <row r="8954" spans="11:16" x14ac:dyDescent="0.25">
      <c r="K8954" s="5"/>
      <c r="P8954" s="4" t="str">
        <f t="shared" si="181"/>
        <v/>
      </c>
    </row>
    <row r="8955" spans="11:16" x14ac:dyDescent="0.25">
      <c r="K8955" s="5"/>
      <c r="P8955" s="4" t="str">
        <f t="shared" si="181"/>
        <v/>
      </c>
    </row>
    <row r="8956" spans="11:16" x14ac:dyDescent="0.25">
      <c r="K8956" s="5"/>
      <c r="P8956" s="4" t="str">
        <f t="shared" si="181"/>
        <v/>
      </c>
    </row>
    <row r="8957" spans="11:16" x14ac:dyDescent="0.25">
      <c r="K8957" s="5"/>
      <c r="P8957" s="4" t="str">
        <f t="shared" si="181"/>
        <v/>
      </c>
    </row>
    <row r="8958" spans="11:16" x14ac:dyDescent="0.25">
      <c r="K8958" s="5"/>
      <c r="P8958" s="4" t="str">
        <f t="shared" si="181"/>
        <v/>
      </c>
    </row>
    <row r="8959" spans="11:16" x14ac:dyDescent="0.25">
      <c r="K8959" s="5"/>
      <c r="P8959" s="4" t="str">
        <f t="shared" si="181"/>
        <v/>
      </c>
    </row>
    <row r="8960" spans="11:16" x14ac:dyDescent="0.25">
      <c r="K8960" s="5"/>
      <c r="P8960" s="4" t="str">
        <f t="shared" si="181"/>
        <v/>
      </c>
    </row>
    <row r="8961" spans="11:16" x14ac:dyDescent="0.25">
      <c r="K8961" s="5"/>
      <c r="P8961" s="4" t="str">
        <f t="shared" si="181"/>
        <v/>
      </c>
    </row>
    <row r="8962" spans="11:16" x14ac:dyDescent="0.25">
      <c r="K8962" s="5"/>
      <c r="P8962" s="4" t="str">
        <f t="shared" si="181"/>
        <v/>
      </c>
    </row>
    <row r="8963" spans="11:16" x14ac:dyDescent="0.25">
      <c r="K8963" s="5"/>
      <c r="P8963" s="4" t="str">
        <f t="shared" ref="P8963:P9026" si="182">LEFT($A8963,22)</f>
        <v/>
      </c>
    </row>
    <row r="8964" spans="11:16" x14ac:dyDescent="0.25">
      <c r="K8964" s="5"/>
      <c r="P8964" s="4" t="str">
        <f t="shared" si="182"/>
        <v/>
      </c>
    </row>
    <row r="8965" spans="11:16" x14ac:dyDescent="0.25">
      <c r="K8965" s="5"/>
      <c r="P8965" s="4" t="str">
        <f t="shared" si="182"/>
        <v/>
      </c>
    </row>
    <row r="8966" spans="11:16" x14ac:dyDescent="0.25">
      <c r="K8966" s="5"/>
      <c r="P8966" s="4" t="str">
        <f t="shared" si="182"/>
        <v/>
      </c>
    </row>
    <row r="8967" spans="11:16" x14ac:dyDescent="0.25">
      <c r="K8967" s="5"/>
      <c r="P8967" s="4" t="str">
        <f t="shared" si="182"/>
        <v/>
      </c>
    </row>
    <row r="8968" spans="11:16" x14ac:dyDescent="0.25">
      <c r="K8968" s="5"/>
      <c r="P8968" s="4" t="str">
        <f t="shared" si="182"/>
        <v/>
      </c>
    </row>
    <row r="8969" spans="11:16" x14ac:dyDescent="0.25">
      <c r="K8969" s="5"/>
      <c r="P8969" s="4" t="str">
        <f t="shared" si="182"/>
        <v/>
      </c>
    </row>
    <row r="8970" spans="11:16" x14ac:dyDescent="0.25">
      <c r="K8970" s="5"/>
      <c r="P8970" s="4" t="str">
        <f t="shared" si="182"/>
        <v/>
      </c>
    </row>
    <row r="8971" spans="11:16" x14ac:dyDescent="0.25">
      <c r="K8971" s="5"/>
      <c r="P8971" s="4" t="str">
        <f t="shared" si="182"/>
        <v/>
      </c>
    </row>
    <row r="8972" spans="11:16" x14ac:dyDescent="0.25">
      <c r="K8972" s="5"/>
      <c r="P8972" s="4" t="str">
        <f t="shared" si="182"/>
        <v/>
      </c>
    </row>
    <row r="8973" spans="11:16" x14ac:dyDescent="0.25">
      <c r="K8973" s="5"/>
      <c r="P8973" s="4" t="str">
        <f t="shared" si="182"/>
        <v/>
      </c>
    </row>
    <row r="8974" spans="11:16" x14ac:dyDescent="0.25">
      <c r="K8974" s="5"/>
      <c r="P8974" s="4" t="str">
        <f t="shared" si="182"/>
        <v/>
      </c>
    </row>
    <row r="8975" spans="11:16" x14ac:dyDescent="0.25">
      <c r="K8975" s="5"/>
      <c r="P8975" s="4" t="str">
        <f t="shared" si="182"/>
        <v/>
      </c>
    </row>
    <row r="8976" spans="11:16" x14ac:dyDescent="0.25">
      <c r="K8976" s="5"/>
      <c r="P8976" s="4" t="str">
        <f t="shared" si="182"/>
        <v/>
      </c>
    </row>
    <row r="8977" spans="11:16" x14ac:dyDescent="0.25">
      <c r="K8977" s="5"/>
      <c r="P8977" s="4" t="str">
        <f t="shared" si="182"/>
        <v/>
      </c>
    </row>
    <row r="8978" spans="11:16" x14ac:dyDescent="0.25">
      <c r="K8978" s="5"/>
      <c r="P8978" s="4" t="str">
        <f t="shared" si="182"/>
        <v/>
      </c>
    </row>
    <row r="8979" spans="11:16" x14ac:dyDescent="0.25">
      <c r="K8979" s="5"/>
      <c r="P8979" s="4" t="str">
        <f t="shared" si="182"/>
        <v/>
      </c>
    </row>
    <row r="8980" spans="11:16" x14ac:dyDescent="0.25">
      <c r="K8980" s="5"/>
      <c r="P8980" s="4" t="str">
        <f t="shared" si="182"/>
        <v/>
      </c>
    </row>
    <row r="8981" spans="11:16" x14ac:dyDescent="0.25">
      <c r="K8981" s="5"/>
      <c r="P8981" s="4" t="str">
        <f t="shared" si="182"/>
        <v/>
      </c>
    </row>
    <row r="8982" spans="11:16" x14ac:dyDescent="0.25">
      <c r="K8982" s="5"/>
      <c r="P8982" s="4" t="str">
        <f t="shared" si="182"/>
        <v/>
      </c>
    </row>
    <row r="8983" spans="11:16" x14ac:dyDescent="0.25">
      <c r="K8983" s="5"/>
      <c r="P8983" s="4" t="str">
        <f t="shared" si="182"/>
        <v/>
      </c>
    </row>
    <row r="8984" spans="11:16" x14ac:dyDescent="0.25">
      <c r="K8984" s="5"/>
      <c r="P8984" s="4" t="str">
        <f t="shared" si="182"/>
        <v/>
      </c>
    </row>
    <row r="8985" spans="11:16" x14ac:dyDescent="0.25">
      <c r="K8985" s="5"/>
      <c r="P8985" s="4" t="str">
        <f t="shared" si="182"/>
        <v/>
      </c>
    </row>
    <row r="8986" spans="11:16" x14ac:dyDescent="0.25">
      <c r="K8986" s="5"/>
      <c r="P8986" s="4" t="str">
        <f t="shared" si="182"/>
        <v/>
      </c>
    </row>
    <row r="8987" spans="11:16" x14ac:dyDescent="0.25">
      <c r="K8987" s="5"/>
      <c r="P8987" s="4" t="str">
        <f t="shared" si="182"/>
        <v/>
      </c>
    </row>
    <row r="8988" spans="11:16" x14ac:dyDescent="0.25">
      <c r="K8988" s="5"/>
      <c r="P8988" s="4" t="str">
        <f t="shared" si="182"/>
        <v/>
      </c>
    </row>
    <row r="8989" spans="11:16" x14ac:dyDescent="0.25">
      <c r="K8989" s="5"/>
      <c r="P8989" s="4" t="str">
        <f t="shared" si="182"/>
        <v/>
      </c>
    </row>
    <row r="8990" spans="11:16" x14ac:dyDescent="0.25">
      <c r="K8990" s="5"/>
      <c r="P8990" s="4" t="str">
        <f t="shared" si="182"/>
        <v/>
      </c>
    </row>
    <row r="8991" spans="11:16" x14ac:dyDescent="0.25">
      <c r="K8991" s="5"/>
      <c r="P8991" s="4" t="str">
        <f t="shared" si="182"/>
        <v/>
      </c>
    </row>
    <row r="8992" spans="11:16" x14ac:dyDescent="0.25">
      <c r="K8992" s="5"/>
      <c r="P8992" s="4" t="str">
        <f t="shared" si="182"/>
        <v/>
      </c>
    </row>
    <row r="8993" spans="11:16" x14ac:dyDescent="0.25">
      <c r="K8993" s="5"/>
      <c r="P8993" s="4" t="str">
        <f t="shared" si="182"/>
        <v/>
      </c>
    </row>
    <row r="8994" spans="11:16" x14ac:dyDescent="0.25">
      <c r="K8994" s="5"/>
      <c r="P8994" s="4" t="str">
        <f t="shared" si="182"/>
        <v/>
      </c>
    </row>
    <row r="8995" spans="11:16" x14ac:dyDescent="0.25">
      <c r="K8995" s="5"/>
      <c r="P8995" s="4" t="str">
        <f t="shared" si="182"/>
        <v/>
      </c>
    </row>
    <row r="8996" spans="11:16" x14ac:dyDescent="0.25">
      <c r="K8996" s="5"/>
      <c r="P8996" s="4" t="str">
        <f t="shared" si="182"/>
        <v/>
      </c>
    </row>
    <row r="8997" spans="11:16" x14ac:dyDescent="0.25">
      <c r="K8997" s="5"/>
      <c r="P8997" s="4" t="str">
        <f t="shared" si="182"/>
        <v/>
      </c>
    </row>
    <row r="8998" spans="11:16" x14ac:dyDescent="0.25">
      <c r="K8998" s="5"/>
      <c r="P8998" s="4" t="str">
        <f t="shared" si="182"/>
        <v/>
      </c>
    </row>
    <row r="8999" spans="11:16" x14ac:dyDescent="0.25">
      <c r="K8999" s="5"/>
      <c r="P8999" s="4" t="str">
        <f t="shared" si="182"/>
        <v/>
      </c>
    </row>
    <row r="9000" spans="11:16" x14ac:dyDescent="0.25">
      <c r="K9000" s="5"/>
      <c r="P9000" s="4" t="str">
        <f t="shared" si="182"/>
        <v/>
      </c>
    </row>
    <row r="9001" spans="11:16" x14ac:dyDescent="0.25">
      <c r="K9001" s="5"/>
      <c r="P9001" s="4" t="str">
        <f t="shared" si="182"/>
        <v/>
      </c>
    </row>
    <row r="9002" spans="11:16" x14ac:dyDescent="0.25">
      <c r="K9002" s="5"/>
      <c r="P9002" s="4" t="str">
        <f t="shared" si="182"/>
        <v/>
      </c>
    </row>
    <row r="9003" spans="11:16" x14ac:dyDescent="0.25">
      <c r="K9003" s="5"/>
      <c r="P9003" s="4" t="str">
        <f t="shared" si="182"/>
        <v/>
      </c>
    </row>
    <row r="9004" spans="11:16" x14ac:dyDescent="0.25">
      <c r="K9004" s="5"/>
      <c r="P9004" s="4" t="str">
        <f t="shared" si="182"/>
        <v/>
      </c>
    </row>
    <row r="9005" spans="11:16" x14ac:dyDescent="0.25">
      <c r="K9005" s="5"/>
      <c r="P9005" s="4" t="str">
        <f t="shared" si="182"/>
        <v/>
      </c>
    </row>
    <row r="9006" spans="11:16" x14ac:dyDescent="0.25">
      <c r="K9006" s="5"/>
      <c r="P9006" s="4" t="str">
        <f t="shared" si="182"/>
        <v/>
      </c>
    </row>
    <row r="9007" spans="11:16" x14ac:dyDescent="0.25">
      <c r="K9007" s="5"/>
      <c r="P9007" s="4" t="str">
        <f t="shared" si="182"/>
        <v/>
      </c>
    </row>
    <row r="9008" spans="11:16" x14ac:dyDescent="0.25">
      <c r="K9008" s="5"/>
      <c r="P9008" s="4" t="str">
        <f t="shared" si="182"/>
        <v/>
      </c>
    </row>
    <row r="9009" spans="11:16" x14ac:dyDescent="0.25">
      <c r="K9009" s="5"/>
      <c r="P9009" s="4" t="str">
        <f t="shared" si="182"/>
        <v/>
      </c>
    </row>
    <row r="9010" spans="11:16" x14ac:dyDescent="0.25">
      <c r="K9010" s="5"/>
      <c r="P9010" s="4" t="str">
        <f t="shared" si="182"/>
        <v/>
      </c>
    </row>
    <row r="9011" spans="11:16" x14ac:dyDescent="0.25">
      <c r="K9011" s="5"/>
      <c r="P9011" s="4" t="str">
        <f t="shared" si="182"/>
        <v/>
      </c>
    </row>
    <row r="9012" spans="11:16" x14ac:dyDescent="0.25">
      <c r="K9012" s="5"/>
      <c r="P9012" s="4" t="str">
        <f t="shared" si="182"/>
        <v/>
      </c>
    </row>
    <row r="9013" spans="11:16" x14ac:dyDescent="0.25">
      <c r="K9013" s="5"/>
      <c r="P9013" s="4" t="str">
        <f t="shared" si="182"/>
        <v/>
      </c>
    </row>
    <row r="9014" spans="11:16" x14ac:dyDescent="0.25">
      <c r="K9014" s="5"/>
      <c r="P9014" s="4" t="str">
        <f t="shared" si="182"/>
        <v/>
      </c>
    </row>
    <row r="9015" spans="11:16" x14ac:dyDescent="0.25">
      <c r="K9015" s="5"/>
      <c r="P9015" s="4" t="str">
        <f t="shared" si="182"/>
        <v/>
      </c>
    </row>
    <row r="9016" spans="11:16" x14ac:dyDescent="0.25">
      <c r="K9016" s="5"/>
      <c r="P9016" s="4" t="str">
        <f t="shared" si="182"/>
        <v/>
      </c>
    </row>
    <row r="9017" spans="11:16" x14ac:dyDescent="0.25">
      <c r="K9017" s="5"/>
      <c r="P9017" s="4" t="str">
        <f t="shared" si="182"/>
        <v/>
      </c>
    </row>
    <row r="9018" spans="11:16" x14ac:dyDescent="0.25">
      <c r="K9018" s="5"/>
      <c r="P9018" s="4" t="str">
        <f t="shared" si="182"/>
        <v/>
      </c>
    </row>
    <row r="9019" spans="11:16" x14ac:dyDescent="0.25">
      <c r="K9019" s="5"/>
      <c r="P9019" s="4" t="str">
        <f t="shared" si="182"/>
        <v/>
      </c>
    </row>
    <row r="9020" spans="11:16" x14ac:dyDescent="0.25">
      <c r="K9020" s="5"/>
      <c r="P9020" s="4" t="str">
        <f t="shared" si="182"/>
        <v/>
      </c>
    </row>
    <row r="9021" spans="11:16" x14ac:dyDescent="0.25">
      <c r="K9021" s="5"/>
      <c r="P9021" s="4" t="str">
        <f t="shared" si="182"/>
        <v/>
      </c>
    </row>
    <row r="9022" spans="11:16" x14ac:dyDescent="0.25">
      <c r="K9022" s="5"/>
      <c r="P9022" s="4" t="str">
        <f t="shared" si="182"/>
        <v/>
      </c>
    </row>
    <row r="9023" spans="11:16" x14ac:dyDescent="0.25">
      <c r="K9023" s="5"/>
      <c r="P9023" s="4" t="str">
        <f t="shared" si="182"/>
        <v/>
      </c>
    </row>
    <row r="9024" spans="11:16" x14ac:dyDescent="0.25">
      <c r="K9024" s="5"/>
      <c r="P9024" s="4" t="str">
        <f t="shared" si="182"/>
        <v/>
      </c>
    </row>
    <row r="9025" spans="11:16" x14ac:dyDescent="0.25">
      <c r="K9025" s="5"/>
      <c r="P9025" s="4" t="str">
        <f t="shared" si="182"/>
        <v/>
      </c>
    </row>
    <row r="9026" spans="11:16" x14ac:dyDescent="0.25">
      <c r="K9026" s="5"/>
      <c r="P9026" s="4" t="str">
        <f t="shared" si="182"/>
        <v/>
      </c>
    </row>
    <row r="9027" spans="11:16" x14ac:dyDescent="0.25">
      <c r="K9027" s="5"/>
      <c r="P9027" s="4" t="str">
        <f t="shared" ref="P9027:P9090" si="183">LEFT($A9027,22)</f>
        <v/>
      </c>
    </row>
    <row r="9028" spans="11:16" x14ac:dyDescent="0.25">
      <c r="K9028" s="5"/>
      <c r="P9028" s="4" t="str">
        <f t="shared" si="183"/>
        <v/>
      </c>
    </row>
    <row r="9029" spans="11:16" x14ac:dyDescent="0.25">
      <c r="K9029" s="5"/>
      <c r="P9029" s="4" t="str">
        <f t="shared" si="183"/>
        <v/>
      </c>
    </row>
    <row r="9030" spans="11:16" x14ac:dyDescent="0.25">
      <c r="K9030" s="5"/>
      <c r="P9030" s="4" t="str">
        <f t="shared" si="183"/>
        <v/>
      </c>
    </row>
    <row r="9031" spans="11:16" x14ac:dyDescent="0.25">
      <c r="K9031" s="5"/>
      <c r="P9031" s="4" t="str">
        <f t="shared" si="183"/>
        <v/>
      </c>
    </row>
    <row r="9032" spans="11:16" x14ac:dyDescent="0.25">
      <c r="K9032" s="5"/>
      <c r="P9032" s="4" t="str">
        <f t="shared" si="183"/>
        <v/>
      </c>
    </row>
    <row r="9033" spans="11:16" x14ac:dyDescent="0.25">
      <c r="K9033" s="5"/>
      <c r="P9033" s="4" t="str">
        <f t="shared" si="183"/>
        <v/>
      </c>
    </row>
    <row r="9034" spans="11:16" x14ac:dyDescent="0.25">
      <c r="K9034" s="5"/>
      <c r="P9034" s="4" t="str">
        <f t="shared" si="183"/>
        <v/>
      </c>
    </row>
    <row r="9035" spans="11:16" x14ac:dyDescent="0.25">
      <c r="K9035" s="5"/>
      <c r="P9035" s="4" t="str">
        <f t="shared" si="183"/>
        <v/>
      </c>
    </row>
    <row r="9036" spans="11:16" x14ac:dyDescent="0.25">
      <c r="K9036" s="5"/>
      <c r="P9036" s="4" t="str">
        <f t="shared" si="183"/>
        <v/>
      </c>
    </row>
    <row r="9037" spans="11:16" x14ac:dyDescent="0.25">
      <c r="K9037" s="5"/>
      <c r="P9037" s="4" t="str">
        <f t="shared" si="183"/>
        <v/>
      </c>
    </row>
    <row r="9038" spans="11:16" x14ac:dyDescent="0.25">
      <c r="K9038" s="5"/>
      <c r="P9038" s="4" t="str">
        <f t="shared" si="183"/>
        <v/>
      </c>
    </row>
    <row r="9039" spans="11:16" x14ac:dyDescent="0.25">
      <c r="K9039" s="5"/>
      <c r="P9039" s="4" t="str">
        <f t="shared" si="183"/>
        <v/>
      </c>
    </row>
    <row r="9040" spans="11:16" x14ac:dyDescent="0.25">
      <c r="K9040" s="5"/>
      <c r="P9040" s="4" t="str">
        <f t="shared" si="183"/>
        <v/>
      </c>
    </row>
    <row r="9041" spans="11:16" x14ac:dyDescent="0.25">
      <c r="K9041" s="5"/>
      <c r="P9041" s="4" t="str">
        <f t="shared" si="183"/>
        <v/>
      </c>
    </row>
    <row r="9042" spans="11:16" x14ac:dyDescent="0.25">
      <c r="K9042" s="5"/>
      <c r="P9042" s="4" t="str">
        <f t="shared" si="183"/>
        <v/>
      </c>
    </row>
    <row r="9043" spans="11:16" x14ac:dyDescent="0.25">
      <c r="K9043" s="5"/>
      <c r="P9043" s="4" t="str">
        <f t="shared" si="183"/>
        <v/>
      </c>
    </row>
    <row r="9044" spans="11:16" x14ac:dyDescent="0.25">
      <c r="K9044" s="5"/>
      <c r="P9044" s="4" t="str">
        <f t="shared" si="183"/>
        <v/>
      </c>
    </row>
    <row r="9045" spans="11:16" x14ac:dyDescent="0.25">
      <c r="K9045" s="5"/>
      <c r="P9045" s="4" t="str">
        <f t="shared" si="183"/>
        <v/>
      </c>
    </row>
    <row r="9046" spans="11:16" x14ac:dyDescent="0.25">
      <c r="K9046" s="5"/>
      <c r="P9046" s="4" t="str">
        <f t="shared" si="183"/>
        <v/>
      </c>
    </row>
    <row r="9047" spans="11:16" x14ac:dyDescent="0.25">
      <c r="K9047" s="5"/>
      <c r="P9047" s="4" t="str">
        <f t="shared" si="183"/>
        <v/>
      </c>
    </row>
    <row r="9048" spans="11:16" x14ac:dyDescent="0.25">
      <c r="K9048" s="5"/>
      <c r="P9048" s="4" t="str">
        <f t="shared" si="183"/>
        <v/>
      </c>
    </row>
    <row r="9049" spans="11:16" x14ac:dyDescent="0.25">
      <c r="K9049" s="5"/>
      <c r="P9049" s="4" t="str">
        <f t="shared" si="183"/>
        <v/>
      </c>
    </row>
    <row r="9050" spans="11:16" x14ac:dyDescent="0.25">
      <c r="K9050" s="5"/>
      <c r="P9050" s="4" t="str">
        <f t="shared" si="183"/>
        <v/>
      </c>
    </row>
    <row r="9051" spans="11:16" x14ac:dyDescent="0.25">
      <c r="K9051" s="5"/>
      <c r="P9051" s="4" t="str">
        <f t="shared" si="183"/>
        <v/>
      </c>
    </row>
    <row r="9052" spans="11:16" x14ac:dyDescent="0.25">
      <c r="K9052" s="5"/>
      <c r="P9052" s="4" t="str">
        <f t="shared" si="183"/>
        <v/>
      </c>
    </row>
    <row r="9053" spans="11:16" x14ac:dyDescent="0.25">
      <c r="K9053" s="5"/>
      <c r="P9053" s="4" t="str">
        <f t="shared" si="183"/>
        <v/>
      </c>
    </row>
    <row r="9054" spans="11:16" x14ac:dyDescent="0.25">
      <c r="K9054" s="5"/>
      <c r="P9054" s="4" t="str">
        <f t="shared" si="183"/>
        <v/>
      </c>
    </row>
    <row r="9055" spans="11:16" x14ac:dyDescent="0.25">
      <c r="K9055" s="5"/>
      <c r="P9055" s="4" t="str">
        <f t="shared" si="183"/>
        <v/>
      </c>
    </row>
    <row r="9056" spans="11:16" x14ac:dyDescent="0.25">
      <c r="K9056" s="5"/>
      <c r="P9056" s="4" t="str">
        <f t="shared" si="183"/>
        <v/>
      </c>
    </row>
    <row r="9057" spans="11:16" x14ac:dyDescent="0.25">
      <c r="K9057" s="5"/>
      <c r="P9057" s="4" t="str">
        <f t="shared" si="183"/>
        <v/>
      </c>
    </row>
    <row r="9058" spans="11:16" x14ac:dyDescent="0.25">
      <c r="K9058" s="5"/>
      <c r="P9058" s="4" t="str">
        <f t="shared" si="183"/>
        <v/>
      </c>
    </row>
    <row r="9059" spans="11:16" x14ac:dyDescent="0.25">
      <c r="K9059" s="5"/>
      <c r="P9059" s="4" t="str">
        <f t="shared" si="183"/>
        <v/>
      </c>
    </row>
    <row r="9060" spans="11:16" x14ac:dyDescent="0.25">
      <c r="K9060" s="5"/>
      <c r="P9060" s="4" t="str">
        <f t="shared" si="183"/>
        <v/>
      </c>
    </row>
    <row r="9061" spans="11:16" x14ac:dyDescent="0.25">
      <c r="K9061" s="5"/>
      <c r="P9061" s="4" t="str">
        <f t="shared" si="183"/>
        <v/>
      </c>
    </row>
    <row r="9062" spans="11:16" x14ac:dyDescent="0.25">
      <c r="K9062" s="5"/>
      <c r="P9062" s="4" t="str">
        <f t="shared" si="183"/>
        <v/>
      </c>
    </row>
    <row r="9063" spans="11:16" x14ac:dyDescent="0.25">
      <c r="K9063" s="5"/>
      <c r="P9063" s="4" t="str">
        <f t="shared" si="183"/>
        <v/>
      </c>
    </row>
    <row r="9064" spans="11:16" x14ac:dyDescent="0.25">
      <c r="K9064" s="5"/>
      <c r="P9064" s="4" t="str">
        <f t="shared" si="183"/>
        <v/>
      </c>
    </row>
    <row r="9065" spans="11:16" x14ac:dyDescent="0.25">
      <c r="K9065" s="5"/>
      <c r="P9065" s="4" t="str">
        <f t="shared" si="183"/>
        <v/>
      </c>
    </row>
    <row r="9066" spans="11:16" x14ac:dyDescent="0.25">
      <c r="K9066" s="5"/>
      <c r="P9066" s="4" t="str">
        <f t="shared" si="183"/>
        <v/>
      </c>
    </row>
    <row r="9067" spans="11:16" x14ac:dyDescent="0.25">
      <c r="K9067" s="5"/>
      <c r="P9067" s="4" t="str">
        <f t="shared" si="183"/>
        <v/>
      </c>
    </row>
    <row r="9068" spans="11:16" x14ac:dyDescent="0.25">
      <c r="K9068" s="5"/>
      <c r="P9068" s="4" t="str">
        <f t="shared" si="183"/>
        <v/>
      </c>
    </row>
    <row r="9069" spans="11:16" x14ac:dyDescent="0.25">
      <c r="K9069" s="5"/>
      <c r="P9069" s="4" t="str">
        <f t="shared" si="183"/>
        <v/>
      </c>
    </row>
    <row r="9070" spans="11:16" x14ac:dyDescent="0.25">
      <c r="K9070" s="5"/>
      <c r="P9070" s="4" t="str">
        <f t="shared" si="183"/>
        <v/>
      </c>
    </row>
    <row r="9071" spans="11:16" x14ac:dyDescent="0.25">
      <c r="K9071" s="5"/>
      <c r="P9071" s="4" t="str">
        <f t="shared" si="183"/>
        <v/>
      </c>
    </row>
    <row r="9072" spans="11:16" x14ac:dyDescent="0.25">
      <c r="K9072" s="5"/>
      <c r="P9072" s="4" t="str">
        <f t="shared" si="183"/>
        <v/>
      </c>
    </row>
    <row r="9073" spans="11:16" x14ac:dyDescent="0.25">
      <c r="K9073" s="5"/>
      <c r="P9073" s="4" t="str">
        <f t="shared" si="183"/>
        <v/>
      </c>
    </row>
    <row r="9074" spans="11:16" x14ac:dyDescent="0.25">
      <c r="K9074" s="5"/>
      <c r="P9074" s="4" t="str">
        <f t="shared" si="183"/>
        <v/>
      </c>
    </row>
    <row r="9075" spans="11:16" x14ac:dyDescent="0.25">
      <c r="K9075" s="5"/>
      <c r="P9075" s="4" t="str">
        <f t="shared" si="183"/>
        <v/>
      </c>
    </row>
    <row r="9076" spans="11:16" x14ac:dyDescent="0.25">
      <c r="K9076" s="5"/>
      <c r="P9076" s="4" t="str">
        <f t="shared" si="183"/>
        <v/>
      </c>
    </row>
    <row r="9077" spans="11:16" x14ac:dyDescent="0.25">
      <c r="K9077" s="5"/>
      <c r="P9077" s="4" t="str">
        <f t="shared" si="183"/>
        <v/>
      </c>
    </row>
    <row r="9078" spans="11:16" x14ac:dyDescent="0.25">
      <c r="K9078" s="5"/>
      <c r="P9078" s="4" t="str">
        <f t="shared" si="183"/>
        <v/>
      </c>
    </row>
    <row r="9079" spans="11:16" x14ac:dyDescent="0.25">
      <c r="K9079" s="5"/>
      <c r="P9079" s="4" t="str">
        <f t="shared" si="183"/>
        <v/>
      </c>
    </row>
    <row r="9080" spans="11:16" x14ac:dyDescent="0.25">
      <c r="K9080" s="5"/>
      <c r="P9080" s="4" t="str">
        <f t="shared" si="183"/>
        <v/>
      </c>
    </row>
    <row r="9081" spans="11:16" x14ac:dyDescent="0.25">
      <c r="K9081" s="5"/>
      <c r="P9081" s="4" t="str">
        <f t="shared" si="183"/>
        <v/>
      </c>
    </row>
    <row r="9082" spans="11:16" x14ac:dyDescent="0.25">
      <c r="K9082" s="5"/>
      <c r="P9082" s="4" t="str">
        <f t="shared" si="183"/>
        <v/>
      </c>
    </row>
    <row r="9083" spans="11:16" x14ac:dyDescent="0.25">
      <c r="K9083" s="5"/>
      <c r="P9083" s="4" t="str">
        <f t="shared" si="183"/>
        <v/>
      </c>
    </row>
    <row r="9084" spans="11:16" x14ac:dyDescent="0.25">
      <c r="K9084" s="5"/>
      <c r="P9084" s="4" t="str">
        <f t="shared" si="183"/>
        <v/>
      </c>
    </row>
    <row r="9085" spans="11:16" x14ac:dyDescent="0.25">
      <c r="K9085" s="5"/>
      <c r="P9085" s="4" t="str">
        <f t="shared" si="183"/>
        <v/>
      </c>
    </row>
    <row r="9086" spans="11:16" x14ac:dyDescent="0.25">
      <c r="K9086" s="5"/>
      <c r="P9086" s="4" t="str">
        <f t="shared" si="183"/>
        <v/>
      </c>
    </row>
    <row r="9087" spans="11:16" x14ac:dyDescent="0.25">
      <c r="K9087" s="5"/>
      <c r="P9087" s="4" t="str">
        <f t="shared" si="183"/>
        <v/>
      </c>
    </row>
    <row r="9088" spans="11:16" x14ac:dyDescent="0.25">
      <c r="K9088" s="5"/>
      <c r="P9088" s="4" t="str">
        <f t="shared" si="183"/>
        <v/>
      </c>
    </row>
    <row r="9089" spans="11:16" x14ac:dyDescent="0.25">
      <c r="K9089" s="5"/>
      <c r="P9089" s="4" t="str">
        <f t="shared" si="183"/>
        <v/>
      </c>
    </row>
    <row r="9090" spans="11:16" x14ac:dyDescent="0.25">
      <c r="K9090" s="5"/>
      <c r="P9090" s="4" t="str">
        <f t="shared" si="183"/>
        <v/>
      </c>
    </row>
    <row r="9091" spans="11:16" x14ac:dyDescent="0.25">
      <c r="K9091" s="5"/>
      <c r="P9091" s="4" t="str">
        <f t="shared" ref="P9091:P9154" si="184">LEFT($A9091,22)</f>
        <v/>
      </c>
    </row>
    <row r="9092" spans="11:16" x14ac:dyDescent="0.25">
      <c r="K9092" s="5"/>
      <c r="P9092" s="4" t="str">
        <f t="shared" si="184"/>
        <v/>
      </c>
    </row>
    <row r="9093" spans="11:16" x14ac:dyDescent="0.25">
      <c r="K9093" s="5"/>
      <c r="P9093" s="4" t="str">
        <f t="shared" si="184"/>
        <v/>
      </c>
    </row>
    <row r="9094" spans="11:16" x14ac:dyDescent="0.25">
      <c r="K9094" s="5"/>
      <c r="P9094" s="4" t="str">
        <f t="shared" si="184"/>
        <v/>
      </c>
    </row>
    <row r="9095" spans="11:16" x14ac:dyDescent="0.25">
      <c r="K9095" s="5"/>
      <c r="P9095" s="4" t="str">
        <f t="shared" si="184"/>
        <v/>
      </c>
    </row>
    <row r="9096" spans="11:16" x14ac:dyDescent="0.25">
      <c r="K9096" s="5"/>
      <c r="P9096" s="4" t="str">
        <f t="shared" si="184"/>
        <v/>
      </c>
    </row>
    <row r="9097" spans="11:16" x14ac:dyDescent="0.25">
      <c r="K9097" s="5"/>
      <c r="P9097" s="4" t="str">
        <f t="shared" si="184"/>
        <v/>
      </c>
    </row>
    <row r="9098" spans="11:16" x14ac:dyDescent="0.25">
      <c r="K9098" s="5"/>
      <c r="P9098" s="4" t="str">
        <f t="shared" si="184"/>
        <v/>
      </c>
    </row>
    <row r="9099" spans="11:16" x14ac:dyDescent="0.25">
      <c r="K9099" s="5"/>
      <c r="P9099" s="4" t="str">
        <f t="shared" si="184"/>
        <v/>
      </c>
    </row>
    <row r="9100" spans="11:16" x14ac:dyDescent="0.25">
      <c r="K9100" s="5"/>
      <c r="P9100" s="4" t="str">
        <f t="shared" si="184"/>
        <v/>
      </c>
    </row>
    <row r="9101" spans="11:16" x14ac:dyDescent="0.25">
      <c r="K9101" s="5"/>
      <c r="P9101" s="4" t="str">
        <f t="shared" si="184"/>
        <v/>
      </c>
    </row>
    <row r="9102" spans="11:16" x14ac:dyDescent="0.25">
      <c r="K9102" s="5"/>
      <c r="P9102" s="4" t="str">
        <f t="shared" si="184"/>
        <v/>
      </c>
    </row>
    <row r="9103" spans="11:16" x14ac:dyDescent="0.25">
      <c r="K9103" s="5"/>
      <c r="P9103" s="4" t="str">
        <f t="shared" si="184"/>
        <v/>
      </c>
    </row>
    <row r="9104" spans="11:16" x14ac:dyDescent="0.25">
      <c r="K9104" s="5"/>
      <c r="P9104" s="4" t="str">
        <f t="shared" si="184"/>
        <v/>
      </c>
    </row>
    <row r="9105" spans="11:16" x14ac:dyDescent="0.25">
      <c r="K9105" s="5"/>
      <c r="P9105" s="4" t="str">
        <f t="shared" si="184"/>
        <v/>
      </c>
    </row>
    <row r="9106" spans="11:16" x14ac:dyDescent="0.25">
      <c r="K9106" s="5"/>
      <c r="P9106" s="4" t="str">
        <f t="shared" si="184"/>
        <v/>
      </c>
    </row>
    <row r="9107" spans="11:16" x14ac:dyDescent="0.25">
      <c r="K9107" s="5"/>
      <c r="P9107" s="4" t="str">
        <f t="shared" si="184"/>
        <v/>
      </c>
    </row>
    <row r="9108" spans="11:16" x14ac:dyDescent="0.25">
      <c r="K9108" s="5"/>
      <c r="P9108" s="4" t="str">
        <f t="shared" si="184"/>
        <v/>
      </c>
    </row>
    <row r="9109" spans="11:16" x14ac:dyDescent="0.25">
      <c r="K9109" s="5"/>
      <c r="P9109" s="4" t="str">
        <f t="shared" si="184"/>
        <v/>
      </c>
    </row>
    <row r="9110" spans="11:16" x14ac:dyDescent="0.25">
      <c r="K9110" s="5"/>
      <c r="P9110" s="4" t="str">
        <f t="shared" si="184"/>
        <v/>
      </c>
    </row>
    <row r="9111" spans="11:16" x14ac:dyDescent="0.25">
      <c r="K9111" s="5"/>
      <c r="P9111" s="4" t="str">
        <f t="shared" si="184"/>
        <v/>
      </c>
    </row>
    <row r="9112" spans="11:16" x14ac:dyDescent="0.25">
      <c r="K9112" s="5"/>
      <c r="P9112" s="4" t="str">
        <f t="shared" si="184"/>
        <v/>
      </c>
    </row>
    <row r="9113" spans="11:16" x14ac:dyDescent="0.25">
      <c r="K9113" s="5"/>
      <c r="P9113" s="4" t="str">
        <f t="shared" si="184"/>
        <v/>
      </c>
    </row>
    <row r="9114" spans="11:16" x14ac:dyDescent="0.25">
      <c r="K9114" s="5"/>
      <c r="P9114" s="4" t="str">
        <f t="shared" si="184"/>
        <v/>
      </c>
    </row>
    <row r="9115" spans="11:16" x14ac:dyDescent="0.25">
      <c r="K9115" s="5"/>
      <c r="P9115" s="4" t="str">
        <f t="shared" si="184"/>
        <v/>
      </c>
    </row>
    <row r="9116" spans="11:16" x14ac:dyDescent="0.25">
      <c r="K9116" s="5"/>
      <c r="P9116" s="4" t="str">
        <f t="shared" si="184"/>
        <v/>
      </c>
    </row>
    <row r="9117" spans="11:16" x14ac:dyDescent="0.25">
      <c r="K9117" s="5"/>
      <c r="P9117" s="4" t="str">
        <f t="shared" si="184"/>
        <v/>
      </c>
    </row>
    <row r="9118" spans="11:16" x14ac:dyDescent="0.25">
      <c r="K9118" s="5"/>
      <c r="P9118" s="4" t="str">
        <f t="shared" si="184"/>
        <v/>
      </c>
    </row>
    <row r="9119" spans="11:16" x14ac:dyDescent="0.25">
      <c r="K9119" s="5"/>
      <c r="P9119" s="4" t="str">
        <f t="shared" si="184"/>
        <v/>
      </c>
    </row>
    <row r="9120" spans="11:16" x14ac:dyDescent="0.25">
      <c r="K9120" s="5"/>
      <c r="P9120" s="4" t="str">
        <f t="shared" si="184"/>
        <v/>
      </c>
    </row>
    <row r="9121" spans="11:16" x14ac:dyDescent="0.25">
      <c r="K9121" s="5"/>
      <c r="P9121" s="4" t="str">
        <f t="shared" si="184"/>
        <v/>
      </c>
    </row>
    <row r="9122" spans="11:16" x14ac:dyDescent="0.25">
      <c r="K9122" s="5"/>
      <c r="P9122" s="4" t="str">
        <f t="shared" si="184"/>
        <v/>
      </c>
    </row>
    <row r="9123" spans="11:16" x14ac:dyDescent="0.25">
      <c r="K9123" s="5"/>
      <c r="P9123" s="4" t="str">
        <f t="shared" si="184"/>
        <v/>
      </c>
    </row>
    <row r="9124" spans="11:16" x14ac:dyDescent="0.25">
      <c r="K9124" s="5"/>
      <c r="P9124" s="4" t="str">
        <f t="shared" si="184"/>
        <v/>
      </c>
    </row>
    <row r="9125" spans="11:16" x14ac:dyDescent="0.25">
      <c r="K9125" s="5"/>
      <c r="P9125" s="4" t="str">
        <f t="shared" si="184"/>
        <v/>
      </c>
    </row>
    <row r="9126" spans="11:16" x14ac:dyDescent="0.25">
      <c r="K9126" s="5"/>
      <c r="P9126" s="4" t="str">
        <f t="shared" si="184"/>
        <v/>
      </c>
    </row>
    <row r="9127" spans="11:16" x14ac:dyDescent="0.25">
      <c r="K9127" s="5"/>
      <c r="P9127" s="4" t="str">
        <f t="shared" si="184"/>
        <v/>
      </c>
    </row>
    <row r="9128" spans="11:16" x14ac:dyDescent="0.25">
      <c r="K9128" s="5"/>
      <c r="P9128" s="4" t="str">
        <f t="shared" si="184"/>
        <v/>
      </c>
    </row>
    <row r="9129" spans="11:16" x14ac:dyDescent="0.25">
      <c r="K9129" s="5"/>
      <c r="P9129" s="4" t="str">
        <f t="shared" si="184"/>
        <v/>
      </c>
    </row>
    <row r="9130" spans="11:16" x14ac:dyDescent="0.25">
      <c r="K9130" s="5"/>
      <c r="P9130" s="4" t="str">
        <f t="shared" si="184"/>
        <v/>
      </c>
    </row>
    <row r="9131" spans="11:16" x14ac:dyDescent="0.25">
      <c r="K9131" s="5"/>
      <c r="P9131" s="4" t="str">
        <f t="shared" si="184"/>
        <v/>
      </c>
    </row>
    <row r="9132" spans="11:16" x14ac:dyDescent="0.25">
      <c r="K9132" s="5"/>
      <c r="P9132" s="4" t="str">
        <f t="shared" si="184"/>
        <v/>
      </c>
    </row>
    <row r="9133" spans="11:16" x14ac:dyDescent="0.25">
      <c r="K9133" s="5"/>
      <c r="P9133" s="4" t="str">
        <f t="shared" si="184"/>
        <v/>
      </c>
    </row>
    <row r="9134" spans="11:16" x14ac:dyDescent="0.25">
      <c r="K9134" s="5"/>
      <c r="P9134" s="4" t="str">
        <f t="shared" si="184"/>
        <v/>
      </c>
    </row>
    <row r="9135" spans="11:16" x14ac:dyDescent="0.25">
      <c r="K9135" s="5"/>
      <c r="P9135" s="4" t="str">
        <f t="shared" si="184"/>
        <v/>
      </c>
    </row>
    <row r="9136" spans="11:16" x14ac:dyDescent="0.25">
      <c r="K9136" s="5"/>
      <c r="P9136" s="4" t="str">
        <f t="shared" si="184"/>
        <v/>
      </c>
    </row>
    <row r="9137" spans="11:16" x14ac:dyDescent="0.25">
      <c r="K9137" s="5"/>
      <c r="P9137" s="4" t="str">
        <f t="shared" si="184"/>
        <v/>
      </c>
    </row>
    <row r="9138" spans="11:16" x14ac:dyDescent="0.25">
      <c r="K9138" s="5"/>
      <c r="P9138" s="4" t="str">
        <f t="shared" si="184"/>
        <v/>
      </c>
    </row>
    <row r="9139" spans="11:16" x14ac:dyDescent="0.25">
      <c r="K9139" s="5"/>
      <c r="P9139" s="4" t="str">
        <f t="shared" si="184"/>
        <v/>
      </c>
    </row>
    <row r="9140" spans="11:16" x14ac:dyDescent="0.25">
      <c r="K9140" s="5"/>
      <c r="P9140" s="4" t="str">
        <f t="shared" si="184"/>
        <v/>
      </c>
    </row>
    <row r="9141" spans="11:16" x14ac:dyDescent="0.25">
      <c r="K9141" s="5"/>
      <c r="P9141" s="4" t="str">
        <f t="shared" si="184"/>
        <v/>
      </c>
    </row>
    <row r="9142" spans="11:16" x14ac:dyDescent="0.25">
      <c r="K9142" s="5"/>
      <c r="P9142" s="4" t="str">
        <f t="shared" si="184"/>
        <v/>
      </c>
    </row>
    <row r="9143" spans="11:16" x14ac:dyDescent="0.25">
      <c r="K9143" s="5"/>
      <c r="P9143" s="4" t="str">
        <f t="shared" si="184"/>
        <v/>
      </c>
    </row>
    <row r="9144" spans="11:16" x14ac:dyDescent="0.25">
      <c r="K9144" s="5"/>
      <c r="P9144" s="4" t="str">
        <f t="shared" si="184"/>
        <v/>
      </c>
    </row>
    <row r="9145" spans="11:16" x14ac:dyDescent="0.25">
      <c r="K9145" s="5"/>
      <c r="P9145" s="4" t="str">
        <f t="shared" si="184"/>
        <v/>
      </c>
    </row>
    <row r="9146" spans="11:16" x14ac:dyDescent="0.25">
      <c r="K9146" s="5"/>
      <c r="P9146" s="4" t="str">
        <f t="shared" si="184"/>
        <v/>
      </c>
    </row>
    <row r="9147" spans="11:16" x14ac:dyDescent="0.25">
      <c r="K9147" s="5"/>
      <c r="P9147" s="4" t="str">
        <f t="shared" si="184"/>
        <v/>
      </c>
    </row>
    <row r="9148" spans="11:16" x14ac:dyDescent="0.25">
      <c r="K9148" s="5"/>
      <c r="P9148" s="4" t="str">
        <f t="shared" si="184"/>
        <v/>
      </c>
    </row>
    <row r="9149" spans="11:16" x14ac:dyDescent="0.25">
      <c r="K9149" s="5"/>
      <c r="P9149" s="4" t="str">
        <f t="shared" si="184"/>
        <v/>
      </c>
    </row>
    <row r="9150" spans="11:16" x14ac:dyDescent="0.25">
      <c r="K9150" s="5"/>
      <c r="P9150" s="4" t="str">
        <f t="shared" si="184"/>
        <v/>
      </c>
    </row>
    <row r="9151" spans="11:16" x14ac:dyDescent="0.25">
      <c r="K9151" s="5"/>
      <c r="P9151" s="4" t="str">
        <f t="shared" si="184"/>
        <v/>
      </c>
    </row>
    <row r="9152" spans="11:16" x14ac:dyDescent="0.25">
      <c r="K9152" s="5"/>
      <c r="P9152" s="4" t="str">
        <f t="shared" si="184"/>
        <v/>
      </c>
    </row>
    <row r="9153" spans="11:16" x14ac:dyDescent="0.25">
      <c r="K9153" s="5"/>
      <c r="P9153" s="4" t="str">
        <f t="shared" si="184"/>
        <v/>
      </c>
    </row>
    <row r="9154" spans="11:16" x14ac:dyDescent="0.25">
      <c r="K9154" s="5"/>
      <c r="P9154" s="4" t="str">
        <f t="shared" si="184"/>
        <v/>
      </c>
    </row>
    <row r="9155" spans="11:16" x14ac:dyDescent="0.25">
      <c r="K9155" s="5"/>
      <c r="P9155" s="4" t="str">
        <f t="shared" ref="P9155:P9218" si="185">LEFT($A9155,22)</f>
        <v/>
      </c>
    </row>
    <row r="9156" spans="11:16" x14ac:dyDescent="0.25">
      <c r="K9156" s="5"/>
      <c r="P9156" s="4" t="str">
        <f t="shared" si="185"/>
        <v/>
      </c>
    </row>
    <row r="9157" spans="11:16" x14ac:dyDescent="0.25">
      <c r="K9157" s="5"/>
      <c r="P9157" s="4" t="str">
        <f t="shared" si="185"/>
        <v/>
      </c>
    </row>
    <row r="9158" spans="11:16" x14ac:dyDescent="0.25">
      <c r="K9158" s="5"/>
      <c r="P9158" s="4" t="str">
        <f t="shared" si="185"/>
        <v/>
      </c>
    </row>
    <row r="9159" spans="11:16" x14ac:dyDescent="0.25">
      <c r="K9159" s="5"/>
      <c r="P9159" s="4" t="str">
        <f t="shared" si="185"/>
        <v/>
      </c>
    </row>
    <row r="9160" spans="11:16" x14ac:dyDescent="0.25">
      <c r="K9160" s="5"/>
      <c r="P9160" s="4" t="str">
        <f t="shared" si="185"/>
        <v/>
      </c>
    </row>
    <row r="9161" spans="11:16" x14ac:dyDescent="0.25">
      <c r="K9161" s="5"/>
      <c r="P9161" s="4" t="str">
        <f t="shared" si="185"/>
        <v/>
      </c>
    </row>
    <row r="9162" spans="11:16" x14ac:dyDescent="0.25">
      <c r="K9162" s="5"/>
      <c r="P9162" s="4" t="str">
        <f t="shared" si="185"/>
        <v/>
      </c>
    </row>
    <row r="9163" spans="11:16" x14ac:dyDescent="0.25">
      <c r="K9163" s="5"/>
      <c r="P9163" s="4" t="str">
        <f t="shared" si="185"/>
        <v/>
      </c>
    </row>
    <row r="9164" spans="11:16" x14ac:dyDescent="0.25">
      <c r="K9164" s="5"/>
      <c r="P9164" s="4" t="str">
        <f t="shared" si="185"/>
        <v/>
      </c>
    </row>
    <row r="9165" spans="11:16" x14ac:dyDescent="0.25">
      <c r="K9165" s="5"/>
      <c r="P9165" s="4" t="str">
        <f t="shared" si="185"/>
        <v/>
      </c>
    </row>
    <row r="9166" spans="11:16" x14ac:dyDescent="0.25">
      <c r="K9166" s="5"/>
      <c r="P9166" s="4" t="str">
        <f t="shared" si="185"/>
        <v/>
      </c>
    </row>
    <row r="9167" spans="11:16" x14ac:dyDescent="0.25">
      <c r="K9167" s="5"/>
      <c r="P9167" s="4" t="str">
        <f t="shared" si="185"/>
        <v/>
      </c>
    </row>
    <row r="9168" spans="11:16" x14ac:dyDescent="0.25">
      <c r="K9168" s="5"/>
      <c r="P9168" s="4" t="str">
        <f t="shared" si="185"/>
        <v/>
      </c>
    </row>
    <row r="9169" spans="11:16" x14ac:dyDescent="0.25">
      <c r="K9169" s="5"/>
      <c r="P9169" s="4" t="str">
        <f t="shared" si="185"/>
        <v/>
      </c>
    </row>
    <row r="9170" spans="11:16" x14ac:dyDescent="0.25">
      <c r="K9170" s="5"/>
      <c r="P9170" s="4" t="str">
        <f t="shared" si="185"/>
        <v/>
      </c>
    </row>
    <row r="9171" spans="11:16" x14ac:dyDescent="0.25">
      <c r="K9171" s="5"/>
      <c r="P9171" s="4" t="str">
        <f t="shared" si="185"/>
        <v/>
      </c>
    </row>
    <row r="9172" spans="11:16" x14ac:dyDescent="0.25">
      <c r="K9172" s="5"/>
      <c r="P9172" s="4" t="str">
        <f t="shared" si="185"/>
        <v/>
      </c>
    </row>
    <row r="9173" spans="11:16" x14ac:dyDescent="0.25">
      <c r="K9173" s="5"/>
      <c r="P9173" s="4" t="str">
        <f t="shared" si="185"/>
        <v/>
      </c>
    </row>
    <row r="9174" spans="11:16" x14ac:dyDescent="0.25">
      <c r="K9174" s="5"/>
      <c r="P9174" s="4" t="str">
        <f t="shared" si="185"/>
        <v/>
      </c>
    </row>
    <row r="9175" spans="11:16" x14ac:dyDescent="0.25">
      <c r="K9175" s="5"/>
      <c r="P9175" s="4" t="str">
        <f t="shared" si="185"/>
        <v/>
      </c>
    </row>
    <row r="9176" spans="11:16" x14ac:dyDescent="0.25">
      <c r="K9176" s="5"/>
      <c r="P9176" s="4" t="str">
        <f t="shared" si="185"/>
        <v/>
      </c>
    </row>
    <row r="9177" spans="11:16" x14ac:dyDescent="0.25">
      <c r="K9177" s="5"/>
      <c r="P9177" s="4" t="str">
        <f t="shared" si="185"/>
        <v/>
      </c>
    </row>
    <row r="9178" spans="11:16" x14ac:dyDescent="0.25">
      <c r="K9178" s="5"/>
      <c r="P9178" s="4" t="str">
        <f t="shared" si="185"/>
        <v/>
      </c>
    </row>
    <row r="9179" spans="11:16" x14ac:dyDescent="0.25">
      <c r="K9179" s="5"/>
      <c r="P9179" s="4" t="str">
        <f t="shared" si="185"/>
        <v/>
      </c>
    </row>
    <row r="9180" spans="11:16" x14ac:dyDescent="0.25">
      <c r="K9180" s="5"/>
      <c r="P9180" s="4" t="str">
        <f t="shared" si="185"/>
        <v/>
      </c>
    </row>
    <row r="9181" spans="11:16" x14ac:dyDescent="0.25">
      <c r="K9181" s="5"/>
      <c r="P9181" s="4" t="str">
        <f t="shared" si="185"/>
        <v/>
      </c>
    </row>
    <row r="9182" spans="11:16" x14ac:dyDescent="0.25">
      <c r="K9182" s="5"/>
      <c r="P9182" s="4" t="str">
        <f t="shared" si="185"/>
        <v/>
      </c>
    </row>
    <row r="9183" spans="11:16" x14ac:dyDescent="0.25">
      <c r="K9183" s="5"/>
      <c r="P9183" s="4" t="str">
        <f t="shared" si="185"/>
        <v/>
      </c>
    </row>
    <row r="9184" spans="11:16" x14ac:dyDescent="0.25">
      <c r="K9184" s="5"/>
      <c r="P9184" s="4" t="str">
        <f t="shared" si="185"/>
        <v/>
      </c>
    </row>
    <row r="9185" spans="11:16" x14ac:dyDescent="0.25">
      <c r="K9185" s="5"/>
      <c r="P9185" s="4" t="str">
        <f t="shared" si="185"/>
        <v/>
      </c>
    </row>
    <row r="9186" spans="11:16" x14ac:dyDescent="0.25">
      <c r="K9186" s="5"/>
      <c r="P9186" s="4" t="str">
        <f t="shared" si="185"/>
        <v/>
      </c>
    </row>
    <row r="9187" spans="11:16" x14ac:dyDescent="0.25">
      <c r="K9187" s="5"/>
      <c r="P9187" s="4" t="str">
        <f t="shared" si="185"/>
        <v/>
      </c>
    </row>
    <row r="9188" spans="11:16" x14ac:dyDescent="0.25">
      <c r="K9188" s="5"/>
      <c r="P9188" s="4" t="str">
        <f t="shared" si="185"/>
        <v/>
      </c>
    </row>
    <row r="9189" spans="11:16" x14ac:dyDescent="0.25">
      <c r="K9189" s="5"/>
      <c r="P9189" s="4" t="str">
        <f t="shared" si="185"/>
        <v/>
      </c>
    </row>
    <row r="9190" spans="11:16" x14ac:dyDescent="0.25">
      <c r="K9190" s="5"/>
      <c r="P9190" s="4" t="str">
        <f t="shared" si="185"/>
        <v/>
      </c>
    </row>
    <row r="9191" spans="11:16" x14ac:dyDescent="0.25">
      <c r="K9191" s="5"/>
      <c r="P9191" s="4" t="str">
        <f t="shared" si="185"/>
        <v/>
      </c>
    </row>
    <row r="9192" spans="11:16" x14ac:dyDescent="0.25">
      <c r="K9192" s="5"/>
      <c r="P9192" s="4" t="str">
        <f t="shared" si="185"/>
        <v/>
      </c>
    </row>
    <row r="9193" spans="11:16" x14ac:dyDescent="0.25">
      <c r="K9193" s="5"/>
      <c r="P9193" s="4" t="str">
        <f t="shared" si="185"/>
        <v/>
      </c>
    </row>
    <row r="9194" spans="11:16" x14ac:dyDescent="0.25">
      <c r="K9194" s="5"/>
      <c r="P9194" s="4" t="str">
        <f t="shared" si="185"/>
        <v/>
      </c>
    </row>
    <row r="9195" spans="11:16" x14ac:dyDescent="0.25">
      <c r="K9195" s="5"/>
      <c r="P9195" s="4" t="str">
        <f t="shared" si="185"/>
        <v/>
      </c>
    </row>
    <row r="9196" spans="11:16" x14ac:dyDescent="0.25">
      <c r="K9196" s="5"/>
      <c r="P9196" s="4" t="str">
        <f t="shared" si="185"/>
        <v/>
      </c>
    </row>
    <row r="9197" spans="11:16" x14ac:dyDescent="0.25">
      <c r="K9197" s="5"/>
      <c r="P9197" s="4" t="str">
        <f t="shared" si="185"/>
        <v/>
      </c>
    </row>
    <row r="9198" spans="11:16" x14ac:dyDescent="0.25">
      <c r="K9198" s="5"/>
      <c r="P9198" s="4" t="str">
        <f t="shared" si="185"/>
        <v/>
      </c>
    </row>
    <row r="9199" spans="11:16" x14ac:dyDescent="0.25">
      <c r="K9199" s="5"/>
      <c r="P9199" s="4" t="str">
        <f t="shared" si="185"/>
        <v/>
      </c>
    </row>
    <row r="9200" spans="11:16" x14ac:dyDescent="0.25">
      <c r="K9200" s="5"/>
      <c r="P9200" s="4" t="str">
        <f t="shared" si="185"/>
        <v/>
      </c>
    </row>
    <row r="9201" spans="11:16" x14ac:dyDescent="0.25">
      <c r="K9201" s="5"/>
      <c r="P9201" s="4" t="str">
        <f t="shared" si="185"/>
        <v/>
      </c>
    </row>
    <row r="9202" spans="11:16" x14ac:dyDescent="0.25">
      <c r="K9202" s="5"/>
      <c r="P9202" s="4" t="str">
        <f t="shared" si="185"/>
        <v/>
      </c>
    </row>
    <row r="9203" spans="11:16" x14ac:dyDescent="0.25">
      <c r="K9203" s="5"/>
      <c r="P9203" s="4" t="str">
        <f t="shared" si="185"/>
        <v/>
      </c>
    </row>
    <row r="9204" spans="11:16" x14ac:dyDescent="0.25">
      <c r="K9204" s="5"/>
      <c r="P9204" s="4" t="str">
        <f t="shared" si="185"/>
        <v/>
      </c>
    </row>
    <row r="9205" spans="11:16" x14ac:dyDescent="0.25">
      <c r="K9205" s="5"/>
      <c r="P9205" s="4" t="str">
        <f t="shared" si="185"/>
        <v/>
      </c>
    </row>
    <row r="9206" spans="11:16" x14ac:dyDescent="0.25">
      <c r="K9206" s="5"/>
      <c r="P9206" s="4" t="str">
        <f t="shared" si="185"/>
        <v/>
      </c>
    </row>
    <row r="9207" spans="11:16" x14ac:dyDescent="0.25">
      <c r="K9207" s="5"/>
      <c r="P9207" s="4" t="str">
        <f t="shared" si="185"/>
        <v/>
      </c>
    </row>
    <row r="9208" spans="11:16" x14ac:dyDescent="0.25">
      <c r="K9208" s="5"/>
      <c r="P9208" s="4" t="str">
        <f t="shared" si="185"/>
        <v/>
      </c>
    </row>
    <row r="9209" spans="11:16" x14ac:dyDescent="0.25">
      <c r="K9209" s="5"/>
      <c r="P9209" s="4" t="str">
        <f t="shared" si="185"/>
        <v/>
      </c>
    </row>
    <row r="9210" spans="11:16" x14ac:dyDescent="0.25">
      <c r="K9210" s="5"/>
      <c r="P9210" s="4" t="str">
        <f t="shared" si="185"/>
        <v/>
      </c>
    </row>
    <row r="9211" spans="11:16" x14ac:dyDescent="0.25">
      <c r="K9211" s="5"/>
      <c r="P9211" s="4" t="str">
        <f t="shared" si="185"/>
        <v/>
      </c>
    </row>
    <row r="9212" spans="11:16" x14ac:dyDescent="0.25">
      <c r="K9212" s="5"/>
      <c r="P9212" s="4" t="str">
        <f t="shared" si="185"/>
        <v/>
      </c>
    </row>
    <row r="9213" spans="11:16" x14ac:dyDescent="0.25">
      <c r="K9213" s="5"/>
      <c r="P9213" s="4" t="str">
        <f t="shared" si="185"/>
        <v/>
      </c>
    </row>
    <row r="9214" spans="11:16" x14ac:dyDescent="0.25">
      <c r="K9214" s="5"/>
      <c r="P9214" s="4" t="str">
        <f t="shared" si="185"/>
        <v/>
      </c>
    </row>
    <row r="9215" spans="11:16" x14ac:dyDescent="0.25">
      <c r="K9215" s="5"/>
      <c r="P9215" s="4" t="str">
        <f t="shared" si="185"/>
        <v/>
      </c>
    </row>
    <row r="9216" spans="11:16" x14ac:dyDescent="0.25">
      <c r="K9216" s="5"/>
      <c r="P9216" s="4" t="str">
        <f t="shared" si="185"/>
        <v/>
      </c>
    </row>
    <row r="9217" spans="11:16" x14ac:dyDescent="0.25">
      <c r="K9217" s="5"/>
      <c r="P9217" s="4" t="str">
        <f t="shared" si="185"/>
        <v/>
      </c>
    </row>
    <row r="9218" spans="11:16" x14ac:dyDescent="0.25">
      <c r="K9218" s="5"/>
      <c r="P9218" s="4" t="str">
        <f t="shared" si="185"/>
        <v/>
      </c>
    </row>
    <row r="9219" spans="11:16" x14ac:dyDescent="0.25">
      <c r="K9219" s="5"/>
      <c r="P9219" s="4" t="str">
        <f t="shared" ref="P9219:P9282" si="186">LEFT($A9219,22)</f>
        <v/>
      </c>
    </row>
    <row r="9220" spans="11:16" x14ac:dyDescent="0.25">
      <c r="K9220" s="5"/>
      <c r="P9220" s="4" t="str">
        <f t="shared" si="186"/>
        <v/>
      </c>
    </row>
    <row r="9221" spans="11:16" x14ac:dyDescent="0.25">
      <c r="K9221" s="5"/>
      <c r="P9221" s="4" t="str">
        <f t="shared" si="186"/>
        <v/>
      </c>
    </row>
    <row r="9222" spans="11:16" x14ac:dyDescent="0.25">
      <c r="K9222" s="5"/>
      <c r="P9222" s="4" t="str">
        <f t="shared" si="186"/>
        <v/>
      </c>
    </row>
    <row r="9223" spans="11:16" x14ac:dyDescent="0.25">
      <c r="K9223" s="5"/>
      <c r="P9223" s="4" t="str">
        <f t="shared" si="186"/>
        <v/>
      </c>
    </row>
    <row r="9224" spans="11:16" x14ac:dyDescent="0.25">
      <c r="K9224" s="5"/>
      <c r="P9224" s="4" t="str">
        <f t="shared" si="186"/>
        <v/>
      </c>
    </row>
    <row r="9225" spans="11:16" x14ac:dyDescent="0.25">
      <c r="K9225" s="5"/>
      <c r="P9225" s="4" t="str">
        <f t="shared" si="186"/>
        <v/>
      </c>
    </row>
    <row r="9226" spans="11:16" x14ac:dyDescent="0.25">
      <c r="K9226" s="5"/>
      <c r="P9226" s="4" t="str">
        <f t="shared" si="186"/>
        <v/>
      </c>
    </row>
    <row r="9227" spans="11:16" x14ac:dyDescent="0.25">
      <c r="K9227" s="5"/>
      <c r="P9227" s="4" t="str">
        <f t="shared" si="186"/>
        <v/>
      </c>
    </row>
    <row r="9228" spans="11:16" x14ac:dyDescent="0.25">
      <c r="K9228" s="5"/>
      <c r="P9228" s="4" t="str">
        <f t="shared" si="186"/>
        <v/>
      </c>
    </row>
    <row r="9229" spans="11:16" x14ac:dyDescent="0.25">
      <c r="K9229" s="5"/>
      <c r="P9229" s="4" t="str">
        <f t="shared" si="186"/>
        <v/>
      </c>
    </row>
    <row r="9230" spans="11:16" x14ac:dyDescent="0.25">
      <c r="K9230" s="5"/>
      <c r="P9230" s="4" t="str">
        <f t="shared" si="186"/>
        <v/>
      </c>
    </row>
    <row r="9231" spans="11:16" x14ac:dyDescent="0.25">
      <c r="K9231" s="5"/>
      <c r="P9231" s="4" t="str">
        <f t="shared" si="186"/>
        <v/>
      </c>
    </row>
    <row r="9232" spans="11:16" x14ac:dyDescent="0.25">
      <c r="K9232" s="5"/>
      <c r="P9232" s="4" t="str">
        <f t="shared" si="186"/>
        <v/>
      </c>
    </row>
    <row r="9233" spans="11:16" x14ac:dyDescent="0.25">
      <c r="K9233" s="5"/>
      <c r="P9233" s="4" t="str">
        <f t="shared" si="186"/>
        <v/>
      </c>
    </row>
    <row r="9234" spans="11:16" x14ac:dyDescent="0.25">
      <c r="K9234" s="5"/>
      <c r="P9234" s="4" t="str">
        <f t="shared" si="186"/>
        <v/>
      </c>
    </row>
    <row r="9235" spans="11:16" x14ac:dyDescent="0.25">
      <c r="K9235" s="5"/>
      <c r="P9235" s="4" t="str">
        <f t="shared" si="186"/>
        <v/>
      </c>
    </row>
    <row r="9236" spans="11:16" x14ac:dyDescent="0.25">
      <c r="K9236" s="5"/>
      <c r="P9236" s="4" t="str">
        <f t="shared" si="186"/>
        <v/>
      </c>
    </row>
    <row r="9237" spans="11:16" x14ac:dyDescent="0.25">
      <c r="K9237" s="5"/>
      <c r="P9237" s="4" t="str">
        <f t="shared" si="186"/>
        <v/>
      </c>
    </row>
    <row r="9238" spans="11:16" x14ac:dyDescent="0.25">
      <c r="K9238" s="5"/>
      <c r="P9238" s="4" t="str">
        <f t="shared" si="186"/>
        <v/>
      </c>
    </row>
    <row r="9239" spans="11:16" x14ac:dyDescent="0.25">
      <c r="K9239" s="5"/>
      <c r="P9239" s="4" t="str">
        <f t="shared" si="186"/>
        <v/>
      </c>
    </row>
    <row r="9240" spans="11:16" x14ac:dyDescent="0.25">
      <c r="K9240" s="5"/>
      <c r="P9240" s="4" t="str">
        <f t="shared" si="186"/>
        <v/>
      </c>
    </row>
    <row r="9241" spans="11:16" x14ac:dyDescent="0.25">
      <c r="K9241" s="5"/>
      <c r="P9241" s="4" t="str">
        <f t="shared" si="186"/>
        <v/>
      </c>
    </row>
    <row r="9242" spans="11:16" x14ac:dyDescent="0.25">
      <c r="K9242" s="5"/>
      <c r="P9242" s="4" t="str">
        <f t="shared" si="186"/>
        <v/>
      </c>
    </row>
    <row r="9243" spans="11:16" x14ac:dyDescent="0.25">
      <c r="K9243" s="5"/>
      <c r="P9243" s="4" t="str">
        <f t="shared" si="186"/>
        <v/>
      </c>
    </row>
    <row r="9244" spans="11:16" x14ac:dyDescent="0.25">
      <c r="K9244" s="5"/>
      <c r="P9244" s="4" t="str">
        <f t="shared" si="186"/>
        <v/>
      </c>
    </row>
    <row r="9245" spans="11:16" x14ac:dyDescent="0.25">
      <c r="K9245" s="5"/>
      <c r="P9245" s="4" t="str">
        <f t="shared" si="186"/>
        <v/>
      </c>
    </row>
    <row r="9246" spans="11:16" x14ac:dyDescent="0.25">
      <c r="K9246" s="5"/>
      <c r="P9246" s="4" t="str">
        <f t="shared" si="186"/>
        <v/>
      </c>
    </row>
    <row r="9247" spans="11:16" x14ac:dyDescent="0.25">
      <c r="K9247" s="5"/>
      <c r="P9247" s="4" t="str">
        <f t="shared" si="186"/>
        <v/>
      </c>
    </row>
    <row r="9248" spans="11:16" x14ac:dyDescent="0.25">
      <c r="K9248" s="5"/>
      <c r="P9248" s="4" t="str">
        <f t="shared" si="186"/>
        <v/>
      </c>
    </row>
    <row r="9249" spans="11:16" x14ac:dyDescent="0.25">
      <c r="K9249" s="5"/>
      <c r="P9249" s="4" t="str">
        <f t="shared" si="186"/>
        <v/>
      </c>
    </row>
    <row r="9250" spans="11:16" x14ac:dyDescent="0.25">
      <c r="K9250" s="5"/>
      <c r="P9250" s="4" t="str">
        <f t="shared" si="186"/>
        <v/>
      </c>
    </row>
    <row r="9251" spans="11:16" x14ac:dyDescent="0.25">
      <c r="K9251" s="5"/>
      <c r="P9251" s="4" t="str">
        <f t="shared" si="186"/>
        <v/>
      </c>
    </row>
    <row r="9252" spans="11:16" x14ac:dyDescent="0.25">
      <c r="K9252" s="5"/>
      <c r="P9252" s="4" t="str">
        <f t="shared" si="186"/>
        <v/>
      </c>
    </row>
    <row r="9253" spans="11:16" x14ac:dyDescent="0.25">
      <c r="K9253" s="5"/>
      <c r="P9253" s="4" t="str">
        <f t="shared" si="186"/>
        <v/>
      </c>
    </row>
    <row r="9254" spans="11:16" x14ac:dyDescent="0.25">
      <c r="K9254" s="5"/>
      <c r="P9254" s="4" t="str">
        <f t="shared" si="186"/>
        <v/>
      </c>
    </row>
    <row r="9255" spans="11:16" x14ac:dyDescent="0.25">
      <c r="K9255" s="5"/>
      <c r="P9255" s="4" t="str">
        <f t="shared" si="186"/>
        <v/>
      </c>
    </row>
    <row r="9256" spans="11:16" x14ac:dyDescent="0.25">
      <c r="K9256" s="5"/>
      <c r="P9256" s="4" t="str">
        <f t="shared" si="186"/>
        <v/>
      </c>
    </row>
    <row r="9257" spans="11:16" x14ac:dyDescent="0.25">
      <c r="K9257" s="5"/>
      <c r="P9257" s="4" t="str">
        <f t="shared" si="186"/>
        <v/>
      </c>
    </row>
    <row r="9258" spans="11:16" x14ac:dyDescent="0.25">
      <c r="K9258" s="5"/>
      <c r="P9258" s="4" t="str">
        <f t="shared" si="186"/>
        <v/>
      </c>
    </row>
    <row r="9259" spans="11:16" x14ac:dyDescent="0.25">
      <c r="K9259" s="5"/>
      <c r="P9259" s="4" t="str">
        <f t="shared" si="186"/>
        <v/>
      </c>
    </row>
    <row r="9260" spans="11:16" x14ac:dyDescent="0.25">
      <c r="K9260" s="5"/>
      <c r="P9260" s="4" t="str">
        <f t="shared" si="186"/>
        <v/>
      </c>
    </row>
    <row r="9261" spans="11:16" x14ac:dyDescent="0.25">
      <c r="K9261" s="5"/>
      <c r="P9261" s="4" t="str">
        <f t="shared" si="186"/>
        <v/>
      </c>
    </row>
    <row r="9262" spans="11:16" x14ac:dyDescent="0.25">
      <c r="K9262" s="5"/>
      <c r="P9262" s="4" t="str">
        <f t="shared" si="186"/>
        <v/>
      </c>
    </row>
    <row r="9263" spans="11:16" x14ac:dyDescent="0.25">
      <c r="K9263" s="5"/>
      <c r="P9263" s="4" t="str">
        <f t="shared" si="186"/>
        <v/>
      </c>
    </row>
    <row r="9264" spans="11:16" x14ac:dyDescent="0.25">
      <c r="K9264" s="5"/>
      <c r="P9264" s="4" t="str">
        <f t="shared" si="186"/>
        <v/>
      </c>
    </row>
    <row r="9265" spans="11:16" x14ac:dyDescent="0.25">
      <c r="K9265" s="5"/>
      <c r="P9265" s="4" t="str">
        <f t="shared" si="186"/>
        <v/>
      </c>
    </row>
    <row r="9266" spans="11:16" x14ac:dyDescent="0.25">
      <c r="K9266" s="5"/>
      <c r="P9266" s="4" t="str">
        <f t="shared" si="186"/>
        <v/>
      </c>
    </row>
    <row r="9267" spans="11:16" x14ac:dyDescent="0.25">
      <c r="K9267" s="5"/>
      <c r="P9267" s="4" t="str">
        <f t="shared" si="186"/>
        <v/>
      </c>
    </row>
    <row r="9268" spans="11:16" x14ac:dyDescent="0.25">
      <c r="K9268" s="5"/>
      <c r="P9268" s="4" t="str">
        <f t="shared" si="186"/>
        <v/>
      </c>
    </row>
    <row r="9269" spans="11:16" x14ac:dyDescent="0.25">
      <c r="K9269" s="5"/>
      <c r="P9269" s="4" t="str">
        <f t="shared" si="186"/>
        <v/>
      </c>
    </row>
    <row r="9270" spans="11:16" x14ac:dyDescent="0.25">
      <c r="K9270" s="5"/>
      <c r="P9270" s="4" t="str">
        <f t="shared" si="186"/>
        <v/>
      </c>
    </row>
    <row r="9271" spans="11:16" x14ac:dyDescent="0.25">
      <c r="K9271" s="5"/>
      <c r="P9271" s="4" t="str">
        <f t="shared" si="186"/>
        <v/>
      </c>
    </row>
    <row r="9272" spans="11:16" x14ac:dyDescent="0.25">
      <c r="K9272" s="5"/>
      <c r="P9272" s="4" t="str">
        <f t="shared" si="186"/>
        <v/>
      </c>
    </row>
    <row r="9273" spans="11:16" x14ac:dyDescent="0.25">
      <c r="K9273" s="5"/>
      <c r="P9273" s="4" t="str">
        <f t="shared" si="186"/>
        <v/>
      </c>
    </row>
    <row r="9274" spans="11:16" x14ac:dyDescent="0.25">
      <c r="K9274" s="5"/>
      <c r="P9274" s="4" t="str">
        <f t="shared" si="186"/>
        <v/>
      </c>
    </row>
    <row r="9275" spans="11:16" x14ac:dyDescent="0.25">
      <c r="K9275" s="5"/>
      <c r="P9275" s="4" t="str">
        <f t="shared" si="186"/>
        <v/>
      </c>
    </row>
    <row r="9276" spans="11:16" x14ac:dyDescent="0.25">
      <c r="K9276" s="5"/>
      <c r="P9276" s="4" t="str">
        <f t="shared" si="186"/>
        <v/>
      </c>
    </row>
    <row r="9277" spans="11:16" x14ac:dyDescent="0.25">
      <c r="K9277" s="5"/>
      <c r="P9277" s="4" t="str">
        <f t="shared" si="186"/>
        <v/>
      </c>
    </row>
    <row r="9278" spans="11:16" x14ac:dyDescent="0.25">
      <c r="K9278" s="5"/>
      <c r="P9278" s="4" t="str">
        <f t="shared" si="186"/>
        <v/>
      </c>
    </row>
    <row r="9279" spans="11:16" x14ac:dyDescent="0.25">
      <c r="K9279" s="5"/>
      <c r="P9279" s="4" t="str">
        <f t="shared" si="186"/>
        <v/>
      </c>
    </row>
    <row r="9280" spans="11:16" x14ac:dyDescent="0.25">
      <c r="K9280" s="5"/>
      <c r="P9280" s="4" t="str">
        <f t="shared" si="186"/>
        <v/>
      </c>
    </row>
    <row r="9281" spans="11:16" x14ac:dyDescent="0.25">
      <c r="K9281" s="5"/>
      <c r="P9281" s="4" t="str">
        <f t="shared" si="186"/>
        <v/>
      </c>
    </row>
    <row r="9282" spans="11:16" x14ac:dyDescent="0.25">
      <c r="K9282" s="5"/>
      <c r="P9282" s="4" t="str">
        <f t="shared" si="186"/>
        <v/>
      </c>
    </row>
    <row r="9283" spans="11:16" x14ac:dyDescent="0.25">
      <c r="K9283" s="5"/>
      <c r="P9283" s="4" t="str">
        <f t="shared" ref="P9283:P9346" si="187">LEFT($A9283,22)</f>
        <v/>
      </c>
    </row>
    <row r="9284" spans="11:16" x14ac:dyDescent="0.25">
      <c r="K9284" s="5"/>
      <c r="P9284" s="4" t="str">
        <f t="shared" si="187"/>
        <v/>
      </c>
    </row>
    <row r="9285" spans="11:16" x14ac:dyDescent="0.25">
      <c r="K9285" s="5"/>
      <c r="P9285" s="4" t="str">
        <f t="shared" si="187"/>
        <v/>
      </c>
    </row>
    <row r="9286" spans="11:16" x14ac:dyDescent="0.25">
      <c r="K9286" s="5"/>
      <c r="P9286" s="4" t="str">
        <f t="shared" si="187"/>
        <v/>
      </c>
    </row>
    <row r="9287" spans="11:16" x14ac:dyDescent="0.25">
      <c r="K9287" s="5"/>
      <c r="P9287" s="4" t="str">
        <f t="shared" si="187"/>
        <v/>
      </c>
    </row>
    <row r="9288" spans="11:16" x14ac:dyDescent="0.25">
      <c r="K9288" s="5"/>
      <c r="P9288" s="4" t="str">
        <f t="shared" si="187"/>
        <v/>
      </c>
    </row>
    <row r="9289" spans="11:16" x14ac:dyDescent="0.25">
      <c r="K9289" s="5"/>
      <c r="P9289" s="4" t="str">
        <f t="shared" si="187"/>
        <v/>
      </c>
    </row>
    <row r="9290" spans="11:16" x14ac:dyDescent="0.25">
      <c r="K9290" s="5"/>
      <c r="P9290" s="4" t="str">
        <f t="shared" si="187"/>
        <v/>
      </c>
    </row>
    <row r="9291" spans="11:16" x14ac:dyDescent="0.25">
      <c r="K9291" s="5"/>
      <c r="P9291" s="4" t="str">
        <f t="shared" si="187"/>
        <v/>
      </c>
    </row>
    <row r="9292" spans="11:16" x14ac:dyDescent="0.25">
      <c r="K9292" s="5"/>
      <c r="P9292" s="4" t="str">
        <f t="shared" si="187"/>
        <v/>
      </c>
    </row>
    <row r="9293" spans="11:16" x14ac:dyDescent="0.25">
      <c r="K9293" s="5"/>
      <c r="P9293" s="4" t="str">
        <f t="shared" si="187"/>
        <v/>
      </c>
    </row>
    <row r="9294" spans="11:16" x14ac:dyDescent="0.25">
      <c r="K9294" s="5"/>
      <c r="P9294" s="4" t="str">
        <f t="shared" si="187"/>
        <v/>
      </c>
    </row>
    <row r="9295" spans="11:16" x14ac:dyDescent="0.25">
      <c r="K9295" s="5"/>
      <c r="P9295" s="4" t="str">
        <f t="shared" si="187"/>
        <v/>
      </c>
    </row>
    <row r="9296" spans="11:16" x14ac:dyDescent="0.25">
      <c r="K9296" s="5"/>
      <c r="P9296" s="4" t="str">
        <f t="shared" si="187"/>
        <v/>
      </c>
    </row>
    <row r="9297" spans="11:16" x14ac:dyDescent="0.25">
      <c r="K9297" s="5"/>
      <c r="P9297" s="4" t="str">
        <f t="shared" si="187"/>
        <v/>
      </c>
    </row>
    <row r="9298" spans="11:16" x14ac:dyDescent="0.25">
      <c r="K9298" s="5"/>
      <c r="P9298" s="4" t="str">
        <f t="shared" si="187"/>
        <v/>
      </c>
    </row>
    <row r="9299" spans="11:16" x14ac:dyDescent="0.25">
      <c r="K9299" s="5"/>
      <c r="P9299" s="4" t="str">
        <f t="shared" si="187"/>
        <v/>
      </c>
    </row>
    <row r="9300" spans="11:16" x14ac:dyDescent="0.25">
      <c r="K9300" s="5"/>
      <c r="P9300" s="4" t="str">
        <f t="shared" si="187"/>
        <v/>
      </c>
    </row>
    <row r="9301" spans="11:16" x14ac:dyDescent="0.25">
      <c r="K9301" s="5"/>
      <c r="P9301" s="4" t="str">
        <f t="shared" si="187"/>
        <v/>
      </c>
    </row>
    <row r="9302" spans="11:16" x14ac:dyDescent="0.25">
      <c r="K9302" s="5"/>
      <c r="P9302" s="4" t="str">
        <f t="shared" si="187"/>
        <v/>
      </c>
    </row>
    <row r="9303" spans="11:16" x14ac:dyDescent="0.25">
      <c r="K9303" s="5"/>
      <c r="P9303" s="4" t="str">
        <f t="shared" si="187"/>
        <v/>
      </c>
    </row>
    <row r="9304" spans="11:16" x14ac:dyDescent="0.25">
      <c r="K9304" s="5"/>
      <c r="P9304" s="4" t="str">
        <f t="shared" si="187"/>
        <v/>
      </c>
    </row>
    <row r="9305" spans="11:16" x14ac:dyDescent="0.25">
      <c r="K9305" s="5"/>
      <c r="P9305" s="4" t="str">
        <f t="shared" si="187"/>
        <v/>
      </c>
    </row>
    <row r="9306" spans="11:16" x14ac:dyDescent="0.25">
      <c r="K9306" s="5"/>
      <c r="P9306" s="4" t="str">
        <f t="shared" si="187"/>
        <v/>
      </c>
    </row>
    <row r="9307" spans="11:16" x14ac:dyDescent="0.25">
      <c r="K9307" s="5"/>
      <c r="P9307" s="4" t="str">
        <f t="shared" si="187"/>
        <v/>
      </c>
    </row>
    <row r="9308" spans="11:16" x14ac:dyDescent="0.25">
      <c r="K9308" s="5"/>
      <c r="P9308" s="4" t="str">
        <f t="shared" si="187"/>
        <v/>
      </c>
    </row>
    <row r="9309" spans="11:16" x14ac:dyDescent="0.25">
      <c r="K9309" s="5"/>
      <c r="P9309" s="4" t="str">
        <f t="shared" si="187"/>
        <v/>
      </c>
    </row>
    <row r="9310" spans="11:16" x14ac:dyDescent="0.25">
      <c r="K9310" s="5"/>
      <c r="P9310" s="4" t="str">
        <f t="shared" si="187"/>
        <v/>
      </c>
    </row>
    <row r="9311" spans="11:16" x14ac:dyDescent="0.25">
      <c r="K9311" s="5"/>
      <c r="P9311" s="4" t="str">
        <f t="shared" si="187"/>
        <v/>
      </c>
    </row>
    <row r="9312" spans="11:16" x14ac:dyDescent="0.25">
      <c r="K9312" s="5"/>
      <c r="P9312" s="4" t="str">
        <f t="shared" si="187"/>
        <v/>
      </c>
    </row>
    <row r="9313" spans="11:16" x14ac:dyDescent="0.25">
      <c r="K9313" s="5"/>
      <c r="P9313" s="4" t="str">
        <f t="shared" si="187"/>
        <v/>
      </c>
    </row>
    <row r="9314" spans="11:16" x14ac:dyDescent="0.25">
      <c r="K9314" s="5"/>
      <c r="P9314" s="4" t="str">
        <f t="shared" si="187"/>
        <v/>
      </c>
    </row>
    <row r="9315" spans="11:16" x14ac:dyDescent="0.25">
      <c r="K9315" s="5"/>
      <c r="P9315" s="4" t="str">
        <f t="shared" si="187"/>
        <v/>
      </c>
    </row>
    <row r="9316" spans="11:16" x14ac:dyDescent="0.25">
      <c r="K9316" s="5"/>
      <c r="P9316" s="4" t="str">
        <f t="shared" si="187"/>
        <v/>
      </c>
    </row>
    <row r="9317" spans="11:16" x14ac:dyDescent="0.25">
      <c r="K9317" s="5"/>
      <c r="P9317" s="4" t="str">
        <f t="shared" si="187"/>
        <v/>
      </c>
    </row>
    <row r="9318" spans="11:16" x14ac:dyDescent="0.25">
      <c r="K9318" s="5"/>
      <c r="P9318" s="4" t="str">
        <f t="shared" si="187"/>
        <v/>
      </c>
    </row>
    <row r="9319" spans="11:16" x14ac:dyDescent="0.25">
      <c r="K9319" s="5"/>
      <c r="P9319" s="4" t="str">
        <f t="shared" si="187"/>
        <v/>
      </c>
    </row>
    <row r="9320" spans="11:16" x14ac:dyDescent="0.25">
      <c r="K9320" s="5"/>
      <c r="P9320" s="4" t="str">
        <f t="shared" si="187"/>
        <v/>
      </c>
    </row>
    <row r="9321" spans="11:16" x14ac:dyDescent="0.25">
      <c r="K9321" s="5"/>
      <c r="P9321" s="4" t="str">
        <f t="shared" si="187"/>
        <v/>
      </c>
    </row>
    <row r="9322" spans="11:16" x14ac:dyDescent="0.25">
      <c r="K9322" s="5"/>
      <c r="P9322" s="4" t="str">
        <f t="shared" si="187"/>
        <v/>
      </c>
    </row>
    <row r="9323" spans="11:16" x14ac:dyDescent="0.25">
      <c r="K9323" s="5"/>
      <c r="P9323" s="4" t="str">
        <f t="shared" si="187"/>
        <v/>
      </c>
    </row>
    <row r="9324" spans="11:16" x14ac:dyDescent="0.25">
      <c r="K9324" s="5"/>
      <c r="P9324" s="4" t="str">
        <f t="shared" si="187"/>
        <v/>
      </c>
    </row>
    <row r="9325" spans="11:16" x14ac:dyDescent="0.25">
      <c r="K9325" s="5"/>
      <c r="P9325" s="4" t="str">
        <f t="shared" si="187"/>
        <v/>
      </c>
    </row>
    <row r="9326" spans="11:16" x14ac:dyDescent="0.25">
      <c r="K9326" s="5"/>
      <c r="P9326" s="4" t="str">
        <f t="shared" si="187"/>
        <v/>
      </c>
    </row>
    <row r="9327" spans="11:16" x14ac:dyDescent="0.25">
      <c r="K9327" s="5"/>
      <c r="P9327" s="4" t="str">
        <f t="shared" si="187"/>
        <v/>
      </c>
    </row>
    <row r="9328" spans="11:16" x14ac:dyDescent="0.25">
      <c r="K9328" s="5"/>
      <c r="P9328" s="4" t="str">
        <f t="shared" si="187"/>
        <v/>
      </c>
    </row>
    <row r="9329" spans="11:16" x14ac:dyDescent="0.25">
      <c r="K9329" s="5"/>
      <c r="P9329" s="4" t="str">
        <f t="shared" si="187"/>
        <v/>
      </c>
    </row>
    <row r="9330" spans="11:16" x14ac:dyDescent="0.25">
      <c r="K9330" s="5"/>
      <c r="P9330" s="4" t="str">
        <f t="shared" si="187"/>
        <v/>
      </c>
    </row>
    <row r="9331" spans="11:16" x14ac:dyDescent="0.25">
      <c r="K9331" s="5"/>
      <c r="P9331" s="4" t="str">
        <f t="shared" si="187"/>
        <v/>
      </c>
    </row>
    <row r="9332" spans="11:16" x14ac:dyDescent="0.25">
      <c r="K9332" s="5"/>
      <c r="P9332" s="4" t="str">
        <f t="shared" si="187"/>
        <v/>
      </c>
    </row>
    <row r="9333" spans="11:16" x14ac:dyDescent="0.25">
      <c r="K9333" s="5"/>
      <c r="P9333" s="4" t="str">
        <f t="shared" si="187"/>
        <v/>
      </c>
    </row>
    <row r="9334" spans="11:16" x14ac:dyDescent="0.25">
      <c r="K9334" s="5"/>
      <c r="P9334" s="4" t="str">
        <f t="shared" si="187"/>
        <v/>
      </c>
    </row>
    <row r="9335" spans="11:16" x14ac:dyDescent="0.25">
      <c r="K9335" s="5"/>
      <c r="P9335" s="4" t="str">
        <f t="shared" si="187"/>
        <v/>
      </c>
    </row>
    <row r="9336" spans="11:16" x14ac:dyDescent="0.25">
      <c r="K9336" s="5"/>
      <c r="P9336" s="4" t="str">
        <f t="shared" si="187"/>
        <v/>
      </c>
    </row>
    <row r="9337" spans="11:16" x14ac:dyDescent="0.25">
      <c r="K9337" s="5"/>
      <c r="P9337" s="4" t="str">
        <f t="shared" si="187"/>
        <v/>
      </c>
    </row>
    <row r="9338" spans="11:16" x14ac:dyDescent="0.25">
      <c r="K9338" s="5"/>
      <c r="P9338" s="4" t="str">
        <f t="shared" si="187"/>
        <v/>
      </c>
    </row>
    <row r="9339" spans="11:16" x14ac:dyDescent="0.25">
      <c r="K9339" s="5"/>
      <c r="P9339" s="4" t="str">
        <f t="shared" si="187"/>
        <v/>
      </c>
    </row>
    <row r="9340" spans="11:16" x14ac:dyDescent="0.25">
      <c r="K9340" s="5"/>
      <c r="P9340" s="4" t="str">
        <f t="shared" si="187"/>
        <v/>
      </c>
    </row>
    <row r="9341" spans="11:16" x14ac:dyDescent="0.25">
      <c r="K9341" s="5"/>
      <c r="P9341" s="4" t="str">
        <f t="shared" si="187"/>
        <v/>
      </c>
    </row>
    <row r="9342" spans="11:16" x14ac:dyDescent="0.25">
      <c r="K9342" s="5"/>
      <c r="P9342" s="4" t="str">
        <f t="shared" si="187"/>
        <v/>
      </c>
    </row>
    <row r="9343" spans="11:16" x14ac:dyDescent="0.25">
      <c r="K9343" s="5"/>
      <c r="P9343" s="4" t="str">
        <f t="shared" si="187"/>
        <v/>
      </c>
    </row>
    <row r="9344" spans="11:16" x14ac:dyDescent="0.25">
      <c r="K9344" s="5"/>
      <c r="P9344" s="4" t="str">
        <f t="shared" si="187"/>
        <v/>
      </c>
    </row>
    <row r="9345" spans="11:16" x14ac:dyDescent="0.25">
      <c r="K9345" s="5"/>
      <c r="P9345" s="4" t="str">
        <f t="shared" si="187"/>
        <v/>
      </c>
    </row>
    <row r="9346" spans="11:16" x14ac:dyDescent="0.25">
      <c r="K9346" s="5"/>
      <c r="P9346" s="4" t="str">
        <f t="shared" si="187"/>
        <v/>
      </c>
    </row>
    <row r="9347" spans="11:16" x14ac:dyDescent="0.25">
      <c r="K9347" s="5"/>
      <c r="P9347" s="4" t="str">
        <f t="shared" ref="P9347:P9410" si="188">LEFT($A9347,22)</f>
        <v/>
      </c>
    </row>
    <row r="9348" spans="11:16" x14ac:dyDescent="0.25">
      <c r="K9348" s="5"/>
      <c r="P9348" s="4" t="str">
        <f t="shared" si="188"/>
        <v/>
      </c>
    </row>
    <row r="9349" spans="11:16" x14ac:dyDescent="0.25">
      <c r="K9349" s="5"/>
      <c r="P9349" s="4" t="str">
        <f t="shared" si="188"/>
        <v/>
      </c>
    </row>
    <row r="9350" spans="11:16" x14ac:dyDescent="0.25">
      <c r="K9350" s="5"/>
      <c r="P9350" s="4" t="str">
        <f t="shared" si="188"/>
        <v/>
      </c>
    </row>
    <row r="9351" spans="11:16" x14ac:dyDescent="0.25">
      <c r="K9351" s="5"/>
      <c r="P9351" s="4" t="str">
        <f t="shared" si="188"/>
        <v/>
      </c>
    </row>
    <row r="9352" spans="11:16" x14ac:dyDescent="0.25">
      <c r="K9352" s="5"/>
      <c r="P9352" s="4" t="str">
        <f t="shared" si="188"/>
        <v/>
      </c>
    </row>
    <row r="9353" spans="11:16" x14ac:dyDescent="0.25">
      <c r="K9353" s="5"/>
      <c r="P9353" s="4" t="str">
        <f t="shared" si="188"/>
        <v/>
      </c>
    </row>
    <row r="9354" spans="11:16" x14ac:dyDescent="0.25">
      <c r="K9354" s="5"/>
      <c r="P9354" s="4" t="str">
        <f t="shared" si="188"/>
        <v/>
      </c>
    </row>
    <row r="9355" spans="11:16" x14ac:dyDescent="0.25">
      <c r="K9355" s="5"/>
      <c r="P9355" s="4" t="str">
        <f t="shared" si="188"/>
        <v/>
      </c>
    </row>
    <row r="9356" spans="11:16" x14ac:dyDescent="0.25">
      <c r="K9356" s="5"/>
      <c r="P9356" s="4" t="str">
        <f t="shared" si="188"/>
        <v/>
      </c>
    </row>
    <row r="9357" spans="11:16" x14ac:dyDescent="0.25">
      <c r="K9357" s="5"/>
      <c r="P9357" s="4" t="str">
        <f t="shared" si="188"/>
        <v/>
      </c>
    </row>
    <row r="9358" spans="11:16" x14ac:dyDescent="0.25">
      <c r="K9358" s="5"/>
      <c r="P9358" s="4" t="str">
        <f t="shared" si="188"/>
        <v/>
      </c>
    </row>
    <row r="9359" spans="11:16" x14ac:dyDescent="0.25">
      <c r="K9359" s="5"/>
      <c r="P9359" s="4" t="str">
        <f t="shared" si="188"/>
        <v/>
      </c>
    </row>
    <row r="9360" spans="11:16" x14ac:dyDescent="0.25">
      <c r="K9360" s="5"/>
      <c r="P9360" s="4" t="str">
        <f t="shared" si="188"/>
        <v/>
      </c>
    </row>
    <row r="9361" spans="11:16" x14ac:dyDescent="0.25">
      <c r="K9361" s="5"/>
      <c r="P9361" s="4" t="str">
        <f t="shared" si="188"/>
        <v/>
      </c>
    </row>
    <row r="9362" spans="11:16" x14ac:dyDescent="0.25">
      <c r="K9362" s="5"/>
      <c r="P9362" s="4" t="str">
        <f t="shared" si="188"/>
        <v/>
      </c>
    </row>
    <row r="9363" spans="11:16" x14ac:dyDescent="0.25">
      <c r="K9363" s="5"/>
      <c r="P9363" s="4" t="str">
        <f t="shared" si="188"/>
        <v/>
      </c>
    </row>
    <row r="9364" spans="11:16" x14ac:dyDescent="0.25">
      <c r="K9364" s="5"/>
      <c r="P9364" s="4" t="str">
        <f t="shared" si="188"/>
        <v/>
      </c>
    </row>
    <row r="9365" spans="11:16" x14ac:dyDescent="0.25">
      <c r="K9365" s="5"/>
      <c r="P9365" s="4" t="str">
        <f t="shared" si="188"/>
        <v/>
      </c>
    </row>
    <row r="9366" spans="11:16" x14ac:dyDescent="0.25">
      <c r="K9366" s="5"/>
      <c r="P9366" s="4" t="str">
        <f t="shared" si="188"/>
        <v/>
      </c>
    </row>
    <row r="9367" spans="11:16" x14ac:dyDescent="0.25">
      <c r="K9367" s="5"/>
      <c r="P9367" s="4" t="str">
        <f t="shared" si="188"/>
        <v/>
      </c>
    </row>
    <row r="9368" spans="11:16" x14ac:dyDescent="0.25">
      <c r="K9368" s="5"/>
      <c r="P9368" s="4" t="str">
        <f t="shared" si="188"/>
        <v/>
      </c>
    </row>
    <row r="9369" spans="11:16" x14ac:dyDescent="0.25">
      <c r="K9369" s="5"/>
      <c r="P9369" s="4" t="str">
        <f t="shared" si="188"/>
        <v/>
      </c>
    </row>
    <row r="9370" spans="11:16" x14ac:dyDescent="0.25">
      <c r="K9370" s="5"/>
      <c r="P9370" s="4" t="str">
        <f t="shared" si="188"/>
        <v/>
      </c>
    </row>
    <row r="9371" spans="11:16" x14ac:dyDescent="0.25">
      <c r="K9371" s="5"/>
      <c r="P9371" s="4" t="str">
        <f t="shared" si="188"/>
        <v/>
      </c>
    </row>
    <row r="9372" spans="11:16" x14ac:dyDescent="0.25">
      <c r="K9372" s="5"/>
      <c r="P9372" s="4" t="str">
        <f t="shared" si="188"/>
        <v/>
      </c>
    </row>
    <row r="9373" spans="11:16" x14ac:dyDescent="0.25">
      <c r="K9373" s="5"/>
      <c r="P9373" s="4" t="str">
        <f t="shared" si="188"/>
        <v/>
      </c>
    </row>
    <row r="9374" spans="11:16" x14ac:dyDescent="0.25">
      <c r="K9374" s="5"/>
      <c r="P9374" s="4" t="str">
        <f t="shared" si="188"/>
        <v/>
      </c>
    </row>
    <row r="9375" spans="11:16" x14ac:dyDescent="0.25">
      <c r="K9375" s="5"/>
      <c r="P9375" s="4" t="str">
        <f t="shared" si="188"/>
        <v/>
      </c>
    </row>
    <row r="9376" spans="11:16" x14ac:dyDescent="0.25">
      <c r="K9376" s="5"/>
      <c r="P9376" s="4" t="str">
        <f t="shared" si="188"/>
        <v/>
      </c>
    </row>
    <row r="9377" spans="11:16" x14ac:dyDescent="0.25">
      <c r="K9377" s="5"/>
      <c r="P9377" s="4" t="str">
        <f t="shared" si="188"/>
        <v/>
      </c>
    </row>
    <row r="9378" spans="11:16" x14ac:dyDescent="0.25">
      <c r="K9378" s="5"/>
      <c r="P9378" s="4" t="str">
        <f t="shared" si="188"/>
        <v/>
      </c>
    </row>
    <row r="9379" spans="11:16" x14ac:dyDescent="0.25">
      <c r="K9379" s="5"/>
      <c r="P9379" s="4" t="str">
        <f t="shared" si="188"/>
        <v/>
      </c>
    </row>
    <row r="9380" spans="11:16" x14ac:dyDescent="0.25">
      <c r="K9380" s="5"/>
      <c r="P9380" s="4" t="str">
        <f t="shared" si="188"/>
        <v/>
      </c>
    </row>
    <row r="9381" spans="11:16" x14ac:dyDescent="0.25">
      <c r="K9381" s="5"/>
      <c r="P9381" s="4" t="str">
        <f t="shared" si="188"/>
        <v/>
      </c>
    </row>
    <row r="9382" spans="11:16" x14ac:dyDescent="0.25">
      <c r="K9382" s="5"/>
      <c r="P9382" s="4" t="str">
        <f t="shared" si="188"/>
        <v/>
      </c>
    </row>
    <row r="9383" spans="11:16" x14ac:dyDescent="0.25">
      <c r="K9383" s="5"/>
      <c r="P9383" s="4" t="str">
        <f t="shared" si="188"/>
        <v/>
      </c>
    </row>
    <row r="9384" spans="11:16" x14ac:dyDescent="0.25">
      <c r="K9384" s="5"/>
      <c r="P9384" s="4" t="str">
        <f t="shared" si="188"/>
        <v/>
      </c>
    </row>
    <row r="9385" spans="11:16" x14ac:dyDescent="0.25">
      <c r="K9385" s="5"/>
      <c r="P9385" s="4" t="str">
        <f t="shared" si="188"/>
        <v/>
      </c>
    </row>
    <row r="9386" spans="11:16" x14ac:dyDescent="0.25">
      <c r="K9386" s="5"/>
      <c r="P9386" s="4" t="str">
        <f t="shared" si="188"/>
        <v/>
      </c>
    </row>
    <row r="9387" spans="11:16" x14ac:dyDescent="0.25">
      <c r="K9387" s="5"/>
      <c r="P9387" s="4" t="str">
        <f t="shared" si="188"/>
        <v/>
      </c>
    </row>
    <row r="9388" spans="11:16" x14ac:dyDescent="0.25">
      <c r="K9388" s="5"/>
      <c r="P9388" s="4" t="str">
        <f t="shared" si="188"/>
        <v/>
      </c>
    </row>
    <row r="9389" spans="11:16" x14ac:dyDescent="0.25">
      <c r="K9389" s="5"/>
      <c r="P9389" s="4" t="str">
        <f t="shared" si="188"/>
        <v/>
      </c>
    </row>
    <row r="9390" spans="11:16" x14ac:dyDescent="0.25">
      <c r="K9390" s="5"/>
      <c r="P9390" s="4" t="str">
        <f t="shared" si="188"/>
        <v/>
      </c>
    </row>
    <row r="9391" spans="11:16" x14ac:dyDescent="0.25">
      <c r="K9391" s="5"/>
      <c r="P9391" s="4" t="str">
        <f t="shared" si="188"/>
        <v/>
      </c>
    </row>
    <row r="9392" spans="11:16" x14ac:dyDescent="0.25">
      <c r="K9392" s="5"/>
      <c r="P9392" s="4" t="str">
        <f t="shared" si="188"/>
        <v/>
      </c>
    </row>
    <row r="9393" spans="11:16" x14ac:dyDescent="0.25">
      <c r="K9393" s="5"/>
      <c r="P9393" s="4" t="str">
        <f t="shared" si="188"/>
        <v/>
      </c>
    </row>
    <row r="9394" spans="11:16" x14ac:dyDescent="0.25">
      <c r="K9394" s="5"/>
      <c r="P9394" s="4" t="str">
        <f t="shared" si="188"/>
        <v/>
      </c>
    </row>
    <row r="9395" spans="11:16" x14ac:dyDescent="0.25">
      <c r="K9395" s="5"/>
      <c r="P9395" s="4" t="str">
        <f t="shared" si="188"/>
        <v/>
      </c>
    </row>
    <row r="9396" spans="11:16" x14ac:dyDescent="0.25">
      <c r="K9396" s="5"/>
      <c r="P9396" s="4" t="str">
        <f t="shared" si="188"/>
        <v/>
      </c>
    </row>
    <row r="9397" spans="11:16" x14ac:dyDescent="0.25">
      <c r="K9397" s="5"/>
      <c r="P9397" s="4" t="str">
        <f t="shared" si="188"/>
        <v/>
      </c>
    </row>
    <row r="9398" spans="11:16" x14ac:dyDescent="0.25">
      <c r="K9398" s="5"/>
      <c r="P9398" s="4" t="str">
        <f t="shared" si="188"/>
        <v/>
      </c>
    </row>
    <row r="9399" spans="11:16" x14ac:dyDescent="0.25">
      <c r="K9399" s="5"/>
      <c r="P9399" s="4" t="str">
        <f t="shared" si="188"/>
        <v/>
      </c>
    </row>
    <row r="9400" spans="11:16" x14ac:dyDescent="0.25">
      <c r="K9400" s="5"/>
      <c r="P9400" s="4" t="str">
        <f t="shared" si="188"/>
        <v/>
      </c>
    </row>
    <row r="9401" spans="11:16" x14ac:dyDescent="0.25">
      <c r="K9401" s="5"/>
      <c r="P9401" s="4" t="str">
        <f t="shared" si="188"/>
        <v/>
      </c>
    </row>
    <row r="9402" spans="11:16" x14ac:dyDescent="0.25">
      <c r="K9402" s="5"/>
      <c r="P9402" s="4" t="str">
        <f t="shared" si="188"/>
        <v/>
      </c>
    </row>
    <row r="9403" spans="11:16" x14ac:dyDescent="0.25">
      <c r="K9403" s="5"/>
      <c r="P9403" s="4" t="str">
        <f t="shared" si="188"/>
        <v/>
      </c>
    </row>
    <row r="9404" spans="11:16" x14ac:dyDescent="0.25">
      <c r="K9404" s="5"/>
      <c r="P9404" s="4" t="str">
        <f t="shared" si="188"/>
        <v/>
      </c>
    </row>
    <row r="9405" spans="11:16" x14ac:dyDescent="0.25">
      <c r="K9405" s="5"/>
      <c r="P9405" s="4" t="str">
        <f t="shared" si="188"/>
        <v/>
      </c>
    </row>
    <row r="9406" spans="11:16" x14ac:dyDescent="0.25">
      <c r="K9406" s="5"/>
      <c r="P9406" s="4" t="str">
        <f t="shared" si="188"/>
        <v/>
      </c>
    </row>
    <row r="9407" spans="11:16" x14ac:dyDescent="0.25">
      <c r="K9407" s="5"/>
      <c r="P9407" s="4" t="str">
        <f t="shared" si="188"/>
        <v/>
      </c>
    </row>
    <row r="9408" spans="11:16" x14ac:dyDescent="0.25">
      <c r="K9408" s="5"/>
      <c r="P9408" s="4" t="str">
        <f t="shared" si="188"/>
        <v/>
      </c>
    </row>
    <row r="9409" spans="11:16" x14ac:dyDescent="0.25">
      <c r="K9409" s="5"/>
      <c r="P9409" s="4" t="str">
        <f t="shared" si="188"/>
        <v/>
      </c>
    </row>
    <row r="9410" spans="11:16" x14ac:dyDescent="0.25">
      <c r="K9410" s="5"/>
      <c r="P9410" s="4" t="str">
        <f t="shared" si="188"/>
        <v/>
      </c>
    </row>
    <row r="9411" spans="11:16" x14ac:dyDescent="0.25">
      <c r="K9411" s="5"/>
      <c r="P9411" s="4" t="str">
        <f t="shared" ref="P9411:P9474" si="189">LEFT($A9411,22)</f>
        <v/>
      </c>
    </row>
    <row r="9412" spans="11:16" x14ac:dyDescent="0.25">
      <c r="K9412" s="5"/>
      <c r="P9412" s="4" t="str">
        <f t="shared" si="189"/>
        <v/>
      </c>
    </row>
    <row r="9413" spans="11:16" x14ac:dyDescent="0.25">
      <c r="K9413" s="5"/>
      <c r="P9413" s="4" t="str">
        <f t="shared" si="189"/>
        <v/>
      </c>
    </row>
    <row r="9414" spans="11:16" x14ac:dyDescent="0.25">
      <c r="K9414" s="5"/>
      <c r="P9414" s="4" t="str">
        <f t="shared" si="189"/>
        <v/>
      </c>
    </row>
    <row r="9415" spans="11:16" x14ac:dyDescent="0.25">
      <c r="K9415" s="5"/>
      <c r="P9415" s="4" t="str">
        <f t="shared" si="189"/>
        <v/>
      </c>
    </row>
    <row r="9416" spans="11:16" x14ac:dyDescent="0.25">
      <c r="K9416" s="5"/>
      <c r="P9416" s="4" t="str">
        <f t="shared" si="189"/>
        <v/>
      </c>
    </row>
    <row r="9417" spans="11:16" x14ac:dyDescent="0.25">
      <c r="K9417" s="5"/>
      <c r="P9417" s="4" t="str">
        <f t="shared" si="189"/>
        <v/>
      </c>
    </row>
    <row r="9418" spans="11:16" x14ac:dyDescent="0.25">
      <c r="K9418" s="5"/>
      <c r="P9418" s="4" t="str">
        <f t="shared" si="189"/>
        <v/>
      </c>
    </row>
    <row r="9419" spans="11:16" x14ac:dyDescent="0.25">
      <c r="K9419" s="5"/>
      <c r="P9419" s="4" t="str">
        <f t="shared" si="189"/>
        <v/>
      </c>
    </row>
    <row r="9420" spans="11:16" x14ac:dyDescent="0.25">
      <c r="K9420" s="5"/>
      <c r="P9420" s="4" t="str">
        <f t="shared" si="189"/>
        <v/>
      </c>
    </row>
    <row r="9421" spans="11:16" x14ac:dyDescent="0.25">
      <c r="K9421" s="5"/>
      <c r="P9421" s="4" t="str">
        <f t="shared" si="189"/>
        <v/>
      </c>
    </row>
    <row r="9422" spans="11:16" x14ac:dyDescent="0.25">
      <c r="K9422" s="5"/>
      <c r="P9422" s="4" t="str">
        <f t="shared" si="189"/>
        <v/>
      </c>
    </row>
    <row r="9423" spans="11:16" x14ac:dyDescent="0.25">
      <c r="K9423" s="5"/>
      <c r="P9423" s="4" t="str">
        <f t="shared" si="189"/>
        <v/>
      </c>
    </row>
    <row r="9424" spans="11:16" x14ac:dyDescent="0.25">
      <c r="K9424" s="5"/>
      <c r="P9424" s="4" t="str">
        <f t="shared" si="189"/>
        <v/>
      </c>
    </row>
    <row r="9425" spans="11:16" x14ac:dyDescent="0.25">
      <c r="K9425" s="5"/>
      <c r="P9425" s="4" t="str">
        <f t="shared" si="189"/>
        <v/>
      </c>
    </row>
    <row r="9426" spans="11:16" x14ac:dyDescent="0.25">
      <c r="K9426" s="5"/>
      <c r="P9426" s="4" t="str">
        <f t="shared" si="189"/>
        <v/>
      </c>
    </row>
    <row r="9427" spans="11:16" x14ac:dyDescent="0.25">
      <c r="K9427" s="5"/>
      <c r="P9427" s="4" t="str">
        <f t="shared" si="189"/>
        <v/>
      </c>
    </row>
    <row r="9428" spans="11:16" x14ac:dyDescent="0.25">
      <c r="K9428" s="5"/>
      <c r="P9428" s="4" t="str">
        <f t="shared" si="189"/>
        <v/>
      </c>
    </row>
    <row r="9429" spans="11:16" x14ac:dyDescent="0.25">
      <c r="K9429" s="5"/>
      <c r="P9429" s="4" t="str">
        <f t="shared" si="189"/>
        <v/>
      </c>
    </row>
    <row r="9430" spans="11:16" x14ac:dyDescent="0.25">
      <c r="K9430" s="5"/>
      <c r="P9430" s="4" t="str">
        <f t="shared" si="189"/>
        <v/>
      </c>
    </row>
    <row r="9431" spans="11:16" x14ac:dyDescent="0.25">
      <c r="K9431" s="5"/>
      <c r="P9431" s="4" t="str">
        <f t="shared" si="189"/>
        <v/>
      </c>
    </row>
    <row r="9432" spans="11:16" x14ac:dyDescent="0.25">
      <c r="K9432" s="5"/>
      <c r="P9432" s="4" t="str">
        <f t="shared" si="189"/>
        <v/>
      </c>
    </row>
    <row r="9433" spans="11:16" x14ac:dyDescent="0.25">
      <c r="K9433" s="5"/>
      <c r="P9433" s="4" t="str">
        <f t="shared" si="189"/>
        <v/>
      </c>
    </row>
    <row r="9434" spans="11:16" x14ac:dyDescent="0.25">
      <c r="K9434" s="5"/>
      <c r="P9434" s="4" t="str">
        <f t="shared" si="189"/>
        <v/>
      </c>
    </row>
    <row r="9435" spans="11:16" x14ac:dyDescent="0.25">
      <c r="K9435" s="5"/>
      <c r="P9435" s="4" t="str">
        <f t="shared" si="189"/>
        <v/>
      </c>
    </row>
    <row r="9436" spans="11:16" x14ac:dyDescent="0.25">
      <c r="K9436" s="5"/>
      <c r="P9436" s="4" t="str">
        <f t="shared" si="189"/>
        <v/>
      </c>
    </row>
    <row r="9437" spans="11:16" x14ac:dyDescent="0.25">
      <c r="K9437" s="5"/>
      <c r="P9437" s="4" t="str">
        <f t="shared" si="189"/>
        <v/>
      </c>
    </row>
    <row r="9438" spans="11:16" x14ac:dyDescent="0.25">
      <c r="K9438" s="5"/>
      <c r="P9438" s="4" t="str">
        <f t="shared" si="189"/>
        <v/>
      </c>
    </row>
    <row r="9439" spans="11:16" x14ac:dyDescent="0.25">
      <c r="K9439" s="5"/>
      <c r="P9439" s="4" t="str">
        <f t="shared" si="189"/>
        <v/>
      </c>
    </row>
    <row r="9440" spans="11:16" x14ac:dyDescent="0.25">
      <c r="K9440" s="5"/>
      <c r="P9440" s="4" t="str">
        <f t="shared" si="189"/>
        <v/>
      </c>
    </row>
    <row r="9441" spans="11:16" x14ac:dyDescent="0.25">
      <c r="K9441" s="5"/>
      <c r="P9441" s="4" t="str">
        <f t="shared" si="189"/>
        <v/>
      </c>
    </row>
    <row r="9442" spans="11:16" x14ac:dyDescent="0.25">
      <c r="K9442" s="5"/>
      <c r="P9442" s="4" t="str">
        <f t="shared" si="189"/>
        <v/>
      </c>
    </row>
    <row r="9443" spans="11:16" x14ac:dyDescent="0.25">
      <c r="K9443" s="5"/>
      <c r="P9443" s="4" t="str">
        <f t="shared" si="189"/>
        <v/>
      </c>
    </row>
    <row r="9444" spans="11:16" x14ac:dyDescent="0.25">
      <c r="K9444" s="5"/>
      <c r="P9444" s="4" t="str">
        <f t="shared" si="189"/>
        <v/>
      </c>
    </row>
    <row r="9445" spans="11:16" x14ac:dyDescent="0.25">
      <c r="K9445" s="5"/>
      <c r="P9445" s="4" t="str">
        <f t="shared" si="189"/>
        <v/>
      </c>
    </row>
    <row r="9446" spans="11:16" x14ac:dyDescent="0.25">
      <c r="K9446" s="5"/>
      <c r="P9446" s="4" t="str">
        <f t="shared" si="189"/>
        <v/>
      </c>
    </row>
    <row r="9447" spans="11:16" x14ac:dyDescent="0.25">
      <c r="K9447" s="5"/>
      <c r="P9447" s="4" t="str">
        <f t="shared" si="189"/>
        <v/>
      </c>
    </row>
    <row r="9448" spans="11:16" x14ac:dyDescent="0.25">
      <c r="K9448" s="5"/>
      <c r="P9448" s="4" t="str">
        <f t="shared" si="189"/>
        <v/>
      </c>
    </row>
    <row r="9449" spans="11:16" x14ac:dyDescent="0.25">
      <c r="K9449" s="5"/>
      <c r="P9449" s="4" t="str">
        <f t="shared" si="189"/>
        <v/>
      </c>
    </row>
    <row r="9450" spans="11:16" x14ac:dyDescent="0.25">
      <c r="K9450" s="5"/>
      <c r="P9450" s="4" t="str">
        <f t="shared" si="189"/>
        <v/>
      </c>
    </row>
    <row r="9451" spans="11:16" x14ac:dyDescent="0.25">
      <c r="K9451" s="5"/>
      <c r="P9451" s="4" t="str">
        <f t="shared" si="189"/>
        <v/>
      </c>
    </row>
    <row r="9452" spans="11:16" x14ac:dyDescent="0.25">
      <c r="K9452" s="5"/>
      <c r="P9452" s="4" t="str">
        <f t="shared" si="189"/>
        <v/>
      </c>
    </row>
    <row r="9453" spans="11:16" x14ac:dyDescent="0.25">
      <c r="K9453" s="5"/>
      <c r="P9453" s="4" t="str">
        <f t="shared" si="189"/>
        <v/>
      </c>
    </row>
    <row r="9454" spans="11:16" x14ac:dyDescent="0.25">
      <c r="K9454" s="5"/>
      <c r="P9454" s="4" t="str">
        <f t="shared" si="189"/>
        <v/>
      </c>
    </row>
    <row r="9455" spans="11:16" x14ac:dyDescent="0.25">
      <c r="K9455" s="5"/>
      <c r="P9455" s="4" t="str">
        <f t="shared" si="189"/>
        <v/>
      </c>
    </row>
    <row r="9456" spans="11:16" x14ac:dyDescent="0.25">
      <c r="K9456" s="5"/>
      <c r="P9456" s="4" t="str">
        <f t="shared" si="189"/>
        <v/>
      </c>
    </row>
    <row r="9457" spans="11:16" x14ac:dyDescent="0.25">
      <c r="K9457" s="5"/>
      <c r="P9457" s="4" t="str">
        <f t="shared" si="189"/>
        <v/>
      </c>
    </row>
    <row r="9458" spans="11:16" x14ac:dyDescent="0.25">
      <c r="K9458" s="5"/>
      <c r="P9458" s="4" t="str">
        <f t="shared" si="189"/>
        <v/>
      </c>
    </row>
    <row r="9459" spans="11:16" x14ac:dyDescent="0.25">
      <c r="K9459" s="5"/>
      <c r="P9459" s="4" t="str">
        <f t="shared" si="189"/>
        <v/>
      </c>
    </row>
    <row r="9460" spans="11:16" x14ac:dyDescent="0.25">
      <c r="K9460" s="5"/>
      <c r="P9460" s="4" t="str">
        <f t="shared" si="189"/>
        <v/>
      </c>
    </row>
    <row r="9461" spans="11:16" x14ac:dyDescent="0.25">
      <c r="K9461" s="5"/>
      <c r="P9461" s="4" t="str">
        <f t="shared" si="189"/>
        <v/>
      </c>
    </row>
    <row r="9462" spans="11:16" x14ac:dyDescent="0.25">
      <c r="K9462" s="5"/>
      <c r="P9462" s="4" t="str">
        <f t="shared" si="189"/>
        <v/>
      </c>
    </row>
    <row r="9463" spans="11:16" x14ac:dyDescent="0.25">
      <c r="K9463" s="5"/>
      <c r="P9463" s="4" t="str">
        <f t="shared" si="189"/>
        <v/>
      </c>
    </row>
    <row r="9464" spans="11:16" x14ac:dyDescent="0.25">
      <c r="K9464" s="5"/>
      <c r="P9464" s="4" t="str">
        <f t="shared" si="189"/>
        <v/>
      </c>
    </row>
    <row r="9465" spans="11:16" x14ac:dyDescent="0.25">
      <c r="K9465" s="5"/>
      <c r="P9465" s="4" t="str">
        <f t="shared" si="189"/>
        <v/>
      </c>
    </row>
    <row r="9466" spans="11:16" x14ac:dyDescent="0.25">
      <c r="K9466" s="5"/>
      <c r="P9466" s="4" t="str">
        <f t="shared" si="189"/>
        <v/>
      </c>
    </row>
    <row r="9467" spans="11:16" x14ac:dyDescent="0.25">
      <c r="K9467" s="5"/>
      <c r="P9467" s="4" t="str">
        <f t="shared" si="189"/>
        <v/>
      </c>
    </row>
    <row r="9468" spans="11:16" x14ac:dyDescent="0.25">
      <c r="K9468" s="5"/>
      <c r="P9468" s="4" t="str">
        <f t="shared" si="189"/>
        <v/>
      </c>
    </row>
    <row r="9469" spans="11:16" x14ac:dyDescent="0.25">
      <c r="K9469" s="5"/>
      <c r="P9469" s="4" t="str">
        <f t="shared" si="189"/>
        <v/>
      </c>
    </row>
    <row r="9470" spans="11:16" x14ac:dyDescent="0.25">
      <c r="K9470" s="5"/>
      <c r="P9470" s="4" t="str">
        <f t="shared" si="189"/>
        <v/>
      </c>
    </row>
    <row r="9471" spans="11:16" x14ac:dyDescent="0.25">
      <c r="K9471" s="5"/>
      <c r="P9471" s="4" t="str">
        <f t="shared" si="189"/>
        <v/>
      </c>
    </row>
    <row r="9472" spans="11:16" x14ac:dyDescent="0.25">
      <c r="K9472" s="5"/>
      <c r="P9472" s="4" t="str">
        <f t="shared" si="189"/>
        <v/>
      </c>
    </row>
    <row r="9473" spans="11:16" x14ac:dyDescent="0.25">
      <c r="K9473" s="5"/>
      <c r="P9473" s="4" t="str">
        <f t="shared" si="189"/>
        <v/>
      </c>
    </row>
    <row r="9474" spans="11:16" x14ac:dyDescent="0.25">
      <c r="K9474" s="5"/>
      <c r="P9474" s="4" t="str">
        <f t="shared" si="189"/>
        <v/>
      </c>
    </row>
    <row r="9475" spans="11:16" x14ac:dyDescent="0.25">
      <c r="K9475" s="5"/>
      <c r="P9475" s="4" t="str">
        <f t="shared" ref="P9475:P9538" si="190">LEFT($A9475,22)</f>
        <v/>
      </c>
    </row>
    <row r="9476" spans="11:16" x14ac:dyDescent="0.25">
      <c r="K9476" s="5"/>
      <c r="P9476" s="4" t="str">
        <f t="shared" si="190"/>
        <v/>
      </c>
    </row>
    <row r="9477" spans="11:16" x14ac:dyDescent="0.25">
      <c r="K9477" s="5"/>
      <c r="P9477" s="4" t="str">
        <f t="shared" si="190"/>
        <v/>
      </c>
    </row>
    <row r="9478" spans="11:16" x14ac:dyDescent="0.25">
      <c r="K9478" s="5"/>
      <c r="P9478" s="4" t="str">
        <f t="shared" si="190"/>
        <v/>
      </c>
    </row>
    <row r="9479" spans="11:16" x14ac:dyDescent="0.25">
      <c r="K9479" s="5"/>
      <c r="P9479" s="4" t="str">
        <f t="shared" si="190"/>
        <v/>
      </c>
    </row>
    <row r="9480" spans="11:16" x14ac:dyDescent="0.25">
      <c r="K9480" s="5"/>
      <c r="P9480" s="4" t="str">
        <f t="shared" si="190"/>
        <v/>
      </c>
    </row>
    <row r="9481" spans="11:16" x14ac:dyDescent="0.25">
      <c r="K9481" s="5"/>
      <c r="P9481" s="4" t="str">
        <f t="shared" si="190"/>
        <v/>
      </c>
    </row>
    <row r="9482" spans="11:16" x14ac:dyDescent="0.25">
      <c r="K9482" s="5"/>
      <c r="P9482" s="4" t="str">
        <f t="shared" si="190"/>
        <v/>
      </c>
    </row>
    <row r="9483" spans="11:16" x14ac:dyDescent="0.25">
      <c r="K9483" s="5"/>
      <c r="P9483" s="4" t="str">
        <f t="shared" si="190"/>
        <v/>
      </c>
    </row>
    <row r="9484" spans="11:16" x14ac:dyDescent="0.25">
      <c r="K9484" s="5"/>
      <c r="P9484" s="4" t="str">
        <f t="shared" si="190"/>
        <v/>
      </c>
    </row>
    <row r="9485" spans="11:16" x14ac:dyDescent="0.25">
      <c r="K9485" s="5"/>
      <c r="P9485" s="4" t="str">
        <f t="shared" si="190"/>
        <v/>
      </c>
    </row>
    <row r="9486" spans="11:16" x14ac:dyDescent="0.25">
      <c r="K9486" s="5"/>
      <c r="P9486" s="4" t="str">
        <f t="shared" si="190"/>
        <v/>
      </c>
    </row>
    <row r="9487" spans="11:16" x14ac:dyDescent="0.25">
      <c r="K9487" s="5"/>
      <c r="P9487" s="4" t="str">
        <f t="shared" si="190"/>
        <v/>
      </c>
    </row>
    <row r="9488" spans="11:16" x14ac:dyDescent="0.25">
      <c r="K9488" s="5"/>
      <c r="P9488" s="4" t="str">
        <f t="shared" si="190"/>
        <v/>
      </c>
    </row>
    <row r="9489" spans="11:16" x14ac:dyDescent="0.25">
      <c r="K9489" s="5"/>
      <c r="P9489" s="4" t="str">
        <f t="shared" si="190"/>
        <v/>
      </c>
    </row>
    <row r="9490" spans="11:16" x14ac:dyDescent="0.25">
      <c r="K9490" s="5"/>
      <c r="P9490" s="4" t="str">
        <f t="shared" si="190"/>
        <v/>
      </c>
    </row>
    <row r="9491" spans="11:16" x14ac:dyDescent="0.25">
      <c r="K9491" s="5"/>
      <c r="P9491" s="4" t="str">
        <f t="shared" si="190"/>
        <v/>
      </c>
    </row>
    <row r="9492" spans="11:16" x14ac:dyDescent="0.25">
      <c r="K9492" s="5"/>
      <c r="P9492" s="4" t="str">
        <f t="shared" si="190"/>
        <v/>
      </c>
    </row>
    <row r="9493" spans="11:16" x14ac:dyDescent="0.25">
      <c r="K9493" s="5"/>
      <c r="P9493" s="4" t="str">
        <f t="shared" si="190"/>
        <v/>
      </c>
    </row>
    <row r="9494" spans="11:16" x14ac:dyDescent="0.25">
      <c r="K9494" s="5"/>
      <c r="P9494" s="4" t="str">
        <f t="shared" si="190"/>
        <v/>
      </c>
    </row>
    <row r="9495" spans="11:16" x14ac:dyDescent="0.25">
      <c r="K9495" s="5"/>
      <c r="P9495" s="4" t="str">
        <f t="shared" si="190"/>
        <v/>
      </c>
    </row>
    <row r="9496" spans="11:16" x14ac:dyDescent="0.25">
      <c r="K9496" s="5"/>
      <c r="P9496" s="4" t="str">
        <f t="shared" si="190"/>
        <v/>
      </c>
    </row>
    <row r="9497" spans="11:16" x14ac:dyDescent="0.25">
      <c r="K9497" s="5"/>
      <c r="P9497" s="4" t="str">
        <f t="shared" si="190"/>
        <v/>
      </c>
    </row>
    <row r="9498" spans="11:16" x14ac:dyDescent="0.25">
      <c r="K9498" s="5"/>
      <c r="P9498" s="4" t="str">
        <f t="shared" si="190"/>
        <v/>
      </c>
    </row>
    <row r="9499" spans="11:16" x14ac:dyDescent="0.25">
      <c r="K9499" s="5"/>
      <c r="P9499" s="4" t="str">
        <f t="shared" si="190"/>
        <v/>
      </c>
    </row>
    <row r="9500" spans="11:16" x14ac:dyDescent="0.25">
      <c r="K9500" s="5"/>
      <c r="P9500" s="4" t="str">
        <f t="shared" si="190"/>
        <v/>
      </c>
    </row>
    <row r="9501" spans="11:16" x14ac:dyDescent="0.25">
      <c r="K9501" s="5"/>
      <c r="P9501" s="4" t="str">
        <f t="shared" si="190"/>
        <v/>
      </c>
    </row>
    <row r="9502" spans="11:16" x14ac:dyDescent="0.25">
      <c r="K9502" s="5"/>
      <c r="P9502" s="4" t="str">
        <f t="shared" si="190"/>
        <v/>
      </c>
    </row>
    <row r="9503" spans="11:16" x14ac:dyDescent="0.25">
      <c r="K9503" s="5"/>
      <c r="P9503" s="4" t="str">
        <f t="shared" si="190"/>
        <v/>
      </c>
    </row>
    <row r="9504" spans="11:16" x14ac:dyDescent="0.25">
      <c r="K9504" s="5"/>
      <c r="P9504" s="4" t="str">
        <f t="shared" si="190"/>
        <v/>
      </c>
    </row>
    <row r="9505" spans="11:16" x14ac:dyDescent="0.25">
      <c r="K9505" s="5"/>
      <c r="P9505" s="4" t="str">
        <f t="shared" si="190"/>
        <v/>
      </c>
    </row>
    <row r="9506" spans="11:16" x14ac:dyDescent="0.25">
      <c r="K9506" s="5"/>
      <c r="P9506" s="4" t="str">
        <f t="shared" si="190"/>
        <v/>
      </c>
    </row>
    <row r="9507" spans="11:16" x14ac:dyDescent="0.25">
      <c r="K9507" s="5"/>
      <c r="P9507" s="4" t="str">
        <f t="shared" si="190"/>
        <v/>
      </c>
    </row>
    <row r="9508" spans="11:16" x14ac:dyDescent="0.25">
      <c r="K9508" s="5"/>
      <c r="P9508" s="4" t="str">
        <f t="shared" si="190"/>
        <v/>
      </c>
    </row>
    <row r="9509" spans="11:16" x14ac:dyDescent="0.25">
      <c r="K9509" s="5"/>
      <c r="P9509" s="4" t="str">
        <f t="shared" si="190"/>
        <v/>
      </c>
    </row>
    <row r="9510" spans="11:16" x14ac:dyDescent="0.25">
      <c r="K9510" s="5"/>
      <c r="P9510" s="4" t="str">
        <f t="shared" si="190"/>
        <v/>
      </c>
    </row>
    <row r="9511" spans="11:16" x14ac:dyDescent="0.25">
      <c r="K9511" s="5"/>
      <c r="P9511" s="4" t="str">
        <f t="shared" si="190"/>
        <v/>
      </c>
    </row>
    <row r="9512" spans="11:16" x14ac:dyDescent="0.25">
      <c r="K9512" s="5"/>
      <c r="P9512" s="4" t="str">
        <f t="shared" si="190"/>
        <v/>
      </c>
    </row>
    <row r="9513" spans="11:16" x14ac:dyDescent="0.25">
      <c r="K9513" s="5"/>
      <c r="P9513" s="4" t="str">
        <f t="shared" si="190"/>
        <v/>
      </c>
    </row>
    <row r="9514" spans="11:16" x14ac:dyDescent="0.25">
      <c r="K9514" s="5"/>
      <c r="P9514" s="4" t="str">
        <f t="shared" si="190"/>
        <v/>
      </c>
    </row>
    <row r="9515" spans="11:16" x14ac:dyDescent="0.25">
      <c r="K9515" s="5"/>
      <c r="P9515" s="4" t="str">
        <f t="shared" si="190"/>
        <v/>
      </c>
    </row>
    <row r="9516" spans="11:16" x14ac:dyDescent="0.25">
      <c r="K9516" s="5"/>
      <c r="P9516" s="4" t="str">
        <f t="shared" si="190"/>
        <v/>
      </c>
    </row>
    <row r="9517" spans="11:16" x14ac:dyDescent="0.25">
      <c r="K9517" s="5"/>
      <c r="P9517" s="4" t="str">
        <f t="shared" si="190"/>
        <v/>
      </c>
    </row>
    <row r="9518" spans="11:16" x14ac:dyDescent="0.25">
      <c r="K9518" s="5"/>
      <c r="P9518" s="4" t="str">
        <f t="shared" si="190"/>
        <v/>
      </c>
    </row>
    <row r="9519" spans="11:16" x14ac:dyDescent="0.25">
      <c r="K9519" s="5"/>
      <c r="P9519" s="4" t="str">
        <f t="shared" si="190"/>
        <v/>
      </c>
    </row>
    <row r="9520" spans="11:16" x14ac:dyDescent="0.25">
      <c r="K9520" s="5"/>
      <c r="P9520" s="4" t="str">
        <f t="shared" si="190"/>
        <v/>
      </c>
    </row>
    <row r="9521" spans="11:16" x14ac:dyDescent="0.25">
      <c r="K9521" s="5"/>
      <c r="P9521" s="4" t="str">
        <f t="shared" si="190"/>
        <v/>
      </c>
    </row>
    <row r="9522" spans="11:16" x14ac:dyDescent="0.25">
      <c r="K9522" s="5"/>
      <c r="P9522" s="4" t="str">
        <f t="shared" si="190"/>
        <v/>
      </c>
    </row>
    <row r="9523" spans="11:16" x14ac:dyDescent="0.25">
      <c r="K9523" s="5"/>
      <c r="P9523" s="4" t="str">
        <f t="shared" si="190"/>
        <v/>
      </c>
    </row>
    <row r="9524" spans="11:16" x14ac:dyDescent="0.25">
      <c r="K9524" s="5"/>
      <c r="P9524" s="4" t="str">
        <f t="shared" si="190"/>
        <v/>
      </c>
    </row>
    <row r="9525" spans="11:16" x14ac:dyDescent="0.25">
      <c r="K9525" s="5"/>
      <c r="P9525" s="4" t="str">
        <f t="shared" si="190"/>
        <v/>
      </c>
    </row>
    <row r="9526" spans="11:16" x14ac:dyDescent="0.25">
      <c r="K9526" s="5"/>
      <c r="P9526" s="4" t="str">
        <f t="shared" si="190"/>
        <v/>
      </c>
    </row>
    <row r="9527" spans="11:16" x14ac:dyDescent="0.25">
      <c r="K9527" s="5"/>
      <c r="P9527" s="4" t="str">
        <f t="shared" si="190"/>
        <v/>
      </c>
    </row>
    <row r="9528" spans="11:16" x14ac:dyDescent="0.25">
      <c r="K9528" s="5"/>
      <c r="P9528" s="4" t="str">
        <f t="shared" si="190"/>
        <v/>
      </c>
    </row>
    <row r="9529" spans="11:16" x14ac:dyDescent="0.25">
      <c r="K9529" s="5"/>
      <c r="P9529" s="4" t="str">
        <f t="shared" si="190"/>
        <v/>
      </c>
    </row>
    <row r="9530" spans="11:16" x14ac:dyDescent="0.25">
      <c r="K9530" s="5"/>
      <c r="P9530" s="4" t="str">
        <f t="shared" si="190"/>
        <v/>
      </c>
    </row>
    <row r="9531" spans="11:16" x14ac:dyDescent="0.25">
      <c r="K9531" s="5"/>
      <c r="P9531" s="4" t="str">
        <f t="shared" si="190"/>
        <v/>
      </c>
    </row>
    <row r="9532" spans="11:16" x14ac:dyDescent="0.25">
      <c r="K9532" s="5"/>
      <c r="P9532" s="4" t="str">
        <f t="shared" si="190"/>
        <v/>
      </c>
    </row>
    <row r="9533" spans="11:16" x14ac:dyDescent="0.25">
      <c r="K9533" s="5"/>
      <c r="P9533" s="4" t="str">
        <f t="shared" si="190"/>
        <v/>
      </c>
    </row>
    <row r="9534" spans="11:16" x14ac:dyDescent="0.25">
      <c r="K9534" s="5"/>
      <c r="P9534" s="4" t="str">
        <f t="shared" si="190"/>
        <v/>
      </c>
    </row>
    <row r="9535" spans="11:16" x14ac:dyDescent="0.25">
      <c r="K9535" s="5"/>
      <c r="P9535" s="4" t="str">
        <f t="shared" si="190"/>
        <v/>
      </c>
    </row>
    <row r="9536" spans="11:16" x14ac:dyDescent="0.25">
      <c r="K9536" s="5"/>
      <c r="P9536" s="4" t="str">
        <f t="shared" si="190"/>
        <v/>
      </c>
    </row>
    <row r="9537" spans="11:16" x14ac:dyDescent="0.25">
      <c r="K9537" s="5"/>
      <c r="P9537" s="4" t="str">
        <f t="shared" si="190"/>
        <v/>
      </c>
    </row>
    <row r="9538" spans="11:16" x14ac:dyDescent="0.25">
      <c r="K9538" s="5"/>
      <c r="P9538" s="4" t="str">
        <f t="shared" si="190"/>
        <v/>
      </c>
    </row>
    <row r="9539" spans="11:16" x14ac:dyDescent="0.25">
      <c r="K9539" s="5"/>
      <c r="P9539" s="4" t="str">
        <f t="shared" ref="P9539:P9602" si="191">LEFT($A9539,22)</f>
        <v/>
      </c>
    </row>
    <row r="9540" spans="11:16" x14ac:dyDescent="0.25">
      <c r="K9540" s="5"/>
      <c r="P9540" s="4" t="str">
        <f t="shared" si="191"/>
        <v/>
      </c>
    </row>
    <row r="9541" spans="11:16" x14ac:dyDescent="0.25">
      <c r="K9541" s="5"/>
      <c r="P9541" s="4" t="str">
        <f t="shared" si="191"/>
        <v/>
      </c>
    </row>
    <row r="9542" spans="11:16" x14ac:dyDescent="0.25">
      <c r="K9542" s="5"/>
      <c r="P9542" s="4" t="str">
        <f t="shared" si="191"/>
        <v/>
      </c>
    </row>
    <row r="9543" spans="11:16" x14ac:dyDescent="0.25">
      <c r="K9543" s="5"/>
      <c r="P9543" s="4" t="str">
        <f t="shared" si="191"/>
        <v/>
      </c>
    </row>
    <row r="9544" spans="11:16" x14ac:dyDescent="0.25">
      <c r="K9544" s="5"/>
      <c r="P9544" s="4" t="str">
        <f t="shared" si="191"/>
        <v/>
      </c>
    </row>
    <row r="9545" spans="11:16" x14ac:dyDescent="0.25">
      <c r="K9545" s="5"/>
      <c r="P9545" s="4" t="str">
        <f t="shared" si="191"/>
        <v/>
      </c>
    </row>
    <row r="9546" spans="11:16" x14ac:dyDescent="0.25">
      <c r="K9546" s="5"/>
      <c r="P9546" s="4" t="str">
        <f t="shared" si="191"/>
        <v/>
      </c>
    </row>
    <row r="9547" spans="11:16" x14ac:dyDescent="0.25">
      <c r="K9547" s="5"/>
      <c r="P9547" s="4" t="str">
        <f t="shared" si="191"/>
        <v/>
      </c>
    </row>
    <row r="9548" spans="11:16" x14ac:dyDescent="0.25">
      <c r="K9548" s="5"/>
      <c r="P9548" s="4" t="str">
        <f t="shared" si="191"/>
        <v/>
      </c>
    </row>
    <row r="9549" spans="11:16" x14ac:dyDescent="0.25">
      <c r="K9549" s="5"/>
      <c r="P9549" s="4" t="str">
        <f t="shared" si="191"/>
        <v/>
      </c>
    </row>
    <row r="9550" spans="11:16" x14ac:dyDescent="0.25">
      <c r="K9550" s="5"/>
      <c r="P9550" s="4" t="str">
        <f t="shared" si="191"/>
        <v/>
      </c>
    </row>
    <row r="9551" spans="11:16" x14ac:dyDescent="0.25">
      <c r="K9551" s="5"/>
      <c r="P9551" s="4" t="str">
        <f t="shared" si="191"/>
        <v/>
      </c>
    </row>
    <row r="9552" spans="11:16" x14ac:dyDescent="0.25">
      <c r="K9552" s="5"/>
      <c r="P9552" s="4" t="str">
        <f t="shared" si="191"/>
        <v/>
      </c>
    </row>
    <row r="9553" spans="11:16" x14ac:dyDescent="0.25">
      <c r="K9553" s="5"/>
      <c r="P9553" s="4" t="str">
        <f t="shared" si="191"/>
        <v/>
      </c>
    </row>
    <row r="9554" spans="11:16" x14ac:dyDescent="0.25">
      <c r="K9554" s="5"/>
      <c r="P9554" s="4" t="str">
        <f t="shared" si="191"/>
        <v/>
      </c>
    </row>
    <row r="9555" spans="11:16" x14ac:dyDescent="0.25">
      <c r="K9555" s="5"/>
      <c r="P9555" s="4" t="str">
        <f t="shared" si="191"/>
        <v/>
      </c>
    </row>
    <row r="9556" spans="11:16" x14ac:dyDescent="0.25">
      <c r="K9556" s="5"/>
      <c r="P9556" s="4" t="str">
        <f t="shared" si="191"/>
        <v/>
      </c>
    </row>
    <row r="9557" spans="11:16" x14ac:dyDescent="0.25">
      <c r="K9557" s="5"/>
      <c r="P9557" s="4" t="str">
        <f t="shared" si="191"/>
        <v/>
      </c>
    </row>
    <row r="9558" spans="11:16" x14ac:dyDescent="0.25">
      <c r="K9558" s="5"/>
      <c r="P9558" s="4" t="str">
        <f t="shared" si="191"/>
        <v/>
      </c>
    </row>
    <row r="9559" spans="11:16" x14ac:dyDescent="0.25">
      <c r="K9559" s="5"/>
      <c r="P9559" s="4" t="str">
        <f t="shared" si="191"/>
        <v/>
      </c>
    </row>
    <row r="9560" spans="11:16" x14ac:dyDescent="0.25">
      <c r="K9560" s="5"/>
      <c r="P9560" s="4" t="str">
        <f t="shared" si="191"/>
        <v/>
      </c>
    </row>
    <row r="9561" spans="11:16" x14ac:dyDescent="0.25">
      <c r="K9561" s="5"/>
      <c r="P9561" s="4" t="str">
        <f t="shared" si="191"/>
        <v/>
      </c>
    </row>
    <row r="9562" spans="11:16" x14ac:dyDescent="0.25">
      <c r="K9562" s="5"/>
      <c r="P9562" s="4" t="str">
        <f t="shared" si="191"/>
        <v/>
      </c>
    </row>
    <row r="9563" spans="11:16" x14ac:dyDescent="0.25">
      <c r="K9563" s="5"/>
      <c r="P9563" s="4" t="str">
        <f t="shared" si="191"/>
        <v/>
      </c>
    </row>
    <row r="9564" spans="11:16" x14ac:dyDescent="0.25">
      <c r="K9564" s="5"/>
      <c r="P9564" s="4" t="str">
        <f t="shared" si="191"/>
        <v/>
      </c>
    </row>
    <row r="9565" spans="11:16" x14ac:dyDescent="0.25">
      <c r="K9565" s="5"/>
      <c r="P9565" s="4" t="str">
        <f t="shared" si="191"/>
        <v/>
      </c>
    </row>
    <row r="9566" spans="11:16" x14ac:dyDescent="0.25">
      <c r="K9566" s="5"/>
      <c r="P9566" s="4" t="str">
        <f t="shared" si="191"/>
        <v/>
      </c>
    </row>
    <row r="9567" spans="11:16" x14ac:dyDescent="0.25">
      <c r="K9567" s="5"/>
      <c r="P9567" s="4" t="str">
        <f t="shared" si="191"/>
        <v/>
      </c>
    </row>
    <row r="9568" spans="11:16" x14ac:dyDescent="0.25">
      <c r="K9568" s="5"/>
      <c r="P9568" s="4" t="str">
        <f t="shared" si="191"/>
        <v/>
      </c>
    </row>
    <row r="9569" spans="11:16" x14ac:dyDescent="0.25">
      <c r="K9569" s="5"/>
      <c r="P9569" s="4" t="str">
        <f t="shared" si="191"/>
        <v/>
      </c>
    </row>
    <row r="9570" spans="11:16" x14ac:dyDescent="0.25">
      <c r="K9570" s="5"/>
      <c r="P9570" s="4" t="str">
        <f t="shared" si="191"/>
        <v/>
      </c>
    </row>
    <row r="9571" spans="11:16" x14ac:dyDescent="0.25">
      <c r="K9571" s="5"/>
      <c r="P9571" s="4" t="str">
        <f t="shared" si="191"/>
        <v/>
      </c>
    </row>
    <row r="9572" spans="11:16" x14ac:dyDescent="0.25">
      <c r="K9572" s="5"/>
      <c r="P9572" s="4" t="str">
        <f t="shared" si="191"/>
        <v/>
      </c>
    </row>
    <row r="9573" spans="11:16" x14ac:dyDescent="0.25">
      <c r="K9573" s="5"/>
      <c r="P9573" s="4" t="str">
        <f t="shared" si="191"/>
        <v/>
      </c>
    </row>
    <row r="9574" spans="11:16" x14ac:dyDescent="0.25">
      <c r="K9574" s="5"/>
      <c r="P9574" s="4" t="str">
        <f t="shared" si="191"/>
        <v/>
      </c>
    </row>
    <row r="9575" spans="11:16" x14ac:dyDescent="0.25">
      <c r="K9575" s="5"/>
      <c r="P9575" s="4" t="str">
        <f t="shared" si="191"/>
        <v/>
      </c>
    </row>
    <row r="9576" spans="11:16" x14ac:dyDescent="0.25">
      <c r="K9576" s="5"/>
      <c r="P9576" s="4" t="str">
        <f t="shared" si="191"/>
        <v/>
      </c>
    </row>
    <row r="9577" spans="11:16" x14ac:dyDescent="0.25">
      <c r="K9577" s="5"/>
      <c r="P9577" s="4" t="str">
        <f t="shared" si="191"/>
        <v/>
      </c>
    </row>
    <row r="9578" spans="11:16" x14ac:dyDescent="0.25">
      <c r="K9578" s="5"/>
      <c r="P9578" s="4" t="str">
        <f t="shared" si="191"/>
        <v/>
      </c>
    </row>
    <row r="9579" spans="11:16" x14ac:dyDescent="0.25">
      <c r="K9579" s="5"/>
      <c r="P9579" s="4" t="str">
        <f t="shared" si="191"/>
        <v/>
      </c>
    </row>
    <row r="9580" spans="11:16" x14ac:dyDescent="0.25">
      <c r="K9580" s="5"/>
      <c r="P9580" s="4" t="str">
        <f t="shared" si="191"/>
        <v/>
      </c>
    </row>
    <row r="9581" spans="11:16" x14ac:dyDescent="0.25">
      <c r="K9581" s="5"/>
      <c r="P9581" s="4" t="str">
        <f t="shared" si="191"/>
        <v/>
      </c>
    </row>
    <row r="9582" spans="11:16" x14ac:dyDescent="0.25">
      <c r="K9582" s="5"/>
      <c r="P9582" s="4" t="str">
        <f t="shared" si="191"/>
        <v/>
      </c>
    </row>
    <row r="9583" spans="11:16" x14ac:dyDescent="0.25">
      <c r="K9583" s="5"/>
      <c r="P9583" s="4" t="str">
        <f t="shared" si="191"/>
        <v/>
      </c>
    </row>
    <row r="9584" spans="11:16" x14ac:dyDescent="0.25">
      <c r="K9584" s="5"/>
      <c r="P9584" s="4" t="str">
        <f t="shared" si="191"/>
        <v/>
      </c>
    </row>
    <row r="9585" spans="11:16" x14ac:dyDescent="0.25">
      <c r="K9585" s="5"/>
      <c r="P9585" s="4" t="str">
        <f t="shared" si="191"/>
        <v/>
      </c>
    </row>
    <row r="9586" spans="11:16" x14ac:dyDescent="0.25">
      <c r="K9586" s="5"/>
      <c r="P9586" s="4" t="str">
        <f t="shared" si="191"/>
        <v/>
      </c>
    </row>
    <row r="9587" spans="11:16" x14ac:dyDescent="0.25">
      <c r="K9587" s="5"/>
      <c r="P9587" s="4" t="str">
        <f t="shared" si="191"/>
        <v/>
      </c>
    </row>
    <row r="9588" spans="11:16" x14ac:dyDescent="0.25">
      <c r="K9588" s="5"/>
      <c r="P9588" s="4" t="str">
        <f t="shared" si="191"/>
        <v/>
      </c>
    </row>
    <row r="9589" spans="11:16" x14ac:dyDescent="0.25">
      <c r="K9589" s="5"/>
      <c r="P9589" s="4" t="str">
        <f t="shared" si="191"/>
        <v/>
      </c>
    </row>
    <row r="9590" spans="11:16" x14ac:dyDescent="0.25">
      <c r="K9590" s="5"/>
      <c r="P9590" s="4" t="str">
        <f t="shared" si="191"/>
        <v/>
      </c>
    </row>
    <row r="9591" spans="11:16" x14ac:dyDescent="0.25">
      <c r="K9591" s="5"/>
      <c r="P9591" s="4" t="str">
        <f t="shared" si="191"/>
        <v/>
      </c>
    </row>
    <row r="9592" spans="11:16" x14ac:dyDescent="0.25">
      <c r="K9592" s="5"/>
      <c r="P9592" s="4" t="str">
        <f t="shared" si="191"/>
        <v/>
      </c>
    </row>
    <row r="9593" spans="11:16" x14ac:dyDescent="0.25">
      <c r="K9593" s="5"/>
      <c r="P9593" s="4" t="str">
        <f t="shared" si="191"/>
        <v/>
      </c>
    </row>
    <row r="9594" spans="11:16" x14ac:dyDescent="0.25">
      <c r="K9594" s="5"/>
      <c r="P9594" s="4" t="str">
        <f t="shared" si="191"/>
        <v/>
      </c>
    </row>
    <row r="9595" spans="11:16" x14ac:dyDescent="0.25">
      <c r="K9595" s="5"/>
      <c r="P9595" s="4" t="str">
        <f t="shared" si="191"/>
        <v/>
      </c>
    </row>
    <row r="9596" spans="11:16" x14ac:dyDescent="0.25">
      <c r="K9596" s="5"/>
      <c r="P9596" s="4" t="str">
        <f t="shared" si="191"/>
        <v/>
      </c>
    </row>
    <row r="9597" spans="11:16" x14ac:dyDescent="0.25">
      <c r="K9597" s="5"/>
      <c r="P9597" s="4" t="str">
        <f t="shared" si="191"/>
        <v/>
      </c>
    </row>
    <row r="9598" spans="11:16" x14ac:dyDescent="0.25">
      <c r="K9598" s="5"/>
      <c r="P9598" s="4" t="str">
        <f t="shared" si="191"/>
        <v/>
      </c>
    </row>
    <row r="9599" spans="11:16" x14ac:dyDescent="0.25">
      <c r="K9599" s="5"/>
      <c r="P9599" s="4" t="str">
        <f t="shared" si="191"/>
        <v/>
      </c>
    </row>
    <row r="9600" spans="11:16" x14ac:dyDescent="0.25">
      <c r="K9600" s="5"/>
      <c r="P9600" s="4" t="str">
        <f t="shared" si="191"/>
        <v/>
      </c>
    </row>
    <row r="9601" spans="11:16" x14ac:dyDescent="0.25">
      <c r="K9601" s="5"/>
      <c r="P9601" s="4" t="str">
        <f t="shared" si="191"/>
        <v/>
      </c>
    </row>
    <row r="9602" spans="11:16" x14ac:dyDescent="0.25">
      <c r="K9602" s="5"/>
      <c r="P9602" s="4" t="str">
        <f t="shared" si="191"/>
        <v/>
      </c>
    </row>
    <row r="9603" spans="11:16" x14ac:dyDescent="0.25">
      <c r="K9603" s="5"/>
      <c r="P9603" s="4" t="str">
        <f t="shared" ref="P9603:P9666" si="192">LEFT($A9603,22)</f>
        <v/>
      </c>
    </row>
    <row r="9604" spans="11:16" x14ac:dyDescent="0.25">
      <c r="K9604" s="5"/>
      <c r="P9604" s="4" t="str">
        <f t="shared" si="192"/>
        <v/>
      </c>
    </row>
    <row r="9605" spans="11:16" x14ac:dyDescent="0.25">
      <c r="K9605" s="5"/>
      <c r="P9605" s="4" t="str">
        <f t="shared" si="192"/>
        <v/>
      </c>
    </row>
    <row r="9606" spans="11:16" x14ac:dyDescent="0.25">
      <c r="K9606" s="5"/>
      <c r="P9606" s="4" t="str">
        <f t="shared" si="192"/>
        <v/>
      </c>
    </row>
    <row r="9607" spans="11:16" x14ac:dyDescent="0.25">
      <c r="K9607" s="5"/>
      <c r="P9607" s="4" t="str">
        <f t="shared" si="192"/>
        <v/>
      </c>
    </row>
    <row r="9608" spans="11:16" x14ac:dyDescent="0.25">
      <c r="K9608" s="5"/>
      <c r="P9608" s="4" t="str">
        <f t="shared" si="192"/>
        <v/>
      </c>
    </row>
    <row r="9609" spans="11:16" x14ac:dyDescent="0.25">
      <c r="K9609" s="5"/>
      <c r="P9609" s="4" t="str">
        <f t="shared" si="192"/>
        <v/>
      </c>
    </row>
    <row r="9610" spans="11:16" x14ac:dyDescent="0.25">
      <c r="K9610" s="5"/>
      <c r="P9610" s="4" t="str">
        <f t="shared" si="192"/>
        <v/>
      </c>
    </row>
    <row r="9611" spans="11:16" x14ac:dyDescent="0.25">
      <c r="K9611" s="5"/>
      <c r="P9611" s="4" t="str">
        <f t="shared" si="192"/>
        <v/>
      </c>
    </row>
    <row r="9612" spans="11:16" x14ac:dyDescent="0.25">
      <c r="K9612" s="5"/>
      <c r="P9612" s="4" t="str">
        <f t="shared" si="192"/>
        <v/>
      </c>
    </row>
    <row r="9613" spans="11:16" x14ac:dyDescent="0.25">
      <c r="K9613" s="5"/>
      <c r="P9613" s="4" t="str">
        <f t="shared" si="192"/>
        <v/>
      </c>
    </row>
    <row r="9614" spans="11:16" x14ac:dyDescent="0.25">
      <c r="K9614" s="5"/>
      <c r="P9614" s="4" t="str">
        <f t="shared" si="192"/>
        <v/>
      </c>
    </row>
    <row r="9615" spans="11:16" x14ac:dyDescent="0.25">
      <c r="K9615" s="5"/>
      <c r="P9615" s="4" t="str">
        <f t="shared" si="192"/>
        <v/>
      </c>
    </row>
    <row r="9616" spans="11:16" x14ac:dyDescent="0.25">
      <c r="K9616" s="5"/>
      <c r="P9616" s="4" t="str">
        <f t="shared" si="192"/>
        <v/>
      </c>
    </row>
    <row r="9617" spans="11:16" x14ac:dyDescent="0.25">
      <c r="K9617" s="5"/>
      <c r="P9617" s="4" t="str">
        <f t="shared" si="192"/>
        <v/>
      </c>
    </row>
    <row r="9618" spans="11:16" x14ac:dyDescent="0.25">
      <c r="K9618" s="5"/>
      <c r="P9618" s="4" t="str">
        <f t="shared" si="192"/>
        <v/>
      </c>
    </row>
    <row r="9619" spans="11:16" x14ac:dyDescent="0.25">
      <c r="K9619" s="5"/>
      <c r="P9619" s="4" t="str">
        <f t="shared" si="192"/>
        <v/>
      </c>
    </row>
    <row r="9620" spans="11:16" x14ac:dyDescent="0.25">
      <c r="K9620" s="5"/>
      <c r="P9620" s="4" t="str">
        <f t="shared" si="192"/>
        <v/>
      </c>
    </row>
    <row r="9621" spans="11:16" x14ac:dyDescent="0.25">
      <c r="K9621" s="5"/>
      <c r="P9621" s="4" t="str">
        <f t="shared" si="192"/>
        <v/>
      </c>
    </row>
    <row r="9622" spans="11:16" x14ac:dyDescent="0.25">
      <c r="K9622" s="5"/>
      <c r="P9622" s="4" t="str">
        <f t="shared" si="192"/>
        <v/>
      </c>
    </row>
    <row r="9623" spans="11:16" x14ac:dyDescent="0.25">
      <c r="K9623" s="5"/>
      <c r="P9623" s="4" t="str">
        <f t="shared" si="192"/>
        <v/>
      </c>
    </row>
    <row r="9624" spans="11:16" x14ac:dyDescent="0.25">
      <c r="K9624" s="5"/>
      <c r="P9624" s="4" t="str">
        <f t="shared" si="192"/>
        <v/>
      </c>
    </row>
    <row r="9625" spans="11:16" x14ac:dyDescent="0.25">
      <c r="K9625" s="5"/>
      <c r="P9625" s="4" t="str">
        <f t="shared" si="192"/>
        <v/>
      </c>
    </row>
    <row r="9626" spans="11:16" x14ac:dyDescent="0.25">
      <c r="K9626" s="5"/>
      <c r="P9626" s="4" t="str">
        <f t="shared" si="192"/>
        <v/>
      </c>
    </row>
    <row r="9627" spans="11:16" x14ac:dyDescent="0.25">
      <c r="K9627" s="5"/>
      <c r="P9627" s="4" t="str">
        <f t="shared" si="192"/>
        <v/>
      </c>
    </row>
    <row r="9628" spans="11:16" x14ac:dyDescent="0.25">
      <c r="K9628" s="5"/>
      <c r="P9628" s="4" t="str">
        <f t="shared" si="192"/>
        <v/>
      </c>
    </row>
    <row r="9629" spans="11:16" x14ac:dyDescent="0.25">
      <c r="K9629" s="5"/>
      <c r="P9629" s="4" t="str">
        <f t="shared" si="192"/>
        <v/>
      </c>
    </row>
    <row r="9630" spans="11:16" x14ac:dyDescent="0.25">
      <c r="K9630" s="5"/>
      <c r="P9630" s="4" t="str">
        <f t="shared" si="192"/>
        <v/>
      </c>
    </row>
    <row r="9631" spans="11:16" x14ac:dyDescent="0.25">
      <c r="K9631" s="5"/>
      <c r="P9631" s="4" t="str">
        <f t="shared" si="192"/>
        <v/>
      </c>
    </row>
    <row r="9632" spans="11:16" x14ac:dyDescent="0.25">
      <c r="K9632" s="5"/>
      <c r="P9632" s="4" t="str">
        <f t="shared" si="192"/>
        <v/>
      </c>
    </row>
    <row r="9633" spans="11:16" x14ac:dyDescent="0.25">
      <c r="K9633" s="5"/>
      <c r="P9633" s="4" t="str">
        <f t="shared" si="192"/>
        <v/>
      </c>
    </row>
    <row r="9634" spans="11:16" x14ac:dyDescent="0.25">
      <c r="K9634" s="5"/>
      <c r="P9634" s="4" t="str">
        <f t="shared" si="192"/>
        <v/>
      </c>
    </row>
    <row r="9635" spans="11:16" x14ac:dyDescent="0.25">
      <c r="K9635" s="5"/>
      <c r="P9635" s="4" t="str">
        <f t="shared" si="192"/>
        <v/>
      </c>
    </row>
    <row r="9636" spans="11:16" x14ac:dyDescent="0.25">
      <c r="K9636" s="5"/>
      <c r="P9636" s="4" t="str">
        <f t="shared" si="192"/>
        <v/>
      </c>
    </row>
    <row r="9637" spans="11:16" x14ac:dyDescent="0.25">
      <c r="K9637" s="5"/>
      <c r="P9637" s="4" t="str">
        <f t="shared" si="192"/>
        <v/>
      </c>
    </row>
    <row r="9638" spans="11:16" x14ac:dyDescent="0.25">
      <c r="K9638" s="5"/>
      <c r="P9638" s="4" t="str">
        <f t="shared" si="192"/>
        <v/>
      </c>
    </row>
    <row r="9639" spans="11:16" x14ac:dyDescent="0.25">
      <c r="K9639" s="5"/>
      <c r="P9639" s="4" t="str">
        <f t="shared" si="192"/>
        <v/>
      </c>
    </row>
    <row r="9640" spans="11:16" x14ac:dyDescent="0.25">
      <c r="K9640" s="5"/>
      <c r="P9640" s="4" t="str">
        <f t="shared" si="192"/>
        <v/>
      </c>
    </row>
    <row r="9641" spans="11:16" x14ac:dyDescent="0.25">
      <c r="K9641" s="5"/>
      <c r="P9641" s="4" t="str">
        <f t="shared" si="192"/>
        <v/>
      </c>
    </row>
    <row r="9642" spans="11:16" x14ac:dyDescent="0.25">
      <c r="K9642" s="5"/>
      <c r="P9642" s="4" t="str">
        <f t="shared" si="192"/>
        <v/>
      </c>
    </row>
    <row r="9643" spans="11:16" x14ac:dyDescent="0.25">
      <c r="K9643" s="5"/>
      <c r="P9643" s="4" t="str">
        <f t="shared" si="192"/>
        <v/>
      </c>
    </row>
    <row r="9644" spans="11:16" x14ac:dyDescent="0.25">
      <c r="K9644" s="5"/>
      <c r="P9644" s="4" t="str">
        <f t="shared" si="192"/>
        <v/>
      </c>
    </row>
    <row r="9645" spans="11:16" x14ac:dyDescent="0.25">
      <c r="K9645" s="5"/>
      <c r="P9645" s="4" t="str">
        <f t="shared" si="192"/>
        <v/>
      </c>
    </row>
    <row r="9646" spans="11:16" x14ac:dyDescent="0.25">
      <c r="K9646" s="5"/>
      <c r="P9646" s="4" t="str">
        <f t="shared" si="192"/>
        <v/>
      </c>
    </row>
    <row r="9647" spans="11:16" x14ac:dyDescent="0.25">
      <c r="K9647" s="5"/>
      <c r="P9647" s="4" t="str">
        <f t="shared" si="192"/>
        <v/>
      </c>
    </row>
    <row r="9648" spans="11:16" x14ac:dyDescent="0.25">
      <c r="K9648" s="5"/>
      <c r="P9648" s="4" t="str">
        <f t="shared" si="192"/>
        <v/>
      </c>
    </row>
    <row r="9649" spans="11:16" x14ac:dyDescent="0.25">
      <c r="K9649" s="5"/>
      <c r="P9649" s="4" t="str">
        <f t="shared" si="192"/>
        <v/>
      </c>
    </row>
    <row r="9650" spans="11:16" x14ac:dyDescent="0.25">
      <c r="K9650" s="5"/>
      <c r="P9650" s="4" t="str">
        <f t="shared" si="192"/>
        <v/>
      </c>
    </row>
    <row r="9651" spans="11:16" x14ac:dyDescent="0.25">
      <c r="K9651" s="5"/>
      <c r="P9651" s="4" t="str">
        <f t="shared" si="192"/>
        <v/>
      </c>
    </row>
    <row r="9652" spans="11:16" x14ac:dyDescent="0.25">
      <c r="K9652" s="5"/>
      <c r="P9652" s="4" t="str">
        <f t="shared" si="192"/>
        <v/>
      </c>
    </row>
    <row r="9653" spans="11:16" x14ac:dyDescent="0.25">
      <c r="K9653" s="5"/>
      <c r="P9653" s="4" t="str">
        <f t="shared" si="192"/>
        <v/>
      </c>
    </row>
    <row r="9654" spans="11:16" x14ac:dyDescent="0.25">
      <c r="K9654" s="5"/>
      <c r="P9654" s="4" t="str">
        <f t="shared" si="192"/>
        <v/>
      </c>
    </row>
    <row r="9655" spans="11:16" x14ac:dyDescent="0.25">
      <c r="K9655" s="5"/>
      <c r="P9655" s="4" t="str">
        <f t="shared" si="192"/>
        <v/>
      </c>
    </row>
    <row r="9656" spans="11:16" x14ac:dyDescent="0.25">
      <c r="K9656" s="5"/>
      <c r="P9656" s="4" t="str">
        <f t="shared" si="192"/>
        <v/>
      </c>
    </row>
    <row r="9657" spans="11:16" x14ac:dyDescent="0.25">
      <c r="K9657" s="5"/>
      <c r="P9657" s="4" t="str">
        <f t="shared" si="192"/>
        <v/>
      </c>
    </row>
    <row r="9658" spans="11:16" x14ac:dyDescent="0.25">
      <c r="K9658" s="5"/>
      <c r="P9658" s="4" t="str">
        <f t="shared" si="192"/>
        <v/>
      </c>
    </row>
    <row r="9659" spans="11:16" x14ac:dyDescent="0.25">
      <c r="K9659" s="5"/>
      <c r="P9659" s="4" t="str">
        <f t="shared" si="192"/>
        <v/>
      </c>
    </row>
    <row r="9660" spans="11:16" x14ac:dyDescent="0.25">
      <c r="K9660" s="5"/>
      <c r="P9660" s="4" t="str">
        <f t="shared" si="192"/>
        <v/>
      </c>
    </row>
    <row r="9661" spans="11:16" x14ac:dyDescent="0.25">
      <c r="K9661" s="5"/>
      <c r="P9661" s="4" t="str">
        <f t="shared" si="192"/>
        <v/>
      </c>
    </row>
    <row r="9662" spans="11:16" x14ac:dyDescent="0.25">
      <c r="K9662" s="5"/>
      <c r="P9662" s="4" t="str">
        <f t="shared" si="192"/>
        <v/>
      </c>
    </row>
    <row r="9663" spans="11:16" x14ac:dyDescent="0.25">
      <c r="K9663" s="5"/>
      <c r="P9663" s="4" t="str">
        <f t="shared" si="192"/>
        <v/>
      </c>
    </row>
    <row r="9664" spans="11:16" x14ac:dyDescent="0.25">
      <c r="K9664" s="5"/>
      <c r="P9664" s="4" t="str">
        <f t="shared" si="192"/>
        <v/>
      </c>
    </row>
    <row r="9665" spans="11:16" x14ac:dyDescent="0.25">
      <c r="K9665" s="5"/>
      <c r="P9665" s="4" t="str">
        <f t="shared" si="192"/>
        <v/>
      </c>
    </row>
    <row r="9666" spans="11:16" x14ac:dyDescent="0.25">
      <c r="K9666" s="5"/>
      <c r="P9666" s="4" t="str">
        <f t="shared" si="192"/>
        <v/>
      </c>
    </row>
    <row r="9667" spans="11:16" x14ac:dyDescent="0.25">
      <c r="K9667" s="5"/>
      <c r="P9667" s="4" t="str">
        <f t="shared" ref="P9667:P9730" si="193">LEFT($A9667,22)</f>
        <v/>
      </c>
    </row>
    <row r="9668" spans="11:16" x14ac:dyDescent="0.25">
      <c r="K9668" s="5"/>
      <c r="P9668" s="4" t="str">
        <f t="shared" si="193"/>
        <v/>
      </c>
    </row>
    <row r="9669" spans="11:16" x14ac:dyDescent="0.25">
      <c r="K9669" s="5"/>
      <c r="P9669" s="4" t="str">
        <f t="shared" si="193"/>
        <v/>
      </c>
    </row>
    <row r="9670" spans="11:16" x14ac:dyDescent="0.25">
      <c r="K9670" s="5"/>
      <c r="P9670" s="4" t="str">
        <f t="shared" si="193"/>
        <v/>
      </c>
    </row>
    <row r="9671" spans="11:16" x14ac:dyDescent="0.25">
      <c r="K9671" s="5"/>
      <c r="P9671" s="4" t="str">
        <f t="shared" si="193"/>
        <v/>
      </c>
    </row>
    <row r="9672" spans="11:16" x14ac:dyDescent="0.25">
      <c r="K9672" s="5"/>
      <c r="P9672" s="4" t="str">
        <f t="shared" si="193"/>
        <v/>
      </c>
    </row>
    <row r="9673" spans="11:16" x14ac:dyDescent="0.25">
      <c r="K9673" s="5"/>
      <c r="P9673" s="4" t="str">
        <f t="shared" si="193"/>
        <v/>
      </c>
    </row>
    <row r="9674" spans="11:16" x14ac:dyDescent="0.25">
      <c r="K9674" s="5"/>
      <c r="P9674" s="4" t="str">
        <f t="shared" si="193"/>
        <v/>
      </c>
    </row>
    <row r="9675" spans="11:16" x14ac:dyDescent="0.25">
      <c r="K9675" s="5"/>
      <c r="P9675" s="4" t="str">
        <f t="shared" si="193"/>
        <v/>
      </c>
    </row>
    <row r="9676" spans="11:16" x14ac:dyDescent="0.25">
      <c r="K9676" s="5"/>
      <c r="P9676" s="4" t="str">
        <f t="shared" si="193"/>
        <v/>
      </c>
    </row>
    <row r="9677" spans="11:16" x14ac:dyDescent="0.25">
      <c r="K9677" s="5"/>
      <c r="P9677" s="4" t="str">
        <f t="shared" si="193"/>
        <v/>
      </c>
    </row>
    <row r="9678" spans="11:16" x14ac:dyDescent="0.25">
      <c r="K9678" s="5"/>
      <c r="P9678" s="4" t="str">
        <f t="shared" si="193"/>
        <v/>
      </c>
    </row>
    <row r="9679" spans="11:16" x14ac:dyDescent="0.25">
      <c r="K9679" s="5"/>
      <c r="P9679" s="4" t="str">
        <f t="shared" si="193"/>
        <v/>
      </c>
    </row>
    <row r="9680" spans="11:16" x14ac:dyDescent="0.25">
      <c r="K9680" s="5"/>
      <c r="P9680" s="4" t="str">
        <f t="shared" si="193"/>
        <v/>
      </c>
    </row>
    <row r="9681" spans="11:16" x14ac:dyDescent="0.25">
      <c r="K9681" s="5"/>
      <c r="P9681" s="4" t="str">
        <f t="shared" si="193"/>
        <v/>
      </c>
    </row>
    <row r="9682" spans="11:16" x14ac:dyDescent="0.25">
      <c r="K9682" s="5"/>
      <c r="P9682" s="4" t="str">
        <f t="shared" si="193"/>
        <v/>
      </c>
    </row>
    <row r="9683" spans="11:16" x14ac:dyDescent="0.25">
      <c r="K9683" s="5"/>
      <c r="P9683" s="4" t="str">
        <f t="shared" si="193"/>
        <v/>
      </c>
    </row>
    <row r="9684" spans="11:16" x14ac:dyDescent="0.25">
      <c r="K9684" s="5"/>
      <c r="P9684" s="4" t="str">
        <f t="shared" si="193"/>
        <v/>
      </c>
    </row>
    <row r="9685" spans="11:16" x14ac:dyDescent="0.25">
      <c r="K9685" s="5"/>
      <c r="P9685" s="4" t="str">
        <f t="shared" si="193"/>
        <v/>
      </c>
    </row>
    <row r="9686" spans="11:16" x14ac:dyDescent="0.25">
      <c r="K9686" s="5"/>
      <c r="P9686" s="4" t="str">
        <f t="shared" si="193"/>
        <v/>
      </c>
    </row>
    <row r="9687" spans="11:16" x14ac:dyDescent="0.25">
      <c r="K9687" s="5"/>
      <c r="P9687" s="4" t="str">
        <f t="shared" si="193"/>
        <v/>
      </c>
    </row>
    <row r="9688" spans="11:16" x14ac:dyDescent="0.25">
      <c r="K9688" s="5"/>
      <c r="P9688" s="4" t="str">
        <f t="shared" si="193"/>
        <v/>
      </c>
    </row>
    <row r="9689" spans="11:16" x14ac:dyDescent="0.25">
      <c r="K9689" s="5"/>
      <c r="P9689" s="4" t="str">
        <f t="shared" si="193"/>
        <v/>
      </c>
    </row>
    <row r="9690" spans="11:16" x14ac:dyDescent="0.25">
      <c r="K9690" s="5"/>
      <c r="P9690" s="4" t="str">
        <f t="shared" si="193"/>
        <v/>
      </c>
    </row>
    <row r="9691" spans="11:16" x14ac:dyDescent="0.25">
      <c r="K9691" s="5"/>
      <c r="P9691" s="4" t="str">
        <f t="shared" si="193"/>
        <v/>
      </c>
    </row>
    <row r="9692" spans="11:16" x14ac:dyDescent="0.25">
      <c r="K9692" s="5"/>
      <c r="P9692" s="4" t="str">
        <f t="shared" si="193"/>
        <v/>
      </c>
    </row>
    <row r="9693" spans="11:16" x14ac:dyDescent="0.25">
      <c r="K9693" s="5"/>
      <c r="P9693" s="4" t="str">
        <f t="shared" si="193"/>
        <v/>
      </c>
    </row>
    <row r="9694" spans="11:16" x14ac:dyDescent="0.25">
      <c r="K9694" s="5"/>
      <c r="P9694" s="4" t="str">
        <f t="shared" si="193"/>
        <v/>
      </c>
    </row>
    <row r="9695" spans="11:16" x14ac:dyDescent="0.25">
      <c r="K9695" s="5"/>
      <c r="P9695" s="4" t="str">
        <f t="shared" si="193"/>
        <v/>
      </c>
    </row>
    <row r="9696" spans="11:16" x14ac:dyDescent="0.25">
      <c r="K9696" s="5"/>
      <c r="P9696" s="4" t="str">
        <f t="shared" si="193"/>
        <v/>
      </c>
    </row>
    <row r="9697" spans="11:16" x14ac:dyDescent="0.25">
      <c r="K9697" s="5"/>
      <c r="P9697" s="4" t="str">
        <f t="shared" si="193"/>
        <v/>
      </c>
    </row>
    <row r="9698" spans="11:16" x14ac:dyDescent="0.25">
      <c r="K9698" s="5"/>
      <c r="P9698" s="4" t="str">
        <f t="shared" si="193"/>
        <v/>
      </c>
    </row>
    <row r="9699" spans="11:16" x14ac:dyDescent="0.25">
      <c r="K9699" s="5"/>
      <c r="P9699" s="4" t="str">
        <f t="shared" si="193"/>
        <v/>
      </c>
    </row>
    <row r="9700" spans="11:16" x14ac:dyDescent="0.25">
      <c r="K9700" s="5"/>
      <c r="P9700" s="4" t="str">
        <f t="shared" si="193"/>
        <v/>
      </c>
    </row>
    <row r="9701" spans="11:16" x14ac:dyDescent="0.25">
      <c r="K9701" s="5"/>
      <c r="P9701" s="4" t="str">
        <f t="shared" si="193"/>
        <v/>
      </c>
    </row>
    <row r="9702" spans="11:16" x14ac:dyDescent="0.25">
      <c r="K9702" s="5"/>
      <c r="P9702" s="4" t="str">
        <f t="shared" si="193"/>
        <v/>
      </c>
    </row>
    <row r="9703" spans="11:16" x14ac:dyDescent="0.25">
      <c r="K9703" s="5"/>
      <c r="P9703" s="4" t="str">
        <f t="shared" si="193"/>
        <v/>
      </c>
    </row>
    <row r="9704" spans="11:16" x14ac:dyDescent="0.25">
      <c r="K9704" s="5"/>
      <c r="P9704" s="4" t="str">
        <f t="shared" si="193"/>
        <v/>
      </c>
    </row>
    <row r="9705" spans="11:16" x14ac:dyDescent="0.25">
      <c r="K9705" s="5"/>
      <c r="P9705" s="4" t="str">
        <f t="shared" si="193"/>
        <v/>
      </c>
    </row>
    <row r="9706" spans="11:16" x14ac:dyDescent="0.25">
      <c r="K9706" s="5"/>
      <c r="P9706" s="4" t="str">
        <f t="shared" si="193"/>
        <v/>
      </c>
    </row>
    <row r="9707" spans="11:16" x14ac:dyDescent="0.25">
      <c r="K9707" s="5"/>
      <c r="P9707" s="4" t="str">
        <f t="shared" si="193"/>
        <v/>
      </c>
    </row>
    <row r="9708" spans="11:16" x14ac:dyDescent="0.25">
      <c r="K9708" s="5"/>
      <c r="P9708" s="4" t="str">
        <f t="shared" si="193"/>
        <v/>
      </c>
    </row>
    <row r="9709" spans="11:16" x14ac:dyDescent="0.25">
      <c r="K9709" s="5"/>
      <c r="P9709" s="4" t="str">
        <f t="shared" si="193"/>
        <v/>
      </c>
    </row>
    <row r="9710" spans="11:16" x14ac:dyDescent="0.25">
      <c r="K9710" s="5"/>
      <c r="P9710" s="4" t="str">
        <f t="shared" si="193"/>
        <v/>
      </c>
    </row>
    <row r="9711" spans="11:16" x14ac:dyDescent="0.25">
      <c r="K9711" s="5"/>
      <c r="P9711" s="4" t="str">
        <f t="shared" si="193"/>
        <v/>
      </c>
    </row>
    <row r="9712" spans="11:16" x14ac:dyDescent="0.25">
      <c r="K9712" s="5"/>
      <c r="P9712" s="4" t="str">
        <f t="shared" si="193"/>
        <v/>
      </c>
    </row>
    <row r="9713" spans="11:16" x14ac:dyDescent="0.25">
      <c r="K9713" s="5"/>
      <c r="P9713" s="4" t="str">
        <f t="shared" si="193"/>
        <v/>
      </c>
    </row>
    <row r="9714" spans="11:16" x14ac:dyDescent="0.25">
      <c r="K9714" s="5"/>
      <c r="P9714" s="4" t="str">
        <f t="shared" si="193"/>
        <v/>
      </c>
    </row>
    <row r="9715" spans="11:16" x14ac:dyDescent="0.25">
      <c r="K9715" s="5"/>
      <c r="P9715" s="4" t="str">
        <f t="shared" si="193"/>
        <v/>
      </c>
    </row>
    <row r="9716" spans="11:16" x14ac:dyDescent="0.25">
      <c r="K9716" s="5"/>
      <c r="P9716" s="4" t="str">
        <f t="shared" si="193"/>
        <v/>
      </c>
    </row>
    <row r="9717" spans="11:16" x14ac:dyDescent="0.25">
      <c r="K9717" s="5"/>
      <c r="P9717" s="4" t="str">
        <f t="shared" si="193"/>
        <v/>
      </c>
    </row>
    <row r="9718" spans="11:16" x14ac:dyDescent="0.25">
      <c r="K9718" s="5"/>
      <c r="P9718" s="4" t="str">
        <f t="shared" si="193"/>
        <v/>
      </c>
    </row>
    <row r="9719" spans="11:16" x14ac:dyDescent="0.25">
      <c r="K9719" s="5"/>
      <c r="P9719" s="4" t="str">
        <f t="shared" si="193"/>
        <v/>
      </c>
    </row>
    <row r="9720" spans="11:16" x14ac:dyDescent="0.25">
      <c r="K9720" s="5"/>
      <c r="P9720" s="4" t="str">
        <f t="shared" si="193"/>
        <v/>
      </c>
    </row>
    <row r="9721" spans="11:16" x14ac:dyDescent="0.25">
      <c r="K9721" s="5"/>
      <c r="P9721" s="4" t="str">
        <f t="shared" si="193"/>
        <v/>
      </c>
    </row>
    <row r="9722" spans="11:16" x14ac:dyDescent="0.25">
      <c r="K9722" s="5"/>
      <c r="P9722" s="4" t="str">
        <f t="shared" si="193"/>
        <v/>
      </c>
    </row>
    <row r="9723" spans="11:16" x14ac:dyDescent="0.25">
      <c r="K9723" s="5"/>
      <c r="P9723" s="4" t="str">
        <f t="shared" si="193"/>
        <v/>
      </c>
    </row>
    <row r="9724" spans="11:16" x14ac:dyDescent="0.25">
      <c r="K9724" s="5"/>
      <c r="P9724" s="4" t="str">
        <f t="shared" si="193"/>
        <v/>
      </c>
    </row>
    <row r="9725" spans="11:16" x14ac:dyDescent="0.25">
      <c r="K9725" s="5"/>
      <c r="P9725" s="4" t="str">
        <f t="shared" si="193"/>
        <v/>
      </c>
    </row>
    <row r="9726" spans="11:16" x14ac:dyDescent="0.25">
      <c r="K9726" s="5"/>
      <c r="P9726" s="4" t="str">
        <f t="shared" si="193"/>
        <v/>
      </c>
    </row>
    <row r="9727" spans="11:16" x14ac:dyDescent="0.25">
      <c r="K9727" s="5"/>
      <c r="P9727" s="4" t="str">
        <f t="shared" si="193"/>
        <v/>
      </c>
    </row>
    <row r="9728" spans="11:16" x14ac:dyDescent="0.25">
      <c r="K9728" s="5"/>
      <c r="P9728" s="4" t="str">
        <f t="shared" si="193"/>
        <v/>
      </c>
    </row>
    <row r="9729" spans="11:16" x14ac:dyDescent="0.25">
      <c r="K9729" s="5"/>
      <c r="P9729" s="4" t="str">
        <f t="shared" si="193"/>
        <v/>
      </c>
    </row>
    <row r="9730" spans="11:16" x14ac:dyDescent="0.25">
      <c r="K9730" s="5"/>
      <c r="P9730" s="4" t="str">
        <f t="shared" si="193"/>
        <v/>
      </c>
    </row>
    <row r="9731" spans="11:16" x14ac:dyDescent="0.25">
      <c r="K9731" s="5"/>
      <c r="P9731" s="4" t="str">
        <f t="shared" ref="P9731:P9794" si="194">LEFT($A9731,22)</f>
        <v/>
      </c>
    </row>
    <row r="9732" spans="11:16" x14ac:dyDescent="0.25">
      <c r="K9732" s="5"/>
      <c r="P9732" s="4" t="str">
        <f t="shared" si="194"/>
        <v/>
      </c>
    </row>
    <row r="9733" spans="11:16" x14ac:dyDescent="0.25">
      <c r="K9733" s="5"/>
      <c r="P9733" s="4" t="str">
        <f t="shared" si="194"/>
        <v/>
      </c>
    </row>
    <row r="9734" spans="11:16" x14ac:dyDescent="0.25">
      <c r="K9734" s="5"/>
      <c r="P9734" s="4" t="str">
        <f t="shared" si="194"/>
        <v/>
      </c>
    </row>
    <row r="9735" spans="11:16" x14ac:dyDescent="0.25">
      <c r="K9735" s="5"/>
      <c r="P9735" s="4" t="str">
        <f t="shared" si="194"/>
        <v/>
      </c>
    </row>
    <row r="9736" spans="11:16" x14ac:dyDescent="0.25">
      <c r="K9736" s="5"/>
      <c r="P9736" s="4" t="str">
        <f t="shared" si="194"/>
        <v/>
      </c>
    </row>
    <row r="9737" spans="11:16" x14ac:dyDescent="0.25">
      <c r="K9737" s="5"/>
      <c r="P9737" s="4" t="str">
        <f t="shared" si="194"/>
        <v/>
      </c>
    </row>
    <row r="9738" spans="11:16" x14ac:dyDescent="0.25">
      <c r="K9738" s="5"/>
      <c r="P9738" s="4" t="str">
        <f t="shared" si="194"/>
        <v/>
      </c>
    </row>
    <row r="9739" spans="11:16" x14ac:dyDescent="0.25">
      <c r="K9739" s="5"/>
      <c r="P9739" s="4" t="str">
        <f t="shared" si="194"/>
        <v/>
      </c>
    </row>
    <row r="9740" spans="11:16" x14ac:dyDescent="0.25">
      <c r="K9740" s="5"/>
      <c r="P9740" s="4" t="str">
        <f t="shared" si="194"/>
        <v/>
      </c>
    </row>
    <row r="9741" spans="11:16" x14ac:dyDescent="0.25">
      <c r="K9741" s="5"/>
      <c r="P9741" s="4" t="str">
        <f t="shared" si="194"/>
        <v/>
      </c>
    </row>
    <row r="9742" spans="11:16" x14ac:dyDescent="0.25">
      <c r="K9742" s="5"/>
      <c r="P9742" s="4" t="str">
        <f t="shared" si="194"/>
        <v/>
      </c>
    </row>
    <row r="9743" spans="11:16" x14ac:dyDescent="0.25">
      <c r="K9743" s="5"/>
      <c r="P9743" s="4" t="str">
        <f t="shared" si="194"/>
        <v/>
      </c>
    </row>
    <row r="9744" spans="11:16" x14ac:dyDescent="0.25">
      <c r="K9744" s="5"/>
      <c r="P9744" s="4" t="str">
        <f t="shared" si="194"/>
        <v/>
      </c>
    </row>
    <row r="9745" spans="11:16" x14ac:dyDescent="0.25">
      <c r="K9745" s="5"/>
      <c r="P9745" s="4" t="str">
        <f t="shared" si="194"/>
        <v/>
      </c>
    </row>
    <row r="9746" spans="11:16" x14ac:dyDescent="0.25">
      <c r="K9746" s="5"/>
      <c r="P9746" s="4" t="str">
        <f t="shared" si="194"/>
        <v/>
      </c>
    </row>
    <row r="9747" spans="11:16" x14ac:dyDescent="0.25">
      <c r="K9747" s="5"/>
      <c r="P9747" s="4" t="str">
        <f t="shared" si="194"/>
        <v/>
      </c>
    </row>
    <row r="9748" spans="11:16" x14ac:dyDescent="0.25">
      <c r="K9748" s="5"/>
      <c r="P9748" s="4" t="str">
        <f t="shared" si="194"/>
        <v/>
      </c>
    </row>
    <row r="9749" spans="11:16" x14ac:dyDescent="0.25">
      <c r="K9749" s="5"/>
      <c r="P9749" s="4" t="str">
        <f t="shared" si="194"/>
        <v/>
      </c>
    </row>
    <row r="9750" spans="11:16" x14ac:dyDescent="0.25">
      <c r="K9750" s="5"/>
      <c r="P9750" s="4" t="str">
        <f t="shared" si="194"/>
        <v/>
      </c>
    </row>
    <row r="9751" spans="11:16" x14ac:dyDescent="0.25">
      <c r="K9751" s="5"/>
      <c r="P9751" s="4" t="str">
        <f t="shared" si="194"/>
        <v/>
      </c>
    </row>
    <row r="9752" spans="11:16" x14ac:dyDescent="0.25">
      <c r="K9752" s="5"/>
      <c r="P9752" s="4" t="str">
        <f t="shared" si="194"/>
        <v/>
      </c>
    </row>
    <row r="9753" spans="11:16" x14ac:dyDescent="0.25">
      <c r="K9753" s="5"/>
      <c r="P9753" s="4" t="str">
        <f t="shared" si="194"/>
        <v/>
      </c>
    </row>
    <row r="9754" spans="11:16" x14ac:dyDescent="0.25">
      <c r="K9754" s="5"/>
      <c r="P9754" s="4" t="str">
        <f t="shared" si="194"/>
        <v/>
      </c>
    </row>
    <row r="9755" spans="11:16" x14ac:dyDescent="0.25">
      <c r="K9755" s="5"/>
      <c r="P9755" s="4" t="str">
        <f t="shared" si="194"/>
        <v/>
      </c>
    </row>
    <row r="9756" spans="11:16" x14ac:dyDescent="0.25">
      <c r="K9756" s="5"/>
      <c r="P9756" s="4" t="str">
        <f t="shared" si="194"/>
        <v/>
      </c>
    </row>
    <row r="9757" spans="11:16" x14ac:dyDescent="0.25">
      <c r="K9757" s="5"/>
      <c r="P9757" s="4" t="str">
        <f t="shared" si="194"/>
        <v/>
      </c>
    </row>
    <row r="9758" spans="11:16" x14ac:dyDescent="0.25">
      <c r="K9758" s="5"/>
      <c r="P9758" s="4" t="str">
        <f t="shared" si="194"/>
        <v/>
      </c>
    </row>
    <row r="9759" spans="11:16" x14ac:dyDescent="0.25">
      <c r="K9759" s="5"/>
      <c r="P9759" s="4" t="str">
        <f t="shared" si="194"/>
        <v/>
      </c>
    </row>
    <row r="9760" spans="11:16" x14ac:dyDescent="0.25">
      <c r="K9760" s="5"/>
      <c r="P9760" s="4" t="str">
        <f t="shared" si="194"/>
        <v/>
      </c>
    </row>
    <row r="9761" spans="11:16" x14ac:dyDescent="0.25">
      <c r="K9761" s="5"/>
      <c r="P9761" s="4" t="str">
        <f t="shared" si="194"/>
        <v/>
      </c>
    </row>
    <row r="9762" spans="11:16" x14ac:dyDescent="0.25">
      <c r="K9762" s="5"/>
      <c r="P9762" s="4" t="str">
        <f t="shared" si="194"/>
        <v/>
      </c>
    </row>
    <row r="9763" spans="11:16" x14ac:dyDescent="0.25">
      <c r="K9763" s="5"/>
      <c r="P9763" s="4" t="str">
        <f t="shared" si="194"/>
        <v/>
      </c>
    </row>
    <row r="9764" spans="11:16" x14ac:dyDescent="0.25">
      <c r="K9764" s="5"/>
      <c r="P9764" s="4" t="str">
        <f t="shared" si="194"/>
        <v/>
      </c>
    </row>
    <row r="9765" spans="11:16" x14ac:dyDescent="0.25">
      <c r="K9765" s="5"/>
      <c r="P9765" s="4" t="str">
        <f t="shared" si="194"/>
        <v/>
      </c>
    </row>
    <row r="9766" spans="11:16" x14ac:dyDescent="0.25">
      <c r="K9766" s="5"/>
      <c r="P9766" s="4" t="str">
        <f t="shared" si="194"/>
        <v/>
      </c>
    </row>
    <row r="9767" spans="11:16" x14ac:dyDescent="0.25">
      <c r="K9767" s="5"/>
      <c r="P9767" s="4" t="str">
        <f t="shared" si="194"/>
        <v/>
      </c>
    </row>
    <row r="9768" spans="11:16" x14ac:dyDescent="0.25">
      <c r="K9768" s="5"/>
      <c r="P9768" s="4" t="str">
        <f t="shared" si="194"/>
        <v/>
      </c>
    </row>
    <row r="9769" spans="11:16" x14ac:dyDescent="0.25">
      <c r="K9769" s="5"/>
      <c r="P9769" s="4" t="str">
        <f t="shared" si="194"/>
        <v/>
      </c>
    </row>
    <row r="9770" spans="11:16" x14ac:dyDescent="0.25">
      <c r="K9770" s="5"/>
      <c r="P9770" s="4" t="str">
        <f t="shared" si="194"/>
        <v/>
      </c>
    </row>
    <row r="9771" spans="11:16" x14ac:dyDescent="0.25">
      <c r="K9771" s="5"/>
      <c r="P9771" s="4" t="str">
        <f t="shared" si="194"/>
        <v/>
      </c>
    </row>
    <row r="9772" spans="11:16" x14ac:dyDescent="0.25">
      <c r="K9772" s="5"/>
      <c r="P9772" s="4" t="str">
        <f t="shared" si="194"/>
        <v/>
      </c>
    </row>
    <row r="9773" spans="11:16" x14ac:dyDescent="0.25">
      <c r="K9773" s="5"/>
      <c r="P9773" s="4" t="str">
        <f t="shared" si="194"/>
        <v/>
      </c>
    </row>
    <row r="9774" spans="11:16" x14ac:dyDescent="0.25">
      <c r="K9774" s="5"/>
      <c r="P9774" s="4" t="str">
        <f t="shared" si="194"/>
        <v/>
      </c>
    </row>
    <row r="9775" spans="11:16" x14ac:dyDescent="0.25">
      <c r="K9775" s="5"/>
      <c r="P9775" s="4" t="str">
        <f t="shared" si="194"/>
        <v/>
      </c>
    </row>
    <row r="9776" spans="11:16" x14ac:dyDescent="0.25">
      <c r="K9776" s="5"/>
      <c r="P9776" s="4" t="str">
        <f t="shared" si="194"/>
        <v/>
      </c>
    </row>
    <row r="9777" spans="11:16" x14ac:dyDescent="0.25">
      <c r="K9777" s="5"/>
      <c r="P9777" s="4" t="str">
        <f t="shared" si="194"/>
        <v/>
      </c>
    </row>
    <row r="9778" spans="11:16" x14ac:dyDescent="0.25">
      <c r="K9778" s="5"/>
      <c r="P9778" s="4" t="str">
        <f t="shared" si="194"/>
        <v/>
      </c>
    </row>
    <row r="9779" spans="11:16" x14ac:dyDescent="0.25">
      <c r="K9779" s="5"/>
      <c r="P9779" s="4" t="str">
        <f t="shared" si="194"/>
        <v/>
      </c>
    </row>
    <row r="9780" spans="11:16" x14ac:dyDescent="0.25">
      <c r="K9780" s="5"/>
      <c r="P9780" s="4" t="str">
        <f t="shared" si="194"/>
        <v/>
      </c>
    </row>
    <row r="9781" spans="11:16" x14ac:dyDescent="0.25">
      <c r="K9781" s="5"/>
      <c r="P9781" s="4" t="str">
        <f t="shared" si="194"/>
        <v/>
      </c>
    </row>
    <row r="9782" spans="11:16" x14ac:dyDescent="0.25">
      <c r="K9782" s="5"/>
      <c r="P9782" s="4" t="str">
        <f t="shared" si="194"/>
        <v/>
      </c>
    </row>
    <row r="9783" spans="11:16" x14ac:dyDescent="0.25">
      <c r="K9783" s="5"/>
      <c r="P9783" s="4" t="str">
        <f t="shared" si="194"/>
        <v/>
      </c>
    </row>
    <row r="9784" spans="11:16" x14ac:dyDescent="0.25">
      <c r="K9784" s="5"/>
      <c r="P9784" s="4" t="str">
        <f t="shared" si="194"/>
        <v/>
      </c>
    </row>
    <row r="9785" spans="11:16" x14ac:dyDescent="0.25">
      <c r="K9785" s="5"/>
      <c r="P9785" s="4" t="str">
        <f t="shared" si="194"/>
        <v/>
      </c>
    </row>
    <row r="9786" spans="11:16" x14ac:dyDescent="0.25">
      <c r="K9786" s="5"/>
      <c r="P9786" s="4" t="str">
        <f t="shared" si="194"/>
        <v/>
      </c>
    </row>
    <row r="9787" spans="11:16" x14ac:dyDescent="0.25">
      <c r="K9787" s="5"/>
      <c r="P9787" s="4" t="str">
        <f t="shared" si="194"/>
        <v/>
      </c>
    </row>
    <row r="9788" spans="11:16" x14ac:dyDescent="0.25">
      <c r="K9788" s="5"/>
      <c r="P9788" s="4" t="str">
        <f t="shared" si="194"/>
        <v/>
      </c>
    </row>
    <row r="9789" spans="11:16" x14ac:dyDescent="0.25">
      <c r="K9789" s="5"/>
      <c r="P9789" s="4" t="str">
        <f t="shared" si="194"/>
        <v/>
      </c>
    </row>
    <row r="9790" spans="11:16" x14ac:dyDescent="0.25">
      <c r="K9790" s="5"/>
      <c r="P9790" s="4" t="str">
        <f t="shared" si="194"/>
        <v/>
      </c>
    </row>
    <row r="9791" spans="11:16" x14ac:dyDescent="0.25">
      <c r="K9791" s="5"/>
      <c r="P9791" s="4" t="str">
        <f t="shared" si="194"/>
        <v/>
      </c>
    </row>
    <row r="9792" spans="11:16" x14ac:dyDescent="0.25">
      <c r="K9792" s="5"/>
      <c r="P9792" s="4" t="str">
        <f t="shared" si="194"/>
        <v/>
      </c>
    </row>
    <row r="9793" spans="11:16" x14ac:dyDescent="0.25">
      <c r="K9793" s="5"/>
      <c r="P9793" s="4" t="str">
        <f t="shared" si="194"/>
        <v/>
      </c>
    </row>
    <row r="9794" spans="11:16" x14ac:dyDescent="0.25">
      <c r="K9794" s="5"/>
      <c r="P9794" s="4" t="str">
        <f t="shared" si="194"/>
        <v/>
      </c>
    </row>
    <row r="9795" spans="11:16" x14ac:dyDescent="0.25">
      <c r="K9795" s="5"/>
      <c r="P9795" s="4" t="str">
        <f t="shared" ref="P9795:P9858" si="195">LEFT($A9795,22)</f>
        <v/>
      </c>
    </row>
    <row r="9796" spans="11:16" x14ac:dyDescent="0.25">
      <c r="K9796" s="5"/>
      <c r="P9796" s="4" t="str">
        <f t="shared" si="195"/>
        <v/>
      </c>
    </row>
    <row r="9797" spans="11:16" x14ac:dyDescent="0.25">
      <c r="K9797" s="5"/>
      <c r="P9797" s="4" t="str">
        <f t="shared" si="195"/>
        <v/>
      </c>
    </row>
    <row r="9798" spans="11:16" x14ac:dyDescent="0.25">
      <c r="K9798" s="5"/>
      <c r="P9798" s="4" t="str">
        <f t="shared" si="195"/>
        <v/>
      </c>
    </row>
    <row r="9799" spans="11:16" x14ac:dyDescent="0.25">
      <c r="K9799" s="5"/>
      <c r="P9799" s="4" t="str">
        <f t="shared" si="195"/>
        <v/>
      </c>
    </row>
    <row r="9800" spans="11:16" x14ac:dyDescent="0.25">
      <c r="K9800" s="5"/>
      <c r="P9800" s="4" t="str">
        <f t="shared" si="195"/>
        <v/>
      </c>
    </row>
    <row r="9801" spans="11:16" x14ac:dyDescent="0.25">
      <c r="K9801" s="5"/>
      <c r="P9801" s="4" t="str">
        <f t="shared" si="195"/>
        <v/>
      </c>
    </row>
    <row r="9802" spans="11:16" x14ac:dyDescent="0.25">
      <c r="K9802" s="5"/>
      <c r="P9802" s="4" t="str">
        <f t="shared" si="195"/>
        <v/>
      </c>
    </row>
    <row r="9803" spans="11:16" x14ac:dyDescent="0.25">
      <c r="K9803" s="5"/>
      <c r="P9803" s="4" t="str">
        <f t="shared" si="195"/>
        <v/>
      </c>
    </row>
    <row r="9804" spans="11:16" x14ac:dyDescent="0.25">
      <c r="K9804" s="5"/>
      <c r="P9804" s="4" t="str">
        <f t="shared" si="195"/>
        <v/>
      </c>
    </row>
    <row r="9805" spans="11:16" x14ac:dyDescent="0.25">
      <c r="K9805" s="5"/>
      <c r="P9805" s="4" t="str">
        <f t="shared" si="195"/>
        <v/>
      </c>
    </row>
    <row r="9806" spans="11:16" x14ac:dyDescent="0.25">
      <c r="K9806" s="5"/>
      <c r="P9806" s="4" t="str">
        <f t="shared" si="195"/>
        <v/>
      </c>
    </row>
    <row r="9807" spans="11:16" x14ac:dyDescent="0.25">
      <c r="K9807" s="5"/>
      <c r="P9807" s="4" t="str">
        <f t="shared" si="195"/>
        <v/>
      </c>
    </row>
    <row r="9808" spans="11:16" x14ac:dyDescent="0.25">
      <c r="K9808" s="5"/>
      <c r="P9808" s="4" t="str">
        <f t="shared" si="195"/>
        <v/>
      </c>
    </row>
    <row r="9809" spans="11:16" x14ac:dyDescent="0.25">
      <c r="K9809" s="5"/>
      <c r="P9809" s="4" t="str">
        <f t="shared" si="195"/>
        <v/>
      </c>
    </row>
    <row r="9810" spans="11:16" x14ac:dyDescent="0.25">
      <c r="K9810" s="5"/>
      <c r="P9810" s="4" t="str">
        <f t="shared" si="195"/>
        <v/>
      </c>
    </row>
    <row r="9811" spans="11:16" x14ac:dyDescent="0.25">
      <c r="K9811" s="5"/>
      <c r="P9811" s="4" t="str">
        <f t="shared" si="195"/>
        <v/>
      </c>
    </row>
    <row r="9812" spans="11:16" x14ac:dyDescent="0.25">
      <c r="K9812" s="5"/>
      <c r="P9812" s="4" t="str">
        <f t="shared" si="195"/>
        <v/>
      </c>
    </row>
    <row r="9813" spans="11:16" x14ac:dyDescent="0.25">
      <c r="K9813" s="5"/>
      <c r="P9813" s="4" t="str">
        <f t="shared" si="195"/>
        <v/>
      </c>
    </row>
    <row r="9814" spans="11:16" x14ac:dyDescent="0.25">
      <c r="K9814" s="5"/>
      <c r="P9814" s="4" t="str">
        <f t="shared" si="195"/>
        <v/>
      </c>
    </row>
    <row r="9815" spans="11:16" x14ac:dyDescent="0.25">
      <c r="K9815" s="5"/>
      <c r="P9815" s="4" t="str">
        <f t="shared" si="195"/>
        <v/>
      </c>
    </row>
    <row r="9816" spans="11:16" x14ac:dyDescent="0.25">
      <c r="K9816" s="5"/>
      <c r="P9816" s="4" t="str">
        <f t="shared" si="195"/>
        <v/>
      </c>
    </row>
    <row r="9817" spans="11:16" x14ac:dyDescent="0.25">
      <c r="K9817" s="5"/>
      <c r="P9817" s="4" t="str">
        <f t="shared" si="195"/>
        <v/>
      </c>
    </row>
    <row r="9818" spans="11:16" x14ac:dyDescent="0.25">
      <c r="K9818" s="5"/>
      <c r="P9818" s="4" t="str">
        <f t="shared" si="195"/>
        <v/>
      </c>
    </row>
    <row r="9819" spans="11:16" x14ac:dyDescent="0.25">
      <c r="K9819" s="5"/>
      <c r="P9819" s="4" t="str">
        <f t="shared" si="195"/>
        <v/>
      </c>
    </row>
    <row r="9820" spans="11:16" x14ac:dyDescent="0.25">
      <c r="K9820" s="5"/>
      <c r="P9820" s="4" t="str">
        <f t="shared" si="195"/>
        <v/>
      </c>
    </row>
    <row r="9821" spans="11:16" x14ac:dyDescent="0.25">
      <c r="K9821" s="5"/>
      <c r="P9821" s="4" t="str">
        <f t="shared" si="195"/>
        <v/>
      </c>
    </row>
    <row r="9822" spans="11:16" x14ac:dyDescent="0.25">
      <c r="K9822" s="5"/>
      <c r="P9822" s="4" t="str">
        <f t="shared" si="195"/>
        <v/>
      </c>
    </row>
    <row r="9823" spans="11:16" x14ac:dyDescent="0.25">
      <c r="K9823" s="5"/>
      <c r="P9823" s="4" t="str">
        <f t="shared" si="195"/>
        <v/>
      </c>
    </row>
    <row r="9824" spans="11:16" x14ac:dyDescent="0.25">
      <c r="K9824" s="5"/>
      <c r="P9824" s="4" t="str">
        <f t="shared" si="195"/>
        <v/>
      </c>
    </row>
    <row r="9825" spans="11:16" x14ac:dyDescent="0.25">
      <c r="K9825" s="5"/>
      <c r="P9825" s="4" t="str">
        <f t="shared" si="195"/>
        <v/>
      </c>
    </row>
    <row r="9826" spans="11:16" x14ac:dyDescent="0.25">
      <c r="K9826" s="5"/>
      <c r="P9826" s="4" t="str">
        <f t="shared" si="195"/>
        <v/>
      </c>
    </row>
    <row r="9827" spans="11:16" x14ac:dyDescent="0.25">
      <c r="K9827" s="5"/>
      <c r="P9827" s="4" t="str">
        <f t="shared" si="195"/>
        <v/>
      </c>
    </row>
    <row r="9828" spans="11:16" x14ac:dyDescent="0.25">
      <c r="K9828" s="5"/>
      <c r="P9828" s="4" t="str">
        <f t="shared" si="195"/>
        <v/>
      </c>
    </row>
    <row r="9829" spans="11:16" x14ac:dyDescent="0.25">
      <c r="K9829" s="5"/>
      <c r="P9829" s="4" t="str">
        <f t="shared" si="195"/>
        <v/>
      </c>
    </row>
    <row r="9830" spans="11:16" x14ac:dyDescent="0.25">
      <c r="K9830" s="5"/>
      <c r="P9830" s="4" t="str">
        <f t="shared" si="195"/>
        <v/>
      </c>
    </row>
    <row r="9831" spans="11:16" x14ac:dyDescent="0.25">
      <c r="K9831" s="5"/>
      <c r="P9831" s="4" t="str">
        <f t="shared" si="195"/>
        <v/>
      </c>
    </row>
    <row r="9832" spans="11:16" x14ac:dyDescent="0.25">
      <c r="K9832" s="5"/>
      <c r="P9832" s="4" t="str">
        <f t="shared" si="195"/>
        <v/>
      </c>
    </row>
    <row r="9833" spans="11:16" x14ac:dyDescent="0.25">
      <c r="K9833" s="5"/>
      <c r="P9833" s="4" t="str">
        <f t="shared" si="195"/>
        <v/>
      </c>
    </row>
    <row r="9834" spans="11:16" x14ac:dyDescent="0.25">
      <c r="K9834" s="5"/>
      <c r="P9834" s="4" t="str">
        <f t="shared" si="195"/>
        <v/>
      </c>
    </row>
    <row r="9835" spans="11:16" x14ac:dyDescent="0.25">
      <c r="K9835" s="5"/>
      <c r="P9835" s="4" t="str">
        <f t="shared" si="195"/>
        <v/>
      </c>
    </row>
    <row r="9836" spans="11:16" x14ac:dyDescent="0.25">
      <c r="K9836" s="5"/>
      <c r="P9836" s="4" t="str">
        <f t="shared" si="195"/>
        <v/>
      </c>
    </row>
    <row r="9837" spans="11:16" x14ac:dyDescent="0.25">
      <c r="K9837" s="5"/>
      <c r="P9837" s="4" t="str">
        <f t="shared" si="195"/>
        <v/>
      </c>
    </row>
    <row r="9838" spans="11:16" x14ac:dyDescent="0.25">
      <c r="K9838" s="5"/>
      <c r="P9838" s="4" t="str">
        <f t="shared" si="195"/>
        <v/>
      </c>
    </row>
    <row r="9839" spans="11:16" x14ac:dyDescent="0.25">
      <c r="K9839" s="5"/>
      <c r="P9839" s="4" t="str">
        <f t="shared" si="195"/>
        <v/>
      </c>
    </row>
    <row r="9840" spans="11:16" x14ac:dyDescent="0.25">
      <c r="K9840" s="5"/>
      <c r="P9840" s="4" t="str">
        <f t="shared" si="195"/>
        <v/>
      </c>
    </row>
    <row r="9841" spans="11:16" x14ac:dyDescent="0.25">
      <c r="K9841" s="5"/>
      <c r="P9841" s="4" t="str">
        <f t="shared" si="195"/>
        <v/>
      </c>
    </row>
    <row r="9842" spans="11:16" x14ac:dyDescent="0.25">
      <c r="K9842" s="5"/>
      <c r="P9842" s="4" t="str">
        <f t="shared" si="195"/>
        <v/>
      </c>
    </row>
    <row r="9843" spans="11:16" x14ac:dyDescent="0.25">
      <c r="K9843" s="5"/>
      <c r="P9843" s="4" t="str">
        <f t="shared" si="195"/>
        <v/>
      </c>
    </row>
    <row r="9844" spans="11:16" x14ac:dyDescent="0.25">
      <c r="K9844" s="5"/>
      <c r="P9844" s="4" t="str">
        <f t="shared" si="195"/>
        <v/>
      </c>
    </row>
    <row r="9845" spans="11:16" x14ac:dyDescent="0.25">
      <c r="K9845" s="5"/>
      <c r="P9845" s="4" t="str">
        <f t="shared" si="195"/>
        <v/>
      </c>
    </row>
    <row r="9846" spans="11:16" x14ac:dyDescent="0.25">
      <c r="K9846" s="5"/>
      <c r="P9846" s="4" t="str">
        <f t="shared" si="195"/>
        <v/>
      </c>
    </row>
    <row r="9847" spans="11:16" x14ac:dyDescent="0.25">
      <c r="K9847" s="5"/>
      <c r="P9847" s="4" t="str">
        <f t="shared" si="195"/>
        <v/>
      </c>
    </row>
    <row r="9848" spans="11:16" x14ac:dyDescent="0.25">
      <c r="K9848" s="5"/>
      <c r="P9848" s="4" t="str">
        <f t="shared" si="195"/>
        <v/>
      </c>
    </row>
    <row r="9849" spans="11:16" x14ac:dyDescent="0.25">
      <c r="K9849" s="5"/>
      <c r="P9849" s="4" t="str">
        <f t="shared" si="195"/>
        <v/>
      </c>
    </row>
    <row r="9850" spans="11:16" x14ac:dyDescent="0.25">
      <c r="K9850" s="5"/>
      <c r="P9850" s="4" t="str">
        <f t="shared" si="195"/>
        <v/>
      </c>
    </row>
    <row r="9851" spans="11:16" x14ac:dyDescent="0.25">
      <c r="K9851" s="5"/>
      <c r="P9851" s="4" t="str">
        <f t="shared" si="195"/>
        <v/>
      </c>
    </row>
    <row r="9852" spans="11:16" x14ac:dyDescent="0.25">
      <c r="K9852" s="5"/>
      <c r="P9852" s="4" t="str">
        <f t="shared" si="195"/>
        <v/>
      </c>
    </row>
    <row r="9853" spans="11:16" x14ac:dyDescent="0.25">
      <c r="K9853" s="5"/>
      <c r="P9853" s="4" t="str">
        <f t="shared" si="195"/>
        <v/>
      </c>
    </row>
    <row r="9854" spans="11:16" x14ac:dyDescent="0.25">
      <c r="K9854" s="5"/>
      <c r="P9854" s="4" t="str">
        <f t="shared" si="195"/>
        <v/>
      </c>
    </row>
    <row r="9855" spans="11:16" x14ac:dyDescent="0.25">
      <c r="K9855" s="5"/>
      <c r="P9855" s="4" t="str">
        <f t="shared" si="195"/>
        <v/>
      </c>
    </row>
    <row r="9856" spans="11:16" x14ac:dyDescent="0.25">
      <c r="K9856" s="5"/>
      <c r="P9856" s="4" t="str">
        <f t="shared" si="195"/>
        <v/>
      </c>
    </row>
    <row r="9857" spans="11:16" x14ac:dyDescent="0.25">
      <c r="K9857" s="5"/>
      <c r="P9857" s="4" t="str">
        <f t="shared" si="195"/>
        <v/>
      </c>
    </row>
    <row r="9858" spans="11:16" x14ac:dyDescent="0.25">
      <c r="K9858" s="5"/>
      <c r="P9858" s="4" t="str">
        <f t="shared" si="195"/>
        <v/>
      </c>
    </row>
    <row r="9859" spans="11:16" x14ac:dyDescent="0.25">
      <c r="K9859" s="5"/>
      <c r="P9859" s="4" t="str">
        <f t="shared" ref="P9859:P9922" si="196">LEFT($A9859,22)</f>
        <v/>
      </c>
    </row>
    <row r="9860" spans="11:16" x14ac:dyDescent="0.25">
      <c r="K9860" s="5"/>
      <c r="P9860" s="4" t="str">
        <f t="shared" si="196"/>
        <v/>
      </c>
    </row>
    <row r="9861" spans="11:16" x14ac:dyDescent="0.25">
      <c r="K9861" s="5"/>
      <c r="P9861" s="4" t="str">
        <f t="shared" si="196"/>
        <v/>
      </c>
    </row>
    <row r="9862" spans="11:16" x14ac:dyDescent="0.25">
      <c r="K9862" s="5"/>
      <c r="P9862" s="4" t="str">
        <f t="shared" si="196"/>
        <v/>
      </c>
    </row>
    <row r="9863" spans="11:16" x14ac:dyDescent="0.25">
      <c r="K9863" s="5"/>
      <c r="P9863" s="4" t="str">
        <f t="shared" si="196"/>
        <v/>
      </c>
    </row>
    <row r="9864" spans="11:16" x14ac:dyDescent="0.25">
      <c r="K9864" s="5"/>
      <c r="P9864" s="4" t="str">
        <f t="shared" si="196"/>
        <v/>
      </c>
    </row>
    <row r="9865" spans="11:16" x14ac:dyDescent="0.25">
      <c r="K9865" s="5"/>
      <c r="P9865" s="4" t="str">
        <f t="shared" si="196"/>
        <v/>
      </c>
    </row>
    <row r="9866" spans="11:16" x14ac:dyDescent="0.25">
      <c r="K9866" s="5"/>
      <c r="P9866" s="4" t="str">
        <f t="shared" si="196"/>
        <v/>
      </c>
    </row>
    <row r="9867" spans="11:16" x14ac:dyDescent="0.25">
      <c r="K9867" s="5"/>
      <c r="P9867" s="4" t="str">
        <f t="shared" si="196"/>
        <v/>
      </c>
    </row>
    <row r="9868" spans="11:16" x14ac:dyDescent="0.25">
      <c r="K9868" s="5"/>
      <c r="P9868" s="4" t="str">
        <f t="shared" si="196"/>
        <v/>
      </c>
    </row>
    <row r="9869" spans="11:16" x14ac:dyDescent="0.25">
      <c r="K9869" s="5"/>
      <c r="P9869" s="4" t="str">
        <f t="shared" si="196"/>
        <v/>
      </c>
    </row>
    <row r="9870" spans="11:16" x14ac:dyDescent="0.25">
      <c r="K9870" s="5"/>
      <c r="P9870" s="4" t="str">
        <f t="shared" si="196"/>
        <v/>
      </c>
    </row>
    <row r="9871" spans="11:16" x14ac:dyDescent="0.25">
      <c r="K9871" s="5"/>
      <c r="P9871" s="4" t="str">
        <f t="shared" si="196"/>
        <v/>
      </c>
    </row>
    <row r="9872" spans="11:16" x14ac:dyDescent="0.25">
      <c r="K9872" s="5"/>
      <c r="P9872" s="4" t="str">
        <f t="shared" si="196"/>
        <v/>
      </c>
    </row>
    <row r="9873" spans="11:16" x14ac:dyDescent="0.25">
      <c r="K9873" s="5"/>
      <c r="P9873" s="4" t="str">
        <f t="shared" si="196"/>
        <v/>
      </c>
    </row>
    <row r="9874" spans="11:16" x14ac:dyDescent="0.25">
      <c r="K9874" s="5"/>
      <c r="P9874" s="4" t="str">
        <f t="shared" si="196"/>
        <v/>
      </c>
    </row>
    <row r="9875" spans="11:16" x14ac:dyDescent="0.25">
      <c r="K9875" s="5"/>
      <c r="P9875" s="4" t="str">
        <f t="shared" si="196"/>
        <v/>
      </c>
    </row>
    <row r="9876" spans="11:16" x14ac:dyDescent="0.25">
      <c r="K9876" s="5"/>
      <c r="P9876" s="4" t="str">
        <f t="shared" si="196"/>
        <v/>
      </c>
    </row>
    <row r="9877" spans="11:16" x14ac:dyDescent="0.25">
      <c r="K9877" s="5"/>
      <c r="P9877" s="4" t="str">
        <f t="shared" si="196"/>
        <v/>
      </c>
    </row>
    <row r="9878" spans="11:16" x14ac:dyDescent="0.25">
      <c r="K9878" s="5"/>
      <c r="P9878" s="4" t="str">
        <f t="shared" si="196"/>
        <v/>
      </c>
    </row>
    <row r="9879" spans="11:16" x14ac:dyDescent="0.25">
      <c r="K9879" s="5"/>
      <c r="P9879" s="4" t="str">
        <f t="shared" si="196"/>
        <v/>
      </c>
    </row>
    <row r="9880" spans="11:16" x14ac:dyDescent="0.25">
      <c r="K9880" s="5"/>
      <c r="P9880" s="4" t="str">
        <f t="shared" si="196"/>
        <v/>
      </c>
    </row>
    <row r="9881" spans="11:16" x14ac:dyDescent="0.25">
      <c r="K9881" s="5"/>
      <c r="P9881" s="4" t="str">
        <f t="shared" si="196"/>
        <v/>
      </c>
    </row>
    <row r="9882" spans="11:16" x14ac:dyDescent="0.25">
      <c r="K9882" s="5"/>
      <c r="P9882" s="4" t="str">
        <f t="shared" si="196"/>
        <v/>
      </c>
    </row>
    <row r="9883" spans="11:16" x14ac:dyDescent="0.25">
      <c r="K9883" s="5"/>
      <c r="P9883" s="4" t="str">
        <f t="shared" si="196"/>
        <v/>
      </c>
    </row>
    <row r="9884" spans="11:16" x14ac:dyDescent="0.25">
      <c r="K9884" s="5"/>
      <c r="P9884" s="4" t="str">
        <f t="shared" si="196"/>
        <v/>
      </c>
    </row>
    <row r="9885" spans="11:16" x14ac:dyDescent="0.25">
      <c r="K9885" s="5"/>
      <c r="P9885" s="4" t="str">
        <f t="shared" si="196"/>
        <v/>
      </c>
    </row>
    <row r="9886" spans="11:16" x14ac:dyDescent="0.25">
      <c r="K9886" s="5"/>
      <c r="P9886" s="4" t="str">
        <f t="shared" si="196"/>
        <v/>
      </c>
    </row>
    <row r="9887" spans="11:16" x14ac:dyDescent="0.25">
      <c r="K9887" s="5"/>
      <c r="P9887" s="4" t="str">
        <f t="shared" si="196"/>
        <v/>
      </c>
    </row>
    <row r="9888" spans="11:16" x14ac:dyDescent="0.25">
      <c r="K9888" s="5"/>
      <c r="P9888" s="4" t="str">
        <f t="shared" si="196"/>
        <v/>
      </c>
    </row>
    <row r="9889" spans="11:16" x14ac:dyDescent="0.25">
      <c r="K9889" s="5"/>
      <c r="P9889" s="4" t="str">
        <f t="shared" si="196"/>
        <v/>
      </c>
    </row>
    <row r="9890" spans="11:16" x14ac:dyDescent="0.25">
      <c r="K9890" s="5"/>
      <c r="P9890" s="4" t="str">
        <f t="shared" si="196"/>
        <v/>
      </c>
    </row>
    <row r="9891" spans="11:16" x14ac:dyDescent="0.25">
      <c r="K9891" s="5"/>
      <c r="P9891" s="4" t="str">
        <f t="shared" si="196"/>
        <v/>
      </c>
    </row>
    <row r="9892" spans="11:16" x14ac:dyDescent="0.25">
      <c r="K9892" s="5"/>
      <c r="P9892" s="4" t="str">
        <f t="shared" si="196"/>
        <v/>
      </c>
    </row>
    <row r="9893" spans="11:16" x14ac:dyDescent="0.25">
      <c r="K9893" s="5"/>
      <c r="P9893" s="4" t="str">
        <f t="shared" si="196"/>
        <v/>
      </c>
    </row>
    <row r="9894" spans="11:16" x14ac:dyDescent="0.25">
      <c r="K9894" s="5"/>
      <c r="P9894" s="4" t="str">
        <f t="shared" si="196"/>
        <v/>
      </c>
    </row>
    <row r="9895" spans="11:16" x14ac:dyDescent="0.25">
      <c r="K9895" s="5"/>
      <c r="P9895" s="4" t="str">
        <f t="shared" si="196"/>
        <v/>
      </c>
    </row>
    <row r="9896" spans="11:16" x14ac:dyDescent="0.25">
      <c r="K9896" s="5"/>
      <c r="P9896" s="4" t="str">
        <f t="shared" si="196"/>
        <v/>
      </c>
    </row>
    <row r="9897" spans="11:16" x14ac:dyDescent="0.25">
      <c r="K9897" s="5"/>
      <c r="P9897" s="4" t="str">
        <f t="shared" si="196"/>
        <v/>
      </c>
    </row>
    <row r="9898" spans="11:16" x14ac:dyDescent="0.25">
      <c r="K9898" s="5"/>
      <c r="P9898" s="4" t="str">
        <f t="shared" si="196"/>
        <v/>
      </c>
    </row>
    <row r="9899" spans="11:16" x14ac:dyDescent="0.25">
      <c r="K9899" s="5"/>
      <c r="P9899" s="4" t="str">
        <f t="shared" si="196"/>
        <v/>
      </c>
    </row>
    <row r="9900" spans="11:16" x14ac:dyDescent="0.25">
      <c r="K9900" s="5"/>
      <c r="P9900" s="4" t="str">
        <f t="shared" si="196"/>
        <v/>
      </c>
    </row>
    <row r="9901" spans="11:16" x14ac:dyDescent="0.25">
      <c r="K9901" s="5"/>
      <c r="P9901" s="4" t="str">
        <f t="shared" si="196"/>
        <v/>
      </c>
    </row>
    <row r="9902" spans="11:16" x14ac:dyDescent="0.25">
      <c r="K9902" s="5"/>
      <c r="P9902" s="4" t="str">
        <f t="shared" si="196"/>
        <v/>
      </c>
    </row>
    <row r="9903" spans="11:16" x14ac:dyDescent="0.25">
      <c r="K9903" s="5"/>
      <c r="P9903" s="4" t="str">
        <f t="shared" si="196"/>
        <v/>
      </c>
    </row>
    <row r="9904" spans="11:16" x14ac:dyDescent="0.25">
      <c r="K9904" s="5"/>
      <c r="P9904" s="4" t="str">
        <f t="shared" si="196"/>
        <v/>
      </c>
    </row>
    <row r="9905" spans="11:16" x14ac:dyDescent="0.25">
      <c r="K9905" s="5"/>
      <c r="P9905" s="4" t="str">
        <f t="shared" si="196"/>
        <v/>
      </c>
    </row>
    <row r="9906" spans="11:16" x14ac:dyDescent="0.25">
      <c r="K9906" s="5"/>
      <c r="P9906" s="4" t="str">
        <f t="shared" si="196"/>
        <v/>
      </c>
    </row>
    <row r="9907" spans="11:16" x14ac:dyDescent="0.25">
      <c r="K9907" s="5"/>
      <c r="P9907" s="4" t="str">
        <f t="shared" si="196"/>
        <v/>
      </c>
    </row>
    <row r="9908" spans="11:16" x14ac:dyDescent="0.25">
      <c r="K9908" s="5"/>
      <c r="P9908" s="4" t="str">
        <f t="shared" si="196"/>
        <v/>
      </c>
    </row>
    <row r="9909" spans="11:16" x14ac:dyDescent="0.25">
      <c r="K9909" s="5"/>
      <c r="P9909" s="4" t="str">
        <f t="shared" si="196"/>
        <v/>
      </c>
    </row>
    <row r="9910" spans="11:16" x14ac:dyDescent="0.25">
      <c r="K9910" s="5"/>
      <c r="P9910" s="4" t="str">
        <f t="shared" si="196"/>
        <v/>
      </c>
    </row>
    <row r="9911" spans="11:16" x14ac:dyDescent="0.25">
      <c r="K9911" s="5"/>
      <c r="P9911" s="4" t="str">
        <f t="shared" si="196"/>
        <v/>
      </c>
    </row>
    <row r="9912" spans="11:16" x14ac:dyDescent="0.25">
      <c r="K9912" s="5"/>
      <c r="P9912" s="4" t="str">
        <f t="shared" si="196"/>
        <v/>
      </c>
    </row>
    <row r="9913" spans="11:16" x14ac:dyDescent="0.25">
      <c r="K9913" s="5"/>
      <c r="P9913" s="4" t="str">
        <f t="shared" si="196"/>
        <v/>
      </c>
    </row>
    <row r="9914" spans="11:16" x14ac:dyDescent="0.25">
      <c r="K9914" s="5"/>
      <c r="P9914" s="4" t="str">
        <f t="shared" si="196"/>
        <v/>
      </c>
    </row>
    <row r="9915" spans="11:16" x14ac:dyDescent="0.25">
      <c r="K9915" s="5"/>
      <c r="P9915" s="4" t="str">
        <f t="shared" si="196"/>
        <v/>
      </c>
    </row>
    <row r="9916" spans="11:16" x14ac:dyDescent="0.25">
      <c r="K9916" s="5"/>
      <c r="P9916" s="4" t="str">
        <f t="shared" si="196"/>
        <v/>
      </c>
    </row>
    <row r="9917" spans="11:16" x14ac:dyDescent="0.25">
      <c r="K9917" s="5"/>
      <c r="P9917" s="4" t="str">
        <f t="shared" si="196"/>
        <v/>
      </c>
    </row>
    <row r="9918" spans="11:16" x14ac:dyDescent="0.25">
      <c r="K9918" s="5"/>
      <c r="P9918" s="4" t="str">
        <f t="shared" si="196"/>
        <v/>
      </c>
    </row>
    <row r="9919" spans="11:16" x14ac:dyDescent="0.25">
      <c r="K9919" s="5"/>
      <c r="P9919" s="4" t="str">
        <f t="shared" si="196"/>
        <v/>
      </c>
    </row>
    <row r="9920" spans="11:16" x14ac:dyDescent="0.25">
      <c r="K9920" s="5"/>
      <c r="P9920" s="4" t="str">
        <f t="shared" si="196"/>
        <v/>
      </c>
    </row>
    <row r="9921" spans="11:16" x14ac:dyDescent="0.25">
      <c r="K9921" s="5"/>
      <c r="P9921" s="4" t="str">
        <f t="shared" si="196"/>
        <v/>
      </c>
    </row>
    <row r="9922" spans="11:16" x14ac:dyDescent="0.25">
      <c r="K9922" s="5"/>
      <c r="P9922" s="4" t="str">
        <f t="shared" si="196"/>
        <v/>
      </c>
    </row>
    <row r="9923" spans="11:16" x14ac:dyDescent="0.25">
      <c r="K9923" s="5"/>
      <c r="P9923" s="4" t="str">
        <f t="shared" ref="P9923:P9986" si="197">LEFT($A9923,22)</f>
        <v/>
      </c>
    </row>
    <row r="9924" spans="11:16" x14ac:dyDescent="0.25">
      <c r="K9924" s="5"/>
      <c r="P9924" s="4" t="str">
        <f t="shared" si="197"/>
        <v/>
      </c>
    </row>
    <row r="9925" spans="11:16" x14ac:dyDescent="0.25">
      <c r="K9925" s="5"/>
      <c r="P9925" s="4" t="str">
        <f t="shared" si="197"/>
        <v/>
      </c>
    </row>
    <row r="9926" spans="11:16" x14ac:dyDescent="0.25">
      <c r="K9926" s="5"/>
      <c r="P9926" s="4" t="str">
        <f t="shared" si="197"/>
        <v/>
      </c>
    </row>
    <row r="9927" spans="11:16" x14ac:dyDescent="0.25">
      <c r="K9927" s="5"/>
      <c r="P9927" s="4" t="str">
        <f t="shared" si="197"/>
        <v/>
      </c>
    </row>
    <row r="9928" spans="11:16" x14ac:dyDescent="0.25">
      <c r="K9928" s="5"/>
      <c r="P9928" s="4" t="str">
        <f t="shared" si="197"/>
        <v/>
      </c>
    </row>
    <row r="9929" spans="11:16" x14ac:dyDescent="0.25">
      <c r="K9929" s="5"/>
      <c r="P9929" s="4" t="str">
        <f t="shared" si="197"/>
        <v/>
      </c>
    </row>
    <row r="9930" spans="11:16" x14ac:dyDescent="0.25">
      <c r="K9930" s="5"/>
      <c r="P9930" s="4" t="str">
        <f t="shared" si="197"/>
        <v/>
      </c>
    </row>
    <row r="9931" spans="11:16" x14ac:dyDescent="0.25">
      <c r="K9931" s="5"/>
      <c r="P9931" s="4" t="str">
        <f t="shared" si="197"/>
        <v/>
      </c>
    </row>
    <row r="9932" spans="11:16" x14ac:dyDescent="0.25">
      <c r="K9932" s="5"/>
      <c r="P9932" s="4" t="str">
        <f t="shared" si="197"/>
        <v/>
      </c>
    </row>
    <row r="9933" spans="11:16" x14ac:dyDescent="0.25">
      <c r="K9933" s="5"/>
      <c r="P9933" s="4" t="str">
        <f t="shared" si="197"/>
        <v/>
      </c>
    </row>
    <row r="9934" spans="11:16" x14ac:dyDescent="0.25">
      <c r="K9934" s="5"/>
      <c r="P9934" s="4" t="str">
        <f t="shared" si="197"/>
        <v/>
      </c>
    </row>
    <row r="9935" spans="11:16" x14ac:dyDescent="0.25">
      <c r="K9935" s="5"/>
      <c r="P9935" s="4" t="str">
        <f t="shared" si="197"/>
        <v/>
      </c>
    </row>
    <row r="9936" spans="11:16" x14ac:dyDescent="0.25">
      <c r="K9936" s="5"/>
      <c r="P9936" s="4" t="str">
        <f t="shared" si="197"/>
        <v/>
      </c>
    </row>
    <row r="9937" spans="11:16" x14ac:dyDescent="0.25">
      <c r="K9937" s="5"/>
      <c r="P9937" s="4" t="str">
        <f t="shared" si="197"/>
        <v/>
      </c>
    </row>
    <row r="9938" spans="11:16" x14ac:dyDescent="0.25">
      <c r="K9938" s="5"/>
      <c r="P9938" s="4" t="str">
        <f t="shared" si="197"/>
        <v/>
      </c>
    </row>
    <row r="9939" spans="11:16" x14ac:dyDescent="0.25">
      <c r="K9939" s="5"/>
      <c r="P9939" s="4" t="str">
        <f t="shared" si="197"/>
        <v/>
      </c>
    </row>
    <row r="9940" spans="11:16" x14ac:dyDescent="0.25">
      <c r="K9940" s="5"/>
      <c r="P9940" s="4" t="str">
        <f t="shared" si="197"/>
        <v/>
      </c>
    </row>
    <row r="9941" spans="11:16" x14ac:dyDescent="0.25">
      <c r="K9941" s="5"/>
      <c r="P9941" s="4" t="str">
        <f t="shared" si="197"/>
        <v/>
      </c>
    </row>
    <row r="9942" spans="11:16" x14ac:dyDescent="0.25">
      <c r="K9942" s="5"/>
      <c r="P9942" s="4" t="str">
        <f t="shared" si="197"/>
        <v/>
      </c>
    </row>
    <row r="9943" spans="11:16" x14ac:dyDescent="0.25">
      <c r="K9943" s="5"/>
      <c r="P9943" s="4" t="str">
        <f t="shared" si="197"/>
        <v/>
      </c>
    </row>
    <row r="9944" spans="11:16" x14ac:dyDescent="0.25">
      <c r="K9944" s="5"/>
      <c r="P9944" s="4" t="str">
        <f t="shared" si="197"/>
        <v/>
      </c>
    </row>
    <row r="9945" spans="11:16" x14ac:dyDescent="0.25">
      <c r="K9945" s="5"/>
      <c r="P9945" s="4" t="str">
        <f t="shared" si="197"/>
        <v/>
      </c>
    </row>
    <row r="9946" spans="11:16" x14ac:dyDescent="0.25">
      <c r="K9946" s="5"/>
      <c r="P9946" s="4" t="str">
        <f t="shared" si="197"/>
        <v/>
      </c>
    </row>
    <row r="9947" spans="11:16" x14ac:dyDescent="0.25">
      <c r="K9947" s="5"/>
      <c r="P9947" s="4" t="str">
        <f t="shared" si="197"/>
        <v/>
      </c>
    </row>
    <row r="9948" spans="11:16" x14ac:dyDescent="0.25">
      <c r="K9948" s="5"/>
      <c r="P9948" s="4" t="str">
        <f t="shared" si="197"/>
        <v/>
      </c>
    </row>
    <row r="9949" spans="11:16" x14ac:dyDescent="0.25">
      <c r="K9949" s="5"/>
      <c r="P9949" s="4" t="str">
        <f t="shared" si="197"/>
        <v/>
      </c>
    </row>
    <row r="9950" spans="11:16" x14ac:dyDescent="0.25">
      <c r="K9950" s="5"/>
      <c r="P9950" s="4" t="str">
        <f t="shared" si="197"/>
        <v/>
      </c>
    </row>
    <row r="9951" spans="11:16" x14ac:dyDescent="0.25">
      <c r="K9951" s="5"/>
      <c r="P9951" s="4" t="str">
        <f t="shared" si="197"/>
        <v/>
      </c>
    </row>
    <row r="9952" spans="11:16" x14ac:dyDescent="0.25">
      <c r="K9952" s="5"/>
      <c r="P9952" s="4" t="str">
        <f t="shared" si="197"/>
        <v/>
      </c>
    </row>
    <row r="9953" spans="11:16" x14ac:dyDescent="0.25">
      <c r="K9953" s="5"/>
      <c r="P9953" s="4" t="str">
        <f t="shared" si="197"/>
        <v/>
      </c>
    </row>
    <row r="9954" spans="11:16" x14ac:dyDescent="0.25">
      <c r="K9954" s="5"/>
      <c r="P9954" s="4" t="str">
        <f t="shared" si="197"/>
        <v/>
      </c>
    </row>
    <row r="9955" spans="11:16" x14ac:dyDescent="0.25">
      <c r="K9955" s="5"/>
      <c r="P9955" s="4" t="str">
        <f t="shared" si="197"/>
        <v/>
      </c>
    </row>
    <row r="9956" spans="11:16" x14ac:dyDescent="0.25">
      <c r="K9956" s="5"/>
      <c r="P9956" s="4" t="str">
        <f t="shared" si="197"/>
        <v/>
      </c>
    </row>
    <row r="9957" spans="11:16" x14ac:dyDescent="0.25">
      <c r="K9957" s="5"/>
      <c r="P9957" s="4" t="str">
        <f t="shared" si="197"/>
        <v/>
      </c>
    </row>
    <row r="9958" spans="11:16" x14ac:dyDescent="0.25">
      <c r="K9958" s="5"/>
      <c r="P9958" s="4" t="str">
        <f t="shared" si="197"/>
        <v/>
      </c>
    </row>
    <row r="9959" spans="11:16" x14ac:dyDescent="0.25">
      <c r="K9959" s="5"/>
      <c r="P9959" s="4" t="str">
        <f t="shared" si="197"/>
        <v/>
      </c>
    </row>
    <row r="9960" spans="11:16" x14ac:dyDescent="0.25">
      <c r="K9960" s="5"/>
      <c r="P9960" s="4" t="str">
        <f t="shared" si="197"/>
        <v/>
      </c>
    </row>
    <row r="9961" spans="11:16" x14ac:dyDescent="0.25">
      <c r="K9961" s="5"/>
      <c r="P9961" s="4" t="str">
        <f t="shared" si="197"/>
        <v/>
      </c>
    </row>
    <row r="9962" spans="11:16" x14ac:dyDescent="0.25">
      <c r="K9962" s="5"/>
      <c r="P9962" s="4" t="str">
        <f t="shared" si="197"/>
        <v/>
      </c>
    </row>
    <row r="9963" spans="11:16" x14ac:dyDescent="0.25">
      <c r="K9963" s="5"/>
      <c r="P9963" s="4" t="str">
        <f t="shared" si="197"/>
        <v/>
      </c>
    </row>
    <row r="9964" spans="11:16" x14ac:dyDescent="0.25">
      <c r="K9964" s="5"/>
      <c r="P9964" s="4" t="str">
        <f t="shared" si="197"/>
        <v/>
      </c>
    </row>
    <row r="9965" spans="11:16" x14ac:dyDescent="0.25">
      <c r="K9965" s="5"/>
      <c r="P9965" s="4" t="str">
        <f t="shared" si="197"/>
        <v/>
      </c>
    </row>
    <row r="9966" spans="11:16" x14ac:dyDescent="0.25">
      <c r="K9966" s="5"/>
      <c r="P9966" s="4" t="str">
        <f t="shared" si="197"/>
        <v/>
      </c>
    </row>
    <row r="9967" spans="11:16" x14ac:dyDescent="0.25">
      <c r="K9967" s="5"/>
      <c r="P9967" s="4" t="str">
        <f t="shared" si="197"/>
        <v/>
      </c>
    </row>
    <row r="9968" spans="11:16" x14ac:dyDescent="0.25">
      <c r="K9968" s="5"/>
      <c r="P9968" s="4" t="str">
        <f t="shared" si="197"/>
        <v/>
      </c>
    </row>
    <row r="9969" spans="11:16" x14ac:dyDescent="0.25">
      <c r="K9969" s="5"/>
      <c r="P9969" s="4" t="str">
        <f t="shared" si="197"/>
        <v/>
      </c>
    </row>
    <row r="9970" spans="11:16" x14ac:dyDescent="0.25">
      <c r="K9970" s="5"/>
      <c r="P9970" s="4" t="str">
        <f t="shared" si="197"/>
        <v/>
      </c>
    </row>
    <row r="9971" spans="11:16" x14ac:dyDescent="0.25">
      <c r="K9971" s="5"/>
      <c r="P9971" s="4" t="str">
        <f t="shared" si="197"/>
        <v/>
      </c>
    </row>
    <row r="9972" spans="11:16" x14ac:dyDescent="0.25">
      <c r="K9972" s="5"/>
      <c r="P9972" s="4" t="str">
        <f t="shared" si="197"/>
        <v/>
      </c>
    </row>
    <row r="9973" spans="11:16" x14ac:dyDescent="0.25">
      <c r="K9973" s="5"/>
      <c r="P9973" s="4" t="str">
        <f t="shared" si="197"/>
        <v/>
      </c>
    </row>
    <row r="9974" spans="11:16" x14ac:dyDescent="0.25">
      <c r="K9974" s="5"/>
      <c r="P9974" s="4" t="str">
        <f t="shared" si="197"/>
        <v/>
      </c>
    </row>
    <row r="9975" spans="11:16" x14ac:dyDescent="0.25">
      <c r="K9975" s="5"/>
      <c r="P9975" s="4" t="str">
        <f t="shared" si="197"/>
        <v/>
      </c>
    </row>
    <row r="9976" spans="11:16" x14ac:dyDescent="0.25">
      <c r="K9976" s="5"/>
      <c r="P9976" s="4" t="str">
        <f t="shared" si="197"/>
        <v/>
      </c>
    </row>
    <row r="9977" spans="11:16" x14ac:dyDescent="0.25">
      <c r="K9977" s="5"/>
      <c r="P9977" s="4" t="str">
        <f t="shared" si="197"/>
        <v/>
      </c>
    </row>
    <row r="9978" spans="11:16" x14ac:dyDescent="0.25">
      <c r="K9978" s="5"/>
      <c r="P9978" s="4" t="str">
        <f t="shared" si="197"/>
        <v/>
      </c>
    </row>
    <row r="9979" spans="11:16" x14ac:dyDescent="0.25">
      <c r="K9979" s="5"/>
      <c r="P9979" s="4" t="str">
        <f t="shared" si="197"/>
        <v/>
      </c>
    </row>
    <row r="9980" spans="11:16" x14ac:dyDescent="0.25">
      <c r="K9980" s="5"/>
      <c r="P9980" s="4" t="str">
        <f t="shared" si="197"/>
        <v/>
      </c>
    </row>
    <row r="9981" spans="11:16" x14ac:dyDescent="0.25">
      <c r="K9981" s="5"/>
      <c r="P9981" s="4" t="str">
        <f t="shared" si="197"/>
        <v/>
      </c>
    </row>
    <row r="9982" spans="11:16" x14ac:dyDescent="0.25">
      <c r="K9982" s="5"/>
      <c r="P9982" s="4" t="str">
        <f t="shared" si="197"/>
        <v/>
      </c>
    </row>
    <row r="9983" spans="11:16" x14ac:dyDescent="0.25">
      <c r="K9983" s="5"/>
      <c r="P9983" s="4" t="str">
        <f t="shared" si="197"/>
        <v/>
      </c>
    </row>
    <row r="9984" spans="11:16" x14ac:dyDescent="0.25">
      <c r="K9984" s="5"/>
      <c r="P9984" s="4" t="str">
        <f t="shared" si="197"/>
        <v/>
      </c>
    </row>
    <row r="9985" spans="11:16" x14ac:dyDescent="0.25">
      <c r="K9985" s="5"/>
      <c r="P9985" s="4" t="str">
        <f t="shared" si="197"/>
        <v/>
      </c>
    </row>
    <row r="9986" spans="11:16" x14ac:dyDescent="0.25">
      <c r="K9986" s="5"/>
      <c r="P9986" s="4" t="str">
        <f t="shared" si="197"/>
        <v/>
      </c>
    </row>
    <row r="9987" spans="11:16" x14ac:dyDescent="0.25">
      <c r="K9987" s="5"/>
      <c r="P9987" s="4" t="str">
        <f t="shared" ref="P9987:P10050" si="198">LEFT($A9987,22)</f>
        <v/>
      </c>
    </row>
    <row r="9988" spans="11:16" x14ac:dyDescent="0.25">
      <c r="K9988" s="5"/>
      <c r="P9988" s="4" t="str">
        <f t="shared" si="198"/>
        <v/>
      </c>
    </row>
    <row r="9989" spans="11:16" x14ac:dyDescent="0.25">
      <c r="K9989" s="5"/>
      <c r="P9989" s="4" t="str">
        <f t="shared" si="198"/>
        <v/>
      </c>
    </row>
    <row r="9990" spans="11:16" x14ac:dyDescent="0.25">
      <c r="K9990" s="5"/>
      <c r="P9990" s="4" t="str">
        <f t="shared" si="198"/>
        <v/>
      </c>
    </row>
    <row r="9991" spans="11:16" x14ac:dyDescent="0.25">
      <c r="K9991" s="5"/>
      <c r="P9991" s="4" t="str">
        <f t="shared" si="198"/>
        <v/>
      </c>
    </row>
    <row r="9992" spans="11:16" x14ac:dyDescent="0.25">
      <c r="K9992" s="5"/>
      <c r="P9992" s="4" t="str">
        <f t="shared" si="198"/>
        <v/>
      </c>
    </row>
    <row r="9993" spans="11:16" x14ac:dyDescent="0.25">
      <c r="K9993" s="5"/>
      <c r="P9993" s="4" t="str">
        <f t="shared" si="198"/>
        <v/>
      </c>
    </row>
    <row r="9994" spans="11:16" x14ac:dyDescent="0.25">
      <c r="K9994" s="5"/>
      <c r="P9994" s="4" t="str">
        <f t="shared" si="198"/>
        <v/>
      </c>
    </row>
    <row r="9995" spans="11:16" x14ac:dyDescent="0.25">
      <c r="K9995" s="5"/>
      <c r="P9995" s="4" t="str">
        <f t="shared" si="198"/>
        <v/>
      </c>
    </row>
    <row r="9996" spans="11:16" x14ac:dyDescent="0.25">
      <c r="K9996" s="5"/>
      <c r="P9996" s="4" t="str">
        <f t="shared" si="198"/>
        <v/>
      </c>
    </row>
    <row r="9997" spans="11:16" x14ac:dyDescent="0.25">
      <c r="K9997" s="5"/>
      <c r="P9997" s="4" t="str">
        <f t="shared" si="198"/>
        <v/>
      </c>
    </row>
    <row r="9998" spans="11:16" x14ac:dyDescent="0.25">
      <c r="K9998" s="5"/>
      <c r="P9998" s="4" t="str">
        <f t="shared" si="198"/>
        <v/>
      </c>
    </row>
    <row r="9999" spans="11:16" x14ac:dyDescent="0.25">
      <c r="K9999" s="5"/>
      <c r="P9999" s="4" t="str">
        <f t="shared" si="198"/>
        <v/>
      </c>
    </row>
    <row r="10000" spans="11:16" x14ac:dyDescent="0.25">
      <c r="K10000" s="5"/>
      <c r="P10000" s="4" t="str">
        <f t="shared" si="198"/>
        <v/>
      </c>
    </row>
    <row r="10001" spans="11:16" x14ac:dyDescent="0.25">
      <c r="K10001" s="5"/>
      <c r="P10001" s="4" t="str">
        <f t="shared" si="198"/>
        <v/>
      </c>
    </row>
    <row r="10002" spans="11:16" x14ac:dyDescent="0.25">
      <c r="K10002" s="5"/>
      <c r="P10002" s="4" t="str">
        <f t="shared" si="198"/>
        <v/>
      </c>
    </row>
    <row r="10003" spans="11:16" x14ac:dyDescent="0.25">
      <c r="K10003" s="5"/>
      <c r="P10003" s="4" t="str">
        <f t="shared" si="198"/>
        <v/>
      </c>
    </row>
    <row r="10004" spans="11:16" x14ac:dyDescent="0.25">
      <c r="K10004" s="5"/>
      <c r="P10004" s="4" t="str">
        <f t="shared" si="198"/>
        <v/>
      </c>
    </row>
    <row r="10005" spans="11:16" x14ac:dyDescent="0.25">
      <c r="K10005" s="5"/>
      <c r="P10005" s="4" t="str">
        <f t="shared" si="198"/>
        <v/>
      </c>
    </row>
    <row r="10006" spans="11:16" x14ac:dyDescent="0.25">
      <c r="K10006" s="5"/>
      <c r="P10006" s="4" t="str">
        <f t="shared" si="198"/>
        <v/>
      </c>
    </row>
    <row r="10007" spans="11:16" x14ac:dyDescent="0.25">
      <c r="K10007" s="5"/>
      <c r="P10007" s="4" t="str">
        <f t="shared" si="198"/>
        <v/>
      </c>
    </row>
    <row r="10008" spans="11:16" x14ac:dyDescent="0.25">
      <c r="K10008" s="5"/>
      <c r="P10008" s="4" t="str">
        <f t="shared" si="198"/>
        <v/>
      </c>
    </row>
    <row r="10009" spans="11:16" x14ac:dyDescent="0.25">
      <c r="K10009" s="5"/>
      <c r="P10009" s="4" t="str">
        <f t="shared" si="198"/>
        <v/>
      </c>
    </row>
    <row r="10010" spans="11:16" x14ac:dyDescent="0.25">
      <c r="K10010" s="5"/>
      <c r="P10010" s="4" t="str">
        <f t="shared" si="198"/>
        <v/>
      </c>
    </row>
    <row r="10011" spans="11:16" x14ac:dyDescent="0.25">
      <c r="K10011" s="5"/>
      <c r="P10011" s="4" t="str">
        <f t="shared" si="198"/>
        <v/>
      </c>
    </row>
    <row r="10012" spans="11:16" x14ac:dyDescent="0.25">
      <c r="K10012" s="5"/>
      <c r="P10012" s="4" t="str">
        <f t="shared" si="198"/>
        <v/>
      </c>
    </row>
    <row r="10013" spans="11:16" x14ac:dyDescent="0.25">
      <c r="K10013" s="5"/>
      <c r="P10013" s="4" t="str">
        <f t="shared" si="198"/>
        <v/>
      </c>
    </row>
    <row r="10014" spans="11:16" x14ac:dyDescent="0.25">
      <c r="K10014" s="5"/>
      <c r="P10014" s="4" t="str">
        <f t="shared" si="198"/>
        <v/>
      </c>
    </row>
    <row r="10015" spans="11:16" x14ac:dyDescent="0.25">
      <c r="K10015" s="5"/>
      <c r="P10015" s="4" t="str">
        <f t="shared" si="198"/>
        <v/>
      </c>
    </row>
    <row r="10016" spans="11:16" x14ac:dyDescent="0.25">
      <c r="K10016" s="5"/>
      <c r="P10016" s="4" t="str">
        <f t="shared" si="198"/>
        <v/>
      </c>
    </row>
    <row r="10017" spans="11:16" x14ac:dyDescent="0.25">
      <c r="K10017" s="5"/>
      <c r="P10017" s="4" t="str">
        <f t="shared" si="198"/>
        <v/>
      </c>
    </row>
    <row r="10018" spans="11:16" x14ac:dyDescent="0.25">
      <c r="K10018" s="5"/>
      <c r="P10018" s="4" t="str">
        <f t="shared" si="198"/>
        <v/>
      </c>
    </row>
    <row r="10019" spans="11:16" x14ac:dyDescent="0.25">
      <c r="K10019" s="5"/>
      <c r="P10019" s="4" t="str">
        <f t="shared" si="198"/>
        <v/>
      </c>
    </row>
    <row r="10020" spans="11:16" x14ac:dyDescent="0.25">
      <c r="K10020" s="5"/>
      <c r="P10020" s="4" t="str">
        <f t="shared" si="198"/>
        <v/>
      </c>
    </row>
    <row r="10021" spans="11:16" x14ac:dyDescent="0.25">
      <c r="K10021" s="5"/>
      <c r="P10021" s="4" t="str">
        <f t="shared" si="198"/>
        <v/>
      </c>
    </row>
    <row r="10022" spans="11:16" x14ac:dyDescent="0.25">
      <c r="K10022" s="5"/>
      <c r="P10022" s="4" t="str">
        <f t="shared" si="198"/>
        <v/>
      </c>
    </row>
    <row r="10023" spans="11:16" x14ac:dyDescent="0.25">
      <c r="K10023" s="5"/>
      <c r="P10023" s="4" t="str">
        <f t="shared" si="198"/>
        <v/>
      </c>
    </row>
    <row r="10024" spans="11:16" x14ac:dyDescent="0.25">
      <c r="K10024" s="5"/>
      <c r="P10024" s="4" t="str">
        <f t="shared" si="198"/>
        <v/>
      </c>
    </row>
    <row r="10025" spans="11:16" x14ac:dyDescent="0.25">
      <c r="K10025" s="5"/>
      <c r="P10025" s="4" t="str">
        <f t="shared" si="198"/>
        <v/>
      </c>
    </row>
    <row r="10026" spans="11:16" x14ac:dyDescent="0.25">
      <c r="K10026" s="5"/>
      <c r="P10026" s="4" t="str">
        <f t="shared" si="198"/>
        <v/>
      </c>
    </row>
    <row r="10027" spans="11:16" x14ac:dyDescent="0.25">
      <c r="K10027" s="5"/>
      <c r="P10027" s="4" t="str">
        <f t="shared" si="198"/>
        <v/>
      </c>
    </row>
    <row r="10028" spans="11:16" x14ac:dyDescent="0.25">
      <c r="K10028" s="5"/>
      <c r="P10028" s="4" t="str">
        <f t="shared" si="198"/>
        <v/>
      </c>
    </row>
    <row r="10029" spans="11:16" x14ac:dyDescent="0.25">
      <c r="K10029" s="5"/>
      <c r="P10029" s="4" t="str">
        <f t="shared" si="198"/>
        <v/>
      </c>
    </row>
    <row r="10030" spans="11:16" x14ac:dyDescent="0.25">
      <c r="K10030" s="5"/>
      <c r="P10030" s="4" t="str">
        <f t="shared" si="198"/>
        <v/>
      </c>
    </row>
    <row r="10031" spans="11:16" x14ac:dyDescent="0.25">
      <c r="K10031" s="5"/>
      <c r="P10031" s="4" t="str">
        <f t="shared" si="198"/>
        <v/>
      </c>
    </row>
    <row r="10032" spans="11:16" x14ac:dyDescent="0.25">
      <c r="K10032" s="5"/>
      <c r="P10032" s="4" t="str">
        <f t="shared" si="198"/>
        <v/>
      </c>
    </row>
    <row r="10033" spans="11:16" x14ac:dyDescent="0.25">
      <c r="K10033" s="5"/>
      <c r="P10033" s="4" t="str">
        <f t="shared" si="198"/>
        <v/>
      </c>
    </row>
    <row r="10034" spans="11:16" x14ac:dyDescent="0.25">
      <c r="K10034" s="5"/>
      <c r="P10034" s="4" t="str">
        <f t="shared" si="198"/>
        <v/>
      </c>
    </row>
    <row r="10035" spans="11:16" x14ac:dyDescent="0.25">
      <c r="K10035" s="5"/>
      <c r="P10035" s="4" t="str">
        <f t="shared" si="198"/>
        <v/>
      </c>
    </row>
    <row r="10036" spans="11:16" x14ac:dyDescent="0.25">
      <c r="K10036" s="5"/>
      <c r="P10036" s="4" t="str">
        <f t="shared" si="198"/>
        <v/>
      </c>
    </row>
    <row r="10037" spans="11:16" x14ac:dyDescent="0.25">
      <c r="K10037" s="5"/>
      <c r="P10037" s="4" t="str">
        <f t="shared" si="198"/>
        <v/>
      </c>
    </row>
    <row r="10038" spans="11:16" x14ac:dyDescent="0.25">
      <c r="K10038" s="5"/>
      <c r="P10038" s="4" t="str">
        <f t="shared" si="198"/>
        <v/>
      </c>
    </row>
    <row r="10039" spans="11:16" x14ac:dyDescent="0.25">
      <c r="K10039" s="5"/>
      <c r="P10039" s="4" t="str">
        <f t="shared" si="198"/>
        <v/>
      </c>
    </row>
    <row r="10040" spans="11:16" x14ac:dyDescent="0.25">
      <c r="K10040" s="5"/>
      <c r="P10040" s="4" t="str">
        <f t="shared" si="198"/>
        <v/>
      </c>
    </row>
    <row r="10041" spans="11:16" x14ac:dyDescent="0.25">
      <c r="K10041" s="5"/>
      <c r="P10041" s="4" t="str">
        <f t="shared" si="198"/>
        <v/>
      </c>
    </row>
    <row r="10042" spans="11:16" x14ac:dyDescent="0.25">
      <c r="K10042" s="5"/>
      <c r="P10042" s="4" t="str">
        <f t="shared" si="198"/>
        <v/>
      </c>
    </row>
    <row r="10043" spans="11:16" x14ac:dyDescent="0.25">
      <c r="K10043" s="5"/>
      <c r="P10043" s="4" t="str">
        <f t="shared" si="198"/>
        <v/>
      </c>
    </row>
    <row r="10044" spans="11:16" x14ac:dyDescent="0.25">
      <c r="K10044" s="5"/>
      <c r="P10044" s="4" t="str">
        <f t="shared" si="198"/>
        <v/>
      </c>
    </row>
    <row r="10045" spans="11:16" x14ac:dyDescent="0.25">
      <c r="K10045" s="5"/>
      <c r="P10045" s="4" t="str">
        <f t="shared" si="198"/>
        <v/>
      </c>
    </row>
    <row r="10046" spans="11:16" x14ac:dyDescent="0.25">
      <c r="K10046" s="5"/>
      <c r="P10046" s="4" t="str">
        <f t="shared" si="198"/>
        <v/>
      </c>
    </row>
    <row r="10047" spans="11:16" x14ac:dyDescent="0.25">
      <c r="K10047" s="5"/>
      <c r="P10047" s="4" t="str">
        <f t="shared" si="198"/>
        <v/>
      </c>
    </row>
    <row r="10048" spans="11:16" x14ac:dyDescent="0.25">
      <c r="K10048" s="5"/>
      <c r="P10048" s="4" t="str">
        <f t="shared" si="198"/>
        <v/>
      </c>
    </row>
    <row r="10049" spans="11:16" x14ac:dyDescent="0.25">
      <c r="K10049" s="5"/>
      <c r="P10049" s="4" t="str">
        <f t="shared" si="198"/>
        <v/>
      </c>
    </row>
    <row r="10050" spans="11:16" x14ac:dyDescent="0.25">
      <c r="K10050" s="5"/>
      <c r="P10050" s="4" t="str">
        <f t="shared" si="198"/>
        <v/>
      </c>
    </row>
    <row r="10051" spans="11:16" x14ac:dyDescent="0.25">
      <c r="K10051" s="5"/>
      <c r="P10051" s="4" t="str">
        <f t="shared" ref="P10051:P10114" si="199">LEFT($A10051,22)</f>
        <v/>
      </c>
    </row>
    <row r="10052" spans="11:16" x14ac:dyDescent="0.25">
      <c r="K10052" s="5"/>
      <c r="P10052" s="4" t="str">
        <f t="shared" si="199"/>
        <v/>
      </c>
    </row>
    <row r="10053" spans="11:16" x14ac:dyDescent="0.25">
      <c r="K10053" s="5"/>
      <c r="P10053" s="4" t="str">
        <f t="shared" si="199"/>
        <v/>
      </c>
    </row>
    <row r="10054" spans="11:16" x14ac:dyDescent="0.25">
      <c r="K10054" s="5"/>
      <c r="P10054" s="4" t="str">
        <f t="shared" si="199"/>
        <v/>
      </c>
    </row>
    <row r="10055" spans="11:16" x14ac:dyDescent="0.25">
      <c r="K10055" s="5"/>
      <c r="P10055" s="4" t="str">
        <f t="shared" si="199"/>
        <v/>
      </c>
    </row>
    <row r="10056" spans="11:16" x14ac:dyDescent="0.25">
      <c r="K10056" s="5"/>
      <c r="P10056" s="4" t="str">
        <f t="shared" si="199"/>
        <v/>
      </c>
    </row>
    <row r="10057" spans="11:16" x14ac:dyDescent="0.25">
      <c r="K10057" s="5"/>
      <c r="P10057" s="4" t="str">
        <f t="shared" si="199"/>
        <v/>
      </c>
    </row>
    <row r="10058" spans="11:16" x14ac:dyDescent="0.25">
      <c r="K10058" s="5"/>
      <c r="P10058" s="4" t="str">
        <f t="shared" si="199"/>
        <v/>
      </c>
    </row>
    <row r="10059" spans="11:16" x14ac:dyDescent="0.25">
      <c r="K10059" s="5"/>
      <c r="P10059" s="4" t="str">
        <f t="shared" si="199"/>
        <v/>
      </c>
    </row>
    <row r="10060" spans="11:16" x14ac:dyDescent="0.25">
      <c r="K10060" s="5"/>
      <c r="P10060" s="4" t="str">
        <f t="shared" si="199"/>
        <v/>
      </c>
    </row>
    <row r="10061" spans="11:16" x14ac:dyDescent="0.25">
      <c r="K10061" s="5"/>
      <c r="P10061" s="4" t="str">
        <f t="shared" si="199"/>
        <v/>
      </c>
    </row>
    <row r="10062" spans="11:16" x14ac:dyDescent="0.25">
      <c r="K10062" s="5"/>
      <c r="P10062" s="4" t="str">
        <f t="shared" si="199"/>
        <v/>
      </c>
    </row>
    <row r="10063" spans="11:16" x14ac:dyDescent="0.25">
      <c r="K10063" s="5"/>
      <c r="P10063" s="4" t="str">
        <f t="shared" si="199"/>
        <v/>
      </c>
    </row>
    <row r="10064" spans="11:16" x14ac:dyDescent="0.25">
      <c r="K10064" s="5"/>
      <c r="P10064" s="4" t="str">
        <f t="shared" si="199"/>
        <v/>
      </c>
    </row>
    <row r="10065" spans="11:16" x14ac:dyDescent="0.25">
      <c r="K10065" s="5"/>
      <c r="P10065" s="4" t="str">
        <f t="shared" si="199"/>
        <v/>
      </c>
    </row>
    <row r="10066" spans="11:16" x14ac:dyDescent="0.25">
      <c r="K10066" s="5"/>
      <c r="P10066" s="4" t="str">
        <f t="shared" si="199"/>
        <v/>
      </c>
    </row>
    <row r="10067" spans="11:16" x14ac:dyDescent="0.25">
      <c r="K10067" s="5"/>
      <c r="P10067" s="4" t="str">
        <f t="shared" si="199"/>
        <v/>
      </c>
    </row>
    <row r="10068" spans="11:16" x14ac:dyDescent="0.25">
      <c r="K10068" s="5"/>
      <c r="P10068" s="4" t="str">
        <f t="shared" si="199"/>
        <v/>
      </c>
    </row>
    <row r="10069" spans="11:16" x14ac:dyDescent="0.25">
      <c r="K10069" s="5"/>
      <c r="P10069" s="4" t="str">
        <f t="shared" si="199"/>
        <v/>
      </c>
    </row>
    <row r="10070" spans="11:16" x14ac:dyDescent="0.25">
      <c r="K10070" s="5"/>
      <c r="P10070" s="4" t="str">
        <f t="shared" si="199"/>
        <v/>
      </c>
    </row>
    <row r="10071" spans="11:16" x14ac:dyDescent="0.25">
      <c r="K10071" s="5"/>
      <c r="P10071" s="4" t="str">
        <f t="shared" si="199"/>
        <v/>
      </c>
    </row>
    <row r="10072" spans="11:16" x14ac:dyDescent="0.25">
      <c r="K10072" s="5"/>
      <c r="P10072" s="4" t="str">
        <f t="shared" si="199"/>
        <v/>
      </c>
    </row>
    <row r="10073" spans="11:16" x14ac:dyDescent="0.25">
      <c r="K10073" s="5"/>
      <c r="P10073" s="4" t="str">
        <f t="shared" si="199"/>
        <v/>
      </c>
    </row>
    <row r="10074" spans="11:16" x14ac:dyDescent="0.25">
      <c r="K10074" s="5"/>
      <c r="P10074" s="4" t="str">
        <f t="shared" si="199"/>
        <v/>
      </c>
    </row>
    <row r="10075" spans="11:16" x14ac:dyDescent="0.25">
      <c r="K10075" s="5"/>
      <c r="P10075" s="4" t="str">
        <f t="shared" si="199"/>
        <v/>
      </c>
    </row>
    <row r="10076" spans="11:16" x14ac:dyDescent="0.25">
      <c r="K10076" s="5"/>
      <c r="P10076" s="4" t="str">
        <f t="shared" si="199"/>
        <v/>
      </c>
    </row>
    <row r="10077" spans="11:16" x14ac:dyDescent="0.25">
      <c r="K10077" s="5"/>
      <c r="P10077" s="4" t="str">
        <f t="shared" si="199"/>
        <v/>
      </c>
    </row>
    <row r="10078" spans="11:16" x14ac:dyDescent="0.25">
      <c r="K10078" s="5"/>
      <c r="P10078" s="4" t="str">
        <f t="shared" si="199"/>
        <v/>
      </c>
    </row>
    <row r="10079" spans="11:16" x14ac:dyDescent="0.25">
      <c r="K10079" s="5"/>
      <c r="P10079" s="4" t="str">
        <f t="shared" si="199"/>
        <v/>
      </c>
    </row>
    <row r="10080" spans="11:16" x14ac:dyDescent="0.25">
      <c r="K10080" s="5"/>
      <c r="P10080" s="4" t="str">
        <f t="shared" si="199"/>
        <v/>
      </c>
    </row>
    <row r="10081" spans="11:16" x14ac:dyDescent="0.25">
      <c r="K10081" s="5"/>
      <c r="P10081" s="4" t="str">
        <f t="shared" si="199"/>
        <v/>
      </c>
    </row>
    <row r="10082" spans="11:16" x14ac:dyDescent="0.25">
      <c r="K10082" s="5"/>
      <c r="P10082" s="4" t="str">
        <f t="shared" si="199"/>
        <v/>
      </c>
    </row>
    <row r="10083" spans="11:16" x14ac:dyDescent="0.25">
      <c r="K10083" s="5"/>
      <c r="P10083" s="4" t="str">
        <f t="shared" si="199"/>
        <v/>
      </c>
    </row>
    <row r="10084" spans="11:16" x14ac:dyDescent="0.25">
      <c r="K10084" s="5"/>
      <c r="P10084" s="4" t="str">
        <f t="shared" si="199"/>
        <v/>
      </c>
    </row>
    <row r="10085" spans="11:16" x14ac:dyDescent="0.25">
      <c r="K10085" s="5"/>
      <c r="P10085" s="4" t="str">
        <f t="shared" si="199"/>
        <v/>
      </c>
    </row>
    <row r="10086" spans="11:16" x14ac:dyDescent="0.25">
      <c r="K10086" s="5"/>
      <c r="P10086" s="4" t="str">
        <f t="shared" si="199"/>
        <v/>
      </c>
    </row>
    <row r="10087" spans="11:16" x14ac:dyDescent="0.25">
      <c r="K10087" s="5"/>
      <c r="P10087" s="4" t="str">
        <f t="shared" si="199"/>
        <v/>
      </c>
    </row>
    <row r="10088" spans="11:16" x14ac:dyDescent="0.25">
      <c r="K10088" s="5"/>
      <c r="P10088" s="4" t="str">
        <f t="shared" si="199"/>
        <v/>
      </c>
    </row>
    <row r="10089" spans="11:16" x14ac:dyDescent="0.25">
      <c r="K10089" s="5"/>
      <c r="P10089" s="4" t="str">
        <f t="shared" si="199"/>
        <v/>
      </c>
    </row>
    <row r="10090" spans="11:16" x14ac:dyDescent="0.25">
      <c r="K10090" s="5"/>
      <c r="P10090" s="4" t="str">
        <f t="shared" si="199"/>
        <v/>
      </c>
    </row>
    <row r="10091" spans="11:16" x14ac:dyDescent="0.25">
      <c r="K10091" s="5"/>
      <c r="P10091" s="4" t="str">
        <f t="shared" si="199"/>
        <v/>
      </c>
    </row>
    <row r="10092" spans="11:16" x14ac:dyDescent="0.25">
      <c r="K10092" s="5"/>
      <c r="P10092" s="4" t="str">
        <f t="shared" si="199"/>
        <v/>
      </c>
    </row>
    <row r="10093" spans="11:16" x14ac:dyDescent="0.25">
      <c r="K10093" s="5"/>
      <c r="P10093" s="4" t="str">
        <f t="shared" si="199"/>
        <v/>
      </c>
    </row>
    <row r="10094" spans="11:16" x14ac:dyDescent="0.25">
      <c r="K10094" s="5"/>
      <c r="P10094" s="4" t="str">
        <f t="shared" si="199"/>
        <v/>
      </c>
    </row>
    <row r="10095" spans="11:16" x14ac:dyDescent="0.25">
      <c r="K10095" s="5"/>
      <c r="P10095" s="4" t="str">
        <f t="shared" si="199"/>
        <v/>
      </c>
    </row>
    <row r="10096" spans="11:16" x14ac:dyDescent="0.25">
      <c r="K10096" s="5"/>
      <c r="P10096" s="4" t="str">
        <f t="shared" si="199"/>
        <v/>
      </c>
    </row>
    <row r="10097" spans="11:16" x14ac:dyDescent="0.25">
      <c r="K10097" s="5"/>
      <c r="P10097" s="4" t="str">
        <f t="shared" si="199"/>
        <v/>
      </c>
    </row>
    <row r="10098" spans="11:16" x14ac:dyDescent="0.25">
      <c r="K10098" s="5"/>
      <c r="P10098" s="4" t="str">
        <f t="shared" si="199"/>
        <v/>
      </c>
    </row>
    <row r="10099" spans="11:16" x14ac:dyDescent="0.25">
      <c r="K10099" s="5"/>
      <c r="P10099" s="4" t="str">
        <f t="shared" si="199"/>
        <v/>
      </c>
    </row>
    <row r="10100" spans="11:16" x14ac:dyDescent="0.25">
      <c r="K10100" s="5"/>
      <c r="P10100" s="4" t="str">
        <f t="shared" si="199"/>
        <v/>
      </c>
    </row>
    <row r="10101" spans="11:16" x14ac:dyDescent="0.25">
      <c r="K10101" s="5"/>
      <c r="P10101" s="4" t="str">
        <f t="shared" si="199"/>
        <v/>
      </c>
    </row>
    <row r="10102" spans="11:16" x14ac:dyDescent="0.25">
      <c r="K10102" s="5"/>
      <c r="P10102" s="4" t="str">
        <f t="shared" si="199"/>
        <v/>
      </c>
    </row>
    <row r="10103" spans="11:16" x14ac:dyDescent="0.25">
      <c r="K10103" s="5"/>
      <c r="P10103" s="4" t="str">
        <f t="shared" si="199"/>
        <v/>
      </c>
    </row>
    <row r="10104" spans="11:16" x14ac:dyDescent="0.25">
      <c r="K10104" s="5"/>
      <c r="P10104" s="4" t="str">
        <f t="shared" si="199"/>
        <v/>
      </c>
    </row>
    <row r="10105" spans="11:16" x14ac:dyDescent="0.25">
      <c r="K10105" s="5"/>
      <c r="P10105" s="4" t="str">
        <f t="shared" si="199"/>
        <v/>
      </c>
    </row>
    <row r="10106" spans="11:16" x14ac:dyDescent="0.25">
      <c r="K10106" s="5"/>
      <c r="P10106" s="4" t="str">
        <f t="shared" si="199"/>
        <v/>
      </c>
    </row>
    <row r="10107" spans="11:16" x14ac:dyDescent="0.25">
      <c r="K10107" s="5"/>
      <c r="P10107" s="4" t="str">
        <f t="shared" si="199"/>
        <v/>
      </c>
    </row>
    <row r="10108" spans="11:16" x14ac:dyDescent="0.25">
      <c r="K10108" s="5"/>
      <c r="P10108" s="4" t="str">
        <f t="shared" si="199"/>
        <v/>
      </c>
    </row>
    <row r="10109" spans="11:16" x14ac:dyDescent="0.25">
      <c r="K10109" s="5"/>
      <c r="P10109" s="4" t="str">
        <f t="shared" si="199"/>
        <v/>
      </c>
    </row>
    <row r="10110" spans="11:16" x14ac:dyDescent="0.25">
      <c r="K10110" s="5"/>
      <c r="P10110" s="4" t="str">
        <f t="shared" si="199"/>
        <v/>
      </c>
    </row>
    <row r="10111" spans="11:16" x14ac:dyDescent="0.25">
      <c r="K10111" s="5"/>
      <c r="P10111" s="4" t="str">
        <f t="shared" si="199"/>
        <v/>
      </c>
    </row>
    <row r="10112" spans="11:16" x14ac:dyDescent="0.25">
      <c r="K10112" s="5"/>
      <c r="P10112" s="4" t="str">
        <f t="shared" si="199"/>
        <v/>
      </c>
    </row>
    <row r="10113" spans="11:16" x14ac:dyDescent="0.25">
      <c r="K10113" s="5"/>
      <c r="P10113" s="4" t="str">
        <f t="shared" si="199"/>
        <v/>
      </c>
    </row>
    <row r="10114" spans="11:16" x14ac:dyDescent="0.25">
      <c r="K10114" s="5"/>
      <c r="P10114" s="4" t="str">
        <f t="shared" si="199"/>
        <v/>
      </c>
    </row>
    <row r="10115" spans="11:16" x14ac:dyDescent="0.25">
      <c r="K10115" s="5"/>
      <c r="P10115" s="4" t="str">
        <f t="shared" ref="P10115:P10178" si="200">LEFT($A10115,22)</f>
        <v/>
      </c>
    </row>
    <row r="10116" spans="11:16" x14ac:dyDescent="0.25">
      <c r="K10116" s="5"/>
      <c r="P10116" s="4" t="str">
        <f t="shared" si="200"/>
        <v/>
      </c>
    </row>
    <row r="10117" spans="11:16" x14ac:dyDescent="0.25">
      <c r="K10117" s="5"/>
      <c r="P10117" s="4" t="str">
        <f t="shared" si="200"/>
        <v/>
      </c>
    </row>
    <row r="10118" spans="11:16" x14ac:dyDescent="0.25">
      <c r="K10118" s="5"/>
      <c r="P10118" s="4" t="str">
        <f t="shared" si="200"/>
        <v/>
      </c>
    </row>
    <row r="10119" spans="11:16" x14ac:dyDescent="0.25">
      <c r="K10119" s="5"/>
      <c r="P10119" s="4" t="str">
        <f t="shared" si="200"/>
        <v/>
      </c>
    </row>
    <row r="10120" spans="11:16" x14ac:dyDescent="0.25">
      <c r="K10120" s="5"/>
      <c r="P10120" s="4" t="str">
        <f t="shared" si="200"/>
        <v/>
      </c>
    </row>
    <row r="10121" spans="11:16" x14ac:dyDescent="0.25">
      <c r="K10121" s="5"/>
      <c r="P10121" s="4" t="str">
        <f t="shared" si="200"/>
        <v/>
      </c>
    </row>
    <row r="10122" spans="11:16" x14ac:dyDescent="0.25">
      <c r="K10122" s="5"/>
      <c r="P10122" s="4" t="str">
        <f t="shared" si="200"/>
        <v/>
      </c>
    </row>
    <row r="10123" spans="11:16" x14ac:dyDescent="0.25">
      <c r="K10123" s="5"/>
      <c r="P10123" s="4" t="str">
        <f t="shared" si="200"/>
        <v/>
      </c>
    </row>
    <row r="10124" spans="11:16" x14ac:dyDescent="0.25">
      <c r="K10124" s="5"/>
      <c r="P10124" s="4" t="str">
        <f t="shared" si="200"/>
        <v/>
      </c>
    </row>
    <row r="10125" spans="11:16" x14ac:dyDescent="0.25">
      <c r="K10125" s="5"/>
      <c r="P10125" s="4" t="str">
        <f t="shared" si="200"/>
        <v/>
      </c>
    </row>
    <row r="10126" spans="11:16" x14ac:dyDescent="0.25">
      <c r="K10126" s="5"/>
      <c r="P10126" s="4" t="str">
        <f t="shared" si="200"/>
        <v/>
      </c>
    </row>
    <row r="10127" spans="11:16" x14ac:dyDescent="0.25">
      <c r="K10127" s="5"/>
      <c r="P10127" s="4" t="str">
        <f t="shared" si="200"/>
        <v/>
      </c>
    </row>
    <row r="10128" spans="11:16" x14ac:dyDescent="0.25">
      <c r="K10128" s="5"/>
      <c r="P10128" s="4" t="str">
        <f t="shared" si="200"/>
        <v/>
      </c>
    </row>
    <row r="10129" spans="11:16" x14ac:dyDescent="0.25">
      <c r="K10129" s="5"/>
      <c r="P10129" s="4" t="str">
        <f t="shared" si="200"/>
        <v/>
      </c>
    </row>
    <row r="10130" spans="11:16" x14ac:dyDescent="0.25">
      <c r="K10130" s="5"/>
      <c r="P10130" s="4" t="str">
        <f t="shared" si="200"/>
        <v/>
      </c>
    </row>
    <row r="10131" spans="11:16" x14ac:dyDescent="0.25">
      <c r="K10131" s="5"/>
      <c r="P10131" s="4" t="str">
        <f t="shared" si="200"/>
        <v/>
      </c>
    </row>
    <row r="10132" spans="11:16" x14ac:dyDescent="0.25">
      <c r="K10132" s="5"/>
      <c r="P10132" s="4" t="str">
        <f t="shared" si="200"/>
        <v/>
      </c>
    </row>
    <row r="10133" spans="11:16" x14ac:dyDescent="0.25">
      <c r="K10133" s="5"/>
      <c r="P10133" s="4" t="str">
        <f t="shared" si="200"/>
        <v/>
      </c>
    </row>
    <row r="10134" spans="11:16" x14ac:dyDescent="0.25">
      <c r="K10134" s="5"/>
      <c r="P10134" s="4" t="str">
        <f t="shared" si="200"/>
        <v/>
      </c>
    </row>
    <row r="10135" spans="11:16" x14ac:dyDescent="0.25">
      <c r="K10135" s="5"/>
      <c r="P10135" s="4" t="str">
        <f t="shared" si="200"/>
        <v/>
      </c>
    </row>
    <row r="10136" spans="11:16" x14ac:dyDescent="0.25">
      <c r="K10136" s="5"/>
      <c r="P10136" s="4" t="str">
        <f t="shared" si="200"/>
        <v/>
      </c>
    </row>
    <row r="10137" spans="11:16" x14ac:dyDescent="0.25">
      <c r="K10137" s="5"/>
      <c r="P10137" s="4" t="str">
        <f t="shared" si="200"/>
        <v/>
      </c>
    </row>
    <row r="10138" spans="11:16" x14ac:dyDescent="0.25">
      <c r="K10138" s="5"/>
      <c r="P10138" s="4" t="str">
        <f t="shared" si="200"/>
        <v/>
      </c>
    </row>
    <row r="10139" spans="11:16" x14ac:dyDescent="0.25">
      <c r="K10139" s="5"/>
      <c r="P10139" s="4" t="str">
        <f t="shared" si="200"/>
        <v/>
      </c>
    </row>
    <row r="10140" spans="11:16" x14ac:dyDescent="0.25">
      <c r="K10140" s="5"/>
      <c r="P10140" s="4" t="str">
        <f t="shared" si="200"/>
        <v/>
      </c>
    </row>
    <row r="10141" spans="11:16" x14ac:dyDescent="0.25">
      <c r="K10141" s="5"/>
      <c r="P10141" s="4" t="str">
        <f t="shared" si="200"/>
        <v/>
      </c>
    </row>
    <row r="10142" spans="11:16" x14ac:dyDescent="0.25">
      <c r="K10142" s="5"/>
      <c r="P10142" s="4" t="str">
        <f t="shared" si="200"/>
        <v/>
      </c>
    </row>
    <row r="10143" spans="11:16" x14ac:dyDescent="0.25">
      <c r="K10143" s="5"/>
      <c r="P10143" s="4" t="str">
        <f t="shared" si="200"/>
        <v/>
      </c>
    </row>
    <row r="10144" spans="11:16" x14ac:dyDescent="0.25">
      <c r="K10144" s="5"/>
      <c r="P10144" s="4" t="str">
        <f t="shared" si="200"/>
        <v/>
      </c>
    </row>
    <row r="10145" spans="11:16" x14ac:dyDescent="0.25">
      <c r="K10145" s="5"/>
      <c r="P10145" s="4" t="str">
        <f t="shared" si="200"/>
        <v/>
      </c>
    </row>
    <row r="10146" spans="11:16" x14ac:dyDescent="0.25">
      <c r="K10146" s="5"/>
      <c r="P10146" s="4" t="str">
        <f t="shared" si="200"/>
        <v/>
      </c>
    </row>
    <row r="10147" spans="11:16" x14ac:dyDescent="0.25">
      <c r="K10147" s="5"/>
      <c r="P10147" s="4" t="str">
        <f t="shared" si="200"/>
        <v/>
      </c>
    </row>
    <row r="10148" spans="11:16" x14ac:dyDescent="0.25">
      <c r="K10148" s="5"/>
      <c r="P10148" s="4" t="str">
        <f t="shared" si="200"/>
        <v/>
      </c>
    </row>
    <row r="10149" spans="11:16" x14ac:dyDescent="0.25">
      <c r="K10149" s="5"/>
      <c r="P10149" s="4" t="str">
        <f t="shared" si="200"/>
        <v/>
      </c>
    </row>
    <row r="10150" spans="11:16" x14ac:dyDescent="0.25">
      <c r="K10150" s="5"/>
      <c r="P10150" s="4" t="str">
        <f t="shared" si="200"/>
        <v/>
      </c>
    </row>
    <row r="10151" spans="11:16" x14ac:dyDescent="0.25">
      <c r="K10151" s="5"/>
      <c r="P10151" s="4" t="str">
        <f t="shared" si="200"/>
        <v/>
      </c>
    </row>
    <row r="10152" spans="11:16" x14ac:dyDescent="0.25">
      <c r="K10152" s="5"/>
      <c r="P10152" s="4" t="str">
        <f t="shared" si="200"/>
        <v/>
      </c>
    </row>
    <row r="10153" spans="11:16" x14ac:dyDescent="0.25">
      <c r="K10153" s="5"/>
      <c r="P10153" s="4" t="str">
        <f t="shared" si="200"/>
        <v/>
      </c>
    </row>
    <row r="10154" spans="11:16" x14ac:dyDescent="0.25">
      <c r="K10154" s="5"/>
      <c r="P10154" s="4" t="str">
        <f t="shared" si="200"/>
        <v/>
      </c>
    </row>
    <row r="10155" spans="11:16" x14ac:dyDescent="0.25">
      <c r="K10155" s="5"/>
      <c r="P10155" s="4" t="str">
        <f t="shared" si="200"/>
        <v/>
      </c>
    </row>
    <row r="10156" spans="11:16" x14ac:dyDescent="0.25">
      <c r="K10156" s="5"/>
      <c r="P10156" s="4" t="str">
        <f t="shared" si="200"/>
        <v/>
      </c>
    </row>
    <row r="10157" spans="11:16" x14ac:dyDescent="0.25">
      <c r="K10157" s="5"/>
      <c r="P10157" s="4" t="str">
        <f t="shared" si="200"/>
        <v/>
      </c>
    </row>
    <row r="10158" spans="11:16" x14ac:dyDescent="0.25">
      <c r="K10158" s="5"/>
      <c r="P10158" s="4" t="str">
        <f t="shared" si="200"/>
        <v/>
      </c>
    </row>
    <row r="10159" spans="11:16" x14ac:dyDescent="0.25">
      <c r="K10159" s="5"/>
      <c r="P10159" s="4" t="str">
        <f t="shared" si="200"/>
        <v/>
      </c>
    </row>
    <row r="10160" spans="11:16" x14ac:dyDescent="0.25">
      <c r="K10160" s="5"/>
      <c r="P10160" s="4" t="str">
        <f t="shared" si="200"/>
        <v/>
      </c>
    </row>
    <row r="10161" spans="11:16" x14ac:dyDescent="0.25">
      <c r="K10161" s="5"/>
      <c r="P10161" s="4" t="str">
        <f t="shared" si="200"/>
        <v/>
      </c>
    </row>
    <row r="10162" spans="11:16" x14ac:dyDescent="0.25">
      <c r="K10162" s="5"/>
      <c r="P10162" s="4" t="str">
        <f t="shared" si="200"/>
        <v/>
      </c>
    </row>
    <row r="10163" spans="11:16" x14ac:dyDescent="0.25">
      <c r="K10163" s="5"/>
      <c r="P10163" s="4" t="str">
        <f t="shared" si="200"/>
        <v/>
      </c>
    </row>
    <row r="10164" spans="11:16" x14ac:dyDescent="0.25">
      <c r="K10164" s="5"/>
      <c r="P10164" s="4" t="str">
        <f t="shared" si="200"/>
        <v/>
      </c>
    </row>
    <row r="10165" spans="11:16" x14ac:dyDescent="0.25">
      <c r="K10165" s="5"/>
      <c r="P10165" s="4" t="str">
        <f t="shared" si="200"/>
        <v/>
      </c>
    </row>
    <row r="10166" spans="11:16" x14ac:dyDescent="0.25">
      <c r="K10166" s="5"/>
      <c r="P10166" s="4" t="str">
        <f t="shared" si="200"/>
        <v/>
      </c>
    </row>
    <row r="10167" spans="11:16" x14ac:dyDescent="0.25">
      <c r="K10167" s="5"/>
      <c r="P10167" s="4" t="str">
        <f t="shared" si="200"/>
        <v/>
      </c>
    </row>
    <row r="10168" spans="11:16" x14ac:dyDescent="0.25">
      <c r="K10168" s="5"/>
      <c r="P10168" s="4" t="str">
        <f t="shared" si="200"/>
        <v/>
      </c>
    </row>
    <row r="10169" spans="11:16" x14ac:dyDescent="0.25">
      <c r="K10169" s="5"/>
      <c r="P10169" s="4" t="str">
        <f t="shared" si="200"/>
        <v/>
      </c>
    </row>
    <row r="10170" spans="11:16" x14ac:dyDescent="0.25">
      <c r="K10170" s="5"/>
      <c r="P10170" s="4" t="str">
        <f t="shared" si="200"/>
        <v/>
      </c>
    </row>
    <row r="10171" spans="11:16" x14ac:dyDescent="0.25">
      <c r="K10171" s="5"/>
      <c r="P10171" s="4" t="str">
        <f t="shared" si="200"/>
        <v/>
      </c>
    </row>
    <row r="10172" spans="11:16" x14ac:dyDescent="0.25">
      <c r="K10172" s="5"/>
      <c r="P10172" s="4" t="str">
        <f t="shared" si="200"/>
        <v/>
      </c>
    </row>
    <row r="10173" spans="11:16" x14ac:dyDescent="0.25">
      <c r="K10173" s="5"/>
      <c r="P10173" s="4" t="str">
        <f t="shared" si="200"/>
        <v/>
      </c>
    </row>
    <row r="10174" spans="11:16" x14ac:dyDescent="0.25">
      <c r="K10174" s="5"/>
      <c r="P10174" s="4" t="str">
        <f t="shared" si="200"/>
        <v/>
      </c>
    </row>
    <row r="10175" spans="11:16" x14ac:dyDescent="0.25">
      <c r="K10175" s="5"/>
      <c r="P10175" s="4" t="str">
        <f t="shared" si="200"/>
        <v/>
      </c>
    </row>
    <row r="10176" spans="11:16" x14ac:dyDescent="0.25">
      <c r="K10176" s="5"/>
      <c r="P10176" s="4" t="str">
        <f t="shared" si="200"/>
        <v/>
      </c>
    </row>
    <row r="10177" spans="11:16" x14ac:dyDescent="0.25">
      <c r="K10177" s="5"/>
      <c r="P10177" s="4" t="str">
        <f t="shared" si="200"/>
        <v/>
      </c>
    </row>
    <row r="10178" spans="11:16" x14ac:dyDescent="0.25">
      <c r="K10178" s="5"/>
      <c r="P10178" s="4" t="str">
        <f t="shared" si="200"/>
        <v/>
      </c>
    </row>
    <row r="10179" spans="11:16" x14ac:dyDescent="0.25">
      <c r="K10179" s="5"/>
      <c r="P10179" s="4" t="str">
        <f t="shared" ref="P10179:P10242" si="201">LEFT($A10179,22)</f>
        <v/>
      </c>
    </row>
    <row r="10180" spans="11:16" x14ac:dyDescent="0.25">
      <c r="K10180" s="5"/>
      <c r="P10180" s="4" t="str">
        <f t="shared" si="201"/>
        <v/>
      </c>
    </row>
    <row r="10181" spans="11:16" x14ac:dyDescent="0.25">
      <c r="K10181" s="5"/>
      <c r="P10181" s="4" t="str">
        <f t="shared" si="201"/>
        <v/>
      </c>
    </row>
    <row r="10182" spans="11:16" x14ac:dyDescent="0.25">
      <c r="K10182" s="5"/>
      <c r="P10182" s="4" t="str">
        <f t="shared" si="201"/>
        <v/>
      </c>
    </row>
    <row r="10183" spans="11:16" x14ac:dyDescent="0.25">
      <c r="K10183" s="5"/>
      <c r="P10183" s="4" t="str">
        <f t="shared" si="201"/>
        <v/>
      </c>
    </row>
    <row r="10184" spans="11:16" x14ac:dyDescent="0.25">
      <c r="K10184" s="5"/>
      <c r="P10184" s="4" t="str">
        <f t="shared" si="201"/>
        <v/>
      </c>
    </row>
    <row r="10185" spans="11:16" x14ac:dyDescent="0.25">
      <c r="K10185" s="5"/>
      <c r="P10185" s="4" t="str">
        <f t="shared" si="201"/>
        <v/>
      </c>
    </row>
    <row r="10186" spans="11:16" x14ac:dyDescent="0.25">
      <c r="K10186" s="5"/>
      <c r="P10186" s="4" t="str">
        <f t="shared" si="201"/>
        <v/>
      </c>
    </row>
    <row r="10187" spans="11:16" x14ac:dyDescent="0.25">
      <c r="K10187" s="5"/>
      <c r="P10187" s="4" t="str">
        <f t="shared" si="201"/>
        <v/>
      </c>
    </row>
    <row r="10188" spans="11:16" x14ac:dyDescent="0.25">
      <c r="K10188" s="5"/>
      <c r="P10188" s="4" t="str">
        <f t="shared" si="201"/>
        <v/>
      </c>
    </row>
    <row r="10189" spans="11:16" x14ac:dyDescent="0.25">
      <c r="K10189" s="5"/>
      <c r="P10189" s="4" t="str">
        <f t="shared" si="201"/>
        <v/>
      </c>
    </row>
    <row r="10190" spans="11:16" x14ac:dyDescent="0.25">
      <c r="K10190" s="5"/>
      <c r="P10190" s="4" t="str">
        <f t="shared" si="201"/>
        <v/>
      </c>
    </row>
    <row r="10191" spans="11:16" x14ac:dyDescent="0.25">
      <c r="K10191" s="5"/>
      <c r="P10191" s="4" t="str">
        <f t="shared" si="201"/>
        <v/>
      </c>
    </row>
    <row r="10192" spans="11:16" x14ac:dyDescent="0.25">
      <c r="K10192" s="5"/>
      <c r="P10192" s="4" t="str">
        <f t="shared" si="201"/>
        <v/>
      </c>
    </row>
    <row r="10193" spans="11:16" x14ac:dyDescent="0.25">
      <c r="K10193" s="5"/>
      <c r="P10193" s="4" t="str">
        <f t="shared" si="201"/>
        <v/>
      </c>
    </row>
    <row r="10194" spans="11:16" x14ac:dyDescent="0.25">
      <c r="K10194" s="5"/>
      <c r="P10194" s="4" t="str">
        <f t="shared" si="201"/>
        <v/>
      </c>
    </row>
    <row r="10195" spans="11:16" x14ac:dyDescent="0.25">
      <c r="K10195" s="5"/>
      <c r="P10195" s="4" t="str">
        <f t="shared" si="201"/>
        <v/>
      </c>
    </row>
    <row r="10196" spans="11:16" x14ac:dyDescent="0.25">
      <c r="K10196" s="5"/>
      <c r="P10196" s="4" t="str">
        <f t="shared" si="201"/>
        <v/>
      </c>
    </row>
    <row r="10197" spans="11:16" x14ac:dyDescent="0.25">
      <c r="K10197" s="5"/>
      <c r="P10197" s="4" t="str">
        <f t="shared" si="201"/>
        <v/>
      </c>
    </row>
    <row r="10198" spans="11:16" x14ac:dyDescent="0.25">
      <c r="K10198" s="5"/>
      <c r="P10198" s="4" t="str">
        <f t="shared" si="201"/>
        <v/>
      </c>
    </row>
    <row r="10199" spans="11:16" x14ac:dyDescent="0.25">
      <c r="K10199" s="5"/>
      <c r="P10199" s="4" t="str">
        <f t="shared" si="201"/>
        <v/>
      </c>
    </row>
    <row r="10200" spans="11:16" x14ac:dyDescent="0.25">
      <c r="K10200" s="5"/>
      <c r="P10200" s="4" t="str">
        <f t="shared" si="201"/>
        <v/>
      </c>
    </row>
    <row r="10201" spans="11:16" x14ac:dyDescent="0.25">
      <c r="K10201" s="5"/>
      <c r="P10201" s="4" t="str">
        <f t="shared" si="201"/>
        <v/>
      </c>
    </row>
    <row r="10202" spans="11:16" x14ac:dyDescent="0.25">
      <c r="K10202" s="5"/>
      <c r="P10202" s="4" t="str">
        <f t="shared" si="201"/>
        <v/>
      </c>
    </row>
    <row r="10203" spans="11:16" x14ac:dyDescent="0.25">
      <c r="K10203" s="5"/>
      <c r="P10203" s="4" t="str">
        <f t="shared" si="201"/>
        <v/>
      </c>
    </row>
    <row r="10204" spans="11:16" x14ac:dyDescent="0.25">
      <c r="K10204" s="5"/>
      <c r="P10204" s="4" t="str">
        <f t="shared" si="201"/>
        <v/>
      </c>
    </row>
    <row r="10205" spans="11:16" x14ac:dyDescent="0.25">
      <c r="K10205" s="5"/>
      <c r="P10205" s="4" t="str">
        <f t="shared" si="201"/>
        <v/>
      </c>
    </row>
    <row r="10206" spans="11:16" x14ac:dyDescent="0.25">
      <c r="K10206" s="5"/>
      <c r="P10206" s="4" t="str">
        <f t="shared" si="201"/>
        <v/>
      </c>
    </row>
    <row r="10207" spans="11:16" x14ac:dyDescent="0.25">
      <c r="K10207" s="5"/>
      <c r="P10207" s="4" t="str">
        <f t="shared" si="201"/>
        <v/>
      </c>
    </row>
    <row r="10208" spans="11:16" x14ac:dyDescent="0.25">
      <c r="K10208" s="5"/>
      <c r="P10208" s="4" t="str">
        <f t="shared" si="201"/>
        <v/>
      </c>
    </row>
    <row r="10209" spans="11:16" x14ac:dyDescent="0.25">
      <c r="K10209" s="5"/>
      <c r="P10209" s="4" t="str">
        <f t="shared" si="201"/>
        <v/>
      </c>
    </row>
    <row r="10210" spans="11:16" x14ac:dyDescent="0.25">
      <c r="K10210" s="5"/>
      <c r="P10210" s="4" t="str">
        <f t="shared" si="201"/>
        <v/>
      </c>
    </row>
    <row r="10211" spans="11:16" x14ac:dyDescent="0.25">
      <c r="K10211" s="5"/>
      <c r="P10211" s="4" t="str">
        <f t="shared" si="201"/>
        <v/>
      </c>
    </row>
    <row r="10212" spans="11:16" x14ac:dyDescent="0.25">
      <c r="K10212" s="5"/>
      <c r="P10212" s="4" t="str">
        <f t="shared" si="201"/>
        <v/>
      </c>
    </row>
    <row r="10213" spans="11:16" x14ac:dyDescent="0.25">
      <c r="K10213" s="5"/>
      <c r="P10213" s="4" t="str">
        <f t="shared" si="201"/>
        <v/>
      </c>
    </row>
    <row r="10214" spans="11:16" x14ac:dyDescent="0.25">
      <c r="K10214" s="5"/>
      <c r="P10214" s="4" t="str">
        <f t="shared" si="201"/>
        <v/>
      </c>
    </row>
    <row r="10215" spans="11:16" x14ac:dyDescent="0.25">
      <c r="K10215" s="5"/>
      <c r="P10215" s="4" t="str">
        <f t="shared" si="201"/>
        <v/>
      </c>
    </row>
    <row r="10216" spans="11:16" x14ac:dyDescent="0.25">
      <c r="K10216" s="5"/>
      <c r="P10216" s="4" t="str">
        <f t="shared" si="201"/>
        <v/>
      </c>
    </row>
    <row r="10217" spans="11:16" x14ac:dyDescent="0.25">
      <c r="K10217" s="5"/>
      <c r="P10217" s="4" t="str">
        <f t="shared" si="201"/>
        <v/>
      </c>
    </row>
    <row r="10218" spans="11:16" x14ac:dyDescent="0.25">
      <c r="K10218" s="5"/>
      <c r="P10218" s="4" t="str">
        <f t="shared" si="201"/>
        <v/>
      </c>
    </row>
    <row r="10219" spans="11:16" x14ac:dyDescent="0.25">
      <c r="K10219" s="5"/>
      <c r="P10219" s="4" t="str">
        <f t="shared" si="201"/>
        <v/>
      </c>
    </row>
    <row r="10220" spans="11:16" x14ac:dyDescent="0.25">
      <c r="K10220" s="5"/>
      <c r="P10220" s="4" t="str">
        <f t="shared" si="201"/>
        <v/>
      </c>
    </row>
    <row r="10221" spans="11:16" x14ac:dyDescent="0.25">
      <c r="K10221" s="5"/>
      <c r="P10221" s="4" t="str">
        <f t="shared" si="201"/>
        <v/>
      </c>
    </row>
    <row r="10222" spans="11:16" x14ac:dyDescent="0.25">
      <c r="K10222" s="5"/>
      <c r="P10222" s="4" t="str">
        <f t="shared" si="201"/>
        <v/>
      </c>
    </row>
    <row r="10223" spans="11:16" x14ac:dyDescent="0.25">
      <c r="K10223" s="5"/>
      <c r="P10223" s="4" t="str">
        <f t="shared" si="201"/>
        <v/>
      </c>
    </row>
    <row r="10224" spans="11:16" x14ac:dyDescent="0.25">
      <c r="K10224" s="5"/>
      <c r="P10224" s="4" t="str">
        <f t="shared" si="201"/>
        <v/>
      </c>
    </row>
    <row r="10225" spans="11:16" x14ac:dyDescent="0.25">
      <c r="K10225" s="5"/>
      <c r="P10225" s="4" t="str">
        <f t="shared" si="201"/>
        <v/>
      </c>
    </row>
    <row r="10226" spans="11:16" x14ac:dyDescent="0.25">
      <c r="K10226" s="5"/>
      <c r="P10226" s="4" t="str">
        <f t="shared" si="201"/>
        <v/>
      </c>
    </row>
    <row r="10227" spans="11:16" x14ac:dyDescent="0.25">
      <c r="K10227" s="5"/>
      <c r="P10227" s="4" t="str">
        <f t="shared" si="201"/>
        <v/>
      </c>
    </row>
    <row r="10228" spans="11:16" x14ac:dyDescent="0.25">
      <c r="K10228" s="5"/>
      <c r="P10228" s="4" t="str">
        <f t="shared" si="201"/>
        <v/>
      </c>
    </row>
    <row r="10229" spans="11:16" x14ac:dyDescent="0.25">
      <c r="K10229" s="5"/>
      <c r="P10229" s="4" t="str">
        <f t="shared" si="201"/>
        <v/>
      </c>
    </row>
    <row r="10230" spans="11:16" x14ac:dyDescent="0.25">
      <c r="K10230" s="5"/>
      <c r="P10230" s="4" t="str">
        <f t="shared" si="201"/>
        <v/>
      </c>
    </row>
    <row r="10231" spans="11:16" x14ac:dyDescent="0.25">
      <c r="K10231" s="5"/>
      <c r="P10231" s="4" t="str">
        <f t="shared" si="201"/>
        <v/>
      </c>
    </row>
    <row r="10232" spans="11:16" x14ac:dyDescent="0.25">
      <c r="K10232" s="5"/>
      <c r="P10232" s="4" t="str">
        <f t="shared" si="201"/>
        <v/>
      </c>
    </row>
    <row r="10233" spans="11:16" x14ac:dyDescent="0.25">
      <c r="K10233" s="5"/>
      <c r="P10233" s="4" t="str">
        <f t="shared" si="201"/>
        <v/>
      </c>
    </row>
    <row r="10234" spans="11:16" x14ac:dyDescent="0.25">
      <c r="K10234" s="5"/>
      <c r="P10234" s="4" t="str">
        <f t="shared" si="201"/>
        <v/>
      </c>
    </row>
    <row r="10235" spans="11:16" x14ac:dyDescent="0.25">
      <c r="K10235" s="5"/>
      <c r="P10235" s="4" t="str">
        <f t="shared" si="201"/>
        <v/>
      </c>
    </row>
    <row r="10236" spans="11:16" x14ac:dyDescent="0.25">
      <c r="K10236" s="5"/>
      <c r="P10236" s="4" t="str">
        <f t="shared" si="201"/>
        <v/>
      </c>
    </row>
    <row r="10237" spans="11:16" x14ac:dyDescent="0.25">
      <c r="K10237" s="5"/>
      <c r="P10237" s="4" t="str">
        <f t="shared" si="201"/>
        <v/>
      </c>
    </row>
    <row r="10238" spans="11:16" x14ac:dyDescent="0.25">
      <c r="K10238" s="5"/>
      <c r="P10238" s="4" t="str">
        <f t="shared" si="201"/>
        <v/>
      </c>
    </row>
    <row r="10239" spans="11:16" x14ac:dyDescent="0.25">
      <c r="K10239" s="5"/>
      <c r="P10239" s="4" t="str">
        <f t="shared" si="201"/>
        <v/>
      </c>
    </row>
    <row r="10240" spans="11:16" x14ac:dyDescent="0.25">
      <c r="K10240" s="5"/>
      <c r="P10240" s="4" t="str">
        <f t="shared" si="201"/>
        <v/>
      </c>
    </row>
    <row r="10241" spans="11:16" x14ac:dyDescent="0.25">
      <c r="K10241" s="5"/>
      <c r="P10241" s="4" t="str">
        <f t="shared" si="201"/>
        <v/>
      </c>
    </row>
    <row r="10242" spans="11:16" x14ac:dyDescent="0.25">
      <c r="K10242" s="5"/>
      <c r="P10242" s="4" t="str">
        <f t="shared" si="201"/>
        <v/>
      </c>
    </row>
    <row r="10243" spans="11:16" x14ac:dyDescent="0.25">
      <c r="K10243" s="5"/>
      <c r="P10243" s="4" t="str">
        <f t="shared" ref="P10243:P10306" si="202">LEFT($A10243,22)</f>
        <v/>
      </c>
    </row>
    <row r="10244" spans="11:16" x14ac:dyDescent="0.25">
      <c r="K10244" s="5"/>
      <c r="P10244" s="4" t="str">
        <f t="shared" si="202"/>
        <v/>
      </c>
    </row>
    <row r="10245" spans="11:16" x14ac:dyDescent="0.25">
      <c r="K10245" s="5"/>
      <c r="P10245" s="4" t="str">
        <f t="shared" si="202"/>
        <v/>
      </c>
    </row>
    <row r="10246" spans="11:16" x14ac:dyDescent="0.25">
      <c r="K10246" s="5"/>
      <c r="P10246" s="4" t="str">
        <f t="shared" si="202"/>
        <v/>
      </c>
    </row>
    <row r="10247" spans="11:16" x14ac:dyDescent="0.25">
      <c r="K10247" s="5"/>
      <c r="P10247" s="4" t="str">
        <f t="shared" si="202"/>
        <v/>
      </c>
    </row>
    <row r="10248" spans="11:16" x14ac:dyDescent="0.25">
      <c r="K10248" s="5"/>
      <c r="P10248" s="4" t="str">
        <f t="shared" si="202"/>
        <v/>
      </c>
    </row>
    <row r="10249" spans="11:16" x14ac:dyDescent="0.25">
      <c r="K10249" s="5"/>
      <c r="P10249" s="4" t="str">
        <f t="shared" si="202"/>
        <v/>
      </c>
    </row>
    <row r="10250" spans="11:16" x14ac:dyDescent="0.25">
      <c r="K10250" s="5"/>
      <c r="P10250" s="4" t="str">
        <f t="shared" si="202"/>
        <v/>
      </c>
    </row>
    <row r="10251" spans="11:16" x14ac:dyDescent="0.25">
      <c r="K10251" s="5"/>
      <c r="P10251" s="4" t="str">
        <f t="shared" si="202"/>
        <v/>
      </c>
    </row>
    <row r="10252" spans="11:16" x14ac:dyDescent="0.25">
      <c r="K10252" s="5"/>
      <c r="P10252" s="4" t="str">
        <f t="shared" si="202"/>
        <v/>
      </c>
    </row>
    <row r="10253" spans="11:16" x14ac:dyDescent="0.25">
      <c r="K10253" s="5"/>
      <c r="P10253" s="4" t="str">
        <f t="shared" si="202"/>
        <v/>
      </c>
    </row>
    <row r="10254" spans="11:16" x14ac:dyDescent="0.25">
      <c r="K10254" s="5"/>
      <c r="P10254" s="4" t="str">
        <f t="shared" si="202"/>
        <v/>
      </c>
    </row>
    <row r="10255" spans="11:16" x14ac:dyDescent="0.25">
      <c r="K10255" s="5"/>
      <c r="P10255" s="4" t="str">
        <f t="shared" si="202"/>
        <v/>
      </c>
    </row>
    <row r="10256" spans="11:16" x14ac:dyDescent="0.25">
      <c r="K10256" s="5"/>
      <c r="P10256" s="4" t="str">
        <f t="shared" si="202"/>
        <v/>
      </c>
    </row>
    <row r="10257" spans="11:16" x14ac:dyDescent="0.25">
      <c r="K10257" s="5"/>
      <c r="P10257" s="4" t="str">
        <f t="shared" si="202"/>
        <v/>
      </c>
    </row>
    <row r="10258" spans="11:16" x14ac:dyDescent="0.25">
      <c r="K10258" s="5"/>
      <c r="P10258" s="4" t="str">
        <f t="shared" si="202"/>
        <v/>
      </c>
    </row>
    <row r="10259" spans="11:16" x14ac:dyDescent="0.25">
      <c r="K10259" s="5"/>
      <c r="P10259" s="4" t="str">
        <f t="shared" si="202"/>
        <v/>
      </c>
    </row>
    <row r="10260" spans="11:16" x14ac:dyDescent="0.25">
      <c r="K10260" s="5"/>
      <c r="P10260" s="4" t="str">
        <f t="shared" si="202"/>
        <v/>
      </c>
    </row>
    <row r="10261" spans="11:16" x14ac:dyDescent="0.25">
      <c r="K10261" s="5"/>
      <c r="P10261" s="4" t="str">
        <f t="shared" si="202"/>
        <v/>
      </c>
    </row>
    <row r="10262" spans="11:16" x14ac:dyDescent="0.25">
      <c r="K10262" s="5"/>
      <c r="P10262" s="4" t="str">
        <f t="shared" si="202"/>
        <v/>
      </c>
    </row>
    <row r="10263" spans="11:16" x14ac:dyDescent="0.25">
      <c r="K10263" s="5"/>
      <c r="P10263" s="4" t="str">
        <f t="shared" si="202"/>
        <v/>
      </c>
    </row>
    <row r="10264" spans="11:16" x14ac:dyDescent="0.25">
      <c r="K10264" s="5"/>
      <c r="P10264" s="4" t="str">
        <f t="shared" si="202"/>
        <v/>
      </c>
    </row>
    <row r="10265" spans="11:16" x14ac:dyDescent="0.25">
      <c r="K10265" s="5"/>
      <c r="P10265" s="4" t="str">
        <f t="shared" si="202"/>
        <v/>
      </c>
    </row>
    <row r="10266" spans="11:16" x14ac:dyDescent="0.25">
      <c r="K10266" s="5"/>
      <c r="P10266" s="4" t="str">
        <f t="shared" si="202"/>
        <v/>
      </c>
    </row>
    <row r="10267" spans="11:16" x14ac:dyDescent="0.25">
      <c r="K10267" s="5"/>
      <c r="P10267" s="4" t="str">
        <f t="shared" si="202"/>
        <v/>
      </c>
    </row>
    <row r="10268" spans="11:16" x14ac:dyDescent="0.25">
      <c r="K10268" s="5"/>
      <c r="P10268" s="4" t="str">
        <f t="shared" si="202"/>
        <v/>
      </c>
    </row>
    <row r="10269" spans="11:16" x14ac:dyDescent="0.25">
      <c r="K10269" s="5"/>
      <c r="P10269" s="4" t="str">
        <f t="shared" si="202"/>
        <v/>
      </c>
    </row>
    <row r="10270" spans="11:16" x14ac:dyDescent="0.25">
      <c r="K10270" s="5"/>
      <c r="P10270" s="4" t="str">
        <f t="shared" si="202"/>
        <v/>
      </c>
    </row>
    <row r="10271" spans="11:16" x14ac:dyDescent="0.25">
      <c r="K10271" s="5"/>
      <c r="P10271" s="4" t="str">
        <f t="shared" si="202"/>
        <v/>
      </c>
    </row>
    <row r="10272" spans="11:16" x14ac:dyDescent="0.25">
      <c r="K10272" s="5"/>
      <c r="P10272" s="4" t="str">
        <f t="shared" si="202"/>
        <v/>
      </c>
    </row>
    <row r="10273" spans="11:16" x14ac:dyDescent="0.25">
      <c r="K10273" s="5"/>
      <c r="P10273" s="4" t="str">
        <f t="shared" si="202"/>
        <v/>
      </c>
    </row>
    <row r="10274" spans="11:16" x14ac:dyDescent="0.25">
      <c r="K10274" s="5"/>
      <c r="P10274" s="4" t="str">
        <f t="shared" si="202"/>
        <v/>
      </c>
    </row>
    <row r="10275" spans="11:16" x14ac:dyDescent="0.25">
      <c r="K10275" s="5"/>
      <c r="P10275" s="4" t="str">
        <f t="shared" si="202"/>
        <v/>
      </c>
    </row>
    <row r="10276" spans="11:16" x14ac:dyDescent="0.25">
      <c r="K10276" s="5"/>
      <c r="P10276" s="4" t="str">
        <f t="shared" si="202"/>
        <v/>
      </c>
    </row>
    <row r="10277" spans="11:16" x14ac:dyDescent="0.25">
      <c r="K10277" s="5"/>
      <c r="P10277" s="4" t="str">
        <f t="shared" si="202"/>
        <v/>
      </c>
    </row>
    <row r="10278" spans="11:16" x14ac:dyDescent="0.25">
      <c r="K10278" s="5"/>
      <c r="P10278" s="4" t="str">
        <f t="shared" si="202"/>
        <v/>
      </c>
    </row>
    <row r="10279" spans="11:16" x14ac:dyDescent="0.25">
      <c r="K10279" s="5"/>
      <c r="P10279" s="4" t="str">
        <f t="shared" si="202"/>
        <v/>
      </c>
    </row>
    <row r="10280" spans="11:16" x14ac:dyDescent="0.25">
      <c r="K10280" s="5"/>
      <c r="P10280" s="4" t="str">
        <f t="shared" si="202"/>
        <v/>
      </c>
    </row>
    <row r="10281" spans="11:16" x14ac:dyDescent="0.25">
      <c r="K10281" s="5"/>
      <c r="P10281" s="4" t="str">
        <f t="shared" si="202"/>
        <v/>
      </c>
    </row>
    <row r="10282" spans="11:16" x14ac:dyDescent="0.25">
      <c r="K10282" s="5"/>
      <c r="P10282" s="4" t="str">
        <f t="shared" si="202"/>
        <v/>
      </c>
    </row>
    <row r="10283" spans="11:16" x14ac:dyDescent="0.25">
      <c r="K10283" s="5"/>
      <c r="P10283" s="4" t="str">
        <f t="shared" si="202"/>
        <v/>
      </c>
    </row>
    <row r="10284" spans="11:16" x14ac:dyDescent="0.25">
      <c r="K10284" s="5"/>
      <c r="P10284" s="4" t="str">
        <f t="shared" si="202"/>
        <v/>
      </c>
    </row>
    <row r="10285" spans="11:16" x14ac:dyDescent="0.25">
      <c r="K10285" s="5"/>
      <c r="P10285" s="4" t="str">
        <f t="shared" si="202"/>
        <v/>
      </c>
    </row>
    <row r="10286" spans="11:16" x14ac:dyDescent="0.25">
      <c r="K10286" s="5"/>
      <c r="P10286" s="4" t="str">
        <f t="shared" si="202"/>
        <v/>
      </c>
    </row>
    <row r="10287" spans="11:16" x14ac:dyDescent="0.25">
      <c r="K10287" s="5"/>
      <c r="P10287" s="4" t="str">
        <f t="shared" si="202"/>
        <v/>
      </c>
    </row>
    <row r="10288" spans="11:16" x14ac:dyDescent="0.25">
      <c r="K10288" s="5"/>
      <c r="P10288" s="4" t="str">
        <f t="shared" si="202"/>
        <v/>
      </c>
    </row>
    <row r="10289" spans="11:16" x14ac:dyDescent="0.25">
      <c r="K10289" s="5"/>
      <c r="P10289" s="4" t="str">
        <f t="shared" si="202"/>
        <v/>
      </c>
    </row>
    <row r="10290" spans="11:16" x14ac:dyDescent="0.25">
      <c r="K10290" s="5"/>
      <c r="P10290" s="4" t="str">
        <f t="shared" si="202"/>
        <v/>
      </c>
    </row>
    <row r="10291" spans="11:16" x14ac:dyDescent="0.25">
      <c r="K10291" s="5"/>
      <c r="P10291" s="4" t="str">
        <f t="shared" si="202"/>
        <v/>
      </c>
    </row>
    <row r="10292" spans="11:16" x14ac:dyDescent="0.25">
      <c r="K10292" s="5"/>
      <c r="P10292" s="4" t="str">
        <f t="shared" si="202"/>
        <v/>
      </c>
    </row>
    <row r="10293" spans="11:16" x14ac:dyDescent="0.25">
      <c r="K10293" s="5"/>
      <c r="P10293" s="4" t="str">
        <f t="shared" si="202"/>
        <v/>
      </c>
    </row>
    <row r="10294" spans="11:16" x14ac:dyDescent="0.25">
      <c r="K10294" s="5"/>
      <c r="P10294" s="4" t="str">
        <f t="shared" si="202"/>
        <v/>
      </c>
    </row>
    <row r="10295" spans="11:16" x14ac:dyDescent="0.25">
      <c r="K10295" s="5"/>
      <c r="P10295" s="4" t="str">
        <f t="shared" si="202"/>
        <v/>
      </c>
    </row>
    <row r="10296" spans="11:16" x14ac:dyDescent="0.25">
      <c r="K10296" s="5"/>
      <c r="P10296" s="4" t="str">
        <f t="shared" si="202"/>
        <v/>
      </c>
    </row>
    <row r="10297" spans="11:16" x14ac:dyDescent="0.25">
      <c r="K10297" s="5"/>
      <c r="P10297" s="4" t="str">
        <f t="shared" si="202"/>
        <v/>
      </c>
    </row>
    <row r="10298" spans="11:16" x14ac:dyDescent="0.25">
      <c r="K10298" s="5"/>
      <c r="P10298" s="4" t="str">
        <f t="shared" si="202"/>
        <v/>
      </c>
    </row>
    <row r="10299" spans="11:16" x14ac:dyDescent="0.25">
      <c r="K10299" s="5"/>
      <c r="P10299" s="4" t="str">
        <f t="shared" si="202"/>
        <v/>
      </c>
    </row>
    <row r="10300" spans="11:16" x14ac:dyDescent="0.25">
      <c r="K10300" s="5"/>
      <c r="P10300" s="4" t="str">
        <f t="shared" si="202"/>
        <v/>
      </c>
    </row>
    <row r="10301" spans="11:16" x14ac:dyDescent="0.25">
      <c r="K10301" s="5"/>
      <c r="P10301" s="4" t="str">
        <f t="shared" si="202"/>
        <v/>
      </c>
    </row>
    <row r="10302" spans="11:16" x14ac:dyDescent="0.25">
      <c r="K10302" s="5"/>
      <c r="P10302" s="4" t="str">
        <f t="shared" si="202"/>
        <v/>
      </c>
    </row>
    <row r="10303" spans="11:16" x14ac:dyDescent="0.25">
      <c r="K10303" s="5"/>
      <c r="P10303" s="4" t="str">
        <f t="shared" si="202"/>
        <v/>
      </c>
    </row>
    <row r="10304" spans="11:16" x14ac:dyDescent="0.25">
      <c r="K10304" s="5"/>
      <c r="P10304" s="4" t="str">
        <f t="shared" si="202"/>
        <v/>
      </c>
    </row>
    <row r="10305" spans="11:16" x14ac:dyDescent="0.25">
      <c r="K10305" s="5"/>
      <c r="P10305" s="4" t="str">
        <f t="shared" si="202"/>
        <v/>
      </c>
    </row>
    <row r="10306" spans="11:16" x14ac:dyDescent="0.25">
      <c r="K10306" s="5"/>
      <c r="P10306" s="4" t="str">
        <f t="shared" si="202"/>
        <v/>
      </c>
    </row>
    <row r="10307" spans="11:16" x14ac:dyDescent="0.25">
      <c r="K10307" s="5"/>
      <c r="P10307" s="4" t="str">
        <f t="shared" ref="P10307:P10370" si="203">LEFT($A10307,22)</f>
        <v/>
      </c>
    </row>
    <row r="10308" spans="11:16" x14ac:dyDescent="0.25">
      <c r="K10308" s="5"/>
      <c r="P10308" s="4" t="str">
        <f t="shared" si="203"/>
        <v/>
      </c>
    </row>
    <row r="10309" spans="11:16" x14ac:dyDescent="0.25">
      <c r="K10309" s="5"/>
      <c r="P10309" s="4" t="str">
        <f t="shared" si="203"/>
        <v/>
      </c>
    </row>
    <row r="10310" spans="11:16" x14ac:dyDescent="0.25">
      <c r="K10310" s="5"/>
      <c r="P10310" s="4" t="str">
        <f t="shared" si="203"/>
        <v/>
      </c>
    </row>
    <row r="10311" spans="11:16" x14ac:dyDescent="0.25">
      <c r="K10311" s="5"/>
      <c r="P10311" s="4" t="str">
        <f t="shared" si="203"/>
        <v/>
      </c>
    </row>
    <row r="10312" spans="11:16" x14ac:dyDescent="0.25">
      <c r="K10312" s="5"/>
      <c r="P10312" s="4" t="str">
        <f t="shared" si="203"/>
        <v/>
      </c>
    </row>
    <row r="10313" spans="11:16" x14ac:dyDescent="0.25">
      <c r="K10313" s="5"/>
      <c r="P10313" s="4" t="str">
        <f t="shared" si="203"/>
        <v/>
      </c>
    </row>
    <row r="10314" spans="11:16" x14ac:dyDescent="0.25">
      <c r="K10314" s="5"/>
      <c r="P10314" s="4" t="str">
        <f t="shared" si="203"/>
        <v/>
      </c>
    </row>
    <row r="10315" spans="11:16" x14ac:dyDescent="0.25">
      <c r="K10315" s="5"/>
      <c r="P10315" s="4" t="str">
        <f t="shared" si="203"/>
        <v/>
      </c>
    </row>
    <row r="10316" spans="11:16" x14ac:dyDescent="0.25">
      <c r="K10316" s="5"/>
      <c r="P10316" s="4" t="str">
        <f t="shared" si="203"/>
        <v/>
      </c>
    </row>
    <row r="10317" spans="11:16" x14ac:dyDescent="0.25">
      <c r="K10317" s="5"/>
      <c r="P10317" s="4" t="str">
        <f t="shared" si="203"/>
        <v/>
      </c>
    </row>
    <row r="10318" spans="11:16" x14ac:dyDescent="0.25">
      <c r="K10318" s="5"/>
      <c r="P10318" s="4" t="str">
        <f t="shared" si="203"/>
        <v/>
      </c>
    </row>
    <row r="10319" spans="11:16" x14ac:dyDescent="0.25">
      <c r="K10319" s="5"/>
      <c r="P10319" s="4" t="str">
        <f t="shared" si="203"/>
        <v/>
      </c>
    </row>
    <row r="10320" spans="11:16" x14ac:dyDescent="0.25">
      <c r="K10320" s="5"/>
      <c r="P10320" s="4" t="str">
        <f t="shared" si="203"/>
        <v/>
      </c>
    </row>
    <row r="10321" spans="11:16" x14ac:dyDescent="0.25">
      <c r="K10321" s="5"/>
      <c r="P10321" s="4" t="str">
        <f t="shared" si="203"/>
        <v/>
      </c>
    </row>
    <row r="10322" spans="11:16" x14ac:dyDescent="0.25">
      <c r="K10322" s="5"/>
      <c r="P10322" s="4" t="str">
        <f t="shared" si="203"/>
        <v/>
      </c>
    </row>
    <row r="10323" spans="11:16" x14ac:dyDescent="0.25">
      <c r="K10323" s="5"/>
      <c r="P10323" s="4" t="str">
        <f t="shared" si="203"/>
        <v/>
      </c>
    </row>
    <row r="10324" spans="11:16" x14ac:dyDescent="0.25">
      <c r="K10324" s="5"/>
      <c r="P10324" s="4" t="str">
        <f t="shared" si="203"/>
        <v/>
      </c>
    </row>
    <row r="10325" spans="11:16" x14ac:dyDescent="0.25">
      <c r="K10325" s="5"/>
      <c r="P10325" s="4" t="str">
        <f t="shared" si="203"/>
        <v/>
      </c>
    </row>
    <row r="10326" spans="11:16" x14ac:dyDescent="0.25">
      <c r="K10326" s="5"/>
      <c r="P10326" s="4" t="str">
        <f t="shared" si="203"/>
        <v/>
      </c>
    </row>
    <row r="10327" spans="11:16" x14ac:dyDescent="0.25">
      <c r="K10327" s="5"/>
      <c r="P10327" s="4" t="str">
        <f t="shared" si="203"/>
        <v/>
      </c>
    </row>
    <row r="10328" spans="11:16" x14ac:dyDescent="0.25">
      <c r="K10328" s="5"/>
      <c r="P10328" s="4" t="str">
        <f t="shared" si="203"/>
        <v/>
      </c>
    </row>
    <row r="10329" spans="11:16" x14ac:dyDescent="0.25">
      <c r="K10329" s="5"/>
      <c r="P10329" s="4" t="str">
        <f t="shared" si="203"/>
        <v/>
      </c>
    </row>
    <row r="10330" spans="11:16" x14ac:dyDescent="0.25">
      <c r="K10330" s="5"/>
      <c r="P10330" s="4" t="str">
        <f t="shared" si="203"/>
        <v/>
      </c>
    </row>
    <row r="10331" spans="11:16" x14ac:dyDescent="0.25">
      <c r="K10331" s="5"/>
      <c r="P10331" s="4" t="str">
        <f t="shared" si="203"/>
        <v/>
      </c>
    </row>
    <row r="10332" spans="11:16" x14ac:dyDescent="0.25">
      <c r="K10332" s="5"/>
      <c r="P10332" s="4" t="str">
        <f t="shared" si="203"/>
        <v/>
      </c>
    </row>
    <row r="10333" spans="11:16" x14ac:dyDescent="0.25">
      <c r="K10333" s="5"/>
      <c r="P10333" s="4" t="str">
        <f t="shared" si="203"/>
        <v/>
      </c>
    </row>
    <row r="10334" spans="11:16" x14ac:dyDescent="0.25">
      <c r="K10334" s="5"/>
      <c r="P10334" s="4" t="str">
        <f t="shared" si="203"/>
        <v/>
      </c>
    </row>
    <row r="10335" spans="11:16" x14ac:dyDescent="0.25">
      <c r="K10335" s="5"/>
      <c r="P10335" s="4" t="str">
        <f t="shared" si="203"/>
        <v/>
      </c>
    </row>
    <row r="10336" spans="11:16" x14ac:dyDescent="0.25">
      <c r="K10336" s="5"/>
      <c r="P10336" s="4" t="str">
        <f t="shared" si="203"/>
        <v/>
      </c>
    </row>
    <row r="10337" spans="11:16" x14ac:dyDescent="0.25">
      <c r="K10337" s="5"/>
      <c r="P10337" s="4" t="str">
        <f t="shared" si="203"/>
        <v/>
      </c>
    </row>
    <row r="10338" spans="11:16" x14ac:dyDescent="0.25">
      <c r="K10338" s="5"/>
      <c r="P10338" s="4" t="str">
        <f t="shared" si="203"/>
        <v/>
      </c>
    </row>
    <row r="10339" spans="11:16" x14ac:dyDescent="0.25">
      <c r="K10339" s="5"/>
      <c r="P10339" s="4" t="str">
        <f t="shared" si="203"/>
        <v/>
      </c>
    </row>
    <row r="10340" spans="11:16" x14ac:dyDescent="0.25">
      <c r="K10340" s="5"/>
      <c r="P10340" s="4" t="str">
        <f t="shared" si="203"/>
        <v/>
      </c>
    </row>
    <row r="10341" spans="11:16" x14ac:dyDescent="0.25">
      <c r="K10341" s="5"/>
      <c r="P10341" s="4" t="str">
        <f t="shared" si="203"/>
        <v/>
      </c>
    </row>
    <row r="10342" spans="11:16" x14ac:dyDescent="0.25">
      <c r="K10342" s="5"/>
      <c r="P10342" s="4" t="str">
        <f t="shared" si="203"/>
        <v/>
      </c>
    </row>
    <row r="10343" spans="11:16" x14ac:dyDescent="0.25">
      <c r="K10343" s="5"/>
      <c r="P10343" s="4" t="str">
        <f t="shared" si="203"/>
        <v/>
      </c>
    </row>
    <row r="10344" spans="11:16" x14ac:dyDescent="0.25">
      <c r="K10344" s="5"/>
      <c r="P10344" s="4" t="str">
        <f t="shared" si="203"/>
        <v/>
      </c>
    </row>
    <row r="10345" spans="11:16" x14ac:dyDescent="0.25">
      <c r="K10345" s="5"/>
      <c r="P10345" s="4" t="str">
        <f t="shared" si="203"/>
        <v/>
      </c>
    </row>
    <row r="10346" spans="11:16" x14ac:dyDescent="0.25">
      <c r="K10346" s="5"/>
      <c r="P10346" s="4" t="str">
        <f t="shared" si="203"/>
        <v/>
      </c>
    </row>
    <row r="10347" spans="11:16" x14ac:dyDescent="0.25">
      <c r="K10347" s="5"/>
      <c r="P10347" s="4" t="str">
        <f t="shared" si="203"/>
        <v/>
      </c>
    </row>
    <row r="10348" spans="11:16" x14ac:dyDescent="0.25">
      <c r="K10348" s="5"/>
      <c r="P10348" s="4" t="str">
        <f t="shared" si="203"/>
        <v/>
      </c>
    </row>
    <row r="10349" spans="11:16" x14ac:dyDescent="0.25">
      <c r="K10349" s="5"/>
      <c r="P10349" s="4" t="str">
        <f t="shared" si="203"/>
        <v/>
      </c>
    </row>
    <row r="10350" spans="11:16" x14ac:dyDescent="0.25">
      <c r="K10350" s="5"/>
      <c r="P10350" s="4" t="str">
        <f t="shared" si="203"/>
        <v/>
      </c>
    </row>
    <row r="10351" spans="11:16" x14ac:dyDescent="0.25">
      <c r="K10351" s="5"/>
      <c r="P10351" s="4" t="str">
        <f t="shared" si="203"/>
        <v/>
      </c>
    </row>
    <row r="10352" spans="11:16" x14ac:dyDescent="0.25">
      <c r="K10352" s="5"/>
      <c r="P10352" s="4" t="str">
        <f t="shared" si="203"/>
        <v/>
      </c>
    </row>
    <row r="10353" spans="11:16" x14ac:dyDescent="0.25">
      <c r="K10353" s="5"/>
      <c r="P10353" s="4" t="str">
        <f t="shared" si="203"/>
        <v/>
      </c>
    </row>
    <row r="10354" spans="11:16" x14ac:dyDescent="0.25">
      <c r="K10354" s="5"/>
      <c r="P10354" s="4" t="str">
        <f t="shared" si="203"/>
        <v/>
      </c>
    </row>
    <row r="10355" spans="11:16" x14ac:dyDescent="0.25">
      <c r="K10355" s="5"/>
      <c r="P10355" s="4" t="str">
        <f t="shared" si="203"/>
        <v/>
      </c>
    </row>
    <row r="10356" spans="11:16" x14ac:dyDescent="0.25">
      <c r="K10356" s="5"/>
      <c r="P10356" s="4" t="str">
        <f t="shared" si="203"/>
        <v/>
      </c>
    </row>
    <row r="10357" spans="11:16" x14ac:dyDescent="0.25">
      <c r="K10357" s="5"/>
      <c r="P10357" s="4" t="str">
        <f t="shared" si="203"/>
        <v/>
      </c>
    </row>
    <row r="10358" spans="11:16" x14ac:dyDescent="0.25">
      <c r="K10358" s="5"/>
      <c r="P10358" s="4" t="str">
        <f t="shared" si="203"/>
        <v/>
      </c>
    </row>
    <row r="10359" spans="11:16" x14ac:dyDescent="0.25">
      <c r="K10359" s="5"/>
      <c r="P10359" s="4" t="str">
        <f t="shared" si="203"/>
        <v/>
      </c>
    </row>
    <row r="10360" spans="11:16" x14ac:dyDescent="0.25">
      <c r="K10360" s="5"/>
      <c r="P10360" s="4" t="str">
        <f t="shared" si="203"/>
        <v/>
      </c>
    </row>
    <row r="10361" spans="11:16" x14ac:dyDescent="0.25">
      <c r="K10361" s="5"/>
      <c r="P10361" s="4" t="str">
        <f t="shared" si="203"/>
        <v/>
      </c>
    </row>
    <row r="10362" spans="11:16" x14ac:dyDescent="0.25">
      <c r="K10362" s="5"/>
      <c r="P10362" s="4" t="str">
        <f t="shared" si="203"/>
        <v/>
      </c>
    </row>
    <row r="10363" spans="11:16" x14ac:dyDescent="0.25">
      <c r="K10363" s="5"/>
      <c r="P10363" s="4" t="str">
        <f t="shared" si="203"/>
        <v/>
      </c>
    </row>
    <row r="10364" spans="11:16" x14ac:dyDescent="0.25">
      <c r="K10364" s="5"/>
      <c r="P10364" s="4" t="str">
        <f t="shared" si="203"/>
        <v/>
      </c>
    </row>
    <row r="10365" spans="11:16" x14ac:dyDescent="0.25">
      <c r="K10365" s="5"/>
      <c r="P10365" s="4" t="str">
        <f t="shared" si="203"/>
        <v/>
      </c>
    </row>
    <row r="10366" spans="11:16" x14ac:dyDescent="0.25">
      <c r="K10366" s="5"/>
      <c r="P10366" s="4" t="str">
        <f t="shared" si="203"/>
        <v/>
      </c>
    </row>
    <row r="10367" spans="11:16" x14ac:dyDescent="0.25">
      <c r="K10367" s="5"/>
      <c r="P10367" s="4" t="str">
        <f t="shared" si="203"/>
        <v/>
      </c>
    </row>
    <row r="10368" spans="11:16" x14ac:dyDescent="0.25">
      <c r="K10368" s="5"/>
      <c r="P10368" s="4" t="str">
        <f t="shared" si="203"/>
        <v/>
      </c>
    </row>
    <row r="10369" spans="11:16" x14ac:dyDescent="0.25">
      <c r="K10369" s="5"/>
      <c r="P10369" s="4" t="str">
        <f t="shared" si="203"/>
        <v/>
      </c>
    </row>
    <row r="10370" spans="11:16" x14ac:dyDescent="0.25">
      <c r="K10370" s="5"/>
      <c r="P10370" s="4" t="str">
        <f t="shared" si="203"/>
        <v/>
      </c>
    </row>
    <row r="10371" spans="11:16" x14ac:dyDescent="0.25">
      <c r="K10371" s="5"/>
      <c r="P10371" s="4" t="str">
        <f t="shared" ref="P10371:P10434" si="204">LEFT($A10371,22)</f>
        <v/>
      </c>
    </row>
    <row r="10372" spans="11:16" x14ac:dyDescent="0.25">
      <c r="K10372" s="5"/>
      <c r="P10372" s="4" t="str">
        <f t="shared" si="204"/>
        <v/>
      </c>
    </row>
    <row r="10373" spans="11:16" x14ac:dyDescent="0.25">
      <c r="K10373" s="5"/>
      <c r="P10373" s="4" t="str">
        <f t="shared" si="204"/>
        <v/>
      </c>
    </row>
    <row r="10374" spans="11:16" x14ac:dyDescent="0.25">
      <c r="K10374" s="5"/>
      <c r="P10374" s="4" t="str">
        <f t="shared" si="204"/>
        <v/>
      </c>
    </row>
    <row r="10375" spans="11:16" x14ac:dyDescent="0.25">
      <c r="K10375" s="5"/>
      <c r="P10375" s="4" t="str">
        <f t="shared" si="204"/>
        <v/>
      </c>
    </row>
    <row r="10376" spans="11:16" x14ac:dyDescent="0.25">
      <c r="K10376" s="5"/>
      <c r="P10376" s="4" t="str">
        <f t="shared" si="204"/>
        <v/>
      </c>
    </row>
    <row r="10377" spans="11:16" x14ac:dyDescent="0.25">
      <c r="K10377" s="5"/>
      <c r="P10377" s="4" t="str">
        <f t="shared" si="204"/>
        <v/>
      </c>
    </row>
    <row r="10378" spans="11:16" x14ac:dyDescent="0.25">
      <c r="K10378" s="5"/>
      <c r="P10378" s="4" t="str">
        <f t="shared" si="204"/>
        <v/>
      </c>
    </row>
    <row r="10379" spans="11:16" x14ac:dyDescent="0.25">
      <c r="K10379" s="5"/>
      <c r="P10379" s="4" t="str">
        <f t="shared" si="204"/>
        <v/>
      </c>
    </row>
    <row r="10380" spans="11:16" x14ac:dyDescent="0.25">
      <c r="K10380" s="5"/>
      <c r="P10380" s="4" t="str">
        <f t="shared" si="204"/>
        <v/>
      </c>
    </row>
    <row r="10381" spans="11:16" x14ac:dyDescent="0.25">
      <c r="K10381" s="5"/>
      <c r="P10381" s="4" t="str">
        <f t="shared" si="204"/>
        <v/>
      </c>
    </row>
    <row r="10382" spans="11:16" x14ac:dyDescent="0.25">
      <c r="K10382" s="5"/>
      <c r="P10382" s="4" t="str">
        <f t="shared" si="204"/>
        <v/>
      </c>
    </row>
    <row r="10383" spans="11:16" x14ac:dyDescent="0.25">
      <c r="K10383" s="5"/>
      <c r="P10383" s="4" t="str">
        <f t="shared" si="204"/>
        <v/>
      </c>
    </row>
    <row r="10384" spans="11:16" x14ac:dyDescent="0.25">
      <c r="K10384" s="5"/>
      <c r="P10384" s="4" t="str">
        <f t="shared" si="204"/>
        <v/>
      </c>
    </row>
    <row r="10385" spans="11:16" x14ac:dyDescent="0.25">
      <c r="K10385" s="5"/>
      <c r="P10385" s="4" t="str">
        <f t="shared" si="204"/>
        <v/>
      </c>
    </row>
    <row r="10386" spans="11:16" x14ac:dyDescent="0.25">
      <c r="K10386" s="5"/>
      <c r="P10386" s="4" t="str">
        <f t="shared" si="204"/>
        <v/>
      </c>
    </row>
    <row r="10387" spans="11:16" x14ac:dyDescent="0.25">
      <c r="K10387" s="5"/>
      <c r="P10387" s="4" t="str">
        <f t="shared" si="204"/>
        <v/>
      </c>
    </row>
    <row r="10388" spans="11:16" x14ac:dyDescent="0.25">
      <c r="K10388" s="5"/>
      <c r="P10388" s="4" t="str">
        <f t="shared" si="204"/>
        <v/>
      </c>
    </row>
    <row r="10389" spans="11:16" x14ac:dyDescent="0.25">
      <c r="K10389" s="5"/>
      <c r="P10389" s="4" t="str">
        <f t="shared" si="204"/>
        <v/>
      </c>
    </row>
    <row r="10390" spans="11:16" x14ac:dyDescent="0.25">
      <c r="K10390" s="5"/>
      <c r="P10390" s="4" t="str">
        <f t="shared" si="204"/>
        <v/>
      </c>
    </row>
    <row r="10391" spans="11:16" x14ac:dyDescent="0.25">
      <c r="K10391" s="5"/>
      <c r="P10391" s="4" t="str">
        <f t="shared" si="204"/>
        <v/>
      </c>
    </row>
    <row r="10392" spans="11:16" x14ac:dyDescent="0.25">
      <c r="K10392" s="5"/>
      <c r="P10392" s="4" t="str">
        <f t="shared" si="204"/>
        <v/>
      </c>
    </row>
    <row r="10393" spans="11:16" x14ac:dyDescent="0.25">
      <c r="K10393" s="5"/>
      <c r="P10393" s="4" t="str">
        <f t="shared" si="204"/>
        <v/>
      </c>
    </row>
    <row r="10394" spans="11:16" x14ac:dyDescent="0.25">
      <c r="K10394" s="5"/>
      <c r="P10394" s="4" t="str">
        <f t="shared" si="204"/>
        <v/>
      </c>
    </row>
    <row r="10395" spans="11:16" x14ac:dyDescent="0.25">
      <c r="K10395" s="5"/>
      <c r="P10395" s="4" t="str">
        <f t="shared" si="204"/>
        <v/>
      </c>
    </row>
    <row r="10396" spans="11:16" x14ac:dyDescent="0.25">
      <c r="K10396" s="5"/>
      <c r="P10396" s="4" t="str">
        <f t="shared" si="204"/>
        <v/>
      </c>
    </row>
    <row r="10397" spans="11:16" x14ac:dyDescent="0.25">
      <c r="K10397" s="5"/>
      <c r="P10397" s="4" t="str">
        <f t="shared" si="204"/>
        <v/>
      </c>
    </row>
    <row r="10398" spans="11:16" x14ac:dyDescent="0.25">
      <c r="K10398" s="5"/>
      <c r="P10398" s="4" t="str">
        <f t="shared" si="204"/>
        <v/>
      </c>
    </row>
    <row r="10399" spans="11:16" x14ac:dyDescent="0.25">
      <c r="K10399" s="5"/>
      <c r="P10399" s="4" t="str">
        <f t="shared" si="204"/>
        <v/>
      </c>
    </row>
    <row r="10400" spans="11:16" x14ac:dyDescent="0.25">
      <c r="K10400" s="5"/>
      <c r="P10400" s="4" t="str">
        <f t="shared" si="204"/>
        <v/>
      </c>
    </row>
    <row r="10401" spans="11:16" x14ac:dyDescent="0.25">
      <c r="K10401" s="5"/>
      <c r="P10401" s="4" t="str">
        <f t="shared" si="204"/>
        <v/>
      </c>
    </row>
    <row r="10402" spans="11:16" x14ac:dyDescent="0.25">
      <c r="K10402" s="5"/>
      <c r="P10402" s="4" t="str">
        <f t="shared" si="204"/>
        <v/>
      </c>
    </row>
    <row r="10403" spans="11:16" x14ac:dyDescent="0.25">
      <c r="K10403" s="5"/>
      <c r="P10403" s="4" t="str">
        <f t="shared" si="204"/>
        <v/>
      </c>
    </row>
    <row r="10404" spans="11:16" x14ac:dyDescent="0.25">
      <c r="K10404" s="5"/>
      <c r="P10404" s="4" t="str">
        <f t="shared" si="204"/>
        <v/>
      </c>
    </row>
    <row r="10405" spans="11:16" x14ac:dyDescent="0.25">
      <c r="K10405" s="5"/>
      <c r="P10405" s="4" t="str">
        <f t="shared" si="204"/>
        <v/>
      </c>
    </row>
    <row r="10406" spans="11:16" x14ac:dyDescent="0.25">
      <c r="K10406" s="5"/>
      <c r="P10406" s="4" t="str">
        <f t="shared" si="204"/>
        <v/>
      </c>
    </row>
    <row r="10407" spans="11:16" x14ac:dyDescent="0.25">
      <c r="K10407" s="5"/>
      <c r="P10407" s="4" t="str">
        <f t="shared" si="204"/>
        <v/>
      </c>
    </row>
    <row r="10408" spans="11:16" x14ac:dyDescent="0.25">
      <c r="K10408" s="5"/>
      <c r="P10408" s="4" t="str">
        <f t="shared" si="204"/>
        <v/>
      </c>
    </row>
    <row r="10409" spans="11:16" x14ac:dyDescent="0.25">
      <c r="K10409" s="5"/>
      <c r="P10409" s="4" t="str">
        <f t="shared" si="204"/>
        <v/>
      </c>
    </row>
    <row r="10410" spans="11:16" x14ac:dyDescent="0.25">
      <c r="K10410" s="5"/>
      <c r="P10410" s="4" t="str">
        <f t="shared" si="204"/>
        <v/>
      </c>
    </row>
    <row r="10411" spans="11:16" x14ac:dyDescent="0.25">
      <c r="K10411" s="5"/>
      <c r="P10411" s="4" t="str">
        <f t="shared" si="204"/>
        <v/>
      </c>
    </row>
    <row r="10412" spans="11:16" x14ac:dyDescent="0.25">
      <c r="K10412" s="5"/>
      <c r="P10412" s="4" t="str">
        <f t="shared" si="204"/>
        <v/>
      </c>
    </row>
    <row r="10413" spans="11:16" x14ac:dyDescent="0.25">
      <c r="K10413" s="5"/>
      <c r="P10413" s="4" t="str">
        <f t="shared" si="204"/>
        <v/>
      </c>
    </row>
    <row r="10414" spans="11:16" x14ac:dyDescent="0.25">
      <c r="K10414" s="5"/>
      <c r="P10414" s="4" t="str">
        <f t="shared" si="204"/>
        <v/>
      </c>
    </row>
    <row r="10415" spans="11:16" x14ac:dyDescent="0.25">
      <c r="K10415" s="5"/>
      <c r="P10415" s="4" t="str">
        <f t="shared" si="204"/>
        <v/>
      </c>
    </row>
    <row r="10416" spans="11:16" x14ac:dyDescent="0.25">
      <c r="K10416" s="5"/>
      <c r="P10416" s="4" t="str">
        <f t="shared" si="204"/>
        <v/>
      </c>
    </row>
    <row r="10417" spans="11:16" x14ac:dyDescent="0.25">
      <c r="K10417" s="5"/>
      <c r="P10417" s="4" t="str">
        <f t="shared" si="204"/>
        <v/>
      </c>
    </row>
    <row r="10418" spans="11:16" x14ac:dyDescent="0.25">
      <c r="K10418" s="5"/>
      <c r="P10418" s="4" t="str">
        <f t="shared" si="204"/>
        <v/>
      </c>
    </row>
    <row r="10419" spans="11:16" x14ac:dyDescent="0.25">
      <c r="K10419" s="5"/>
      <c r="P10419" s="4" t="str">
        <f t="shared" si="204"/>
        <v/>
      </c>
    </row>
    <row r="10420" spans="11:16" x14ac:dyDescent="0.25">
      <c r="K10420" s="5"/>
      <c r="P10420" s="4" t="str">
        <f t="shared" si="204"/>
        <v/>
      </c>
    </row>
    <row r="10421" spans="11:16" x14ac:dyDescent="0.25">
      <c r="K10421" s="5"/>
      <c r="P10421" s="4" t="str">
        <f t="shared" si="204"/>
        <v/>
      </c>
    </row>
    <row r="10422" spans="11:16" x14ac:dyDescent="0.25">
      <c r="K10422" s="5"/>
      <c r="P10422" s="4" t="str">
        <f t="shared" si="204"/>
        <v/>
      </c>
    </row>
    <row r="10423" spans="11:16" x14ac:dyDescent="0.25">
      <c r="K10423" s="5"/>
      <c r="P10423" s="4" t="str">
        <f t="shared" si="204"/>
        <v/>
      </c>
    </row>
    <row r="10424" spans="11:16" x14ac:dyDescent="0.25">
      <c r="K10424" s="5"/>
      <c r="P10424" s="4" t="str">
        <f t="shared" si="204"/>
        <v/>
      </c>
    </row>
    <row r="10425" spans="11:16" x14ac:dyDescent="0.25">
      <c r="K10425" s="5"/>
      <c r="P10425" s="4" t="str">
        <f t="shared" si="204"/>
        <v/>
      </c>
    </row>
    <row r="10426" spans="11:16" x14ac:dyDescent="0.25">
      <c r="K10426" s="5"/>
      <c r="P10426" s="4" t="str">
        <f t="shared" si="204"/>
        <v/>
      </c>
    </row>
    <row r="10427" spans="11:16" x14ac:dyDescent="0.25">
      <c r="K10427" s="5"/>
      <c r="P10427" s="4" t="str">
        <f t="shared" si="204"/>
        <v/>
      </c>
    </row>
    <row r="10428" spans="11:16" x14ac:dyDescent="0.25">
      <c r="K10428" s="5"/>
      <c r="P10428" s="4" t="str">
        <f t="shared" si="204"/>
        <v/>
      </c>
    </row>
    <row r="10429" spans="11:16" x14ac:dyDescent="0.25">
      <c r="K10429" s="5"/>
      <c r="P10429" s="4" t="str">
        <f t="shared" si="204"/>
        <v/>
      </c>
    </row>
    <row r="10430" spans="11:16" x14ac:dyDescent="0.25">
      <c r="K10430" s="5"/>
      <c r="P10430" s="4" t="str">
        <f t="shared" si="204"/>
        <v/>
      </c>
    </row>
    <row r="10431" spans="11:16" x14ac:dyDescent="0.25">
      <c r="K10431" s="5"/>
      <c r="P10431" s="4" t="str">
        <f t="shared" si="204"/>
        <v/>
      </c>
    </row>
    <row r="10432" spans="11:16" x14ac:dyDescent="0.25">
      <c r="K10432" s="5"/>
      <c r="P10432" s="4" t="str">
        <f t="shared" si="204"/>
        <v/>
      </c>
    </row>
    <row r="10433" spans="11:16" x14ac:dyDescent="0.25">
      <c r="K10433" s="5"/>
      <c r="P10433" s="4" t="str">
        <f t="shared" si="204"/>
        <v/>
      </c>
    </row>
    <row r="10434" spans="11:16" x14ac:dyDescent="0.25">
      <c r="K10434" s="5"/>
      <c r="P10434" s="4" t="str">
        <f t="shared" si="204"/>
        <v/>
      </c>
    </row>
    <row r="10435" spans="11:16" x14ac:dyDescent="0.25">
      <c r="K10435" s="5"/>
      <c r="P10435" s="4" t="str">
        <f t="shared" ref="P10435:P10498" si="205">LEFT($A10435,22)</f>
        <v/>
      </c>
    </row>
    <row r="10436" spans="11:16" x14ac:dyDescent="0.25">
      <c r="K10436" s="5"/>
      <c r="P10436" s="4" t="str">
        <f t="shared" si="205"/>
        <v/>
      </c>
    </row>
    <row r="10437" spans="11:16" x14ac:dyDescent="0.25">
      <c r="K10437" s="5"/>
      <c r="P10437" s="4" t="str">
        <f t="shared" si="205"/>
        <v/>
      </c>
    </row>
    <row r="10438" spans="11:16" x14ac:dyDescent="0.25">
      <c r="K10438" s="5"/>
      <c r="P10438" s="4" t="str">
        <f t="shared" si="205"/>
        <v/>
      </c>
    </row>
    <row r="10439" spans="11:16" x14ac:dyDescent="0.25">
      <c r="K10439" s="5"/>
      <c r="P10439" s="4" t="str">
        <f t="shared" si="205"/>
        <v/>
      </c>
    </row>
    <row r="10440" spans="11:16" x14ac:dyDescent="0.25">
      <c r="K10440" s="5"/>
      <c r="P10440" s="4" t="str">
        <f t="shared" si="205"/>
        <v/>
      </c>
    </row>
    <row r="10441" spans="11:16" x14ac:dyDescent="0.25">
      <c r="K10441" s="5"/>
      <c r="P10441" s="4" t="str">
        <f t="shared" si="205"/>
        <v/>
      </c>
    </row>
    <row r="10442" spans="11:16" x14ac:dyDescent="0.25">
      <c r="K10442" s="5"/>
      <c r="P10442" s="4" t="str">
        <f t="shared" si="205"/>
        <v/>
      </c>
    </row>
    <row r="10443" spans="11:16" x14ac:dyDescent="0.25">
      <c r="K10443" s="5"/>
      <c r="P10443" s="4" t="str">
        <f t="shared" si="205"/>
        <v/>
      </c>
    </row>
    <row r="10444" spans="11:16" x14ac:dyDescent="0.25">
      <c r="K10444" s="5"/>
      <c r="P10444" s="4" t="str">
        <f t="shared" si="205"/>
        <v/>
      </c>
    </row>
    <row r="10445" spans="11:16" x14ac:dyDescent="0.25">
      <c r="K10445" s="5"/>
      <c r="P10445" s="4" t="str">
        <f t="shared" si="205"/>
        <v/>
      </c>
    </row>
    <row r="10446" spans="11:16" x14ac:dyDescent="0.25">
      <c r="K10446" s="5"/>
      <c r="P10446" s="4" t="str">
        <f t="shared" si="205"/>
        <v/>
      </c>
    </row>
    <row r="10447" spans="11:16" x14ac:dyDescent="0.25">
      <c r="K10447" s="5"/>
      <c r="P10447" s="4" t="str">
        <f t="shared" si="205"/>
        <v/>
      </c>
    </row>
    <row r="10448" spans="11:16" x14ac:dyDescent="0.25">
      <c r="K10448" s="5"/>
      <c r="P10448" s="4" t="str">
        <f t="shared" si="205"/>
        <v/>
      </c>
    </row>
    <row r="10449" spans="11:16" x14ac:dyDescent="0.25">
      <c r="K10449" s="5"/>
      <c r="P10449" s="4" t="str">
        <f t="shared" si="205"/>
        <v/>
      </c>
    </row>
    <row r="10450" spans="11:16" x14ac:dyDescent="0.25">
      <c r="K10450" s="5"/>
      <c r="P10450" s="4" t="str">
        <f t="shared" si="205"/>
        <v/>
      </c>
    </row>
    <row r="10451" spans="11:16" x14ac:dyDescent="0.25">
      <c r="K10451" s="5"/>
      <c r="P10451" s="4" t="str">
        <f t="shared" si="205"/>
        <v/>
      </c>
    </row>
    <row r="10452" spans="11:16" x14ac:dyDescent="0.25">
      <c r="K10452" s="5"/>
      <c r="P10452" s="4" t="str">
        <f t="shared" si="205"/>
        <v/>
      </c>
    </row>
    <row r="10453" spans="11:16" x14ac:dyDescent="0.25">
      <c r="K10453" s="5"/>
      <c r="P10453" s="4" t="str">
        <f t="shared" si="205"/>
        <v/>
      </c>
    </row>
    <row r="10454" spans="11:16" x14ac:dyDescent="0.25">
      <c r="K10454" s="5"/>
      <c r="P10454" s="4" t="str">
        <f t="shared" si="205"/>
        <v/>
      </c>
    </row>
    <row r="10455" spans="11:16" x14ac:dyDescent="0.25">
      <c r="K10455" s="5"/>
      <c r="P10455" s="4" t="str">
        <f t="shared" si="205"/>
        <v/>
      </c>
    </row>
    <row r="10456" spans="11:16" x14ac:dyDescent="0.25">
      <c r="K10456" s="5"/>
      <c r="P10456" s="4" t="str">
        <f t="shared" si="205"/>
        <v/>
      </c>
    </row>
    <row r="10457" spans="11:16" x14ac:dyDescent="0.25">
      <c r="K10457" s="5"/>
      <c r="P10457" s="4" t="str">
        <f t="shared" si="205"/>
        <v/>
      </c>
    </row>
    <row r="10458" spans="11:16" x14ac:dyDescent="0.25">
      <c r="K10458" s="5"/>
      <c r="P10458" s="4" t="str">
        <f t="shared" si="205"/>
        <v/>
      </c>
    </row>
    <row r="10459" spans="11:16" x14ac:dyDescent="0.25">
      <c r="K10459" s="5"/>
      <c r="P10459" s="4" t="str">
        <f t="shared" si="205"/>
        <v/>
      </c>
    </row>
    <row r="10460" spans="11:16" x14ac:dyDescent="0.25">
      <c r="K10460" s="5"/>
      <c r="P10460" s="4" t="str">
        <f t="shared" si="205"/>
        <v/>
      </c>
    </row>
    <row r="10461" spans="11:16" x14ac:dyDescent="0.25">
      <c r="K10461" s="5"/>
      <c r="P10461" s="4" t="str">
        <f t="shared" si="205"/>
        <v/>
      </c>
    </row>
    <row r="10462" spans="11:16" x14ac:dyDescent="0.25">
      <c r="K10462" s="5"/>
      <c r="P10462" s="4" t="str">
        <f t="shared" si="205"/>
        <v/>
      </c>
    </row>
    <row r="10463" spans="11:16" x14ac:dyDescent="0.25">
      <c r="K10463" s="5"/>
      <c r="P10463" s="4" t="str">
        <f t="shared" si="205"/>
        <v/>
      </c>
    </row>
    <row r="10464" spans="11:16" x14ac:dyDescent="0.25">
      <c r="K10464" s="5"/>
      <c r="P10464" s="4" t="str">
        <f t="shared" si="205"/>
        <v/>
      </c>
    </row>
    <row r="10465" spans="11:16" x14ac:dyDescent="0.25">
      <c r="K10465" s="5"/>
      <c r="P10465" s="4" t="str">
        <f t="shared" si="205"/>
        <v/>
      </c>
    </row>
    <row r="10466" spans="11:16" x14ac:dyDescent="0.25">
      <c r="K10466" s="5"/>
      <c r="P10466" s="4" t="str">
        <f t="shared" si="205"/>
        <v/>
      </c>
    </row>
    <row r="10467" spans="11:16" x14ac:dyDescent="0.25">
      <c r="K10467" s="5"/>
      <c r="P10467" s="4" t="str">
        <f t="shared" si="205"/>
        <v/>
      </c>
    </row>
    <row r="10468" spans="11:16" x14ac:dyDescent="0.25">
      <c r="K10468" s="5"/>
      <c r="P10468" s="4" t="str">
        <f t="shared" si="205"/>
        <v/>
      </c>
    </row>
    <row r="10469" spans="11:16" x14ac:dyDescent="0.25">
      <c r="K10469" s="5"/>
      <c r="P10469" s="4" t="str">
        <f t="shared" si="205"/>
        <v/>
      </c>
    </row>
    <row r="10470" spans="11:16" x14ac:dyDescent="0.25">
      <c r="K10470" s="5"/>
      <c r="P10470" s="4" t="str">
        <f t="shared" si="205"/>
        <v/>
      </c>
    </row>
    <row r="10471" spans="11:16" x14ac:dyDescent="0.25">
      <c r="K10471" s="5"/>
      <c r="P10471" s="4" t="str">
        <f t="shared" si="205"/>
        <v/>
      </c>
    </row>
    <row r="10472" spans="11:16" x14ac:dyDescent="0.25">
      <c r="K10472" s="5"/>
      <c r="P10472" s="4" t="str">
        <f t="shared" si="205"/>
        <v/>
      </c>
    </row>
    <row r="10473" spans="11:16" x14ac:dyDescent="0.25">
      <c r="K10473" s="5"/>
      <c r="P10473" s="4" t="str">
        <f t="shared" si="205"/>
        <v/>
      </c>
    </row>
    <row r="10474" spans="11:16" x14ac:dyDescent="0.25">
      <c r="K10474" s="5"/>
      <c r="P10474" s="4" t="str">
        <f t="shared" si="205"/>
        <v/>
      </c>
    </row>
    <row r="10475" spans="11:16" x14ac:dyDescent="0.25">
      <c r="K10475" s="5"/>
      <c r="P10475" s="4" t="str">
        <f t="shared" si="205"/>
        <v/>
      </c>
    </row>
    <row r="10476" spans="11:16" x14ac:dyDescent="0.25">
      <c r="K10476" s="5"/>
      <c r="P10476" s="4" t="str">
        <f t="shared" si="205"/>
        <v/>
      </c>
    </row>
    <row r="10477" spans="11:16" x14ac:dyDescent="0.25">
      <c r="K10477" s="5"/>
      <c r="P10477" s="4" t="str">
        <f t="shared" si="205"/>
        <v/>
      </c>
    </row>
    <row r="10478" spans="11:16" x14ac:dyDescent="0.25">
      <c r="K10478" s="5"/>
      <c r="P10478" s="4" t="str">
        <f t="shared" si="205"/>
        <v/>
      </c>
    </row>
    <row r="10479" spans="11:16" x14ac:dyDescent="0.25">
      <c r="K10479" s="5"/>
      <c r="P10479" s="4" t="str">
        <f t="shared" si="205"/>
        <v/>
      </c>
    </row>
    <row r="10480" spans="11:16" x14ac:dyDescent="0.25">
      <c r="K10480" s="5"/>
      <c r="P10480" s="4" t="str">
        <f t="shared" si="205"/>
        <v/>
      </c>
    </row>
    <row r="10481" spans="11:16" x14ac:dyDescent="0.25">
      <c r="K10481" s="5"/>
      <c r="P10481" s="4" t="str">
        <f t="shared" si="205"/>
        <v/>
      </c>
    </row>
    <row r="10482" spans="11:16" x14ac:dyDescent="0.25">
      <c r="K10482" s="5"/>
      <c r="P10482" s="4" t="str">
        <f t="shared" si="205"/>
        <v/>
      </c>
    </row>
    <row r="10483" spans="11:16" x14ac:dyDescent="0.25">
      <c r="K10483" s="5"/>
      <c r="P10483" s="4" t="str">
        <f t="shared" si="205"/>
        <v/>
      </c>
    </row>
    <row r="10484" spans="11:16" x14ac:dyDescent="0.25">
      <c r="K10484" s="5"/>
      <c r="P10484" s="4" t="str">
        <f t="shared" si="205"/>
        <v/>
      </c>
    </row>
    <row r="10485" spans="11:16" x14ac:dyDescent="0.25">
      <c r="K10485" s="5"/>
      <c r="P10485" s="4" t="str">
        <f t="shared" si="205"/>
        <v/>
      </c>
    </row>
    <row r="10486" spans="11:16" x14ac:dyDescent="0.25">
      <c r="K10486" s="5"/>
      <c r="P10486" s="4" t="str">
        <f t="shared" si="205"/>
        <v/>
      </c>
    </row>
    <row r="10487" spans="11:16" x14ac:dyDescent="0.25">
      <c r="K10487" s="5"/>
      <c r="P10487" s="4" t="str">
        <f t="shared" si="205"/>
        <v/>
      </c>
    </row>
    <row r="10488" spans="11:16" x14ac:dyDescent="0.25">
      <c r="K10488" s="5"/>
      <c r="P10488" s="4" t="str">
        <f t="shared" si="205"/>
        <v/>
      </c>
    </row>
    <row r="10489" spans="11:16" x14ac:dyDescent="0.25">
      <c r="K10489" s="5"/>
      <c r="P10489" s="4" t="str">
        <f t="shared" si="205"/>
        <v/>
      </c>
    </row>
    <row r="10490" spans="11:16" x14ac:dyDescent="0.25">
      <c r="K10490" s="5"/>
      <c r="P10490" s="4" t="str">
        <f t="shared" si="205"/>
        <v/>
      </c>
    </row>
    <row r="10491" spans="11:16" x14ac:dyDescent="0.25">
      <c r="K10491" s="5"/>
      <c r="P10491" s="4" t="str">
        <f t="shared" si="205"/>
        <v/>
      </c>
    </row>
    <row r="10492" spans="11:16" x14ac:dyDescent="0.25">
      <c r="K10492" s="5"/>
      <c r="P10492" s="4" t="str">
        <f t="shared" si="205"/>
        <v/>
      </c>
    </row>
    <row r="10493" spans="11:16" x14ac:dyDescent="0.25">
      <c r="K10493" s="5"/>
      <c r="P10493" s="4" t="str">
        <f t="shared" si="205"/>
        <v/>
      </c>
    </row>
    <row r="10494" spans="11:16" x14ac:dyDescent="0.25">
      <c r="K10494" s="5"/>
      <c r="P10494" s="4" t="str">
        <f t="shared" si="205"/>
        <v/>
      </c>
    </row>
    <row r="10495" spans="11:16" x14ac:dyDescent="0.25">
      <c r="K10495" s="5"/>
      <c r="P10495" s="4" t="str">
        <f t="shared" si="205"/>
        <v/>
      </c>
    </row>
    <row r="10496" spans="11:16" x14ac:dyDescent="0.25">
      <c r="K10496" s="5"/>
      <c r="P10496" s="4" t="str">
        <f t="shared" si="205"/>
        <v/>
      </c>
    </row>
    <row r="10497" spans="11:16" x14ac:dyDescent="0.25">
      <c r="K10497" s="5"/>
      <c r="P10497" s="4" t="str">
        <f t="shared" si="205"/>
        <v/>
      </c>
    </row>
    <row r="10498" spans="11:16" x14ac:dyDescent="0.25">
      <c r="K10498" s="5"/>
      <c r="P10498" s="4" t="str">
        <f t="shared" si="205"/>
        <v/>
      </c>
    </row>
    <row r="10499" spans="11:16" x14ac:dyDescent="0.25">
      <c r="K10499" s="5"/>
      <c r="P10499" s="4" t="str">
        <f t="shared" ref="P10499:P10562" si="206">LEFT($A10499,22)</f>
        <v/>
      </c>
    </row>
    <row r="10500" spans="11:16" x14ac:dyDescent="0.25">
      <c r="K10500" s="5"/>
      <c r="P10500" s="4" t="str">
        <f t="shared" si="206"/>
        <v/>
      </c>
    </row>
    <row r="10501" spans="11:16" x14ac:dyDescent="0.25">
      <c r="K10501" s="5"/>
      <c r="P10501" s="4" t="str">
        <f t="shared" si="206"/>
        <v/>
      </c>
    </row>
    <row r="10502" spans="11:16" x14ac:dyDescent="0.25">
      <c r="K10502" s="5"/>
      <c r="P10502" s="4" t="str">
        <f t="shared" si="206"/>
        <v/>
      </c>
    </row>
    <row r="10503" spans="11:16" x14ac:dyDescent="0.25">
      <c r="K10503" s="5"/>
      <c r="P10503" s="4" t="str">
        <f t="shared" si="206"/>
        <v/>
      </c>
    </row>
    <row r="10504" spans="11:16" x14ac:dyDescent="0.25">
      <c r="K10504" s="5"/>
      <c r="P10504" s="4" t="str">
        <f t="shared" si="206"/>
        <v/>
      </c>
    </row>
    <row r="10505" spans="11:16" x14ac:dyDescent="0.25">
      <c r="K10505" s="5"/>
      <c r="P10505" s="4" t="str">
        <f t="shared" si="206"/>
        <v/>
      </c>
    </row>
    <row r="10506" spans="11:16" x14ac:dyDescent="0.25">
      <c r="K10506" s="5"/>
      <c r="P10506" s="4" t="str">
        <f t="shared" si="206"/>
        <v/>
      </c>
    </row>
    <row r="10507" spans="11:16" x14ac:dyDescent="0.25">
      <c r="K10507" s="5"/>
      <c r="P10507" s="4" t="str">
        <f t="shared" si="206"/>
        <v/>
      </c>
    </row>
    <row r="10508" spans="11:16" x14ac:dyDescent="0.25">
      <c r="K10508" s="5"/>
      <c r="P10508" s="4" t="str">
        <f t="shared" si="206"/>
        <v/>
      </c>
    </row>
    <row r="10509" spans="11:16" x14ac:dyDescent="0.25">
      <c r="K10509" s="5"/>
      <c r="P10509" s="4" t="str">
        <f t="shared" si="206"/>
        <v/>
      </c>
    </row>
    <row r="10510" spans="11:16" x14ac:dyDescent="0.25">
      <c r="K10510" s="5"/>
      <c r="P10510" s="4" t="str">
        <f t="shared" si="206"/>
        <v/>
      </c>
    </row>
    <row r="10511" spans="11:16" x14ac:dyDescent="0.25">
      <c r="K10511" s="5"/>
      <c r="P10511" s="4" t="str">
        <f t="shared" si="206"/>
        <v/>
      </c>
    </row>
    <row r="10512" spans="11:16" x14ac:dyDescent="0.25">
      <c r="K10512" s="5"/>
      <c r="P10512" s="4" t="str">
        <f t="shared" si="206"/>
        <v/>
      </c>
    </row>
    <row r="10513" spans="11:16" x14ac:dyDescent="0.25">
      <c r="K10513" s="5"/>
      <c r="P10513" s="4" t="str">
        <f t="shared" si="206"/>
        <v/>
      </c>
    </row>
    <row r="10514" spans="11:16" x14ac:dyDescent="0.25">
      <c r="K10514" s="5"/>
      <c r="P10514" s="4" t="str">
        <f t="shared" si="206"/>
        <v/>
      </c>
    </row>
    <row r="10515" spans="11:16" x14ac:dyDescent="0.25">
      <c r="K10515" s="5"/>
      <c r="P10515" s="4" t="str">
        <f t="shared" si="206"/>
        <v/>
      </c>
    </row>
    <row r="10516" spans="11:16" x14ac:dyDescent="0.25">
      <c r="K10516" s="5"/>
      <c r="P10516" s="4" t="str">
        <f t="shared" si="206"/>
        <v/>
      </c>
    </row>
    <row r="10517" spans="11:16" x14ac:dyDescent="0.25">
      <c r="K10517" s="5"/>
      <c r="P10517" s="4" t="str">
        <f t="shared" si="206"/>
        <v/>
      </c>
    </row>
    <row r="10518" spans="11:16" x14ac:dyDescent="0.25">
      <c r="K10518" s="5"/>
      <c r="P10518" s="4" t="str">
        <f t="shared" si="206"/>
        <v/>
      </c>
    </row>
    <row r="10519" spans="11:16" x14ac:dyDescent="0.25">
      <c r="K10519" s="5"/>
      <c r="P10519" s="4" t="str">
        <f t="shared" si="206"/>
        <v/>
      </c>
    </row>
    <row r="10520" spans="11:16" x14ac:dyDescent="0.25">
      <c r="K10520" s="5"/>
      <c r="P10520" s="4" t="str">
        <f t="shared" si="206"/>
        <v/>
      </c>
    </row>
    <row r="10521" spans="11:16" x14ac:dyDescent="0.25">
      <c r="K10521" s="5"/>
      <c r="P10521" s="4" t="str">
        <f t="shared" si="206"/>
        <v/>
      </c>
    </row>
    <row r="10522" spans="11:16" x14ac:dyDescent="0.25">
      <c r="K10522" s="5"/>
      <c r="P10522" s="4" t="str">
        <f t="shared" si="206"/>
        <v/>
      </c>
    </row>
    <row r="10523" spans="11:16" x14ac:dyDescent="0.25">
      <c r="K10523" s="5"/>
      <c r="P10523" s="4" t="str">
        <f t="shared" si="206"/>
        <v/>
      </c>
    </row>
    <row r="10524" spans="11:16" x14ac:dyDescent="0.25">
      <c r="K10524" s="5"/>
      <c r="P10524" s="4" t="str">
        <f t="shared" si="206"/>
        <v/>
      </c>
    </row>
    <row r="10525" spans="11:16" x14ac:dyDescent="0.25">
      <c r="K10525" s="5"/>
      <c r="P10525" s="4" t="str">
        <f t="shared" si="206"/>
        <v/>
      </c>
    </row>
    <row r="10526" spans="11:16" x14ac:dyDescent="0.25">
      <c r="K10526" s="5"/>
      <c r="P10526" s="4" t="str">
        <f t="shared" si="206"/>
        <v/>
      </c>
    </row>
    <row r="10527" spans="11:16" x14ac:dyDescent="0.25">
      <c r="K10527" s="5"/>
      <c r="P10527" s="4" t="str">
        <f t="shared" si="206"/>
        <v/>
      </c>
    </row>
    <row r="10528" spans="11:16" x14ac:dyDescent="0.25">
      <c r="K10528" s="5"/>
      <c r="P10528" s="4" t="str">
        <f t="shared" si="206"/>
        <v/>
      </c>
    </row>
    <row r="10529" spans="11:16" x14ac:dyDescent="0.25">
      <c r="K10529" s="5"/>
      <c r="P10529" s="4" t="str">
        <f t="shared" si="206"/>
        <v/>
      </c>
    </row>
    <row r="10530" spans="11:16" x14ac:dyDescent="0.25">
      <c r="K10530" s="5"/>
      <c r="P10530" s="4" t="str">
        <f t="shared" si="206"/>
        <v/>
      </c>
    </row>
    <row r="10531" spans="11:16" x14ac:dyDescent="0.25">
      <c r="K10531" s="5"/>
      <c r="P10531" s="4" t="str">
        <f t="shared" si="206"/>
        <v/>
      </c>
    </row>
    <row r="10532" spans="11:16" x14ac:dyDescent="0.25">
      <c r="K10532" s="5"/>
      <c r="P10532" s="4" t="str">
        <f t="shared" si="206"/>
        <v/>
      </c>
    </row>
    <row r="10533" spans="11:16" x14ac:dyDescent="0.25">
      <c r="K10533" s="5"/>
      <c r="P10533" s="4" t="str">
        <f t="shared" si="206"/>
        <v/>
      </c>
    </row>
    <row r="10534" spans="11:16" x14ac:dyDescent="0.25">
      <c r="K10534" s="5"/>
      <c r="P10534" s="4" t="str">
        <f t="shared" si="206"/>
        <v/>
      </c>
    </row>
    <row r="10535" spans="11:16" x14ac:dyDescent="0.25">
      <c r="K10535" s="5"/>
      <c r="P10535" s="4" t="str">
        <f t="shared" si="206"/>
        <v/>
      </c>
    </row>
    <row r="10536" spans="11:16" x14ac:dyDescent="0.25">
      <c r="K10536" s="5"/>
      <c r="P10536" s="4" t="str">
        <f t="shared" si="206"/>
        <v/>
      </c>
    </row>
    <row r="10537" spans="11:16" x14ac:dyDescent="0.25">
      <c r="K10537" s="5"/>
      <c r="P10537" s="4" t="str">
        <f t="shared" si="206"/>
        <v/>
      </c>
    </row>
    <row r="10538" spans="11:16" x14ac:dyDescent="0.25">
      <c r="K10538" s="5"/>
      <c r="P10538" s="4" t="str">
        <f t="shared" si="206"/>
        <v/>
      </c>
    </row>
    <row r="10539" spans="11:16" x14ac:dyDescent="0.25">
      <c r="K10539" s="5"/>
      <c r="P10539" s="4" t="str">
        <f t="shared" si="206"/>
        <v/>
      </c>
    </row>
    <row r="10540" spans="11:16" x14ac:dyDescent="0.25">
      <c r="K10540" s="5"/>
      <c r="P10540" s="4" t="str">
        <f t="shared" si="206"/>
        <v/>
      </c>
    </row>
    <row r="10541" spans="11:16" x14ac:dyDescent="0.25">
      <c r="K10541" s="5"/>
      <c r="P10541" s="4" t="str">
        <f t="shared" si="206"/>
        <v/>
      </c>
    </row>
    <row r="10542" spans="11:16" x14ac:dyDescent="0.25">
      <c r="K10542" s="5"/>
      <c r="P10542" s="4" t="str">
        <f t="shared" si="206"/>
        <v/>
      </c>
    </row>
    <row r="10543" spans="11:16" x14ac:dyDescent="0.25">
      <c r="K10543" s="5"/>
      <c r="P10543" s="4" t="str">
        <f t="shared" si="206"/>
        <v/>
      </c>
    </row>
    <row r="10544" spans="11:16" x14ac:dyDescent="0.25">
      <c r="K10544" s="5"/>
      <c r="P10544" s="4" t="str">
        <f t="shared" si="206"/>
        <v/>
      </c>
    </row>
    <row r="10545" spans="11:16" x14ac:dyDescent="0.25">
      <c r="K10545" s="5"/>
      <c r="P10545" s="4" t="str">
        <f t="shared" si="206"/>
        <v/>
      </c>
    </row>
    <row r="10546" spans="11:16" x14ac:dyDescent="0.25">
      <c r="K10546" s="5"/>
      <c r="P10546" s="4" t="str">
        <f t="shared" si="206"/>
        <v/>
      </c>
    </row>
    <row r="10547" spans="11:16" x14ac:dyDescent="0.25">
      <c r="K10547" s="5"/>
      <c r="P10547" s="4" t="str">
        <f t="shared" si="206"/>
        <v/>
      </c>
    </row>
    <row r="10548" spans="11:16" x14ac:dyDescent="0.25">
      <c r="K10548" s="5"/>
      <c r="P10548" s="4" t="str">
        <f t="shared" si="206"/>
        <v/>
      </c>
    </row>
    <row r="10549" spans="11:16" x14ac:dyDescent="0.25">
      <c r="K10549" s="5"/>
      <c r="P10549" s="4" t="str">
        <f t="shared" si="206"/>
        <v/>
      </c>
    </row>
    <row r="10550" spans="11:16" x14ac:dyDescent="0.25">
      <c r="K10550" s="5"/>
      <c r="P10550" s="4" t="str">
        <f t="shared" si="206"/>
        <v/>
      </c>
    </row>
    <row r="10551" spans="11:16" x14ac:dyDescent="0.25">
      <c r="K10551" s="5"/>
      <c r="P10551" s="4" t="str">
        <f t="shared" si="206"/>
        <v/>
      </c>
    </row>
    <row r="10552" spans="11:16" x14ac:dyDescent="0.25">
      <c r="K10552" s="5"/>
      <c r="P10552" s="4" t="str">
        <f t="shared" si="206"/>
        <v/>
      </c>
    </row>
    <row r="10553" spans="11:16" x14ac:dyDescent="0.25">
      <c r="K10553" s="5"/>
      <c r="P10553" s="4" t="str">
        <f t="shared" si="206"/>
        <v/>
      </c>
    </row>
    <row r="10554" spans="11:16" x14ac:dyDescent="0.25">
      <c r="K10554" s="5"/>
      <c r="P10554" s="4" t="str">
        <f t="shared" si="206"/>
        <v/>
      </c>
    </row>
    <row r="10555" spans="11:16" x14ac:dyDescent="0.25">
      <c r="K10555" s="5"/>
      <c r="P10555" s="4" t="str">
        <f t="shared" si="206"/>
        <v/>
      </c>
    </row>
    <row r="10556" spans="11:16" x14ac:dyDescent="0.25">
      <c r="K10556" s="5"/>
      <c r="P10556" s="4" t="str">
        <f t="shared" si="206"/>
        <v/>
      </c>
    </row>
    <row r="10557" spans="11:16" x14ac:dyDescent="0.25">
      <c r="K10557" s="5"/>
      <c r="P10557" s="4" t="str">
        <f t="shared" si="206"/>
        <v/>
      </c>
    </row>
    <row r="10558" spans="11:16" x14ac:dyDescent="0.25">
      <c r="K10558" s="5"/>
      <c r="P10558" s="4" t="str">
        <f t="shared" si="206"/>
        <v/>
      </c>
    </row>
    <row r="10559" spans="11:16" x14ac:dyDescent="0.25">
      <c r="K10559" s="5"/>
      <c r="P10559" s="4" t="str">
        <f t="shared" si="206"/>
        <v/>
      </c>
    </row>
    <row r="10560" spans="11:16" x14ac:dyDescent="0.25">
      <c r="K10560" s="5"/>
      <c r="P10560" s="4" t="str">
        <f t="shared" si="206"/>
        <v/>
      </c>
    </row>
    <row r="10561" spans="11:16" x14ac:dyDescent="0.25">
      <c r="K10561" s="5"/>
      <c r="P10561" s="4" t="str">
        <f t="shared" si="206"/>
        <v/>
      </c>
    </row>
    <row r="10562" spans="11:16" x14ac:dyDescent="0.25">
      <c r="K10562" s="5"/>
      <c r="P10562" s="4" t="str">
        <f t="shared" si="206"/>
        <v/>
      </c>
    </row>
    <row r="10563" spans="11:16" x14ac:dyDescent="0.25">
      <c r="K10563" s="5"/>
      <c r="P10563" s="4" t="str">
        <f t="shared" ref="P10563:P10626" si="207">LEFT($A10563,22)</f>
        <v/>
      </c>
    </row>
    <row r="10564" spans="11:16" x14ac:dyDescent="0.25">
      <c r="K10564" s="5"/>
      <c r="P10564" s="4" t="str">
        <f t="shared" si="207"/>
        <v/>
      </c>
    </row>
    <row r="10565" spans="11:16" x14ac:dyDescent="0.25">
      <c r="K10565" s="5"/>
      <c r="P10565" s="4" t="str">
        <f t="shared" si="207"/>
        <v/>
      </c>
    </row>
    <row r="10566" spans="11:16" x14ac:dyDescent="0.25">
      <c r="K10566" s="5"/>
      <c r="P10566" s="4" t="str">
        <f t="shared" si="207"/>
        <v/>
      </c>
    </row>
    <row r="10567" spans="11:16" x14ac:dyDescent="0.25">
      <c r="K10567" s="5"/>
      <c r="P10567" s="4" t="str">
        <f t="shared" si="207"/>
        <v/>
      </c>
    </row>
    <row r="10568" spans="11:16" x14ac:dyDescent="0.25">
      <c r="K10568" s="5"/>
      <c r="P10568" s="4" t="str">
        <f t="shared" si="207"/>
        <v/>
      </c>
    </row>
    <row r="10569" spans="11:16" x14ac:dyDescent="0.25">
      <c r="K10569" s="5"/>
      <c r="P10569" s="4" t="str">
        <f t="shared" si="207"/>
        <v/>
      </c>
    </row>
    <row r="10570" spans="11:16" x14ac:dyDescent="0.25">
      <c r="K10570" s="5"/>
      <c r="P10570" s="4" t="str">
        <f t="shared" si="207"/>
        <v/>
      </c>
    </row>
    <row r="10571" spans="11:16" x14ac:dyDescent="0.25">
      <c r="K10571" s="5"/>
      <c r="P10571" s="4" t="str">
        <f t="shared" si="207"/>
        <v/>
      </c>
    </row>
    <row r="10572" spans="11:16" x14ac:dyDescent="0.25">
      <c r="K10572" s="5"/>
      <c r="P10572" s="4" t="str">
        <f t="shared" si="207"/>
        <v/>
      </c>
    </row>
    <row r="10573" spans="11:16" x14ac:dyDescent="0.25">
      <c r="K10573" s="5"/>
      <c r="P10573" s="4" t="str">
        <f t="shared" si="207"/>
        <v/>
      </c>
    </row>
    <row r="10574" spans="11:16" x14ac:dyDescent="0.25">
      <c r="K10574" s="5"/>
      <c r="P10574" s="4" t="str">
        <f t="shared" si="207"/>
        <v/>
      </c>
    </row>
    <row r="10575" spans="11:16" x14ac:dyDescent="0.25">
      <c r="K10575" s="5"/>
      <c r="P10575" s="4" t="str">
        <f t="shared" si="207"/>
        <v/>
      </c>
    </row>
    <row r="10576" spans="11:16" x14ac:dyDescent="0.25">
      <c r="K10576" s="5"/>
      <c r="P10576" s="4" t="str">
        <f t="shared" si="207"/>
        <v/>
      </c>
    </row>
    <row r="10577" spans="11:16" x14ac:dyDescent="0.25">
      <c r="K10577" s="5"/>
      <c r="P10577" s="4" t="str">
        <f t="shared" si="207"/>
        <v/>
      </c>
    </row>
    <row r="10578" spans="11:16" x14ac:dyDescent="0.25">
      <c r="K10578" s="5"/>
      <c r="P10578" s="4" t="str">
        <f t="shared" si="207"/>
        <v/>
      </c>
    </row>
    <row r="10579" spans="11:16" x14ac:dyDescent="0.25">
      <c r="K10579" s="5"/>
      <c r="P10579" s="4" t="str">
        <f t="shared" si="207"/>
        <v/>
      </c>
    </row>
    <row r="10580" spans="11:16" x14ac:dyDescent="0.25">
      <c r="K10580" s="5"/>
      <c r="P10580" s="4" t="str">
        <f t="shared" si="207"/>
        <v/>
      </c>
    </row>
    <row r="10581" spans="11:16" x14ac:dyDescent="0.25">
      <c r="K10581" s="5"/>
      <c r="P10581" s="4" t="str">
        <f t="shared" si="207"/>
        <v/>
      </c>
    </row>
    <row r="10582" spans="11:16" x14ac:dyDescent="0.25">
      <c r="K10582" s="5"/>
      <c r="P10582" s="4" t="str">
        <f t="shared" si="207"/>
        <v/>
      </c>
    </row>
    <row r="10583" spans="11:16" x14ac:dyDescent="0.25">
      <c r="K10583" s="5"/>
      <c r="P10583" s="4" t="str">
        <f t="shared" si="207"/>
        <v/>
      </c>
    </row>
    <row r="10584" spans="11:16" x14ac:dyDescent="0.25">
      <c r="K10584" s="5"/>
      <c r="P10584" s="4" t="str">
        <f t="shared" si="207"/>
        <v/>
      </c>
    </row>
    <row r="10585" spans="11:16" x14ac:dyDescent="0.25">
      <c r="K10585" s="5"/>
      <c r="P10585" s="4" t="str">
        <f t="shared" si="207"/>
        <v/>
      </c>
    </row>
    <row r="10586" spans="11:16" x14ac:dyDescent="0.25">
      <c r="K10586" s="5"/>
      <c r="P10586" s="4" t="str">
        <f t="shared" si="207"/>
        <v/>
      </c>
    </row>
    <row r="10587" spans="11:16" x14ac:dyDescent="0.25">
      <c r="K10587" s="5"/>
      <c r="P10587" s="4" t="str">
        <f t="shared" si="207"/>
        <v/>
      </c>
    </row>
    <row r="10588" spans="11:16" x14ac:dyDescent="0.25">
      <c r="K10588" s="5"/>
      <c r="P10588" s="4" t="str">
        <f t="shared" si="207"/>
        <v/>
      </c>
    </row>
    <row r="10589" spans="11:16" x14ac:dyDescent="0.25">
      <c r="K10589" s="5"/>
      <c r="P10589" s="4" t="str">
        <f t="shared" si="207"/>
        <v/>
      </c>
    </row>
    <row r="10590" spans="11:16" x14ac:dyDescent="0.25">
      <c r="K10590" s="5"/>
      <c r="P10590" s="4" t="str">
        <f t="shared" si="207"/>
        <v/>
      </c>
    </row>
    <row r="10591" spans="11:16" x14ac:dyDescent="0.25">
      <c r="K10591" s="5"/>
      <c r="P10591" s="4" t="str">
        <f t="shared" si="207"/>
        <v/>
      </c>
    </row>
    <row r="10592" spans="11:16" x14ac:dyDescent="0.25">
      <c r="K10592" s="5"/>
      <c r="P10592" s="4" t="str">
        <f t="shared" si="207"/>
        <v/>
      </c>
    </row>
    <row r="10593" spans="11:16" x14ac:dyDescent="0.25">
      <c r="K10593" s="5"/>
      <c r="P10593" s="4" t="str">
        <f t="shared" si="207"/>
        <v/>
      </c>
    </row>
    <row r="10594" spans="11:16" x14ac:dyDescent="0.25">
      <c r="K10594" s="5"/>
      <c r="P10594" s="4" t="str">
        <f t="shared" si="207"/>
        <v/>
      </c>
    </row>
    <row r="10595" spans="11:16" x14ac:dyDescent="0.25">
      <c r="K10595" s="5"/>
      <c r="P10595" s="4" t="str">
        <f t="shared" si="207"/>
        <v/>
      </c>
    </row>
    <row r="10596" spans="11:16" x14ac:dyDescent="0.25">
      <c r="K10596" s="5"/>
      <c r="P10596" s="4" t="str">
        <f t="shared" si="207"/>
        <v/>
      </c>
    </row>
    <row r="10597" spans="11:16" x14ac:dyDescent="0.25">
      <c r="K10597" s="5"/>
      <c r="P10597" s="4" t="str">
        <f t="shared" si="207"/>
        <v/>
      </c>
    </row>
    <row r="10598" spans="11:16" x14ac:dyDescent="0.25">
      <c r="K10598" s="5"/>
      <c r="P10598" s="4" t="str">
        <f t="shared" si="207"/>
        <v/>
      </c>
    </row>
    <row r="10599" spans="11:16" x14ac:dyDescent="0.25">
      <c r="K10599" s="5"/>
      <c r="P10599" s="4" t="str">
        <f t="shared" si="207"/>
        <v/>
      </c>
    </row>
    <row r="10600" spans="11:16" x14ac:dyDescent="0.25">
      <c r="K10600" s="5"/>
      <c r="P10600" s="4" t="str">
        <f t="shared" si="207"/>
        <v/>
      </c>
    </row>
    <row r="10601" spans="11:16" x14ac:dyDescent="0.25">
      <c r="K10601" s="5"/>
      <c r="P10601" s="4" t="str">
        <f t="shared" si="207"/>
        <v/>
      </c>
    </row>
    <row r="10602" spans="11:16" x14ac:dyDescent="0.25">
      <c r="K10602" s="5"/>
      <c r="P10602" s="4" t="str">
        <f t="shared" si="207"/>
        <v/>
      </c>
    </row>
    <row r="10603" spans="11:16" x14ac:dyDescent="0.25">
      <c r="K10603" s="5"/>
      <c r="P10603" s="4" t="str">
        <f t="shared" si="207"/>
        <v/>
      </c>
    </row>
    <row r="10604" spans="11:16" x14ac:dyDescent="0.25">
      <c r="K10604" s="5"/>
      <c r="P10604" s="4" t="str">
        <f t="shared" si="207"/>
        <v/>
      </c>
    </row>
    <row r="10605" spans="11:16" x14ac:dyDescent="0.25">
      <c r="K10605" s="5"/>
      <c r="P10605" s="4" t="str">
        <f t="shared" si="207"/>
        <v/>
      </c>
    </row>
    <row r="10606" spans="11:16" x14ac:dyDescent="0.25">
      <c r="K10606" s="5"/>
      <c r="P10606" s="4" t="str">
        <f t="shared" si="207"/>
        <v/>
      </c>
    </row>
    <row r="10607" spans="11:16" x14ac:dyDescent="0.25">
      <c r="K10607" s="5"/>
      <c r="P10607" s="4" t="str">
        <f t="shared" si="207"/>
        <v/>
      </c>
    </row>
    <row r="10608" spans="11:16" x14ac:dyDescent="0.25">
      <c r="K10608" s="5"/>
      <c r="P10608" s="4" t="str">
        <f t="shared" si="207"/>
        <v/>
      </c>
    </row>
    <row r="10609" spans="11:16" x14ac:dyDescent="0.25">
      <c r="K10609" s="5"/>
      <c r="P10609" s="4" t="str">
        <f t="shared" si="207"/>
        <v/>
      </c>
    </row>
    <row r="10610" spans="11:16" x14ac:dyDescent="0.25">
      <c r="K10610" s="5"/>
      <c r="P10610" s="4" t="str">
        <f t="shared" si="207"/>
        <v/>
      </c>
    </row>
    <row r="10611" spans="11:16" x14ac:dyDescent="0.25">
      <c r="K10611" s="5"/>
      <c r="P10611" s="4" t="str">
        <f t="shared" si="207"/>
        <v/>
      </c>
    </row>
    <row r="10612" spans="11:16" x14ac:dyDescent="0.25">
      <c r="K10612" s="5"/>
      <c r="P10612" s="4" t="str">
        <f t="shared" si="207"/>
        <v/>
      </c>
    </row>
    <row r="10613" spans="11:16" x14ac:dyDescent="0.25">
      <c r="K10613" s="5"/>
      <c r="P10613" s="4" t="str">
        <f t="shared" si="207"/>
        <v/>
      </c>
    </row>
    <row r="10614" spans="11:16" x14ac:dyDescent="0.25">
      <c r="K10614" s="5"/>
      <c r="P10614" s="4" t="str">
        <f t="shared" si="207"/>
        <v/>
      </c>
    </row>
    <row r="10615" spans="11:16" x14ac:dyDescent="0.25">
      <c r="K10615" s="5"/>
      <c r="P10615" s="4" t="str">
        <f t="shared" si="207"/>
        <v/>
      </c>
    </row>
    <row r="10616" spans="11:16" x14ac:dyDescent="0.25">
      <c r="K10616" s="5"/>
      <c r="P10616" s="4" t="str">
        <f t="shared" si="207"/>
        <v/>
      </c>
    </row>
    <row r="10617" spans="11:16" x14ac:dyDescent="0.25">
      <c r="K10617" s="5"/>
      <c r="P10617" s="4" t="str">
        <f t="shared" si="207"/>
        <v/>
      </c>
    </row>
    <row r="10618" spans="11:16" x14ac:dyDescent="0.25">
      <c r="K10618" s="5"/>
      <c r="P10618" s="4" t="str">
        <f t="shared" si="207"/>
        <v/>
      </c>
    </row>
    <row r="10619" spans="11:16" x14ac:dyDescent="0.25">
      <c r="K10619" s="5"/>
      <c r="P10619" s="4" t="str">
        <f t="shared" si="207"/>
        <v/>
      </c>
    </row>
    <row r="10620" spans="11:16" x14ac:dyDescent="0.25">
      <c r="K10620" s="5"/>
      <c r="P10620" s="4" t="str">
        <f t="shared" si="207"/>
        <v/>
      </c>
    </row>
    <row r="10621" spans="11:16" x14ac:dyDescent="0.25">
      <c r="K10621" s="5"/>
      <c r="P10621" s="4" t="str">
        <f t="shared" si="207"/>
        <v/>
      </c>
    </row>
    <row r="10622" spans="11:16" x14ac:dyDescent="0.25">
      <c r="K10622" s="5"/>
      <c r="P10622" s="4" t="str">
        <f t="shared" si="207"/>
        <v/>
      </c>
    </row>
    <row r="10623" spans="11:16" x14ac:dyDescent="0.25">
      <c r="K10623" s="5"/>
      <c r="P10623" s="4" t="str">
        <f t="shared" si="207"/>
        <v/>
      </c>
    </row>
    <row r="10624" spans="11:16" x14ac:dyDescent="0.25">
      <c r="K10624" s="5"/>
      <c r="P10624" s="4" t="str">
        <f t="shared" si="207"/>
        <v/>
      </c>
    </row>
    <row r="10625" spans="11:16" x14ac:dyDescent="0.25">
      <c r="K10625" s="5"/>
      <c r="P10625" s="4" t="str">
        <f t="shared" si="207"/>
        <v/>
      </c>
    </row>
    <row r="10626" spans="11:16" x14ac:dyDescent="0.25">
      <c r="K10626" s="5"/>
      <c r="P10626" s="4" t="str">
        <f t="shared" si="207"/>
        <v/>
      </c>
    </row>
    <row r="10627" spans="11:16" x14ac:dyDescent="0.25">
      <c r="K10627" s="5"/>
      <c r="P10627" s="4" t="str">
        <f t="shared" ref="P10627:P10690" si="208">LEFT($A10627,22)</f>
        <v/>
      </c>
    </row>
    <row r="10628" spans="11:16" x14ac:dyDescent="0.25">
      <c r="K10628" s="5"/>
      <c r="P10628" s="4" t="str">
        <f t="shared" si="208"/>
        <v/>
      </c>
    </row>
    <row r="10629" spans="11:16" x14ac:dyDescent="0.25">
      <c r="K10629" s="5"/>
      <c r="P10629" s="4" t="str">
        <f t="shared" si="208"/>
        <v/>
      </c>
    </row>
    <row r="10630" spans="11:16" x14ac:dyDescent="0.25">
      <c r="K10630" s="5"/>
      <c r="P10630" s="4" t="str">
        <f t="shared" si="208"/>
        <v/>
      </c>
    </row>
    <row r="10631" spans="11:16" x14ac:dyDescent="0.25">
      <c r="K10631" s="5"/>
      <c r="P10631" s="4" t="str">
        <f t="shared" si="208"/>
        <v/>
      </c>
    </row>
    <row r="10632" spans="11:16" x14ac:dyDescent="0.25">
      <c r="K10632" s="5"/>
      <c r="P10632" s="4" t="str">
        <f t="shared" si="208"/>
        <v/>
      </c>
    </row>
    <row r="10633" spans="11:16" x14ac:dyDescent="0.25">
      <c r="K10633" s="5"/>
      <c r="P10633" s="4" t="str">
        <f t="shared" si="208"/>
        <v/>
      </c>
    </row>
    <row r="10634" spans="11:16" x14ac:dyDescent="0.25">
      <c r="K10634" s="5"/>
      <c r="P10634" s="4" t="str">
        <f t="shared" si="208"/>
        <v/>
      </c>
    </row>
    <row r="10635" spans="11:16" x14ac:dyDescent="0.25">
      <c r="K10635" s="5"/>
      <c r="P10635" s="4" t="str">
        <f t="shared" si="208"/>
        <v/>
      </c>
    </row>
    <row r="10636" spans="11:16" x14ac:dyDescent="0.25">
      <c r="K10636" s="5"/>
      <c r="P10636" s="4" t="str">
        <f t="shared" si="208"/>
        <v/>
      </c>
    </row>
    <row r="10637" spans="11:16" x14ac:dyDescent="0.25">
      <c r="K10637" s="5"/>
      <c r="P10637" s="4" t="str">
        <f t="shared" si="208"/>
        <v/>
      </c>
    </row>
    <row r="10638" spans="11:16" x14ac:dyDescent="0.25">
      <c r="K10638" s="5"/>
      <c r="P10638" s="4" t="str">
        <f t="shared" si="208"/>
        <v/>
      </c>
    </row>
    <row r="10639" spans="11:16" x14ac:dyDescent="0.25">
      <c r="K10639" s="5"/>
      <c r="P10639" s="4" t="str">
        <f t="shared" si="208"/>
        <v/>
      </c>
    </row>
    <row r="10640" spans="11:16" x14ac:dyDescent="0.25">
      <c r="K10640" s="5"/>
      <c r="P10640" s="4" t="str">
        <f t="shared" si="208"/>
        <v/>
      </c>
    </row>
    <row r="10641" spans="11:16" x14ac:dyDescent="0.25">
      <c r="K10641" s="5"/>
      <c r="P10641" s="4" t="str">
        <f t="shared" si="208"/>
        <v/>
      </c>
    </row>
    <row r="10642" spans="11:16" x14ac:dyDescent="0.25">
      <c r="K10642" s="5"/>
      <c r="P10642" s="4" t="str">
        <f t="shared" si="208"/>
        <v/>
      </c>
    </row>
    <row r="10643" spans="11:16" x14ac:dyDescent="0.25">
      <c r="K10643" s="5"/>
      <c r="P10643" s="4" t="str">
        <f t="shared" si="208"/>
        <v/>
      </c>
    </row>
    <row r="10644" spans="11:16" x14ac:dyDescent="0.25">
      <c r="K10644" s="5"/>
      <c r="P10644" s="4" t="str">
        <f t="shared" si="208"/>
        <v/>
      </c>
    </row>
    <row r="10645" spans="11:16" x14ac:dyDescent="0.25">
      <c r="K10645" s="5"/>
      <c r="P10645" s="4" t="str">
        <f t="shared" si="208"/>
        <v/>
      </c>
    </row>
    <row r="10646" spans="11:16" x14ac:dyDescent="0.25">
      <c r="K10646" s="5"/>
      <c r="P10646" s="4" t="str">
        <f t="shared" si="208"/>
        <v/>
      </c>
    </row>
    <row r="10647" spans="11:16" x14ac:dyDescent="0.25">
      <c r="K10647" s="5"/>
      <c r="P10647" s="4" t="str">
        <f t="shared" si="208"/>
        <v/>
      </c>
    </row>
    <row r="10648" spans="11:16" x14ac:dyDescent="0.25">
      <c r="K10648" s="5"/>
      <c r="P10648" s="4" t="str">
        <f t="shared" si="208"/>
        <v/>
      </c>
    </row>
    <row r="10649" spans="11:16" x14ac:dyDescent="0.25">
      <c r="K10649" s="5"/>
      <c r="P10649" s="4" t="str">
        <f t="shared" si="208"/>
        <v/>
      </c>
    </row>
    <row r="10650" spans="11:16" x14ac:dyDescent="0.25">
      <c r="K10650" s="5"/>
      <c r="P10650" s="4" t="str">
        <f t="shared" si="208"/>
        <v/>
      </c>
    </row>
    <row r="10651" spans="11:16" x14ac:dyDescent="0.25">
      <c r="K10651" s="5"/>
      <c r="P10651" s="4" t="str">
        <f t="shared" si="208"/>
        <v/>
      </c>
    </row>
    <row r="10652" spans="11:16" x14ac:dyDescent="0.25">
      <c r="K10652" s="5"/>
      <c r="P10652" s="4" t="str">
        <f t="shared" si="208"/>
        <v/>
      </c>
    </row>
    <row r="10653" spans="11:16" x14ac:dyDescent="0.25">
      <c r="K10653" s="5"/>
      <c r="P10653" s="4" t="str">
        <f t="shared" si="208"/>
        <v/>
      </c>
    </row>
    <row r="10654" spans="11:16" x14ac:dyDescent="0.25">
      <c r="K10654" s="5"/>
      <c r="P10654" s="4" t="str">
        <f t="shared" si="208"/>
        <v/>
      </c>
    </row>
    <row r="10655" spans="11:16" x14ac:dyDescent="0.25">
      <c r="K10655" s="5"/>
      <c r="P10655" s="4" t="str">
        <f t="shared" si="208"/>
        <v/>
      </c>
    </row>
    <row r="10656" spans="11:16" x14ac:dyDescent="0.25">
      <c r="K10656" s="5"/>
      <c r="P10656" s="4" t="str">
        <f t="shared" si="208"/>
        <v/>
      </c>
    </row>
    <row r="10657" spans="11:16" x14ac:dyDescent="0.25">
      <c r="K10657" s="5"/>
      <c r="P10657" s="4" t="str">
        <f t="shared" si="208"/>
        <v/>
      </c>
    </row>
    <row r="10658" spans="11:16" x14ac:dyDescent="0.25">
      <c r="K10658" s="5"/>
      <c r="P10658" s="4" t="str">
        <f t="shared" si="208"/>
        <v/>
      </c>
    </row>
    <row r="10659" spans="11:16" x14ac:dyDescent="0.25">
      <c r="K10659" s="5"/>
      <c r="P10659" s="4" t="str">
        <f t="shared" si="208"/>
        <v/>
      </c>
    </row>
    <row r="10660" spans="11:16" x14ac:dyDescent="0.25">
      <c r="K10660" s="5"/>
      <c r="P10660" s="4" t="str">
        <f t="shared" si="208"/>
        <v/>
      </c>
    </row>
    <row r="10661" spans="11:16" x14ac:dyDescent="0.25">
      <c r="K10661" s="5"/>
      <c r="P10661" s="4" t="str">
        <f t="shared" si="208"/>
        <v/>
      </c>
    </row>
    <row r="10662" spans="11:16" x14ac:dyDescent="0.25">
      <c r="K10662" s="5"/>
      <c r="P10662" s="4" t="str">
        <f t="shared" si="208"/>
        <v/>
      </c>
    </row>
    <row r="10663" spans="11:16" x14ac:dyDescent="0.25">
      <c r="K10663" s="5"/>
      <c r="P10663" s="4" t="str">
        <f t="shared" si="208"/>
        <v/>
      </c>
    </row>
    <row r="10664" spans="11:16" x14ac:dyDescent="0.25">
      <c r="K10664" s="5"/>
      <c r="P10664" s="4" t="str">
        <f t="shared" si="208"/>
        <v/>
      </c>
    </row>
    <row r="10665" spans="11:16" x14ac:dyDescent="0.25">
      <c r="K10665" s="5"/>
      <c r="P10665" s="4" t="str">
        <f t="shared" si="208"/>
        <v/>
      </c>
    </row>
    <row r="10666" spans="11:16" x14ac:dyDescent="0.25">
      <c r="K10666" s="5"/>
      <c r="P10666" s="4" t="str">
        <f t="shared" si="208"/>
        <v/>
      </c>
    </row>
    <row r="10667" spans="11:16" x14ac:dyDescent="0.25">
      <c r="K10667" s="5"/>
      <c r="P10667" s="4" t="str">
        <f t="shared" si="208"/>
        <v/>
      </c>
    </row>
    <row r="10668" spans="11:16" x14ac:dyDescent="0.25">
      <c r="K10668" s="5"/>
      <c r="P10668" s="4" t="str">
        <f t="shared" si="208"/>
        <v/>
      </c>
    </row>
    <row r="10669" spans="11:16" x14ac:dyDescent="0.25">
      <c r="K10669" s="5"/>
      <c r="P10669" s="4" t="str">
        <f t="shared" si="208"/>
        <v/>
      </c>
    </row>
    <row r="10670" spans="11:16" x14ac:dyDescent="0.25">
      <c r="K10670" s="5"/>
      <c r="P10670" s="4" t="str">
        <f t="shared" si="208"/>
        <v/>
      </c>
    </row>
    <row r="10671" spans="11:16" x14ac:dyDescent="0.25">
      <c r="K10671" s="5"/>
      <c r="P10671" s="4" t="str">
        <f t="shared" si="208"/>
        <v/>
      </c>
    </row>
    <row r="10672" spans="11:16" x14ac:dyDescent="0.25">
      <c r="K10672" s="5"/>
      <c r="P10672" s="4" t="str">
        <f t="shared" si="208"/>
        <v/>
      </c>
    </row>
    <row r="10673" spans="11:16" x14ac:dyDescent="0.25">
      <c r="K10673" s="5"/>
      <c r="P10673" s="4" t="str">
        <f t="shared" si="208"/>
        <v/>
      </c>
    </row>
    <row r="10674" spans="11:16" x14ac:dyDescent="0.25">
      <c r="K10674" s="5"/>
      <c r="P10674" s="4" t="str">
        <f t="shared" si="208"/>
        <v/>
      </c>
    </row>
    <row r="10675" spans="11:16" x14ac:dyDescent="0.25">
      <c r="K10675" s="5"/>
      <c r="P10675" s="4" t="str">
        <f t="shared" si="208"/>
        <v/>
      </c>
    </row>
    <row r="10676" spans="11:16" x14ac:dyDescent="0.25">
      <c r="K10676" s="5"/>
      <c r="P10676" s="4" t="str">
        <f t="shared" si="208"/>
        <v/>
      </c>
    </row>
    <row r="10677" spans="11:16" x14ac:dyDescent="0.25">
      <c r="K10677" s="5"/>
      <c r="P10677" s="4" t="str">
        <f t="shared" si="208"/>
        <v/>
      </c>
    </row>
    <row r="10678" spans="11:16" x14ac:dyDescent="0.25">
      <c r="K10678" s="5"/>
      <c r="P10678" s="4" t="str">
        <f t="shared" si="208"/>
        <v/>
      </c>
    </row>
    <row r="10679" spans="11:16" x14ac:dyDescent="0.25">
      <c r="K10679" s="5"/>
      <c r="P10679" s="4" t="str">
        <f t="shared" si="208"/>
        <v/>
      </c>
    </row>
    <row r="10680" spans="11:16" x14ac:dyDescent="0.25">
      <c r="K10680" s="5"/>
      <c r="P10680" s="4" t="str">
        <f t="shared" si="208"/>
        <v/>
      </c>
    </row>
    <row r="10681" spans="11:16" x14ac:dyDescent="0.25">
      <c r="K10681" s="5"/>
      <c r="P10681" s="4" t="str">
        <f t="shared" si="208"/>
        <v/>
      </c>
    </row>
    <row r="10682" spans="11:16" x14ac:dyDescent="0.25">
      <c r="K10682" s="5"/>
      <c r="P10682" s="4" t="str">
        <f t="shared" si="208"/>
        <v/>
      </c>
    </row>
    <row r="10683" spans="11:16" x14ac:dyDescent="0.25">
      <c r="K10683" s="5"/>
      <c r="P10683" s="4" t="str">
        <f t="shared" si="208"/>
        <v/>
      </c>
    </row>
    <row r="10684" spans="11:16" x14ac:dyDescent="0.25">
      <c r="K10684" s="5"/>
      <c r="P10684" s="4" t="str">
        <f t="shared" si="208"/>
        <v/>
      </c>
    </row>
    <row r="10685" spans="11:16" x14ac:dyDescent="0.25">
      <c r="K10685" s="5"/>
      <c r="P10685" s="4" t="str">
        <f t="shared" si="208"/>
        <v/>
      </c>
    </row>
    <row r="10686" spans="11:16" x14ac:dyDescent="0.25">
      <c r="K10686" s="5"/>
      <c r="P10686" s="4" t="str">
        <f t="shared" si="208"/>
        <v/>
      </c>
    </row>
    <row r="10687" spans="11:16" x14ac:dyDescent="0.25">
      <c r="K10687" s="5"/>
      <c r="P10687" s="4" t="str">
        <f t="shared" si="208"/>
        <v/>
      </c>
    </row>
    <row r="10688" spans="11:16" x14ac:dyDescent="0.25">
      <c r="K10688" s="5"/>
      <c r="P10688" s="4" t="str">
        <f t="shared" si="208"/>
        <v/>
      </c>
    </row>
    <row r="10689" spans="11:16" x14ac:dyDescent="0.25">
      <c r="K10689" s="5"/>
      <c r="P10689" s="4" t="str">
        <f t="shared" si="208"/>
        <v/>
      </c>
    </row>
    <row r="10690" spans="11:16" x14ac:dyDescent="0.25">
      <c r="K10690" s="5"/>
      <c r="P10690" s="4" t="str">
        <f t="shared" si="208"/>
        <v/>
      </c>
    </row>
    <row r="10691" spans="11:16" x14ac:dyDescent="0.25">
      <c r="K10691" s="5"/>
      <c r="P10691" s="4" t="str">
        <f t="shared" ref="P10691:P10754" si="209">LEFT($A10691,22)</f>
        <v/>
      </c>
    </row>
    <row r="10692" spans="11:16" x14ac:dyDescent="0.25">
      <c r="K10692" s="5"/>
      <c r="P10692" s="4" t="str">
        <f t="shared" si="209"/>
        <v/>
      </c>
    </row>
    <row r="10693" spans="11:16" x14ac:dyDescent="0.25">
      <c r="K10693" s="5"/>
      <c r="P10693" s="4" t="str">
        <f t="shared" si="209"/>
        <v/>
      </c>
    </row>
    <row r="10694" spans="11:16" x14ac:dyDescent="0.25">
      <c r="K10694" s="5"/>
      <c r="P10694" s="4" t="str">
        <f t="shared" si="209"/>
        <v/>
      </c>
    </row>
    <row r="10695" spans="11:16" x14ac:dyDescent="0.25">
      <c r="K10695" s="5"/>
      <c r="P10695" s="4" t="str">
        <f t="shared" si="209"/>
        <v/>
      </c>
    </row>
    <row r="10696" spans="11:16" x14ac:dyDescent="0.25">
      <c r="K10696" s="5"/>
      <c r="P10696" s="4" t="str">
        <f t="shared" si="209"/>
        <v/>
      </c>
    </row>
    <row r="10697" spans="11:16" x14ac:dyDescent="0.25">
      <c r="K10697" s="5"/>
      <c r="P10697" s="4" t="str">
        <f t="shared" si="209"/>
        <v/>
      </c>
    </row>
    <row r="10698" spans="11:16" x14ac:dyDescent="0.25">
      <c r="K10698" s="5"/>
      <c r="P10698" s="4" t="str">
        <f t="shared" si="209"/>
        <v/>
      </c>
    </row>
    <row r="10699" spans="11:16" x14ac:dyDescent="0.25">
      <c r="K10699" s="5"/>
      <c r="P10699" s="4" t="str">
        <f t="shared" si="209"/>
        <v/>
      </c>
    </row>
    <row r="10700" spans="11:16" x14ac:dyDescent="0.25">
      <c r="K10700" s="5"/>
      <c r="P10700" s="4" t="str">
        <f t="shared" si="209"/>
        <v/>
      </c>
    </row>
    <row r="10701" spans="11:16" x14ac:dyDescent="0.25">
      <c r="K10701" s="5"/>
      <c r="P10701" s="4" t="str">
        <f t="shared" si="209"/>
        <v/>
      </c>
    </row>
    <row r="10702" spans="11:16" x14ac:dyDescent="0.25">
      <c r="K10702" s="5"/>
      <c r="P10702" s="4" t="str">
        <f t="shared" si="209"/>
        <v/>
      </c>
    </row>
    <row r="10703" spans="11:16" x14ac:dyDescent="0.25">
      <c r="K10703" s="5"/>
      <c r="P10703" s="4" t="str">
        <f t="shared" si="209"/>
        <v/>
      </c>
    </row>
    <row r="10704" spans="11:16" x14ac:dyDescent="0.25">
      <c r="K10704" s="5"/>
      <c r="P10704" s="4" t="str">
        <f t="shared" si="209"/>
        <v/>
      </c>
    </row>
    <row r="10705" spans="11:16" x14ac:dyDescent="0.25">
      <c r="K10705" s="5"/>
      <c r="P10705" s="4" t="str">
        <f t="shared" si="209"/>
        <v/>
      </c>
    </row>
    <row r="10706" spans="11:16" x14ac:dyDescent="0.25">
      <c r="K10706" s="5"/>
      <c r="P10706" s="4" t="str">
        <f t="shared" si="209"/>
        <v/>
      </c>
    </row>
    <row r="10707" spans="11:16" x14ac:dyDescent="0.25">
      <c r="K10707" s="5"/>
      <c r="P10707" s="4" t="str">
        <f t="shared" si="209"/>
        <v/>
      </c>
    </row>
    <row r="10708" spans="11:16" x14ac:dyDescent="0.25">
      <c r="K10708" s="5"/>
      <c r="P10708" s="4" t="str">
        <f t="shared" si="209"/>
        <v/>
      </c>
    </row>
    <row r="10709" spans="11:16" x14ac:dyDescent="0.25">
      <c r="K10709" s="5"/>
      <c r="P10709" s="4" t="str">
        <f t="shared" si="209"/>
        <v/>
      </c>
    </row>
    <row r="10710" spans="11:16" x14ac:dyDescent="0.25">
      <c r="K10710" s="5"/>
      <c r="P10710" s="4" t="str">
        <f t="shared" si="209"/>
        <v/>
      </c>
    </row>
    <row r="10711" spans="11:16" x14ac:dyDescent="0.25">
      <c r="K10711" s="5"/>
      <c r="P10711" s="4" t="str">
        <f t="shared" si="209"/>
        <v/>
      </c>
    </row>
    <row r="10712" spans="11:16" x14ac:dyDescent="0.25">
      <c r="K10712" s="5"/>
      <c r="P10712" s="4" t="str">
        <f t="shared" si="209"/>
        <v/>
      </c>
    </row>
    <row r="10713" spans="11:16" x14ac:dyDescent="0.25">
      <c r="K10713" s="5"/>
      <c r="P10713" s="4" t="str">
        <f t="shared" si="209"/>
        <v/>
      </c>
    </row>
    <row r="10714" spans="11:16" x14ac:dyDescent="0.25">
      <c r="K10714" s="5"/>
      <c r="P10714" s="4" t="str">
        <f t="shared" si="209"/>
        <v/>
      </c>
    </row>
    <row r="10715" spans="11:16" x14ac:dyDescent="0.25">
      <c r="K10715" s="5"/>
      <c r="P10715" s="4" t="str">
        <f t="shared" si="209"/>
        <v/>
      </c>
    </row>
    <row r="10716" spans="11:16" x14ac:dyDescent="0.25">
      <c r="K10716" s="5"/>
      <c r="P10716" s="4" t="str">
        <f t="shared" si="209"/>
        <v/>
      </c>
    </row>
    <row r="10717" spans="11:16" x14ac:dyDescent="0.25">
      <c r="K10717" s="5"/>
      <c r="P10717" s="4" t="str">
        <f t="shared" si="209"/>
        <v/>
      </c>
    </row>
    <row r="10718" spans="11:16" x14ac:dyDescent="0.25">
      <c r="K10718" s="5"/>
      <c r="P10718" s="4" t="str">
        <f t="shared" si="209"/>
        <v/>
      </c>
    </row>
    <row r="10719" spans="11:16" x14ac:dyDescent="0.25">
      <c r="K10719" s="5"/>
      <c r="P10719" s="4" t="str">
        <f t="shared" si="209"/>
        <v/>
      </c>
    </row>
    <row r="10720" spans="11:16" x14ac:dyDescent="0.25">
      <c r="K10720" s="5"/>
      <c r="P10720" s="4" t="str">
        <f t="shared" si="209"/>
        <v/>
      </c>
    </row>
    <row r="10721" spans="11:16" x14ac:dyDescent="0.25">
      <c r="K10721" s="5"/>
      <c r="P10721" s="4" t="str">
        <f t="shared" si="209"/>
        <v/>
      </c>
    </row>
    <row r="10722" spans="11:16" x14ac:dyDescent="0.25">
      <c r="K10722" s="5"/>
      <c r="P10722" s="4" t="str">
        <f t="shared" si="209"/>
        <v/>
      </c>
    </row>
    <row r="10723" spans="11:16" x14ac:dyDescent="0.25">
      <c r="K10723" s="5"/>
      <c r="P10723" s="4" t="str">
        <f t="shared" si="209"/>
        <v/>
      </c>
    </row>
    <row r="10724" spans="11:16" x14ac:dyDescent="0.25">
      <c r="K10724" s="5"/>
      <c r="P10724" s="4" t="str">
        <f t="shared" si="209"/>
        <v/>
      </c>
    </row>
    <row r="10725" spans="11:16" x14ac:dyDescent="0.25">
      <c r="K10725" s="5"/>
      <c r="P10725" s="4" t="str">
        <f t="shared" si="209"/>
        <v/>
      </c>
    </row>
    <row r="10726" spans="11:16" x14ac:dyDescent="0.25">
      <c r="K10726" s="5"/>
      <c r="P10726" s="4" t="str">
        <f t="shared" si="209"/>
        <v/>
      </c>
    </row>
    <row r="10727" spans="11:16" x14ac:dyDescent="0.25">
      <c r="K10727" s="5"/>
      <c r="P10727" s="4" t="str">
        <f t="shared" si="209"/>
        <v/>
      </c>
    </row>
    <row r="10728" spans="11:16" x14ac:dyDescent="0.25">
      <c r="K10728" s="5"/>
      <c r="P10728" s="4" t="str">
        <f t="shared" si="209"/>
        <v/>
      </c>
    </row>
    <row r="10729" spans="11:16" x14ac:dyDescent="0.25">
      <c r="K10729" s="5"/>
      <c r="P10729" s="4" t="str">
        <f t="shared" si="209"/>
        <v/>
      </c>
    </row>
    <row r="10730" spans="11:16" x14ac:dyDescent="0.25">
      <c r="K10730" s="5"/>
      <c r="P10730" s="4" t="str">
        <f t="shared" si="209"/>
        <v/>
      </c>
    </row>
    <row r="10731" spans="11:16" x14ac:dyDescent="0.25">
      <c r="K10731" s="5"/>
      <c r="P10731" s="4" t="str">
        <f t="shared" si="209"/>
        <v/>
      </c>
    </row>
    <row r="10732" spans="11:16" x14ac:dyDescent="0.25">
      <c r="K10732" s="5"/>
      <c r="P10732" s="4" t="str">
        <f t="shared" si="209"/>
        <v/>
      </c>
    </row>
    <row r="10733" spans="11:16" x14ac:dyDescent="0.25">
      <c r="K10733" s="5"/>
      <c r="P10733" s="4" t="str">
        <f t="shared" si="209"/>
        <v/>
      </c>
    </row>
    <row r="10734" spans="11:16" x14ac:dyDescent="0.25">
      <c r="K10734" s="5"/>
      <c r="P10734" s="4" t="str">
        <f t="shared" si="209"/>
        <v/>
      </c>
    </row>
    <row r="10735" spans="11:16" x14ac:dyDescent="0.25">
      <c r="K10735" s="5"/>
      <c r="P10735" s="4" t="str">
        <f t="shared" si="209"/>
        <v/>
      </c>
    </row>
    <row r="10736" spans="11:16" x14ac:dyDescent="0.25">
      <c r="K10736" s="5"/>
      <c r="P10736" s="4" t="str">
        <f t="shared" si="209"/>
        <v/>
      </c>
    </row>
    <row r="10737" spans="11:16" x14ac:dyDescent="0.25">
      <c r="K10737" s="5"/>
      <c r="P10737" s="4" t="str">
        <f t="shared" si="209"/>
        <v/>
      </c>
    </row>
    <row r="10738" spans="11:16" x14ac:dyDescent="0.25">
      <c r="K10738" s="5"/>
      <c r="P10738" s="4" t="str">
        <f t="shared" si="209"/>
        <v/>
      </c>
    </row>
    <row r="10739" spans="11:16" x14ac:dyDescent="0.25">
      <c r="K10739" s="5"/>
      <c r="P10739" s="4" t="str">
        <f t="shared" si="209"/>
        <v/>
      </c>
    </row>
    <row r="10740" spans="11:16" x14ac:dyDescent="0.25">
      <c r="K10740" s="5"/>
      <c r="P10740" s="4" t="str">
        <f t="shared" si="209"/>
        <v/>
      </c>
    </row>
    <row r="10741" spans="11:16" x14ac:dyDescent="0.25">
      <c r="K10741" s="5"/>
      <c r="P10741" s="4" t="str">
        <f t="shared" si="209"/>
        <v/>
      </c>
    </row>
    <row r="10742" spans="11:16" x14ac:dyDescent="0.25">
      <c r="K10742" s="5"/>
      <c r="P10742" s="4" t="str">
        <f t="shared" si="209"/>
        <v/>
      </c>
    </row>
    <row r="10743" spans="11:16" x14ac:dyDescent="0.25">
      <c r="K10743" s="5"/>
      <c r="P10743" s="4" t="str">
        <f t="shared" si="209"/>
        <v/>
      </c>
    </row>
    <row r="10744" spans="11:16" x14ac:dyDescent="0.25">
      <c r="K10744" s="5"/>
      <c r="P10744" s="4" t="str">
        <f t="shared" si="209"/>
        <v/>
      </c>
    </row>
    <row r="10745" spans="11:16" x14ac:dyDescent="0.25">
      <c r="K10745" s="5"/>
      <c r="P10745" s="4" t="str">
        <f t="shared" si="209"/>
        <v/>
      </c>
    </row>
    <row r="10746" spans="11:16" x14ac:dyDescent="0.25">
      <c r="K10746" s="5"/>
      <c r="P10746" s="4" t="str">
        <f t="shared" si="209"/>
        <v/>
      </c>
    </row>
    <row r="10747" spans="11:16" x14ac:dyDescent="0.25">
      <c r="K10747" s="5"/>
      <c r="P10747" s="4" t="str">
        <f t="shared" si="209"/>
        <v/>
      </c>
    </row>
    <row r="10748" spans="11:16" x14ac:dyDescent="0.25">
      <c r="K10748" s="5"/>
      <c r="P10748" s="4" t="str">
        <f t="shared" si="209"/>
        <v/>
      </c>
    </row>
    <row r="10749" spans="11:16" x14ac:dyDescent="0.25">
      <c r="K10749" s="5"/>
      <c r="P10749" s="4" t="str">
        <f t="shared" si="209"/>
        <v/>
      </c>
    </row>
    <row r="10750" spans="11:16" x14ac:dyDescent="0.25">
      <c r="K10750" s="5"/>
      <c r="P10750" s="4" t="str">
        <f t="shared" si="209"/>
        <v/>
      </c>
    </row>
    <row r="10751" spans="11:16" x14ac:dyDescent="0.25">
      <c r="K10751" s="5"/>
      <c r="P10751" s="4" t="str">
        <f t="shared" si="209"/>
        <v/>
      </c>
    </row>
    <row r="10752" spans="11:16" x14ac:dyDescent="0.25">
      <c r="K10752" s="5"/>
      <c r="P10752" s="4" t="str">
        <f t="shared" si="209"/>
        <v/>
      </c>
    </row>
    <row r="10753" spans="11:16" x14ac:dyDescent="0.25">
      <c r="K10753" s="5"/>
      <c r="P10753" s="4" t="str">
        <f t="shared" si="209"/>
        <v/>
      </c>
    </row>
    <row r="10754" spans="11:16" x14ac:dyDescent="0.25">
      <c r="K10754" s="5"/>
      <c r="P10754" s="4" t="str">
        <f t="shared" si="209"/>
        <v/>
      </c>
    </row>
    <row r="10755" spans="11:16" x14ac:dyDescent="0.25">
      <c r="K10755" s="5"/>
      <c r="P10755" s="4" t="str">
        <f t="shared" ref="P10755:P10818" si="210">LEFT($A10755,22)</f>
        <v/>
      </c>
    </row>
    <row r="10756" spans="11:16" x14ac:dyDescent="0.25">
      <c r="K10756" s="5"/>
      <c r="P10756" s="4" t="str">
        <f t="shared" si="210"/>
        <v/>
      </c>
    </row>
    <row r="10757" spans="11:16" x14ac:dyDescent="0.25">
      <c r="K10757" s="5"/>
      <c r="P10757" s="4" t="str">
        <f t="shared" si="210"/>
        <v/>
      </c>
    </row>
    <row r="10758" spans="11:16" x14ac:dyDescent="0.25">
      <c r="K10758" s="5"/>
      <c r="P10758" s="4" t="str">
        <f t="shared" si="210"/>
        <v/>
      </c>
    </row>
    <row r="10759" spans="11:16" x14ac:dyDescent="0.25">
      <c r="K10759" s="5"/>
      <c r="P10759" s="4" t="str">
        <f t="shared" si="210"/>
        <v/>
      </c>
    </row>
    <row r="10760" spans="11:16" x14ac:dyDescent="0.25">
      <c r="K10760" s="5"/>
      <c r="P10760" s="4" t="str">
        <f t="shared" si="210"/>
        <v/>
      </c>
    </row>
    <row r="10761" spans="11:16" x14ac:dyDescent="0.25">
      <c r="K10761" s="5"/>
      <c r="P10761" s="4" t="str">
        <f t="shared" si="210"/>
        <v/>
      </c>
    </row>
    <row r="10762" spans="11:16" x14ac:dyDescent="0.25">
      <c r="K10762" s="5"/>
      <c r="P10762" s="4" t="str">
        <f t="shared" si="210"/>
        <v/>
      </c>
    </row>
    <row r="10763" spans="11:16" x14ac:dyDescent="0.25">
      <c r="K10763" s="5"/>
      <c r="P10763" s="4" t="str">
        <f t="shared" si="210"/>
        <v/>
      </c>
    </row>
    <row r="10764" spans="11:16" x14ac:dyDescent="0.25">
      <c r="K10764" s="5"/>
      <c r="P10764" s="4" t="str">
        <f t="shared" si="210"/>
        <v/>
      </c>
    </row>
    <row r="10765" spans="11:16" x14ac:dyDescent="0.25">
      <c r="K10765" s="5"/>
      <c r="P10765" s="4" t="str">
        <f t="shared" si="210"/>
        <v/>
      </c>
    </row>
    <row r="10766" spans="11:16" x14ac:dyDescent="0.25">
      <c r="K10766" s="5"/>
      <c r="P10766" s="4" t="str">
        <f t="shared" si="210"/>
        <v/>
      </c>
    </row>
    <row r="10767" spans="11:16" x14ac:dyDescent="0.25">
      <c r="K10767" s="5"/>
      <c r="P10767" s="4" t="str">
        <f t="shared" si="210"/>
        <v/>
      </c>
    </row>
    <row r="10768" spans="11:16" x14ac:dyDescent="0.25">
      <c r="K10768" s="5"/>
      <c r="P10768" s="4" t="str">
        <f t="shared" si="210"/>
        <v/>
      </c>
    </row>
    <row r="10769" spans="11:16" x14ac:dyDescent="0.25">
      <c r="K10769" s="5"/>
      <c r="P10769" s="4" t="str">
        <f t="shared" si="210"/>
        <v/>
      </c>
    </row>
    <row r="10770" spans="11:16" x14ac:dyDescent="0.25">
      <c r="K10770" s="5"/>
      <c r="P10770" s="4" t="str">
        <f t="shared" si="210"/>
        <v/>
      </c>
    </row>
    <row r="10771" spans="11:16" x14ac:dyDescent="0.25">
      <c r="K10771" s="5"/>
      <c r="P10771" s="4" t="str">
        <f t="shared" si="210"/>
        <v/>
      </c>
    </row>
    <row r="10772" spans="11:16" x14ac:dyDescent="0.25">
      <c r="K10772" s="5"/>
      <c r="P10772" s="4" t="str">
        <f t="shared" si="210"/>
        <v/>
      </c>
    </row>
    <row r="10773" spans="11:16" x14ac:dyDescent="0.25">
      <c r="K10773" s="5"/>
      <c r="P10773" s="4" t="str">
        <f t="shared" si="210"/>
        <v/>
      </c>
    </row>
    <row r="10774" spans="11:16" x14ac:dyDescent="0.25">
      <c r="K10774" s="5"/>
      <c r="P10774" s="4" t="str">
        <f t="shared" si="210"/>
        <v/>
      </c>
    </row>
    <row r="10775" spans="11:16" x14ac:dyDescent="0.25">
      <c r="K10775" s="5"/>
      <c r="P10775" s="4" t="str">
        <f t="shared" si="210"/>
        <v/>
      </c>
    </row>
    <row r="10776" spans="11:16" x14ac:dyDescent="0.25">
      <c r="K10776" s="5"/>
      <c r="P10776" s="4" t="str">
        <f t="shared" si="210"/>
        <v/>
      </c>
    </row>
    <row r="10777" spans="11:16" x14ac:dyDescent="0.25">
      <c r="K10777" s="5"/>
      <c r="P10777" s="4" t="str">
        <f t="shared" si="210"/>
        <v/>
      </c>
    </row>
    <row r="10778" spans="11:16" x14ac:dyDescent="0.25">
      <c r="K10778" s="5"/>
      <c r="P10778" s="4" t="str">
        <f t="shared" si="210"/>
        <v/>
      </c>
    </row>
    <row r="10779" spans="11:16" x14ac:dyDescent="0.25">
      <c r="K10779" s="5"/>
      <c r="P10779" s="4" t="str">
        <f t="shared" si="210"/>
        <v/>
      </c>
    </row>
    <row r="10780" spans="11:16" x14ac:dyDescent="0.25">
      <c r="K10780" s="5"/>
      <c r="P10780" s="4" t="str">
        <f t="shared" si="210"/>
        <v/>
      </c>
    </row>
    <row r="10781" spans="11:16" x14ac:dyDescent="0.25">
      <c r="K10781" s="5"/>
      <c r="P10781" s="4" t="str">
        <f t="shared" si="210"/>
        <v/>
      </c>
    </row>
    <row r="10782" spans="11:16" x14ac:dyDescent="0.25">
      <c r="K10782" s="5"/>
      <c r="P10782" s="4" t="str">
        <f t="shared" si="210"/>
        <v/>
      </c>
    </row>
    <row r="10783" spans="11:16" x14ac:dyDescent="0.25">
      <c r="K10783" s="5"/>
      <c r="P10783" s="4" t="str">
        <f t="shared" si="210"/>
        <v/>
      </c>
    </row>
    <row r="10784" spans="11:16" x14ac:dyDescent="0.25">
      <c r="K10784" s="5"/>
      <c r="P10784" s="4" t="str">
        <f t="shared" si="210"/>
        <v/>
      </c>
    </row>
    <row r="10785" spans="11:16" x14ac:dyDescent="0.25">
      <c r="K10785" s="5"/>
      <c r="P10785" s="4" t="str">
        <f t="shared" si="210"/>
        <v/>
      </c>
    </row>
    <row r="10786" spans="11:16" x14ac:dyDescent="0.25">
      <c r="K10786" s="5"/>
      <c r="P10786" s="4" t="str">
        <f t="shared" si="210"/>
        <v/>
      </c>
    </row>
    <row r="10787" spans="11:16" x14ac:dyDescent="0.25">
      <c r="K10787" s="5"/>
      <c r="P10787" s="4" t="str">
        <f t="shared" si="210"/>
        <v/>
      </c>
    </row>
    <row r="10788" spans="11:16" x14ac:dyDescent="0.25">
      <c r="K10788" s="5"/>
      <c r="P10788" s="4" t="str">
        <f t="shared" si="210"/>
        <v/>
      </c>
    </row>
    <row r="10789" spans="11:16" x14ac:dyDescent="0.25">
      <c r="K10789" s="5"/>
      <c r="P10789" s="4" t="str">
        <f t="shared" si="210"/>
        <v/>
      </c>
    </row>
    <row r="10790" spans="11:16" x14ac:dyDescent="0.25">
      <c r="K10790" s="5"/>
      <c r="P10790" s="4" t="str">
        <f t="shared" si="210"/>
        <v/>
      </c>
    </row>
    <row r="10791" spans="11:16" x14ac:dyDescent="0.25">
      <c r="K10791" s="5"/>
      <c r="P10791" s="4" t="str">
        <f t="shared" si="210"/>
        <v/>
      </c>
    </row>
    <row r="10792" spans="11:16" x14ac:dyDescent="0.25">
      <c r="K10792" s="5"/>
      <c r="P10792" s="4" t="str">
        <f t="shared" si="210"/>
        <v/>
      </c>
    </row>
    <row r="10793" spans="11:16" x14ac:dyDescent="0.25">
      <c r="K10793" s="5"/>
      <c r="P10793" s="4" t="str">
        <f t="shared" si="210"/>
        <v/>
      </c>
    </row>
    <row r="10794" spans="11:16" x14ac:dyDescent="0.25">
      <c r="K10794" s="5"/>
      <c r="P10794" s="4" t="str">
        <f t="shared" si="210"/>
        <v/>
      </c>
    </row>
    <row r="10795" spans="11:16" x14ac:dyDescent="0.25">
      <c r="K10795" s="5"/>
      <c r="P10795" s="4" t="str">
        <f t="shared" si="210"/>
        <v/>
      </c>
    </row>
    <row r="10796" spans="11:16" x14ac:dyDescent="0.25">
      <c r="K10796" s="5"/>
      <c r="P10796" s="4" t="str">
        <f t="shared" si="210"/>
        <v/>
      </c>
    </row>
    <row r="10797" spans="11:16" x14ac:dyDescent="0.25">
      <c r="K10797" s="5"/>
      <c r="P10797" s="4" t="str">
        <f t="shared" si="210"/>
        <v/>
      </c>
    </row>
    <row r="10798" spans="11:16" x14ac:dyDescent="0.25">
      <c r="K10798" s="5"/>
      <c r="P10798" s="4" t="str">
        <f t="shared" si="210"/>
        <v/>
      </c>
    </row>
    <row r="10799" spans="11:16" x14ac:dyDescent="0.25">
      <c r="K10799" s="5"/>
      <c r="P10799" s="4" t="str">
        <f t="shared" si="210"/>
        <v/>
      </c>
    </row>
    <row r="10800" spans="11:16" x14ac:dyDescent="0.25">
      <c r="K10800" s="5"/>
      <c r="P10800" s="4" t="str">
        <f t="shared" si="210"/>
        <v/>
      </c>
    </row>
    <row r="10801" spans="11:16" x14ac:dyDescent="0.25">
      <c r="K10801" s="5"/>
      <c r="P10801" s="4" t="str">
        <f t="shared" si="210"/>
        <v/>
      </c>
    </row>
    <row r="10802" spans="11:16" x14ac:dyDescent="0.25">
      <c r="K10802" s="5"/>
      <c r="P10802" s="4" t="str">
        <f t="shared" si="210"/>
        <v/>
      </c>
    </row>
    <row r="10803" spans="11:16" x14ac:dyDescent="0.25">
      <c r="K10803" s="5"/>
      <c r="P10803" s="4" t="str">
        <f t="shared" si="210"/>
        <v/>
      </c>
    </row>
    <row r="10804" spans="11:16" x14ac:dyDescent="0.25">
      <c r="K10804" s="5"/>
      <c r="P10804" s="4" t="str">
        <f t="shared" si="210"/>
        <v/>
      </c>
    </row>
    <row r="10805" spans="11:16" x14ac:dyDescent="0.25">
      <c r="K10805" s="5"/>
      <c r="P10805" s="4" t="str">
        <f t="shared" si="210"/>
        <v/>
      </c>
    </row>
    <row r="10806" spans="11:16" x14ac:dyDescent="0.25">
      <c r="K10806" s="5"/>
      <c r="P10806" s="4" t="str">
        <f t="shared" si="210"/>
        <v/>
      </c>
    </row>
    <row r="10807" spans="11:16" x14ac:dyDescent="0.25">
      <c r="K10807" s="5"/>
      <c r="P10807" s="4" t="str">
        <f t="shared" si="210"/>
        <v/>
      </c>
    </row>
    <row r="10808" spans="11:16" x14ac:dyDescent="0.25">
      <c r="K10808" s="5"/>
      <c r="P10808" s="4" t="str">
        <f t="shared" si="210"/>
        <v/>
      </c>
    </row>
    <row r="10809" spans="11:16" x14ac:dyDescent="0.25">
      <c r="K10809" s="5"/>
      <c r="P10809" s="4" t="str">
        <f t="shared" si="210"/>
        <v/>
      </c>
    </row>
    <row r="10810" spans="11:16" x14ac:dyDescent="0.25">
      <c r="K10810" s="5"/>
      <c r="P10810" s="4" t="str">
        <f t="shared" si="210"/>
        <v/>
      </c>
    </row>
    <row r="10811" spans="11:16" x14ac:dyDescent="0.25">
      <c r="K10811" s="5"/>
      <c r="P10811" s="4" t="str">
        <f t="shared" si="210"/>
        <v/>
      </c>
    </row>
    <row r="10812" spans="11:16" x14ac:dyDescent="0.25">
      <c r="K10812" s="5"/>
      <c r="P10812" s="4" t="str">
        <f t="shared" si="210"/>
        <v/>
      </c>
    </row>
    <row r="10813" spans="11:16" x14ac:dyDescent="0.25">
      <c r="K10813" s="5"/>
      <c r="P10813" s="4" t="str">
        <f t="shared" si="210"/>
        <v/>
      </c>
    </row>
    <row r="10814" spans="11:16" x14ac:dyDescent="0.25">
      <c r="K10814" s="5"/>
      <c r="P10814" s="4" t="str">
        <f t="shared" si="210"/>
        <v/>
      </c>
    </row>
    <row r="10815" spans="11:16" x14ac:dyDescent="0.25">
      <c r="K10815" s="5"/>
      <c r="P10815" s="4" t="str">
        <f t="shared" si="210"/>
        <v/>
      </c>
    </row>
    <row r="10816" spans="11:16" x14ac:dyDescent="0.25">
      <c r="K10816" s="5"/>
      <c r="P10816" s="4" t="str">
        <f t="shared" si="210"/>
        <v/>
      </c>
    </row>
    <row r="10817" spans="11:16" x14ac:dyDescent="0.25">
      <c r="K10817" s="5"/>
      <c r="P10817" s="4" t="str">
        <f t="shared" si="210"/>
        <v/>
      </c>
    </row>
    <row r="10818" spans="11:16" x14ac:dyDescent="0.25">
      <c r="K10818" s="5"/>
      <c r="P10818" s="4" t="str">
        <f t="shared" si="210"/>
        <v/>
      </c>
    </row>
    <row r="10819" spans="11:16" x14ac:dyDescent="0.25">
      <c r="K10819" s="5"/>
      <c r="P10819" s="4" t="str">
        <f t="shared" ref="P10819:P10882" si="211">LEFT($A10819,22)</f>
        <v/>
      </c>
    </row>
    <row r="10820" spans="11:16" x14ac:dyDescent="0.25">
      <c r="K10820" s="5"/>
      <c r="P10820" s="4" t="str">
        <f t="shared" si="211"/>
        <v/>
      </c>
    </row>
    <row r="10821" spans="11:16" x14ac:dyDescent="0.25">
      <c r="K10821" s="5"/>
      <c r="P10821" s="4" t="str">
        <f t="shared" si="211"/>
        <v/>
      </c>
    </row>
    <row r="10822" spans="11:16" x14ac:dyDescent="0.25">
      <c r="K10822" s="5"/>
      <c r="P10822" s="4" t="str">
        <f t="shared" si="211"/>
        <v/>
      </c>
    </row>
    <row r="10823" spans="11:16" x14ac:dyDescent="0.25">
      <c r="K10823" s="5"/>
      <c r="P10823" s="4" t="str">
        <f t="shared" si="211"/>
        <v/>
      </c>
    </row>
    <row r="10824" spans="11:16" x14ac:dyDescent="0.25">
      <c r="K10824" s="5"/>
      <c r="P10824" s="4" t="str">
        <f t="shared" si="211"/>
        <v/>
      </c>
    </row>
    <row r="10825" spans="11:16" x14ac:dyDescent="0.25">
      <c r="K10825" s="5"/>
      <c r="P10825" s="4" t="str">
        <f t="shared" si="211"/>
        <v/>
      </c>
    </row>
    <row r="10826" spans="11:16" x14ac:dyDescent="0.25">
      <c r="K10826" s="5"/>
      <c r="P10826" s="4" t="str">
        <f t="shared" si="211"/>
        <v/>
      </c>
    </row>
    <row r="10827" spans="11:16" x14ac:dyDescent="0.25">
      <c r="K10827" s="5"/>
      <c r="P10827" s="4" t="str">
        <f t="shared" si="211"/>
        <v/>
      </c>
    </row>
    <row r="10828" spans="11:16" x14ac:dyDescent="0.25">
      <c r="K10828" s="5"/>
      <c r="P10828" s="4" t="str">
        <f t="shared" si="211"/>
        <v/>
      </c>
    </row>
    <row r="10829" spans="11:16" x14ac:dyDescent="0.25">
      <c r="K10829" s="5"/>
      <c r="P10829" s="4" t="str">
        <f t="shared" si="211"/>
        <v/>
      </c>
    </row>
    <row r="10830" spans="11:16" x14ac:dyDescent="0.25">
      <c r="K10830" s="5"/>
      <c r="P10830" s="4" t="str">
        <f t="shared" si="211"/>
        <v/>
      </c>
    </row>
    <row r="10831" spans="11:16" x14ac:dyDescent="0.25">
      <c r="K10831" s="5"/>
      <c r="P10831" s="4" t="str">
        <f t="shared" si="211"/>
        <v/>
      </c>
    </row>
    <row r="10832" spans="11:16" x14ac:dyDescent="0.25">
      <c r="K10832" s="5"/>
      <c r="P10832" s="4" t="str">
        <f t="shared" si="211"/>
        <v/>
      </c>
    </row>
    <row r="10833" spans="11:16" x14ac:dyDescent="0.25">
      <c r="K10833" s="5"/>
      <c r="P10833" s="4" t="str">
        <f t="shared" si="211"/>
        <v/>
      </c>
    </row>
    <row r="10834" spans="11:16" x14ac:dyDescent="0.25">
      <c r="K10834" s="5"/>
      <c r="P10834" s="4" t="str">
        <f t="shared" si="211"/>
        <v/>
      </c>
    </row>
    <row r="10835" spans="11:16" x14ac:dyDescent="0.25">
      <c r="K10835" s="5"/>
      <c r="P10835" s="4" t="str">
        <f t="shared" si="211"/>
        <v/>
      </c>
    </row>
    <row r="10836" spans="11:16" x14ac:dyDescent="0.25">
      <c r="K10836" s="5"/>
      <c r="P10836" s="4" t="str">
        <f t="shared" si="211"/>
        <v/>
      </c>
    </row>
    <row r="10837" spans="11:16" x14ac:dyDescent="0.25">
      <c r="K10837" s="5"/>
      <c r="P10837" s="4" t="str">
        <f t="shared" si="211"/>
        <v/>
      </c>
    </row>
    <row r="10838" spans="11:16" x14ac:dyDescent="0.25">
      <c r="K10838" s="5"/>
      <c r="P10838" s="4" t="str">
        <f t="shared" si="211"/>
        <v/>
      </c>
    </row>
    <row r="10839" spans="11:16" x14ac:dyDescent="0.25">
      <c r="K10839" s="5"/>
      <c r="P10839" s="4" t="str">
        <f t="shared" si="211"/>
        <v/>
      </c>
    </row>
    <row r="10840" spans="11:16" x14ac:dyDescent="0.25">
      <c r="K10840" s="5"/>
      <c r="P10840" s="4" t="str">
        <f t="shared" si="211"/>
        <v/>
      </c>
    </row>
    <row r="10841" spans="11:16" x14ac:dyDescent="0.25">
      <c r="K10841" s="5"/>
      <c r="P10841" s="4" t="str">
        <f t="shared" si="211"/>
        <v/>
      </c>
    </row>
    <row r="10842" spans="11:16" x14ac:dyDescent="0.25">
      <c r="K10842" s="5"/>
      <c r="P10842" s="4" t="str">
        <f t="shared" si="211"/>
        <v/>
      </c>
    </row>
    <row r="10843" spans="11:16" x14ac:dyDescent="0.25">
      <c r="K10843" s="5"/>
      <c r="P10843" s="4" t="str">
        <f t="shared" si="211"/>
        <v/>
      </c>
    </row>
    <row r="10844" spans="11:16" x14ac:dyDescent="0.25">
      <c r="K10844" s="5"/>
      <c r="P10844" s="4" t="str">
        <f t="shared" si="211"/>
        <v/>
      </c>
    </row>
    <row r="10845" spans="11:16" x14ac:dyDescent="0.25">
      <c r="K10845" s="5"/>
      <c r="P10845" s="4" t="str">
        <f t="shared" si="211"/>
        <v/>
      </c>
    </row>
    <row r="10846" spans="11:16" x14ac:dyDescent="0.25">
      <c r="K10846" s="5"/>
      <c r="P10846" s="4" t="str">
        <f t="shared" si="211"/>
        <v/>
      </c>
    </row>
    <row r="10847" spans="11:16" x14ac:dyDescent="0.25">
      <c r="K10847" s="5"/>
      <c r="P10847" s="4" t="str">
        <f t="shared" si="211"/>
        <v/>
      </c>
    </row>
    <row r="10848" spans="11:16" x14ac:dyDescent="0.25">
      <c r="K10848" s="5"/>
      <c r="P10848" s="4" t="str">
        <f t="shared" si="211"/>
        <v/>
      </c>
    </row>
    <row r="10849" spans="11:16" x14ac:dyDescent="0.25">
      <c r="K10849" s="5"/>
      <c r="P10849" s="4" t="str">
        <f t="shared" si="211"/>
        <v/>
      </c>
    </row>
    <row r="10850" spans="11:16" x14ac:dyDescent="0.25">
      <c r="K10850" s="5"/>
      <c r="P10850" s="4" t="str">
        <f t="shared" si="211"/>
        <v/>
      </c>
    </row>
    <row r="10851" spans="11:16" x14ac:dyDescent="0.25">
      <c r="K10851" s="5"/>
      <c r="P10851" s="4" t="str">
        <f t="shared" si="211"/>
        <v/>
      </c>
    </row>
    <row r="10852" spans="11:16" x14ac:dyDescent="0.25">
      <c r="K10852" s="5"/>
      <c r="P10852" s="4" t="str">
        <f t="shared" si="211"/>
        <v/>
      </c>
    </row>
    <row r="10853" spans="11:16" x14ac:dyDescent="0.25">
      <c r="K10853" s="5"/>
      <c r="P10853" s="4" t="str">
        <f t="shared" si="211"/>
        <v/>
      </c>
    </row>
    <row r="10854" spans="11:16" x14ac:dyDescent="0.25">
      <c r="K10854" s="5"/>
      <c r="P10854" s="4" t="str">
        <f t="shared" si="211"/>
        <v/>
      </c>
    </row>
    <row r="10855" spans="11:16" x14ac:dyDescent="0.25">
      <c r="K10855" s="5"/>
      <c r="P10855" s="4" t="str">
        <f t="shared" si="211"/>
        <v/>
      </c>
    </row>
    <row r="10856" spans="11:16" x14ac:dyDescent="0.25">
      <c r="K10856" s="5"/>
      <c r="P10856" s="4" t="str">
        <f t="shared" si="211"/>
        <v/>
      </c>
    </row>
    <row r="10857" spans="11:16" x14ac:dyDescent="0.25">
      <c r="K10857" s="5"/>
      <c r="P10857" s="4" t="str">
        <f t="shared" si="211"/>
        <v/>
      </c>
    </row>
    <row r="10858" spans="11:16" x14ac:dyDescent="0.25">
      <c r="K10858" s="5"/>
      <c r="P10858" s="4" t="str">
        <f t="shared" si="211"/>
        <v/>
      </c>
    </row>
    <row r="10859" spans="11:16" x14ac:dyDescent="0.25">
      <c r="K10859" s="5"/>
      <c r="P10859" s="4" t="str">
        <f t="shared" si="211"/>
        <v/>
      </c>
    </row>
    <row r="10860" spans="11:16" x14ac:dyDescent="0.25">
      <c r="K10860" s="5"/>
      <c r="P10860" s="4" t="str">
        <f t="shared" si="211"/>
        <v/>
      </c>
    </row>
    <row r="10861" spans="11:16" x14ac:dyDescent="0.25">
      <c r="K10861" s="5"/>
      <c r="P10861" s="4" t="str">
        <f t="shared" si="211"/>
        <v/>
      </c>
    </row>
    <row r="10862" spans="11:16" x14ac:dyDescent="0.25">
      <c r="K10862" s="5"/>
      <c r="P10862" s="4" t="str">
        <f t="shared" si="211"/>
        <v/>
      </c>
    </row>
    <row r="10863" spans="11:16" x14ac:dyDescent="0.25">
      <c r="K10863" s="5"/>
      <c r="P10863" s="4" t="str">
        <f t="shared" si="211"/>
        <v/>
      </c>
    </row>
    <row r="10864" spans="11:16" x14ac:dyDescent="0.25">
      <c r="K10864" s="5"/>
      <c r="P10864" s="4" t="str">
        <f t="shared" si="211"/>
        <v/>
      </c>
    </row>
    <row r="10865" spans="11:16" x14ac:dyDescent="0.25">
      <c r="K10865" s="5"/>
      <c r="P10865" s="4" t="str">
        <f t="shared" si="211"/>
        <v/>
      </c>
    </row>
    <row r="10866" spans="11:16" x14ac:dyDescent="0.25">
      <c r="K10866" s="5"/>
      <c r="P10866" s="4" t="str">
        <f t="shared" si="211"/>
        <v/>
      </c>
    </row>
    <row r="10867" spans="11:16" x14ac:dyDescent="0.25">
      <c r="K10867" s="5"/>
      <c r="P10867" s="4" t="str">
        <f t="shared" si="211"/>
        <v/>
      </c>
    </row>
    <row r="10868" spans="11:16" x14ac:dyDescent="0.25">
      <c r="K10868" s="5"/>
      <c r="P10868" s="4" t="str">
        <f t="shared" si="211"/>
        <v/>
      </c>
    </row>
    <row r="10869" spans="11:16" x14ac:dyDescent="0.25">
      <c r="K10869" s="5"/>
      <c r="P10869" s="4" t="str">
        <f t="shared" si="211"/>
        <v/>
      </c>
    </row>
    <row r="10870" spans="11:16" x14ac:dyDescent="0.25">
      <c r="K10870" s="5"/>
      <c r="P10870" s="4" t="str">
        <f t="shared" si="211"/>
        <v/>
      </c>
    </row>
    <row r="10871" spans="11:16" x14ac:dyDescent="0.25">
      <c r="K10871" s="5"/>
      <c r="P10871" s="4" t="str">
        <f t="shared" si="211"/>
        <v/>
      </c>
    </row>
    <row r="10872" spans="11:16" x14ac:dyDescent="0.25">
      <c r="K10872" s="5"/>
      <c r="P10872" s="4" t="str">
        <f t="shared" si="211"/>
        <v/>
      </c>
    </row>
    <row r="10873" spans="11:16" x14ac:dyDescent="0.25">
      <c r="K10873" s="5"/>
      <c r="P10873" s="4" t="str">
        <f t="shared" si="211"/>
        <v/>
      </c>
    </row>
    <row r="10874" spans="11:16" x14ac:dyDescent="0.25">
      <c r="K10874" s="5"/>
      <c r="P10874" s="4" t="str">
        <f t="shared" si="211"/>
        <v/>
      </c>
    </row>
    <row r="10875" spans="11:16" x14ac:dyDescent="0.25">
      <c r="K10875" s="5"/>
      <c r="P10875" s="4" t="str">
        <f t="shared" si="211"/>
        <v/>
      </c>
    </row>
    <row r="10876" spans="11:16" x14ac:dyDescent="0.25">
      <c r="K10876" s="5"/>
      <c r="P10876" s="4" t="str">
        <f t="shared" si="211"/>
        <v/>
      </c>
    </row>
    <row r="10877" spans="11:16" x14ac:dyDescent="0.25">
      <c r="K10877" s="5"/>
      <c r="P10877" s="4" t="str">
        <f t="shared" si="211"/>
        <v/>
      </c>
    </row>
    <row r="10878" spans="11:16" x14ac:dyDescent="0.25">
      <c r="K10878" s="5"/>
      <c r="P10878" s="4" t="str">
        <f t="shared" si="211"/>
        <v/>
      </c>
    </row>
    <row r="10879" spans="11:16" x14ac:dyDescent="0.25">
      <c r="K10879" s="5"/>
      <c r="P10879" s="4" t="str">
        <f t="shared" si="211"/>
        <v/>
      </c>
    </row>
    <row r="10880" spans="11:16" x14ac:dyDescent="0.25">
      <c r="K10880" s="5"/>
      <c r="P10880" s="4" t="str">
        <f t="shared" si="211"/>
        <v/>
      </c>
    </row>
    <row r="10881" spans="11:16" x14ac:dyDescent="0.25">
      <c r="K10881" s="5"/>
      <c r="P10881" s="4" t="str">
        <f t="shared" si="211"/>
        <v/>
      </c>
    </row>
    <row r="10882" spans="11:16" x14ac:dyDescent="0.25">
      <c r="K10882" s="5"/>
      <c r="P10882" s="4" t="str">
        <f t="shared" si="211"/>
        <v/>
      </c>
    </row>
    <row r="10883" spans="11:16" x14ac:dyDescent="0.25">
      <c r="K10883" s="5"/>
      <c r="P10883" s="4" t="str">
        <f t="shared" ref="P10883:P10946" si="212">LEFT($A10883,22)</f>
        <v/>
      </c>
    </row>
    <row r="10884" spans="11:16" x14ac:dyDescent="0.25">
      <c r="K10884" s="5"/>
      <c r="P10884" s="4" t="str">
        <f t="shared" si="212"/>
        <v/>
      </c>
    </row>
    <row r="10885" spans="11:16" x14ac:dyDescent="0.25">
      <c r="K10885" s="5"/>
      <c r="P10885" s="4" t="str">
        <f t="shared" si="212"/>
        <v/>
      </c>
    </row>
    <row r="10886" spans="11:16" x14ac:dyDescent="0.25">
      <c r="K10886" s="5"/>
      <c r="P10886" s="4" t="str">
        <f t="shared" si="212"/>
        <v/>
      </c>
    </row>
    <row r="10887" spans="11:16" x14ac:dyDescent="0.25">
      <c r="K10887" s="5"/>
      <c r="P10887" s="4" t="str">
        <f t="shared" si="212"/>
        <v/>
      </c>
    </row>
    <row r="10888" spans="11:16" x14ac:dyDescent="0.25">
      <c r="K10888" s="5"/>
      <c r="P10888" s="4" t="str">
        <f t="shared" si="212"/>
        <v/>
      </c>
    </row>
    <row r="10889" spans="11:16" x14ac:dyDescent="0.25">
      <c r="K10889" s="5"/>
      <c r="P10889" s="4" t="str">
        <f t="shared" si="212"/>
        <v/>
      </c>
    </row>
    <row r="10890" spans="11:16" x14ac:dyDescent="0.25">
      <c r="K10890" s="5"/>
      <c r="P10890" s="4" t="str">
        <f t="shared" si="212"/>
        <v/>
      </c>
    </row>
    <row r="10891" spans="11:16" x14ac:dyDescent="0.25">
      <c r="K10891" s="5"/>
      <c r="P10891" s="4" t="str">
        <f t="shared" si="212"/>
        <v/>
      </c>
    </row>
    <row r="10892" spans="11:16" x14ac:dyDescent="0.25">
      <c r="K10892" s="5"/>
      <c r="P10892" s="4" t="str">
        <f t="shared" si="212"/>
        <v/>
      </c>
    </row>
    <row r="10893" spans="11:16" x14ac:dyDescent="0.25">
      <c r="K10893" s="5"/>
      <c r="P10893" s="4" t="str">
        <f t="shared" si="212"/>
        <v/>
      </c>
    </row>
    <row r="10894" spans="11:16" x14ac:dyDescent="0.25">
      <c r="K10894" s="5"/>
      <c r="P10894" s="4" t="str">
        <f t="shared" si="212"/>
        <v/>
      </c>
    </row>
    <row r="10895" spans="11:16" x14ac:dyDescent="0.25">
      <c r="K10895" s="5"/>
      <c r="P10895" s="4" t="str">
        <f t="shared" si="212"/>
        <v/>
      </c>
    </row>
    <row r="10896" spans="11:16" x14ac:dyDescent="0.25">
      <c r="K10896" s="5"/>
      <c r="P10896" s="4" t="str">
        <f t="shared" si="212"/>
        <v/>
      </c>
    </row>
    <row r="10897" spans="11:16" x14ac:dyDescent="0.25">
      <c r="K10897" s="5"/>
      <c r="P10897" s="4" t="str">
        <f t="shared" si="212"/>
        <v/>
      </c>
    </row>
    <row r="10898" spans="11:16" x14ac:dyDescent="0.25">
      <c r="K10898" s="5"/>
      <c r="P10898" s="4" t="str">
        <f t="shared" si="212"/>
        <v/>
      </c>
    </row>
    <row r="10899" spans="11:16" x14ac:dyDescent="0.25">
      <c r="K10899" s="5"/>
      <c r="P10899" s="4" t="str">
        <f t="shared" si="212"/>
        <v/>
      </c>
    </row>
    <row r="10900" spans="11:16" x14ac:dyDescent="0.25">
      <c r="K10900" s="5"/>
      <c r="P10900" s="4" t="str">
        <f t="shared" si="212"/>
        <v/>
      </c>
    </row>
    <row r="10901" spans="11:16" x14ac:dyDescent="0.25">
      <c r="K10901" s="5"/>
      <c r="P10901" s="4" t="str">
        <f t="shared" si="212"/>
        <v/>
      </c>
    </row>
    <row r="10902" spans="11:16" x14ac:dyDescent="0.25">
      <c r="K10902" s="5"/>
      <c r="P10902" s="4" t="str">
        <f t="shared" si="212"/>
        <v/>
      </c>
    </row>
    <row r="10903" spans="11:16" x14ac:dyDescent="0.25">
      <c r="K10903" s="5"/>
      <c r="P10903" s="4" t="str">
        <f t="shared" si="212"/>
        <v/>
      </c>
    </row>
    <row r="10904" spans="11:16" x14ac:dyDescent="0.25">
      <c r="K10904" s="5"/>
      <c r="P10904" s="4" t="str">
        <f t="shared" si="212"/>
        <v/>
      </c>
    </row>
    <row r="10905" spans="11:16" x14ac:dyDescent="0.25">
      <c r="K10905" s="5"/>
      <c r="P10905" s="4" t="str">
        <f t="shared" si="212"/>
        <v/>
      </c>
    </row>
    <row r="10906" spans="11:16" x14ac:dyDescent="0.25">
      <c r="K10906" s="5"/>
      <c r="P10906" s="4" t="str">
        <f t="shared" si="212"/>
        <v/>
      </c>
    </row>
    <row r="10907" spans="11:16" x14ac:dyDescent="0.25">
      <c r="K10907" s="5"/>
      <c r="P10907" s="4" t="str">
        <f t="shared" si="212"/>
        <v/>
      </c>
    </row>
    <row r="10908" spans="11:16" x14ac:dyDescent="0.25">
      <c r="K10908" s="5"/>
      <c r="P10908" s="4" t="str">
        <f t="shared" si="212"/>
        <v/>
      </c>
    </row>
    <row r="10909" spans="11:16" x14ac:dyDescent="0.25">
      <c r="K10909" s="5"/>
      <c r="P10909" s="4" t="str">
        <f t="shared" si="212"/>
        <v/>
      </c>
    </row>
    <row r="10910" spans="11:16" x14ac:dyDescent="0.25">
      <c r="K10910" s="5"/>
      <c r="P10910" s="4" t="str">
        <f t="shared" si="212"/>
        <v/>
      </c>
    </row>
    <row r="10911" spans="11:16" x14ac:dyDescent="0.25">
      <c r="K10911" s="5"/>
      <c r="P10911" s="4" t="str">
        <f t="shared" si="212"/>
        <v/>
      </c>
    </row>
    <row r="10912" spans="11:16" x14ac:dyDescent="0.25">
      <c r="K10912" s="5"/>
      <c r="P10912" s="4" t="str">
        <f t="shared" si="212"/>
        <v/>
      </c>
    </row>
    <row r="10913" spans="11:16" x14ac:dyDescent="0.25">
      <c r="K10913" s="5"/>
      <c r="P10913" s="4" t="str">
        <f t="shared" si="212"/>
        <v/>
      </c>
    </row>
    <row r="10914" spans="11:16" x14ac:dyDescent="0.25">
      <c r="K10914" s="5"/>
      <c r="P10914" s="4" t="str">
        <f t="shared" si="212"/>
        <v/>
      </c>
    </row>
    <row r="10915" spans="11:16" x14ac:dyDescent="0.25">
      <c r="K10915" s="5"/>
      <c r="P10915" s="4" t="str">
        <f t="shared" si="212"/>
        <v/>
      </c>
    </row>
    <row r="10916" spans="11:16" x14ac:dyDescent="0.25">
      <c r="K10916" s="5"/>
      <c r="P10916" s="4" t="str">
        <f t="shared" si="212"/>
        <v/>
      </c>
    </row>
    <row r="10917" spans="11:16" x14ac:dyDescent="0.25">
      <c r="K10917" s="5"/>
      <c r="P10917" s="4" t="str">
        <f t="shared" si="212"/>
        <v/>
      </c>
    </row>
    <row r="10918" spans="11:16" x14ac:dyDescent="0.25">
      <c r="K10918" s="5"/>
      <c r="P10918" s="4" t="str">
        <f t="shared" si="212"/>
        <v/>
      </c>
    </row>
    <row r="10919" spans="11:16" x14ac:dyDescent="0.25">
      <c r="K10919" s="5"/>
      <c r="P10919" s="4" t="str">
        <f t="shared" si="212"/>
        <v/>
      </c>
    </row>
    <row r="10920" spans="11:16" x14ac:dyDescent="0.25">
      <c r="K10920" s="5"/>
      <c r="P10920" s="4" t="str">
        <f t="shared" si="212"/>
        <v/>
      </c>
    </row>
    <row r="10921" spans="11:16" x14ac:dyDescent="0.25">
      <c r="K10921" s="5"/>
      <c r="P10921" s="4" t="str">
        <f t="shared" si="212"/>
        <v/>
      </c>
    </row>
    <row r="10922" spans="11:16" x14ac:dyDescent="0.25">
      <c r="K10922" s="5"/>
      <c r="P10922" s="4" t="str">
        <f t="shared" si="212"/>
        <v/>
      </c>
    </row>
    <row r="10923" spans="11:16" x14ac:dyDescent="0.25">
      <c r="K10923" s="5"/>
      <c r="P10923" s="4" t="str">
        <f t="shared" si="212"/>
        <v/>
      </c>
    </row>
    <row r="10924" spans="11:16" x14ac:dyDescent="0.25">
      <c r="K10924" s="5"/>
      <c r="P10924" s="4" t="str">
        <f t="shared" si="212"/>
        <v/>
      </c>
    </row>
    <row r="10925" spans="11:16" x14ac:dyDescent="0.25">
      <c r="K10925" s="5"/>
      <c r="P10925" s="4" t="str">
        <f t="shared" si="212"/>
        <v/>
      </c>
    </row>
    <row r="10926" spans="11:16" x14ac:dyDescent="0.25">
      <c r="K10926" s="5"/>
      <c r="P10926" s="4" t="str">
        <f t="shared" si="212"/>
        <v/>
      </c>
    </row>
    <row r="10927" spans="11:16" x14ac:dyDescent="0.25">
      <c r="K10927" s="5"/>
      <c r="P10927" s="4" t="str">
        <f t="shared" si="212"/>
        <v/>
      </c>
    </row>
    <row r="10928" spans="11:16" x14ac:dyDescent="0.25">
      <c r="K10928" s="5"/>
      <c r="P10928" s="4" t="str">
        <f t="shared" si="212"/>
        <v/>
      </c>
    </row>
    <row r="10929" spans="11:16" x14ac:dyDescent="0.25">
      <c r="K10929" s="5"/>
      <c r="P10929" s="4" t="str">
        <f t="shared" si="212"/>
        <v/>
      </c>
    </row>
    <row r="10930" spans="11:16" x14ac:dyDescent="0.25">
      <c r="K10930" s="5"/>
      <c r="P10930" s="4" t="str">
        <f t="shared" si="212"/>
        <v/>
      </c>
    </row>
    <row r="10931" spans="11:16" x14ac:dyDescent="0.25">
      <c r="K10931" s="5"/>
      <c r="P10931" s="4" t="str">
        <f t="shared" si="212"/>
        <v/>
      </c>
    </row>
    <row r="10932" spans="11:16" x14ac:dyDescent="0.25">
      <c r="K10932" s="5"/>
      <c r="P10932" s="4" t="str">
        <f t="shared" si="212"/>
        <v/>
      </c>
    </row>
    <row r="10933" spans="11:16" x14ac:dyDescent="0.25">
      <c r="K10933" s="5"/>
      <c r="P10933" s="4" t="str">
        <f t="shared" si="212"/>
        <v/>
      </c>
    </row>
    <row r="10934" spans="11:16" x14ac:dyDescent="0.25">
      <c r="K10934" s="5"/>
      <c r="P10934" s="4" t="str">
        <f t="shared" si="212"/>
        <v/>
      </c>
    </row>
    <row r="10935" spans="11:16" x14ac:dyDescent="0.25">
      <c r="K10935" s="5"/>
      <c r="P10935" s="4" t="str">
        <f t="shared" si="212"/>
        <v/>
      </c>
    </row>
    <row r="10936" spans="11:16" x14ac:dyDescent="0.25">
      <c r="K10936" s="5"/>
      <c r="P10936" s="4" t="str">
        <f t="shared" si="212"/>
        <v/>
      </c>
    </row>
    <row r="10937" spans="11:16" x14ac:dyDescent="0.25">
      <c r="K10937" s="5"/>
      <c r="P10937" s="4" t="str">
        <f t="shared" si="212"/>
        <v/>
      </c>
    </row>
    <row r="10938" spans="11:16" x14ac:dyDescent="0.25">
      <c r="K10938" s="5"/>
      <c r="P10938" s="4" t="str">
        <f t="shared" si="212"/>
        <v/>
      </c>
    </row>
    <row r="10939" spans="11:16" x14ac:dyDescent="0.25">
      <c r="K10939" s="5"/>
      <c r="P10939" s="4" t="str">
        <f t="shared" si="212"/>
        <v/>
      </c>
    </row>
    <row r="10940" spans="11:16" x14ac:dyDescent="0.25">
      <c r="K10940" s="5"/>
      <c r="P10940" s="4" t="str">
        <f t="shared" si="212"/>
        <v/>
      </c>
    </row>
    <row r="10941" spans="11:16" x14ac:dyDescent="0.25">
      <c r="K10941" s="5"/>
      <c r="P10941" s="4" t="str">
        <f t="shared" si="212"/>
        <v/>
      </c>
    </row>
    <row r="10942" spans="11:16" x14ac:dyDescent="0.25">
      <c r="K10942" s="5"/>
      <c r="P10942" s="4" t="str">
        <f t="shared" si="212"/>
        <v/>
      </c>
    </row>
    <row r="10943" spans="11:16" x14ac:dyDescent="0.25">
      <c r="K10943" s="5"/>
      <c r="P10943" s="4" t="str">
        <f t="shared" si="212"/>
        <v/>
      </c>
    </row>
    <row r="10944" spans="11:16" x14ac:dyDescent="0.25">
      <c r="K10944" s="5"/>
      <c r="P10944" s="4" t="str">
        <f t="shared" si="212"/>
        <v/>
      </c>
    </row>
    <row r="10945" spans="11:16" x14ac:dyDescent="0.25">
      <c r="K10945" s="5"/>
      <c r="P10945" s="4" t="str">
        <f t="shared" si="212"/>
        <v/>
      </c>
    </row>
    <row r="10946" spans="11:16" x14ac:dyDescent="0.25">
      <c r="K10946" s="5"/>
      <c r="P10946" s="4" t="str">
        <f t="shared" si="212"/>
        <v/>
      </c>
    </row>
    <row r="10947" spans="11:16" x14ac:dyDescent="0.25">
      <c r="K10947" s="5"/>
      <c r="P10947" s="4" t="str">
        <f t="shared" ref="P10947:P11010" si="213">LEFT($A10947,22)</f>
        <v/>
      </c>
    </row>
    <row r="10948" spans="11:16" x14ac:dyDescent="0.25">
      <c r="K10948" s="5"/>
      <c r="P10948" s="4" t="str">
        <f t="shared" si="213"/>
        <v/>
      </c>
    </row>
    <row r="10949" spans="11:16" x14ac:dyDescent="0.25">
      <c r="K10949" s="5"/>
      <c r="P10949" s="4" t="str">
        <f t="shared" si="213"/>
        <v/>
      </c>
    </row>
    <row r="10950" spans="11:16" x14ac:dyDescent="0.25">
      <c r="K10950" s="5"/>
      <c r="P10950" s="4" t="str">
        <f t="shared" si="213"/>
        <v/>
      </c>
    </row>
    <row r="10951" spans="11:16" x14ac:dyDescent="0.25">
      <c r="K10951" s="5"/>
      <c r="P10951" s="4" t="str">
        <f t="shared" si="213"/>
        <v/>
      </c>
    </row>
    <row r="10952" spans="11:16" x14ac:dyDescent="0.25">
      <c r="K10952" s="5"/>
      <c r="P10952" s="4" t="str">
        <f t="shared" si="213"/>
        <v/>
      </c>
    </row>
    <row r="10953" spans="11:16" x14ac:dyDescent="0.25">
      <c r="K10953" s="5"/>
      <c r="P10953" s="4" t="str">
        <f t="shared" si="213"/>
        <v/>
      </c>
    </row>
    <row r="10954" spans="11:16" x14ac:dyDescent="0.25">
      <c r="K10954" s="5"/>
      <c r="P10954" s="4" t="str">
        <f t="shared" si="213"/>
        <v/>
      </c>
    </row>
    <row r="10955" spans="11:16" x14ac:dyDescent="0.25">
      <c r="K10955" s="5"/>
      <c r="P10955" s="4" t="str">
        <f t="shared" si="213"/>
        <v/>
      </c>
    </row>
    <row r="10956" spans="11:16" x14ac:dyDescent="0.25">
      <c r="K10956" s="5"/>
      <c r="P10956" s="4" t="str">
        <f t="shared" si="213"/>
        <v/>
      </c>
    </row>
    <row r="10957" spans="11:16" x14ac:dyDescent="0.25">
      <c r="K10957" s="5"/>
      <c r="P10957" s="4" t="str">
        <f t="shared" si="213"/>
        <v/>
      </c>
    </row>
    <row r="10958" spans="11:16" x14ac:dyDescent="0.25">
      <c r="K10958" s="5"/>
      <c r="P10958" s="4" t="str">
        <f t="shared" si="213"/>
        <v/>
      </c>
    </row>
    <row r="10959" spans="11:16" x14ac:dyDescent="0.25">
      <c r="K10959" s="5"/>
      <c r="P10959" s="4" t="str">
        <f t="shared" si="213"/>
        <v/>
      </c>
    </row>
    <row r="10960" spans="11:16" x14ac:dyDescent="0.25">
      <c r="K10960" s="5"/>
      <c r="P10960" s="4" t="str">
        <f t="shared" si="213"/>
        <v/>
      </c>
    </row>
    <row r="10961" spans="11:16" x14ac:dyDescent="0.25">
      <c r="K10961" s="5"/>
      <c r="P10961" s="4" t="str">
        <f t="shared" si="213"/>
        <v/>
      </c>
    </row>
    <row r="10962" spans="11:16" x14ac:dyDescent="0.25">
      <c r="K10962" s="5"/>
      <c r="P10962" s="4" t="str">
        <f t="shared" si="213"/>
        <v/>
      </c>
    </row>
    <row r="10963" spans="11:16" x14ac:dyDescent="0.25">
      <c r="K10963" s="5"/>
      <c r="P10963" s="4" t="str">
        <f t="shared" si="213"/>
        <v/>
      </c>
    </row>
    <row r="10964" spans="11:16" x14ac:dyDescent="0.25">
      <c r="K10964" s="5"/>
      <c r="P10964" s="4" t="str">
        <f t="shared" si="213"/>
        <v/>
      </c>
    </row>
    <row r="10965" spans="11:16" x14ac:dyDescent="0.25">
      <c r="K10965" s="5"/>
      <c r="P10965" s="4" t="str">
        <f t="shared" si="213"/>
        <v/>
      </c>
    </row>
    <row r="10966" spans="11:16" x14ac:dyDescent="0.25">
      <c r="K10966" s="5"/>
      <c r="P10966" s="4" t="str">
        <f t="shared" si="213"/>
        <v/>
      </c>
    </row>
    <row r="10967" spans="11:16" x14ac:dyDescent="0.25">
      <c r="K10967" s="5"/>
      <c r="P10967" s="4" t="str">
        <f t="shared" si="213"/>
        <v/>
      </c>
    </row>
    <row r="10968" spans="11:16" x14ac:dyDescent="0.25">
      <c r="K10968" s="5"/>
      <c r="P10968" s="4" t="str">
        <f t="shared" si="213"/>
        <v/>
      </c>
    </row>
    <row r="10969" spans="11:16" x14ac:dyDescent="0.25">
      <c r="K10969" s="5"/>
      <c r="P10969" s="4" t="str">
        <f t="shared" si="213"/>
        <v/>
      </c>
    </row>
    <row r="10970" spans="11:16" x14ac:dyDescent="0.25">
      <c r="K10970" s="5"/>
      <c r="P10970" s="4" t="str">
        <f t="shared" si="213"/>
        <v/>
      </c>
    </row>
    <row r="10971" spans="11:16" x14ac:dyDescent="0.25">
      <c r="K10971" s="5"/>
      <c r="P10971" s="4" t="str">
        <f t="shared" si="213"/>
        <v/>
      </c>
    </row>
    <row r="10972" spans="11:16" x14ac:dyDescent="0.25">
      <c r="K10972" s="5"/>
      <c r="P10972" s="4" t="str">
        <f t="shared" si="213"/>
        <v/>
      </c>
    </row>
    <row r="10973" spans="11:16" x14ac:dyDescent="0.25">
      <c r="K10973" s="5"/>
      <c r="P10973" s="4" t="str">
        <f t="shared" si="213"/>
        <v/>
      </c>
    </row>
    <row r="10974" spans="11:16" x14ac:dyDescent="0.25">
      <c r="K10974" s="5"/>
      <c r="P10974" s="4" t="str">
        <f t="shared" si="213"/>
        <v/>
      </c>
    </row>
    <row r="10975" spans="11:16" x14ac:dyDescent="0.25">
      <c r="K10975" s="5"/>
      <c r="P10975" s="4" t="str">
        <f t="shared" si="213"/>
        <v/>
      </c>
    </row>
    <row r="10976" spans="11:16" x14ac:dyDescent="0.25">
      <c r="K10976" s="5"/>
      <c r="P10976" s="4" t="str">
        <f t="shared" si="213"/>
        <v/>
      </c>
    </row>
    <row r="10977" spans="11:16" x14ac:dyDescent="0.25">
      <c r="K10977" s="5"/>
      <c r="P10977" s="4" t="str">
        <f t="shared" si="213"/>
        <v/>
      </c>
    </row>
    <row r="10978" spans="11:16" x14ac:dyDescent="0.25">
      <c r="K10978" s="5"/>
      <c r="P10978" s="4" t="str">
        <f t="shared" si="213"/>
        <v/>
      </c>
    </row>
    <row r="10979" spans="11:16" x14ac:dyDescent="0.25">
      <c r="K10979" s="5"/>
      <c r="P10979" s="4" t="str">
        <f t="shared" si="213"/>
        <v/>
      </c>
    </row>
    <row r="10980" spans="11:16" x14ac:dyDescent="0.25">
      <c r="K10980" s="5"/>
      <c r="P10980" s="4" t="str">
        <f t="shared" si="213"/>
        <v/>
      </c>
    </row>
    <row r="10981" spans="11:16" x14ac:dyDescent="0.25">
      <c r="K10981" s="5"/>
      <c r="P10981" s="4" t="str">
        <f t="shared" si="213"/>
        <v/>
      </c>
    </row>
    <row r="10982" spans="11:16" x14ac:dyDescent="0.25">
      <c r="K10982" s="5"/>
      <c r="P10982" s="4" t="str">
        <f t="shared" si="213"/>
        <v/>
      </c>
    </row>
    <row r="10983" spans="11:16" x14ac:dyDescent="0.25">
      <c r="K10983" s="5"/>
      <c r="P10983" s="4" t="str">
        <f t="shared" si="213"/>
        <v/>
      </c>
    </row>
    <row r="10984" spans="11:16" x14ac:dyDescent="0.25">
      <c r="K10984" s="5"/>
      <c r="P10984" s="4" t="str">
        <f t="shared" si="213"/>
        <v/>
      </c>
    </row>
    <row r="10985" spans="11:16" x14ac:dyDescent="0.25">
      <c r="K10985" s="5"/>
      <c r="P10985" s="4" t="str">
        <f t="shared" si="213"/>
        <v/>
      </c>
    </row>
    <row r="10986" spans="11:16" x14ac:dyDescent="0.25">
      <c r="K10986" s="5"/>
      <c r="P10986" s="4" t="str">
        <f t="shared" si="213"/>
        <v/>
      </c>
    </row>
    <row r="10987" spans="11:16" x14ac:dyDescent="0.25">
      <c r="K10987" s="5"/>
      <c r="P10987" s="4" t="str">
        <f t="shared" si="213"/>
        <v/>
      </c>
    </row>
    <row r="10988" spans="11:16" x14ac:dyDescent="0.25">
      <c r="K10988" s="5"/>
      <c r="P10988" s="4" t="str">
        <f t="shared" si="213"/>
        <v/>
      </c>
    </row>
    <row r="10989" spans="11:16" x14ac:dyDescent="0.25">
      <c r="K10989" s="5"/>
      <c r="P10989" s="4" t="str">
        <f t="shared" si="213"/>
        <v/>
      </c>
    </row>
    <row r="10990" spans="11:16" x14ac:dyDescent="0.25">
      <c r="K10990" s="5"/>
      <c r="P10990" s="4" t="str">
        <f t="shared" si="213"/>
        <v/>
      </c>
    </row>
    <row r="10991" spans="11:16" x14ac:dyDescent="0.25">
      <c r="K10991" s="5"/>
      <c r="P10991" s="4" t="str">
        <f t="shared" si="213"/>
        <v/>
      </c>
    </row>
    <row r="10992" spans="11:16" x14ac:dyDescent="0.25">
      <c r="K10992" s="5"/>
      <c r="P10992" s="4" t="str">
        <f t="shared" si="213"/>
        <v/>
      </c>
    </row>
    <row r="10993" spans="11:16" x14ac:dyDescent="0.25">
      <c r="K10993" s="5"/>
      <c r="P10993" s="4" t="str">
        <f t="shared" si="213"/>
        <v/>
      </c>
    </row>
    <row r="10994" spans="11:16" x14ac:dyDescent="0.25">
      <c r="K10994" s="5"/>
      <c r="P10994" s="4" t="str">
        <f t="shared" si="213"/>
        <v/>
      </c>
    </row>
    <row r="10995" spans="11:16" x14ac:dyDescent="0.25">
      <c r="K10995" s="5"/>
      <c r="P10995" s="4" t="str">
        <f t="shared" si="213"/>
        <v/>
      </c>
    </row>
    <row r="10996" spans="11:16" x14ac:dyDescent="0.25">
      <c r="K10996" s="5"/>
      <c r="P10996" s="4" t="str">
        <f t="shared" si="213"/>
        <v/>
      </c>
    </row>
    <row r="10997" spans="11:16" x14ac:dyDescent="0.25">
      <c r="K10997" s="5"/>
      <c r="P10997" s="4" t="str">
        <f t="shared" si="213"/>
        <v/>
      </c>
    </row>
    <row r="10998" spans="11:16" x14ac:dyDescent="0.25">
      <c r="K10998" s="5"/>
      <c r="P10998" s="4" t="str">
        <f t="shared" si="213"/>
        <v/>
      </c>
    </row>
    <row r="10999" spans="11:16" x14ac:dyDescent="0.25">
      <c r="K10999" s="5"/>
      <c r="P10999" s="4" t="str">
        <f t="shared" si="213"/>
        <v/>
      </c>
    </row>
    <row r="11000" spans="11:16" x14ac:dyDescent="0.25">
      <c r="K11000" s="5"/>
      <c r="P11000" s="4" t="str">
        <f t="shared" si="213"/>
        <v/>
      </c>
    </row>
    <row r="11001" spans="11:16" x14ac:dyDescent="0.25">
      <c r="K11001" s="5"/>
      <c r="P11001" s="4" t="str">
        <f t="shared" si="213"/>
        <v/>
      </c>
    </row>
    <row r="11002" spans="11:16" x14ac:dyDescent="0.25">
      <c r="K11002" s="5"/>
      <c r="P11002" s="4" t="str">
        <f t="shared" si="213"/>
        <v/>
      </c>
    </row>
    <row r="11003" spans="11:16" x14ac:dyDescent="0.25">
      <c r="K11003" s="5"/>
      <c r="P11003" s="4" t="str">
        <f t="shared" si="213"/>
        <v/>
      </c>
    </row>
    <row r="11004" spans="11:16" x14ac:dyDescent="0.25">
      <c r="K11004" s="5"/>
      <c r="P11004" s="4" t="str">
        <f t="shared" si="213"/>
        <v/>
      </c>
    </row>
    <row r="11005" spans="11:16" x14ac:dyDescent="0.25">
      <c r="K11005" s="5"/>
      <c r="P11005" s="4" t="str">
        <f t="shared" si="213"/>
        <v/>
      </c>
    </row>
    <row r="11006" spans="11:16" x14ac:dyDescent="0.25">
      <c r="K11006" s="5"/>
      <c r="P11006" s="4" t="str">
        <f t="shared" si="213"/>
        <v/>
      </c>
    </row>
    <row r="11007" spans="11:16" x14ac:dyDescent="0.25">
      <c r="K11007" s="5"/>
      <c r="P11007" s="4" t="str">
        <f t="shared" si="213"/>
        <v/>
      </c>
    </row>
    <row r="11008" spans="11:16" x14ac:dyDescent="0.25">
      <c r="K11008" s="5"/>
      <c r="P11008" s="4" t="str">
        <f t="shared" si="213"/>
        <v/>
      </c>
    </row>
    <row r="11009" spans="11:16" x14ac:dyDescent="0.25">
      <c r="K11009" s="5"/>
      <c r="P11009" s="4" t="str">
        <f t="shared" si="213"/>
        <v/>
      </c>
    </row>
    <row r="11010" spans="11:16" x14ac:dyDescent="0.25">
      <c r="K11010" s="5"/>
      <c r="P11010" s="4" t="str">
        <f t="shared" si="213"/>
        <v/>
      </c>
    </row>
    <row r="11011" spans="11:16" x14ac:dyDescent="0.25">
      <c r="K11011" s="5"/>
      <c r="P11011" s="4" t="str">
        <f t="shared" ref="P11011:P11074" si="214">LEFT($A11011,22)</f>
        <v/>
      </c>
    </row>
    <row r="11012" spans="11:16" x14ac:dyDescent="0.25">
      <c r="K11012" s="5"/>
      <c r="P11012" s="4" t="str">
        <f t="shared" si="214"/>
        <v/>
      </c>
    </row>
    <row r="11013" spans="11:16" x14ac:dyDescent="0.25">
      <c r="K11013" s="5"/>
      <c r="P11013" s="4" t="str">
        <f t="shared" si="214"/>
        <v/>
      </c>
    </row>
    <row r="11014" spans="11:16" x14ac:dyDescent="0.25">
      <c r="K11014" s="5"/>
      <c r="P11014" s="4" t="str">
        <f t="shared" si="214"/>
        <v/>
      </c>
    </row>
    <row r="11015" spans="11:16" x14ac:dyDescent="0.25">
      <c r="K11015" s="5"/>
      <c r="P11015" s="4" t="str">
        <f t="shared" si="214"/>
        <v/>
      </c>
    </row>
    <row r="11016" spans="11:16" x14ac:dyDescent="0.25">
      <c r="K11016" s="5"/>
      <c r="P11016" s="4" t="str">
        <f t="shared" si="214"/>
        <v/>
      </c>
    </row>
    <row r="11017" spans="11:16" x14ac:dyDescent="0.25">
      <c r="K11017" s="5"/>
      <c r="P11017" s="4" t="str">
        <f t="shared" si="214"/>
        <v/>
      </c>
    </row>
    <row r="11018" spans="11:16" x14ac:dyDescent="0.25">
      <c r="K11018" s="5"/>
      <c r="P11018" s="4" t="str">
        <f t="shared" si="214"/>
        <v/>
      </c>
    </row>
    <row r="11019" spans="11:16" x14ac:dyDescent="0.25">
      <c r="K11019" s="5"/>
      <c r="P11019" s="4" t="str">
        <f t="shared" si="214"/>
        <v/>
      </c>
    </row>
    <row r="11020" spans="11:16" x14ac:dyDescent="0.25">
      <c r="K11020" s="5"/>
      <c r="P11020" s="4" t="str">
        <f t="shared" si="214"/>
        <v/>
      </c>
    </row>
    <row r="11021" spans="11:16" x14ac:dyDescent="0.25">
      <c r="K11021" s="5"/>
      <c r="P11021" s="4" t="str">
        <f t="shared" si="214"/>
        <v/>
      </c>
    </row>
    <row r="11022" spans="11:16" x14ac:dyDescent="0.25">
      <c r="K11022" s="5"/>
      <c r="P11022" s="4" t="str">
        <f t="shared" si="214"/>
        <v/>
      </c>
    </row>
    <row r="11023" spans="11:16" x14ac:dyDescent="0.25">
      <c r="K11023" s="5"/>
      <c r="P11023" s="4" t="str">
        <f t="shared" si="214"/>
        <v/>
      </c>
    </row>
    <row r="11024" spans="11:16" x14ac:dyDescent="0.25">
      <c r="K11024" s="5"/>
      <c r="P11024" s="4" t="str">
        <f t="shared" si="214"/>
        <v/>
      </c>
    </row>
    <row r="11025" spans="11:16" x14ac:dyDescent="0.25">
      <c r="K11025" s="5"/>
      <c r="P11025" s="4" t="str">
        <f t="shared" si="214"/>
        <v/>
      </c>
    </row>
    <row r="11026" spans="11:16" x14ac:dyDescent="0.25">
      <c r="K11026" s="5"/>
      <c r="P11026" s="4" t="str">
        <f t="shared" si="214"/>
        <v/>
      </c>
    </row>
    <row r="11027" spans="11:16" x14ac:dyDescent="0.25">
      <c r="K11027" s="5"/>
      <c r="P11027" s="4" t="str">
        <f t="shared" si="214"/>
        <v/>
      </c>
    </row>
    <row r="11028" spans="11:16" x14ac:dyDescent="0.25">
      <c r="K11028" s="5"/>
      <c r="P11028" s="4" t="str">
        <f t="shared" si="214"/>
        <v/>
      </c>
    </row>
    <row r="11029" spans="11:16" x14ac:dyDescent="0.25">
      <c r="K11029" s="5"/>
      <c r="P11029" s="4" t="str">
        <f t="shared" si="214"/>
        <v/>
      </c>
    </row>
    <row r="11030" spans="11:16" x14ac:dyDescent="0.25">
      <c r="K11030" s="5"/>
      <c r="P11030" s="4" t="str">
        <f t="shared" si="214"/>
        <v/>
      </c>
    </row>
    <row r="11031" spans="11:16" x14ac:dyDescent="0.25">
      <c r="K11031" s="5"/>
      <c r="P11031" s="4" t="str">
        <f t="shared" si="214"/>
        <v/>
      </c>
    </row>
    <row r="11032" spans="11:16" x14ac:dyDescent="0.25">
      <c r="K11032" s="5"/>
      <c r="P11032" s="4" t="str">
        <f t="shared" si="214"/>
        <v/>
      </c>
    </row>
    <row r="11033" spans="11:16" x14ac:dyDescent="0.25">
      <c r="K11033" s="5"/>
      <c r="P11033" s="4" t="str">
        <f t="shared" si="214"/>
        <v/>
      </c>
    </row>
    <row r="11034" spans="11:16" x14ac:dyDescent="0.25">
      <c r="K11034" s="5"/>
      <c r="P11034" s="4" t="str">
        <f t="shared" si="214"/>
        <v/>
      </c>
    </row>
    <row r="11035" spans="11:16" x14ac:dyDescent="0.25">
      <c r="K11035" s="5"/>
      <c r="P11035" s="4" t="str">
        <f t="shared" si="214"/>
        <v/>
      </c>
    </row>
    <row r="11036" spans="11:16" x14ac:dyDescent="0.25">
      <c r="K11036" s="5"/>
      <c r="P11036" s="4" t="str">
        <f t="shared" si="214"/>
        <v/>
      </c>
    </row>
    <row r="11037" spans="11:16" x14ac:dyDescent="0.25">
      <c r="K11037" s="5"/>
      <c r="P11037" s="4" t="str">
        <f t="shared" si="214"/>
        <v/>
      </c>
    </row>
    <row r="11038" spans="11:16" x14ac:dyDescent="0.25">
      <c r="K11038" s="5"/>
      <c r="P11038" s="4" t="str">
        <f t="shared" si="214"/>
        <v/>
      </c>
    </row>
    <row r="11039" spans="11:16" x14ac:dyDescent="0.25">
      <c r="K11039" s="5"/>
      <c r="P11039" s="4" t="str">
        <f t="shared" si="214"/>
        <v/>
      </c>
    </row>
    <row r="11040" spans="11:16" x14ac:dyDescent="0.25">
      <c r="K11040" s="5"/>
      <c r="P11040" s="4" t="str">
        <f t="shared" si="214"/>
        <v/>
      </c>
    </row>
    <row r="11041" spans="11:16" x14ac:dyDescent="0.25">
      <c r="K11041" s="5"/>
      <c r="P11041" s="4" t="str">
        <f t="shared" si="214"/>
        <v/>
      </c>
    </row>
    <row r="11042" spans="11:16" x14ac:dyDescent="0.25">
      <c r="K11042" s="5"/>
      <c r="P11042" s="4" t="str">
        <f t="shared" si="214"/>
        <v/>
      </c>
    </row>
    <row r="11043" spans="11:16" x14ac:dyDescent="0.25">
      <c r="K11043" s="5"/>
      <c r="P11043" s="4" t="str">
        <f t="shared" si="214"/>
        <v/>
      </c>
    </row>
    <row r="11044" spans="11:16" x14ac:dyDescent="0.25">
      <c r="K11044" s="5"/>
      <c r="P11044" s="4" t="str">
        <f t="shared" si="214"/>
        <v/>
      </c>
    </row>
    <row r="11045" spans="11:16" x14ac:dyDescent="0.25">
      <c r="K11045" s="5"/>
      <c r="P11045" s="4" t="str">
        <f t="shared" si="214"/>
        <v/>
      </c>
    </row>
    <row r="11046" spans="11:16" x14ac:dyDescent="0.25">
      <c r="K11046" s="5"/>
      <c r="P11046" s="4" t="str">
        <f t="shared" si="214"/>
        <v/>
      </c>
    </row>
    <row r="11047" spans="11:16" x14ac:dyDescent="0.25">
      <c r="K11047" s="5"/>
      <c r="P11047" s="4" t="str">
        <f t="shared" si="214"/>
        <v/>
      </c>
    </row>
    <row r="11048" spans="11:16" x14ac:dyDescent="0.25">
      <c r="K11048" s="5"/>
      <c r="P11048" s="4" t="str">
        <f t="shared" si="214"/>
        <v/>
      </c>
    </row>
    <row r="11049" spans="11:16" x14ac:dyDescent="0.25">
      <c r="K11049" s="5"/>
      <c r="P11049" s="4" t="str">
        <f t="shared" si="214"/>
        <v/>
      </c>
    </row>
    <row r="11050" spans="11:16" x14ac:dyDescent="0.25">
      <c r="K11050" s="5"/>
      <c r="P11050" s="4" t="str">
        <f t="shared" si="214"/>
        <v/>
      </c>
    </row>
    <row r="11051" spans="11:16" x14ac:dyDescent="0.25">
      <c r="K11051" s="5"/>
      <c r="P11051" s="4" t="str">
        <f t="shared" si="214"/>
        <v/>
      </c>
    </row>
    <row r="11052" spans="11:16" x14ac:dyDescent="0.25">
      <c r="K11052" s="5"/>
      <c r="P11052" s="4" t="str">
        <f t="shared" si="214"/>
        <v/>
      </c>
    </row>
    <row r="11053" spans="11:16" x14ac:dyDescent="0.25">
      <c r="K11053" s="5"/>
      <c r="P11053" s="4" t="str">
        <f t="shared" si="214"/>
        <v/>
      </c>
    </row>
    <row r="11054" spans="11:16" x14ac:dyDescent="0.25">
      <c r="K11054" s="5"/>
      <c r="P11054" s="4" t="str">
        <f t="shared" si="214"/>
        <v/>
      </c>
    </row>
    <row r="11055" spans="11:16" x14ac:dyDescent="0.25">
      <c r="K11055" s="5"/>
      <c r="P11055" s="4" t="str">
        <f t="shared" si="214"/>
        <v/>
      </c>
    </row>
    <row r="11056" spans="11:16" x14ac:dyDescent="0.25">
      <c r="K11056" s="5"/>
      <c r="P11056" s="4" t="str">
        <f t="shared" si="214"/>
        <v/>
      </c>
    </row>
    <row r="11057" spans="11:16" x14ac:dyDescent="0.25">
      <c r="K11057" s="5"/>
      <c r="P11057" s="4" t="str">
        <f t="shared" si="214"/>
        <v/>
      </c>
    </row>
    <row r="11058" spans="11:16" x14ac:dyDescent="0.25">
      <c r="K11058" s="5"/>
      <c r="P11058" s="4" t="str">
        <f t="shared" si="214"/>
        <v/>
      </c>
    </row>
    <row r="11059" spans="11:16" x14ac:dyDescent="0.25">
      <c r="K11059" s="5"/>
      <c r="P11059" s="4" t="str">
        <f t="shared" si="214"/>
        <v/>
      </c>
    </row>
    <row r="11060" spans="11:16" x14ac:dyDescent="0.25">
      <c r="K11060" s="5"/>
      <c r="P11060" s="4" t="str">
        <f t="shared" si="214"/>
        <v/>
      </c>
    </row>
    <row r="11061" spans="11:16" x14ac:dyDescent="0.25">
      <c r="K11061" s="5"/>
      <c r="P11061" s="4" t="str">
        <f t="shared" si="214"/>
        <v/>
      </c>
    </row>
    <row r="11062" spans="11:16" x14ac:dyDescent="0.25">
      <c r="K11062" s="5"/>
      <c r="P11062" s="4" t="str">
        <f t="shared" si="214"/>
        <v/>
      </c>
    </row>
    <row r="11063" spans="11:16" x14ac:dyDescent="0.25">
      <c r="K11063" s="5"/>
      <c r="P11063" s="4" t="str">
        <f t="shared" si="214"/>
        <v/>
      </c>
    </row>
    <row r="11064" spans="11:16" x14ac:dyDescent="0.25">
      <c r="K11064" s="5"/>
      <c r="P11064" s="4" t="str">
        <f t="shared" si="214"/>
        <v/>
      </c>
    </row>
    <row r="11065" spans="11:16" x14ac:dyDescent="0.25">
      <c r="K11065" s="5"/>
      <c r="P11065" s="4" t="str">
        <f t="shared" si="214"/>
        <v/>
      </c>
    </row>
    <row r="11066" spans="11:16" x14ac:dyDescent="0.25">
      <c r="K11066" s="5"/>
      <c r="P11066" s="4" t="str">
        <f t="shared" si="214"/>
        <v/>
      </c>
    </row>
    <row r="11067" spans="11:16" x14ac:dyDescent="0.25">
      <c r="K11067" s="5"/>
      <c r="P11067" s="4" t="str">
        <f t="shared" si="214"/>
        <v/>
      </c>
    </row>
    <row r="11068" spans="11:16" x14ac:dyDescent="0.25">
      <c r="K11068" s="5"/>
      <c r="P11068" s="4" t="str">
        <f t="shared" si="214"/>
        <v/>
      </c>
    </row>
    <row r="11069" spans="11:16" x14ac:dyDescent="0.25">
      <c r="K11069" s="5"/>
      <c r="P11069" s="4" t="str">
        <f t="shared" si="214"/>
        <v/>
      </c>
    </row>
    <row r="11070" spans="11:16" x14ac:dyDescent="0.25">
      <c r="K11070" s="5"/>
      <c r="P11070" s="4" t="str">
        <f t="shared" si="214"/>
        <v/>
      </c>
    </row>
    <row r="11071" spans="11:16" x14ac:dyDescent="0.25">
      <c r="K11071" s="5"/>
      <c r="P11071" s="4" t="str">
        <f t="shared" si="214"/>
        <v/>
      </c>
    </row>
    <row r="11072" spans="11:16" x14ac:dyDescent="0.25">
      <c r="K11072" s="5"/>
      <c r="P11072" s="4" t="str">
        <f t="shared" si="214"/>
        <v/>
      </c>
    </row>
    <row r="11073" spans="11:16" x14ac:dyDescent="0.25">
      <c r="K11073" s="5"/>
      <c r="P11073" s="4" t="str">
        <f t="shared" si="214"/>
        <v/>
      </c>
    </row>
    <row r="11074" spans="11:16" x14ac:dyDescent="0.25">
      <c r="K11074" s="5"/>
      <c r="P11074" s="4" t="str">
        <f t="shared" si="214"/>
        <v/>
      </c>
    </row>
    <row r="11075" spans="11:16" x14ac:dyDescent="0.25">
      <c r="K11075" s="5"/>
      <c r="P11075" s="4" t="str">
        <f t="shared" ref="P11075:P11138" si="215">LEFT($A11075,22)</f>
        <v/>
      </c>
    </row>
    <row r="11076" spans="11:16" x14ac:dyDescent="0.25">
      <c r="K11076" s="5"/>
      <c r="P11076" s="4" t="str">
        <f t="shared" si="215"/>
        <v/>
      </c>
    </row>
    <row r="11077" spans="11:16" x14ac:dyDescent="0.25">
      <c r="K11077" s="5"/>
      <c r="P11077" s="4" t="str">
        <f t="shared" si="215"/>
        <v/>
      </c>
    </row>
    <row r="11078" spans="11:16" x14ac:dyDescent="0.25">
      <c r="K11078" s="5"/>
      <c r="P11078" s="4" t="str">
        <f t="shared" si="215"/>
        <v/>
      </c>
    </row>
    <row r="11079" spans="11:16" x14ac:dyDescent="0.25">
      <c r="K11079" s="5"/>
      <c r="P11079" s="4" t="str">
        <f t="shared" si="215"/>
        <v/>
      </c>
    </row>
    <row r="11080" spans="11:16" x14ac:dyDescent="0.25">
      <c r="K11080" s="5"/>
      <c r="P11080" s="4" t="str">
        <f t="shared" si="215"/>
        <v/>
      </c>
    </row>
    <row r="11081" spans="11:16" x14ac:dyDescent="0.25">
      <c r="K11081" s="5"/>
      <c r="P11081" s="4" t="str">
        <f t="shared" si="215"/>
        <v/>
      </c>
    </row>
    <row r="11082" spans="11:16" x14ac:dyDescent="0.25">
      <c r="K11082" s="5"/>
      <c r="P11082" s="4" t="str">
        <f t="shared" si="215"/>
        <v/>
      </c>
    </row>
    <row r="11083" spans="11:16" x14ac:dyDescent="0.25">
      <c r="K11083" s="5"/>
      <c r="P11083" s="4" t="str">
        <f t="shared" si="215"/>
        <v/>
      </c>
    </row>
    <row r="11084" spans="11:16" x14ac:dyDescent="0.25">
      <c r="K11084" s="5"/>
      <c r="P11084" s="4" t="str">
        <f t="shared" si="215"/>
        <v/>
      </c>
    </row>
    <row r="11085" spans="11:16" x14ac:dyDescent="0.25">
      <c r="K11085" s="5"/>
      <c r="P11085" s="4" t="str">
        <f t="shared" si="215"/>
        <v/>
      </c>
    </row>
    <row r="11086" spans="11:16" x14ac:dyDescent="0.25">
      <c r="K11086" s="5"/>
      <c r="P11086" s="4" t="str">
        <f t="shared" si="215"/>
        <v/>
      </c>
    </row>
    <row r="11087" spans="11:16" x14ac:dyDescent="0.25">
      <c r="K11087" s="5"/>
      <c r="P11087" s="4" t="str">
        <f t="shared" si="215"/>
        <v/>
      </c>
    </row>
    <row r="11088" spans="11:16" x14ac:dyDescent="0.25">
      <c r="K11088" s="5"/>
      <c r="P11088" s="4" t="str">
        <f t="shared" si="215"/>
        <v/>
      </c>
    </row>
    <row r="11089" spans="11:16" x14ac:dyDescent="0.25">
      <c r="K11089" s="5"/>
      <c r="P11089" s="4" t="str">
        <f t="shared" si="215"/>
        <v/>
      </c>
    </row>
    <row r="11090" spans="11:16" x14ac:dyDescent="0.25">
      <c r="K11090" s="5"/>
      <c r="P11090" s="4" t="str">
        <f t="shared" si="215"/>
        <v/>
      </c>
    </row>
    <row r="11091" spans="11:16" x14ac:dyDescent="0.25">
      <c r="K11091" s="5"/>
      <c r="P11091" s="4" t="str">
        <f t="shared" si="215"/>
        <v/>
      </c>
    </row>
    <row r="11092" spans="11:16" x14ac:dyDescent="0.25">
      <c r="K11092" s="5"/>
      <c r="P11092" s="4" t="str">
        <f t="shared" si="215"/>
        <v/>
      </c>
    </row>
    <row r="11093" spans="11:16" x14ac:dyDescent="0.25">
      <c r="K11093" s="5"/>
      <c r="P11093" s="4" t="str">
        <f t="shared" si="215"/>
        <v/>
      </c>
    </row>
    <row r="11094" spans="11:16" x14ac:dyDescent="0.25">
      <c r="K11094" s="5"/>
      <c r="P11094" s="4" t="str">
        <f t="shared" si="215"/>
        <v/>
      </c>
    </row>
    <row r="11095" spans="11:16" x14ac:dyDescent="0.25">
      <c r="K11095" s="5"/>
      <c r="P11095" s="4" t="str">
        <f t="shared" si="215"/>
        <v/>
      </c>
    </row>
    <row r="11096" spans="11:16" x14ac:dyDescent="0.25">
      <c r="K11096" s="5"/>
      <c r="P11096" s="4" t="str">
        <f t="shared" si="215"/>
        <v/>
      </c>
    </row>
    <row r="11097" spans="11:16" x14ac:dyDescent="0.25">
      <c r="K11097" s="5"/>
      <c r="P11097" s="4" t="str">
        <f t="shared" si="215"/>
        <v/>
      </c>
    </row>
    <row r="11098" spans="11:16" x14ac:dyDescent="0.25">
      <c r="K11098" s="5"/>
      <c r="P11098" s="4" t="str">
        <f t="shared" si="215"/>
        <v/>
      </c>
    </row>
    <row r="11099" spans="11:16" x14ac:dyDescent="0.25">
      <c r="K11099" s="5"/>
      <c r="P11099" s="4" t="str">
        <f t="shared" si="215"/>
        <v/>
      </c>
    </row>
    <row r="11100" spans="11:16" x14ac:dyDescent="0.25">
      <c r="K11100" s="5"/>
      <c r="P11100" s="4" t="str">
        <f t="shared" si="215"/>
        <v/>
      </c>
    </row>
    <row r="11101" spans="11:16" x14ac:dyDescent="0.25">
      <c r="K11101" s="5"/>
      <c r="P11101" s="4" t="str">
        <f t="shared" si="215"/>
        <v/>
      </c>
    </row>
    <row r="11102" spans="11:16" x14ac:dyDescent="0.25">
      <c r="K11102" s="5"/>
      <c r="P11102" s="4" t="str">
        <f t="shared" si="215"/>
        <v/>
      </c>
    </row>
    <row r="11103" spans="11:16" x14ac:dyDescent="0.25">
      <c r="K11103" s="5"/>
      <c r="P11103" s="4" t="str">
        <f t="shared" si="215"/>
        <v/>
      </c>
    </row>
    <row r="11104" spans="11:16" x14ac:dyDescent="0.25">
      <c r="K11104" s="5"/>
      <c r="P11104" s="4" t="str">
        <f t="shared" si="215"/>
        <v/>
      </c>
    </row>
    <row r="11105" spans="11:16" x14ac:dyDescent="0.25">
      <c r="K11105" s="5"/>
      <c r="P11105" s="4" t="str">
        <f t="shared" si="215"/>
        <v/>
      </c>
    </row>
    <row r="11106" spans="11:16" x14ac:dyDescent="0.25">
      <c r="K11106" s="5"/>
      <c r="P11106" s="4" t="str">
        <f t="shared" si="215"/>
        <v/>
      </c>
    </row>
    <row r="11107" spans="11:16" x14ac:dyDescent="0.25">
      <c r="K11107" s="5"/>
      <c r="P11107" s="4" t="str">
        <f t="shared" si="215"/>
        <v/>
      </c>
    </row>
    <row r="11108" spans="11:16" x14ac:dyDescent="0.25">
      <c r="K11108" s="5"/>
      <c r="P11108" s="4" t="str">
        <f t="shared" si="215"/>
        <v/>
      </c>
    </row>
    <row r="11109" spans="11:16" x14ac:dyDescent="0.25">
      <c r="K11109" s="5"/>
      <c r="P11109" s="4" t="str">
        <f t="shared" si="215"/>
        <v/>
      </c>
    </row>
    <row r="11110" spans="11:16" x14ac:dyDescent="0.25">
      <c r="K11110" s="5"/>
      <c r="P11110" s="4" t="str">
        <f t="shared" si="215"/>
        <v/>
      </c>
    </row>
    <row r="11111" spans="11:16" x14ac:dyDescent="0.25">
      <c r="K11111" s="5"/>
      <c r="P11111" s="4" t="str">
        <f t="shared" si="215"/>
        <v/>
      </c>
    </row>
    <row r="11112" spans="11:16" x14ac:dyDescent="0.25">
      <c r="K11112" s="5"/>
      <c r="P11112" s="4" t="str">
        <f t="shared" si="215"/>
        <v/>
      </c>
    </row>
    <row r="11113" spans="11:16" x14ac:dyDescent="0.25">
      <c r="K11113" s="5"/>
      <c r="P11113" s="4" t="str">
        <f t="shared" si="215"/>
        <v/>
      </c>
    </row>
    <row r="11114" spans="11:16" x14ac:dyDescent="0.25">
      <c r="K11114" s="5"/>
      <c r="P11114" s="4" t="str">
        <f t="shared" si="215"/>
        <v/>
      </c>
    </row>
    <row r="11115" spans="11:16" x14ac:dyDescent="0.25">
      <c r="K11115" s="5"/>
      <c r="P11115" s="4" t="str">
        <f t="shared" si="215"/>
        <v/>
      </c>
    </row>
    <row r="11116" spans="11:16" x14ac:dyDescent="0.25">
      <c r="K11116" s="5"/>
      <c r="P11116" s="4" t="str">
        <f t="shared" si="215"/>
        <v/>
      </c>
    </row>
    <row r="11117" spans="11:16" x14ac:dyDescent="0.25">
      <c r="K11117" s="5"/>
      <c r="P11117" s="4" t="str">
        <f t="shared" si="215"/>
        <v/>
      </c>
    </row>
    <row r="11118" spans="11:16" x14ac:dyDescent="0.25">
      <c r="K11118" s="5"/>
      <c r="P11118" s="4" t="str">
        <f t="shared" si="215"/>
        <v/>
      </c>
    </row>
    <row r="11119" spans="11:16" x14ac:dyDescent="0.25">
      <c r="K11119" s="5"/>
      <c r="P11119" s="4" t="str">
        <f t="shared" si="215"/>
        <v/>
      </c>
    </row>
    <row r="11120" spans="11:16" x14ac:dyDescent="0.25">
      <c r="K11120" s="5"/>
      <c r="P11120" s="4" t="str">
        <f t="shared" si="215"/>
        <v/>
      </c>
    </row>
    <row r="11121" spans="11:16" x14ac:dyDescent="0.25">
      <c r="K11121" s="5"/>
      <c r="P11121" s="4" t="str">
        <f t="shared" si="215"/>
        <v/>
      </c>
    </row>
    <row r="11122" spans="11:16" x14ac:dyDescent="0.25">
      <c r="K11122" s="5"/>
      <c r="P11122" s="4" t="str">
        <f t="shared" si="215"/>
        <v/>
      </c>
    </row>
    <row r="11123" spans="11:16" x14ac:dyDescent="0.25">
      <c r="K11123" s="5"/>
      <c r="P11123" s="4" t="str">
        <f t="shared" si="215"/>
        <v/>
      </c>
    </row>
    <row r="11124" spans="11:16" x14ac:dyDescent="0.25">
      <c r="K11124" s="5"/>
      <c r="P11124" s="4" t="str">
        <f t="shared" si="215"/>
        <v/>
      </c>
    </row>
    <row r="11125" spans="11:16" x14ac:dyDescent="0.25">
      <c r="K11125" s="5"/>
      <c r="P11125" s="4" t="str">
        <f t="shared" si="215"/>
        <v/>
      </c>
    </row>
    <row r="11126" spans="11:16" x14ac:dyDescent="0.25">
      <c r="K11126" s="5"/>
      <c r="P11126" s="4" t="str">
        <f t="shared" si="215"/>
        <v/>
      </c>
    </row>
    <row r="11127" spans="11:16" x14ac:dyDescent="0.25">
      <c r="K11127" s="5"/>
      <c r="P11127" s="4" t="str">
        <f t="shared" si="215"/>
        <v/>
      </c>
    </row>
    <row r="11128" spans="11:16" x14ac:dyDescent="0.25">
      <c r="K11128" s="5"/>
      <c r="P11128" s="4" t="str">
        <f t="shared" si="215"/>
        <v/>
      </c>
    </row>
    <row r="11129" spans="11:16" x14ac:dyDescent="0.25">
      <c r="K11129" s="5"/>
      <c r="P11129" s="4" t="str">
        <f t="shared" si="215"/>
        <v/>
      </c>
    </row>
    <row r="11130" spans="11:16" x14ac:dyDescent="0.25">
      <c r="K11130" s="5"/>
      <c r="P11130" s="4" t="str">
        <f t="shared" si="215"/>
        <v/>
      </c>
    </row>
    <row r="11131" spans="11:16" x14ac:dyDescent="0.25">
      <c r="K11131" s="5"/>
      <c r="P11131" s="4" t="str">
        <f t="shared" si="215"/>
        <v/>
      </c>
    </row>
    <row r="11132" spans="11:16" x14ac:dyDescent="0.25">
      <c r="K11132" s="5"/>
      <c r="P11132" s="4" t="str">
        <f t="shared" si="215"/>
        <v/>
      </c>
    </row>
    <row r="11133" spans="11:16" x14ac:dyDescent="0.25">
      <c r="K11133" s="5"/>
      <c r="P11133" s="4" t="str">
        <f t="shared" si="215"/>
        <v/>
      </c>
    </row>
    <row r="11134" spans="11:16" x14ac:dyDescent="0.25">
      <c r="K11134" s="5"/>
      <c r="P11134" s="4" t="str">
        <f t="shared" si="215"/>
        <v/>
      </c>
    </row>
    <row r="11135" spans="11:16" x14ac:dyDescent="0.25">
      <c r="K11135" s="5"/>
      <c r="P11135" s="4" t="str">
        <f t="shared" si="215"/>
        <v/>
      </c>
    </row>
    <row r="11136" spans="11:16" x14ac:dyDescent="0.25">
      <c r="K11136" s="5"/>
      <c r="P11136" s="4" t="str">
        <f t="shared" si="215"/>
        <v/>
      </c>
    </row>
    <row r="11137" spans="11:16" x14ac:dyDescent="0.25">
      <c r="K11137" s="5"/>
      <c r="P11137" s="4" t="str">
        <f t="shared" si="215"/>
        <v/>
      </c>
    </row>
    <row r="11138" spans="11:16" x14ac:dyDescent="0.25">
      <c r="K11138" s="5"/>
      <c r="P11138" s="4" t="str">
        <f t="shared" si="215"/>
        <v/>
      </c>
    </row>
    <row r="11139" spans="11:16" x14ac:dyDescent="0.25">
      <c r="K11139" s="5"/>
      <c r="P11139" s="4" t="str">
        <f t="shared" ref="P11139:P11202" si="216">LEFT($A11139,22)</f>
        <v/>
      </c>
    </row>
    <row r="11140" spans="11:16" x14ac:dyDescent="0.25">
      <c r="K11140" s="5"/>
      <c r="P11140" s="4" t="str">
        <f t="shared" si="216"/>
        <v/>
      </c>
    </row>
    <row r="11141" spans="11:16" x14ac:dyDescent="0.25">
      <c r="K11141" s="5"/>
      <c r="P11141" s="4" t="str">
        <f t="shared" si="216"/>
        <v/>
      </c>
    </row>
    <row r="11142" spans="11:16" x14ac:dyDescent="0.25">
      <c r="K11142" s="5"/>
      <c r="P11142" s="4" t="str">
        <f t="shared" si="216"/>
        <v/>
      </c>
    </row>
    <row r="11143" spans="11:16" x14ac:dyDescent="0.25">
      <c r="K11143" s="5"/>
      <c r="P11143" s="4" t="str">
        <f t="shared" si="216"/>
        <v/>
      </c>
    </row>
    <row r="11144" spans="11:16" x14ac:dyDescent="0.25">
      <c r="K11144" s="5"/>
      <c r="P11144" s="4" t="str">
        <f t="shared" si="216"/>
        <v/>
      </c>
    </row>
    <row r="11145" spans="11:16" x14ac:dyDescent="0.25">
      <c r="K11145" s="5"/>
      <c r="P11145" s="4" t="str">
        <f t="shared" si="216"/>
        <v/>
      </c>
    </row>
    <row r="11146" spans="11:16" x14ac:dyDescent="0.25">
      <c r="K11146" s="5"/>
      <c r="P11146" s="4" t="str">
        <f t="shared" si="216"/>
        <v/>
      </c>
    </row>
    <row r="11147" spans="11:16" x14ac:dyDescent="0.25">
      <c r="K11147" s="5"/>
      <c r="P11147" s="4" t="str">
        <f t="shared" si="216"/>
        <v/>
      </c>
    </row>
    <row r="11148" spans="11:16" x14ac:dyDescent="0.25">
      <c r="K11148" s="5"/>
      <c r="P11148" s="4" t="str">
        <f t="shared" si="216"/>
        <v/>
      </c>
    </row>
    <row r="11149" spans="11:16" x14ac:dyDescent="0.25">
      <c r="K11149" s="5"/>
      <c r="P11149" s="4" t="str">
        <f t="shared" si="216"/>
        <v/>
      </c>
    </row>
    <row r="11150" spans="11:16" x14ac:dyDescent="0.25">
      <c r="K11150" s="5"/>
      <c r="P11150" s="4" t="str">
        <f t="shared" si="216"/>
        <v/>
      </c>
    </row>
    <row r="11151" spans="11:16" x14ac:dyDescent="0.25">
      <c r="K11151" s="5"/>
      <c r="P11151" s="4" t="str">
        <f t="shared" si="216"/>
        <v/>
      </c>
    </row>
    <row r="11152" spans="11:16" x14ac:dyDescent="0.25">
      <c r="K11152" s="5"/>
      <c r="P11152" s="4" t="str">
        <f t="shared" si="216"/>
        <v/>
      </c>
    </row>
    <row r="11153" spans="11:16" x14ac:dyDescent="0.25">
      <c r="K11153" s="5"/>
      <c r="P11153" s="4" t="str">
        <f t="shared" si="216"/>
        <v/>
      </c>
    </row>
    <row r="11154" spans="11:16" x14ac:dyDescent="0.25">
      <c r="K11154" s="5"/>
      <c r="P11154" s="4" t="str">
        <f t="shared" si="216"/>
        <v/>
      </c>
    </row>
    <row r="11155" spans="11:16" x14ac:dyDescent="0.25">
      <c r="K11155" s="5"/>
      <c r="P11155" s="4" t="str">
        <f t="shared" si="216"/>
        <v/>
      </c>
    </row>
    <row r="11156" spans="11:16" x14ac:dyDescent="0.25">
      <c r="K11156" s="5"/>
      <c r="P11156" s="4" t="str">
        <f t="shared" si="216"/>
        <v/>
      </c>
    </row>
    <row r="11157" spans="11:16" x14ac:dyDescent="0.25">
      <c r="K11157" s="5"/>
      <c r="P11157" s="4" t="str">
        <f t="shared" si="216"/>
        <v/>
      </c>
    </row>
    <row r="11158" spans="11:16" x14ac:dyDescent="0.25">
      <c r="K11158" s="5"/>
      <c r="P11158" s="4" t="str">
        <f t="shared" si="216"/>
        <v/>
      </c>
    </row>
    <row r="11159" spans="11:16" x14ac:dyDescent="0.25">
      <c r="K11159" s="5"/>
      <c r="P11159" s="4" t="str">
        <f t="shared" si="216"/>
        <v/>
      </c>
    </row>
    <row r="11160" spans="11:16" x14ac:dyDescent="0.25">
      <c r="K11160" s="5"/>
      <c r="P11160" s="4" t="str">
        <f t="shared" si="216"/>
        <v/>
      </c>
    </row>
    <row r="11161" spans="11:16" x14ac:dyDescent="0.25">
      <c r="K11161" s="5"/>
      <c r="P11161" s="4" t="str">
        <f t="shared" si="216"/>
        <v/>
      </c>
    </row>
    <row r="11162" spans="11:16" x14ac:dyDescent="0.25">
      <c r="K11162" s="5"/>
      <c r="P11162" s="4" t="str">
        <f t="shared" si="216"/>
        <v/>
      </c>
    </row>
    <row r="11163" spans="11:16" x14ac:dyDescent="0.25">
      <c r="K11163" s="5"/>
      <c r="P11163" s="4" t="str">
        <f t="shared" si="216"/>
        <v/>
      </c>
    </row>
    <row r="11164" spans="11:16" x14ac:dyDescent="0.25">
      <c r="K11164" s="5"/>
      <c r="P11164" s="4" t="str">
        <f t="shared" si="216"/>
        <v/>
      </c>
    </row>
    <row r="11165" spans="11:16" x14ac:dyDescent="0.25">
      <c r="K11165" s="5"/>
      <c r="P11165" s="4" t="str">
        <f t="shared" si="216"/>
        <v/>
      </c>
    </row>
    <row r="11166" spans="11:16" x14ac:dyDescent="0.25">
      <c r="K11166" s="5"/>
      <c r="P11166" s="4" t="str">
        <f t="shared" si="216"/>
        <v/>
      </c>
    </row>
    <row r="11167" spans="11:16" x14ac:dyDescent="0.25">
      <c r="K11167" s="5"/>
      <c r="P11167" s="4" t="str">
        <f t="shared" si="216"/>
        <v/>
      </c>
    </row>
    <row r="11168" spans="11:16" x14ac:dyDescent="0.25">
      <c r="K11168" s="5"/>
      <c r="P11168" s="4" t="str">
        <f t="shared" si="216"/>
        <v/>
      </c>
    </row>
    <row r="11169" spans="11:16" x14ac:dyDescent="0.25">
      <c r="K11169" s="5"/>
      <c r="P11169" s="4" t="str">
        <f t="shared" si="216"/>
        <v/>
      </c>
    </row>
    <row r="11170" spans="11:16" x14ac:dyDescent="0.25">
      <c r="K11170" s="5"/>
      <c r="P11170" s="4" t="str">
        <f t="shared" si="216"/>
        <v/>
      </c>
    </row>
    <row r="11171" spans="11:16" x14ac:dyDescent="0.25">
      <c r="K11171" s="5"/>
      <c r="P11171" s="4" t="str">
        <f t="shared" si="216"/>
        <v/>
      </c>
    </row>
    <row r="11172" spans="11:16" x14ac:dyDescent="0.25">
      <c r="K11172" s="5"/>
      <c r="P11172" s="4" t="str">
        <f t="shared" si="216"/>
        <v/>
      </c>
    </row>
    <row r="11173" spans="11:16" x14ac:dyDescent="0.25">
      <c r="K11173" s="5"/>
      <c r="P11173" s="4" t="str">
        <f t="shared" si="216"/>
        <v/>
      </c>
    </row>
    <row r="11174" spans="11:16" x14ac:dyDescent="0.25">
      <c r="K11174" s="5"/>
      <c r="P11174" s="4" t="str">
        <f t="shared" si="216"/>
        <v/>
      </c>
    </row>
    <row r="11175" spans="11:16" x14ac:dyDescent="0.25">
      <c r="K11175" s="5"/>
      <c r="P11175" s="4" t="str">
        <f t="shared" si="216"/>
        <v/>
      </c>
    </row>
    <row r="11176" spans="11:16" x14ac:dyDescent="0.25">
      <c r="K11176" s="5"/>
      <c r="P11176" s="4" t="str">
        <f t="shared" si="216"/>
        <v/>
      </c>
    </row>
    <row r="11177" spans="11:16" x14ac:dyDescent="0.25">
      <c r="K11177" s="5"/>
      <c r="P11177" s="4" t="str">
        <f t="shared" si="216"/>
        <v/>
      </c>
    </row>
    <row r="11178" spans="11:16" x14ac:dyDescent="0.25">
      <c r="K11178" s="5"/>
      <c r="P11178" s="4" t="str">
        <f t="shared" si="216"/>
        <v/>
      </c>
    </row>
    <row r="11179" spans="11:16" x14ac:dyDescent="0.25">
      <c r="K11179" s="5"/>
      <c r="P11179" s="4" t="str">
        <f t="shared" si="216"/>
        <v/>
      </c>
    </row>
    <row r="11180" spans="11:16" x14ac:dyDescent="0.25">
      <c r="K11180" s="5"/>
      <c r="P11180" s="4" t="str">
        <f t="shared" si="216"/>
        <v/>
      </c>
    </row>
    <row r="11181" spans="11:16" x14ac:dyDescent="0.25">
      <c r="K11181" s="5"/>
      <c r="P11181" s="4" t="str">
        <f t="shared" si="216"/>
        <v/>
      </c>
    </row>
    <row r="11182" spans="11:16" x14ac:dyDescent="0.25">
      <c r="K11182" s="5"/>
      <c r="P11182" s="4" t="str">
        <f t="shared" si="216"/>
        <v/>
      </c>
    </row>
    <row r="11183" spans="11:16" x14ac:dyDescent="0.25">
      <c r="K11183" s="5"/>
      <c r="P11183" s="4" t="str">
        <f t="shared" si="216"/>
        <v/>
      </c>
    </row>
    <row r="11184" spans="11:16" x14ac:dyDescent="0.25">
      <c r="K11184" s="5"/>
      <c r="P11184" s="4" t="str">
        <f t="shared" si="216"/>
        <v/>
      </c>
    </row>
    <row r="11185" spans="11:16" x14ac:dyDescent="0.25">
      <c r="K11185" s="5"/>
      <c r="P11185" s="4" t="str">
        <f t="shared" si="216"/>
        <v/>
      </c>
    </row>
    <row r="11186" spans="11:16" x14ac:dyDescent="0.25">
      <c r="K11186" s="5"/>
      <c r="P11186" s="4" t="str">
        <f t="shared" si="216"/>
        <v/>
      </c>
    </row>
    <row r="11187" spans="11:16" x14ac:dyDescent="0.25">
      <c r="K11187" s="5"/>
      <c r="P11187" s="4" t="str">
        <f t="shared" si="216"/>
        <v/>
      </c>
    </row>
    <row r="11188" spans="11:16" x14ac:dyDescent="0.25">
      <c r="K11188" s="5"/>
      <c r="P11188" s="4" t="str">
        <f t="shared" si="216"/>
        <v/>
      </c>
    </row>
    <row r="11189" spans="11:16" x14ac:dyDescent="0.25">
      <c r="K11189" s="5"/>
      <c r="P11189" s="4" t="str">
        <f t="shared" si="216"/>
        <v/>
      </c>
    </row>
    <row r="11190" spans="11:16" x14ac:dyDescent="0.25">
      <c r="K11190" s="5"/>
      <c r="P11190" s="4" t="str">
        <f t="shared" si="216"/>
        <v/>
      </c>
    </row>
    <row r="11191" spans="11:16" x14ac:dyDescent="0.25">
      <c r="K11191" s="5"/>
      <c r="P11191" s="4" t="str">
        <f t="shared" si="216"/>
        <v/>
      </c>
    </row>
    <row r="11192" spans="11:16" x14ac:dyDescent="0.25">
      <c r="K11192" s="5"/>
      <c r="P11192" s="4" t="str">
        <f t="shared" si="216"/>
        <v/>
      </c>
    </row>
    <row r="11193" spans="11:16" x14ac:dyDescent="0.25">
      <c r="K11193" s="5"/>
      <c r="P11193" s="4" t="str">
        <f t="shared" si="216"/>
        <v/>
      </c>
    </row>
    <row r="11194" spans="11:16" x14ac:dyDescent="0.25">
      <c r="K11194" s="5"/>
      <c r="P11194" s="4" t="str">
        <f t="shared" si="216"/>
        <v/>
      </c>
    </row>
    <row r="11195" spans="11:16" x14ac:dyDescent="0.25">
      <c r="K11195" s="5"/>
      <c r="P11195" s="4" t="str">
        <f t="shared" si="216"/>
        <v/>
      </c>
    </row>
    <row r="11196" spans="11:16" x14ac:dyDescent="0.25">
      <c r="K11196" s="5"/>
      <c r="P11196" s="4" t="str">
        <f t="shared" si="216"/>
        <v/>
      </c>
    </row>
    <row r="11197" spans="11:16" x14ac:dyDescent="0.25">
      <c r="K11197" s="5"/>
      <c r="P11197" s="4" t="str">
        <f t="shared" si="216"/>
        <v/>
      </c>
    </row>
    <row r="11198" spans="11:16" x14ac:dyDescent="0.25">
      <c r="K11198" s="5"/>
      <c r="P11198" s="4" t="str">
        <f t="shared" si="216"/>
        <v/>
      </c>
    </row>
    <row r="11199" spans="11:16" x14ac:dyDescent="0.25">
      <c r="K11199" s="5"/>
      <c r="P11199" s="4" t="str">
        <f t="shared" si="216"/>
        <v/>
      </c>
    </row>
    <row r="11200" spans="11:16" x14ac:dyDescent="0.25">
      <c r="K11200" s="5"/>
      <c r="P11200" s="4" t="str">
        <f t="shared" si="216"/>
        <v/>
      </c>
    </row>
    <row r="11201" spans="11:16" x14ac:dyDescent="0.25">
      <c r="K11201" s="5"/>
      <c r="P11201" s="4" t="str">
        <f t="shared" si="216"/>
        <v/>
      </c>
    </row>
    <row r="11202" spans="11:16" x14ac:dyDescent="0.25">
      <c r="K11202" s="5"/>
      <c r="P11202" s="4" t="str">
        <f t="shared" si="216"/>
        <v/>
      </c>
    </row>
    <row r="11203" spans="11:16" x14ac:dyDescent="0.25">
      <c r="K11203" s="5"/>
      <c r="P11203" s="4" t="str">
        <f t="shared" ref="P11203:P11266" si="217">LEFT($A11203,22)</f>
        <v/>
      </c>
    </row>
    <row r="11204" spans="11:16" x14ac:dyDescent="0.25">
      <c r="K11204" s="5"/>
      <c r="P11204" s="4" t="str">
        <f t="shared" si="217"/>
        <v/>
      </c>
    </row>
    <row r="11205" spans="11:16" x14ac:dyDescent="0.25">
      <c r="K11205" s="5"/>
      <c r="P11205" s="4" t="str">
        <f t="shared" si="217"/>
        <v/>
      </c>
    </row>
    <row r="11206" spans="11:16" x14ac:dyDescent="0.25">
      <c r="K11206" s="5"/>
      <c r="P11206" s="4" t="str">
        <f t="shared" si="217"/>
        <v/>
      </c>
    </row>
    <row r="11207" spans="11:16" x14ac:dyDescent="0.25">
      <c r="K11207" s="5"/>
      <c r="P11207" s="4" t="str">
        <f t="shared" si="217"/>
        <v/>
      </c>
    </row>
    <row r="11208" spans="11:16" x14ac:dyDescent="0.25">
      <c r="K11208" s="5"/>
      <c r="P11208" s="4" t="str">
        <f t="shared" si="217"/>
        <v/>
      </c>
    </row>
    <row r="11209" spans="11:16" x14ac:dyDescent="0.25">
      <c r="K11209" s="5"/>
      <c r="P11209" s="4" t="str">
        <f t="shared" si="217"/>
        <v/>
      </c>
    </row>
    <row r="11210" spans="11:16" x14ac:dyDescent="0.25">
      <c r="K11210" s="5"/>
      <c r="P11210" s="4" t="str">
        <f t="shared" si="217"/>
        <v/>
      </c>
    </row>
    <row r="11211" spans="11:16" x14ac:dyDescent="0.25">
      <c r="K11211" s="5"/>
      <c r="P11211" s="4" t="str">
        <f t="shared" si="217"/>
        <v/>
      </c>
    </row>
    <row r="11212" spans="11:16" x14ac:dyDescent="0.25">
      <c r="K11212" s="5"/>
      <c r="P11212" s="4" t="str">
        <f t="shared" si="217"/>
        <v/>
      </c>
    </row>
    <row r="11213" spans="11:16" x14ac:dyDescent="0.25">
      <c r="K11213" s="5"/>
      <c r="P11213" s="4" t="str">
        <f t="shared" si="217"/>
        <v/>
      </c>
    </row>
    <row r="11214" spans="11:16" x14ac:dyDescent="0.25">
      <c r="K11214" s="5"/>
      <c r="P11214" s="4" t="str">
        <f t="shared" si="217"/>
        <v/>
      </c>
    </row>
    <row r="11215" spans="11:16" x14ac:dyDescent="0.25">
      <c r="K11215" s="5"/>
      <c r="P11215" s="4" t="str">
        <f t="shared" si="217"/>
        <v/>
      </c>
    </row>
    <row r="11216" spans="11:16" x14ac:dyDescent="0.25">
      <c r="K11216" s="5"/>
      <c r="P11216" s="4" t="str">
        <f t="shared" si="217"/>
        <v/>
      </c>
    </row>
    <row r="11217" spans="11:16" x14ac:dyDescent="0.25">
      <c r="K11217" s="5"/>
      <c r="P11217" s="4" t="str">
        <f t="shared" si="217"/>
        <v/>
      </c>
    </row>
    <row r="11218" spans="11:16" x14ac:dyDescent="0.25">
      <c r="K11218" s="5"/>
      <c r="P11218" s="4" t="str">
        <f t="shared" si="217"/>
        <v/>
      </c>
    </row>
    <row r="11219" spans="11:16" x14ac:dyDescent="0.25">
      <c r="K11219" s="5"/>
      <c r="P11219" s="4" t="str">
        <f t="shared" si="217"/>
        <v/>
      </c>
    </row>
    <row r="11220" spans="11:16" x14ac:dyDescent="0.25">
      <c r="K11220" s="5"/>
      <c r="P11220" s="4" t="str">
        <f t="shared" si="217"/>
        <v/>
      </c>
    </row>
    <row r="11221" spans="11:16" x14ac:dyDescent="0.25">
      <c r="K11221" s="5"/>
      <c r="P11221" s="4" t="str">
        <f t="shared" si="217"/>
        <v/>
      </c>
    </row>
    <row r="11222" spans="11:16" x14ac:dyDescent="0.25">
      <c r="K11222" s="5"/>
      <c r="P11222" s="4" t="str">
        <f t="shared" si="217"/>
        <v/>
      </c>
    </row>
    <row r="11223" spans="11:16" x14ac:dyDescent="0.25">
      <c r="K11223" s="5"/>
      <c r="P11223" s="4" t="str">
        <f t="shared" si="217"/>
        <v/>
      </c>
    </row>
    <row r="11224" spans="11:16" x14ac:dyDescent="0.25">
      <c r="K11224" s="5"/>
      <c r="P11224" s="4" t="str">
        <f t="shared" si="217"/>
        <v/>
      </c>
    </row>
    <row r="11225" spans="11:16" x14ac:dyDescent="0.25">
      <c r="K11225" s="5"/>
      <c r="P11225" s="4" t="str">
        <f t="shared" si="217"/>
        <v/>
      </c>
    </row>
    <row r="11226" spans="11:16" x14ac:dyDescent="0.25">
      <c r="K11226" s="5"/>
      <c r="P11226" s="4" t="str">
        <f t="shared" si="217"/>
        <v/>
      </c>
    </row>
    <row r="11227" spans="11:16" x14ac:dyDescent="0.25">
      <c r="K11227" s="5"/>
      <c r="P11227" s="4" t="str">
        <f t="shared" si="217"/>
        <v/>
      </c>
    </row>
    <row r="11228" spans="11:16" x14ac:dyDescent="0.25">
      <c r="K11228" s="5"/>
      <c r="P11228" s="4" t="str">
        <f t="shared" si="217"/>
        <v/>
      </c>
    </row>
    <row r="11229" spans="11:16" x14ac:dyDescent="0.25">
      <c r="K11229" s="5"/>
      <c r="P11229" s="4" t="str">
        <f t="shared" si="217"/>
        <v/>
      </c>
    </row>
    <row r="11230" spans="11:16" x14ac:dyDescent="0.25">
      <c r="K11230" s="5"/>
      <c r="P11230" s="4" t="str">
        <f t="shared" si="217"/>
        <v/>
      </c>
    </row>
    <row r="11231" spans="11:16" x14ac:dyDescent="0.25">
      <c r="K11231" s="5"/>
      <c r="P11231" s="4" t="str">
        <f t="shared" si="217"/>
        <v/>
      </c>
    </row>
    <row r="11232" spans="11:16" x14ac:dyDescent="0.25">
      <c r="K11232" s="5"/>
      <c r="P11232" s="4" t="str">
        <f t="shared" si="217"/>
        <v/>
      </c>
    </row>
    <row r="11233" spans="11:16" x14ac:dyDescent="0.25">
      <c r="K11233" s="5"/>
      <c r="P11233" s="4" t="str">
        <f t="shared" si="217"/>
        <v/>
      </c>
    </row>
    <row r="11234" spans="11:16" x14ac:dyDescent="0.25">
      <c r="K11234" s="5"/>
      <c r="P11234" s="4" t="str">
        <f t="shared" si="217"/>
        <v/>
      </c>
    </row>
    <row r="11235" spans="11:16" x14ac:dyDescent="0.25">
      <c r="K11235" s="5"/>
      <c r="P11235" s="4" t="str">
        <f t="shared" si="217"/>
        <v/>
      </c>
    </row>
    <row r="11236" spans="11:16" x14ac:dyDescent="0.25">
      <c r="K11236" s="5"/>
      <c r="P11236" s="4" t="str">
        <f t="shared" si="217"/>
        <v/>
      </c>
    </row>
    <row r="11237" spans="11:16" x14ac:dyDescent="0.25">
      <c r="K11237" s="5"/>
      <c r="P11237" s="4" t="str">
        <f t="shared" si="217"/>
        <v/>
      </c>
    </row>
    <row r="11238" spans="11:16" x14ac:dyDescent="0.25">
      <c r="K11238" s="5"/>
      <c r="P11238" s="4" t="str">
        <f t="shared" si="217"/>
        <v/>
      </c>
    </row>
    <row r="11239" spans="11:16" x14ac:dyDescent="0.25">
      <c r="K11239" s="5"/>
      <c r="P11239" s="4" t="str">
        <f t="shared" si="217"/>
        <v/>
      </c>
    </row>
    <row r="11240" spans="11:16" x14ac:dyDescent="0.25">
      <c r="K11240" s="5"/>
      <c r="P11240" s="4" t="str">
        <f t="shared" si="217"/>
        <v/>
      </c>
    </row>
    <row r="11241" spans="11:16" x14ac:dyDescent="0.25">
      <c r="K11241" s="5"/>
      <c r="P11241" s="4" t="str">
        <f t="shared" si="217"/>
        <v/>
      </c>
    </row>
    <row r="11242" spans="11:16" x14ac:dyDescent="0.25">
      <c r="K11242" s="5"/>
      <c r="P11242" s="4" t="str">
        <f t="shared" si="217"/>
        <v/>
      </c>
    </row>
    <row r="11243" spans="11:16" x14ac:dyDescent="0.25">
      <c r="K11243" s="5"/>
      <c r="P11243" s="4" t="str">
        <f t="shared" si="217"/>
        <v/>
      </c>
    </row>
    <row r="11244" spans="11:16" x14ac:dyDescent="0.25">
      <c r="K11244" s="5"/>
      <c r="P11244" s="4" t="str">
        <f t="shared" si="217"/>
        <v/>
      </c>
    </row>
    <row r="11245" spans="11:16" x14ac:dyDescent="0.25">
      <c r="K11245" s="5"/>
      <c r="P11245" s="4" t="str">
        <f t="shared" si="217"/>
        <v/>
      </c>
    </row>
    <row r="11246" spans="11:16" x14ac:dyDescent="0.25">
      <c r="K11246" s="5"/>
      <c r="P11246" s="4" t="str">
        <f t="shared" si="217"/>
        <v/>
      </c>
    </row>
    <row r="11247" spans="11:16" x14ac:dyDescent="0.25">
      <c r="K11247" s="5"/>
      <c r="P11247" s="4" t="str">
        <f t="shared" si="217"/>
        <v/>
      </c>
    </row>
    <row r="11248" spans="11:16" x14ac:dyDescent="0.25">
      <c r="K11248" s="5"/>
      <c r="P11248" s="4" t="str">
        <f t="shared" si="217"/>
        <v/>
      </c>
    </row>
    <row r="11249" spans="11:16" x14ac:dyDescent="0.25">
      <c r="K11249" s="5"/>
      <c r="P11249" s="4" t="str">
        <f t="shared" si="217"/>
        <v/>
      </c>
    </row>
    <row r="11250" spans="11:16" x14ac:dyDescent="0.25">
      <c r="K11250" s="5"/>
      <c r="P11250" s="4" t="str">
        <f t="shared" si="217"/>
        <v/>
      </c>
    </row>
    <row r="11251" spans="11:16" x14ac:dyDescent="0.25">
      <c r="K11251" s="5"/>
      <c r="P11251" s="4" t="str">
        <f t="shared" si="217"/>
        <v/>
      </c>
    </row>
    <row r="11252" spans="11:16" x14ac:dyDescent="0.25">
      <c r="K11252" s="5"/>
      <c r="P11252" s="4" t="str">
        <f t="shared" si="217"/>
        <v/>
      </c>
    </row>
    <row r="11253" spans="11:16" x14ac:dyDescent="0.25">
      <c r="K11253" s="5"/>
      <c r="P11253" s="4" t="str">
        <f t="shared" si="217"/>
        <v/>
      </c>
    </row>
    <row r="11254" spans="11:16" x14ac:dyDescent="0.25">
      <c r="K11254" s="5"/>
      <c r="P11254" s="4" t="str">
        <f t="shared" si="217"/>
        <v/>
      </c>
    </row>
    <row r="11255" spans="11:16" x14ac:dyDescent="0.25">
      <c r="K11255" s="5"/>
      <c r="P11255" s="4" t="str">
        <f t="shared" si="217"/>
        <v/>
      </c>
    </row>
    <row r="11256" spans="11:16" x14ac:dyDescent="0.25">
      <c r="K11256" s="5"/>
      <c r="P11256" s="4" t="str">
        <f t="shared" si="217"/>
        <v/>
      </c>
    </row>
    <row r="11257" spans="11:16" x14ac:dyDescent="0.25">
      <c r="K11257" s="5"/>
      <c r="P11257" s="4" t="str">
        <f t="shared" si="217"/>
        <v/>
      </c>
    </row>
    <row r="11258" spans="11:16" x14ac:dyDescent="0.25">
      <c r="K11258" s="5"/>
      <c r="P11258" s="4" t="str">
        <f t="shared" si="217"/>
        <v/>
      </c>
    </row>
    <row r="11259" spans="11:16" x14ac:dyDescent="0.25">
      <c r="K11259" s="5"/>
      <c r="P11259" s="4" t="str">
        <f t="shared" si="217"/>
        <v/>
      </c>
    </row>
    <row r="11260" spans="11:16" x14ac:dyDescent="0.25">
      <c r="K11260" s="5"/>
      <c r="P11260" s="4" t="str">
        <f t="shared" si="217"/>
        <v/>
      </c>
    </row>
    <row r="11261" spans="11:16" x14ac:dyDescent="0.25">
      <c r="K11261" s="5"/>
      <c r="P11261" s="4" t="str">
        <f t="shared" si="217"/>
        <v/>
      </c>
    </row>
    <row r="11262" spans="11:16" x14ac:dyDescent="0.25">
      <c r="K11262" s="5"/>
      <c r="P11262" s="4" t="str">
        <f t="shared" si="217"/>
        <v/>
      </c>
    </row>
    <row r="11263" spans="11:16" x14ac:dyDescent="0.25">
      <c r="K11263" s="5"/>
      <c r="P11263" s="4" t="str">
        <f t="shared" si="217"/>
        <v/>
      </c>
    </row>
    <row r="11264" spans="11:16" x14ac:dyDescent="0.25">
      <c r="K11264" s="5"/>
      <c r="P11264" s="4" t="str">
        <f t="shared" si="217"/>
        <v/>
      </c>
    </row>
    <row r="11265" spans="11:16" x14ac:dyDescent="0.25">
      <c r="K11265" s="5"/>
      <c r="P11265" s="4" t="str">
        <f t="shared" si="217"/>
        <v/>
      </c>
    </row>
    <row r="11266" spans="11:16" x14ac:dyDescent="0.25">
      <c r="K11266" s="5"/>
      <c r="P11266" s="4" t="str">
        <f t="shared" si="217"/>
        <v/>
      </c>
    </row>
    <row r="11267" spans="11:16" x14ac:dyDescent="0.25">
      <c r="K11267" s="5"/>
      <c r="P11267" s="4" t="str">
        <f t="shared" ref="P11267:P11330" si="218">LEFT($A11267,22)</f>
        <v/>
      </c>
    </row>
    <row r="11268" spans="11:16" x14ac:dyDescent="0.25">
      <c r="K11268" s="5"/>
      <c r="P11268" s="4" t="str">
        <f t="shared" si="218"/>
        <v/>
      </c>
    </row>
    <row r="11269" spans="11:16" x14ac:dyDescent="0.25">
      <c r="K11269" s="5"/>
      <c r="P11269" s="4" t="str">
        <f t="shared" si="218"/>
        <v/>
      </c>
    </row>
    <row r="11270" spans="11:16" x14ac:dyDescent="0.25">
      <c r="K11270" s="5"/>
      <c r="P11270" s="4" t="str">
        <f t="shared" si="218"/>
        <v/>
      </c>
    </row>
    <row r="11271" spans="11:16" x14ac:dyDescent="0.25">
      <c r="K11271" s="5"/>
      <c r="P11271" s="4" t="str">
        <f t="shared" si="218"/>
        <v/>
      </c>
    </row>
    <row r="11272" spans="11:16" x14ac:dyDescent="0.25">
      <c r="K11272" s="5"/>
      <c r="P11272" s="4" t="str">
        <f t="shared" si="218"/>
        <v/>
      </c>
    </row>
    <row r="11273" spans="11:16" x14ac:dyDescent="0.25">
      <c r="K11273" s="5"/>
      <c r="P11273" s="4" t="str">
        <f t="shared" si="218"/>
        <v/>
      </c>
    </row>
    <row r="11274" spans="11:16" x14ac:dyDescent="0.25">
      <c r="K11274" s="5"/>
      <c r="P11274" s="4" t="str">
        <f t="shared" si="218"/>
        <v/>
      </c>
    </row>
    <row r="11275" spans="11:16" x14ac:dyDescent="0.25">
      <c r="K11275" s="5"/>
      <c r="P11275" s="4" t="str">
        <f t="shared" si="218"/>
        <v/>
      </c>
    </row>
    <row r="11276" spans="11:16" x14ac:dyDescent="0.25">
      <c r="K11276" s="5"/>
      <c r="P11276" s="4" t="str">
        <f t="shared" si="218"/>
        <v/>
      </c>
    </row>
    <row r="11277" spans="11:16" x14ac:dyDescent="0.25">
      <c r="K11277" s="5"/>
      <c r="P11277" s="4" t="str">
        <f t="shared" si="218"/>
        <v/>
      </c>
    </row>
    <row r="11278" spans="11:16" x14ac:dyDescent="0.25">
      <c r="K11278" s="5"/>
      <c r="P11278" s="4" t="str">
        <f t="shared" si="218"/>
        <v/>
      </c>
    </row>
    <row r="11279" spans="11:16" x14ac:dyDescent="0.25">
      <c r="K11279" s="5"/>
      <c r="P11279" s="4" t="str">
        <f t="shared" si="218"/>
        <v/>
      </c>
    </row>
    <row r="11280" spans="11:16" x14ac:dyDescent="0.25">
      <c r="K11280" s="5"/>
      <c r="P11280" s="4" t="str">
        <f t="shared" si="218"/>
        <v/>
      </c>
    </row>
    <row r="11281" spans="11:16" x14ac:dyDescent="0.25">
      <c r="K11281" s="5"/>
      <c r="P11281" s="4" t="str">
        <f t="shared" si="218"/>
        <v/>
      </c>
    </row>
    <row r="11282" spans="11:16" x14ac:dyDescent="0.25">
      <c r="K11282" s="5"/>
      <c r="P11282" s="4" t="str">
        <f t="shared" si="218"/>
        <v/>
      </c>
    </row>
    <row r="11283" spans="11:16" x14ac:dyDescent="0.25">
      <c r="K11283" s="5"/>
      <c r="P11283" s="4" t="str">
        <f t="shared" si="218"/>
        <v/>
      </c>
    </row>
    <row r="11284" spans="11:16" x14ac:dyDescent="0.25">
      <c r="K11284" s="5"/>
      <c r="P11284" s="4" t="str">
        <f t="shared" si="218"/>
        <v/>
      </c>
    </row>
    <row r="11285" spans="11:16" x14ac:dyDescent="0.25">
      <c r="K11285" s="5"/>
      <c r="P11285" s="4" t="str">
        <f t="shared" si="218"/>
        <v/>
      </c>
    </row>
    <row r="11286" spans="11:16" x14ac:dyDescent="0.25">
      <c r="K11286" s="5"/>
      <c r="P11286" s="4" t="str">
        <f t="shared" si="218"/>
        <v/>
      </c>
    </row>
    <row r="11287" spans="11:16" x14ac:dyDescent="0.25">
      <c r="K11287" s="5"/>
      <c r="P11287" s="4" t="str">
        <f t="shared" si="218"/>
        <v/>
      </c>
    </row>
    <row r="11288" spans="11:16" x14ac:dyDescent="0.25">
      <c r="K11288" s="5"/>
      <c r="P11288" s="4" t="str">
        <f t="shared" si="218"/>
        <v/>
      </c>
    </row>
    <row r="11289" spans="11:16" x14ac:dyDescent="0.25">
      <c r="K11289" s="5"/>
      <c r="P11289" s="4" t="str">
        <f t="shared" si="218"/>
        <v/>
      </c>
    </row>
    <row r="11290" spans="11:16" x14ac:dyDescent="0.25">
      <c r="K11290" s="5"/>
      <c r="P11290" s="4" t="str">
        <f t="shared" si="218"/>
        <v/>
      </c>
    </row>
    <row r="11291" spans="11:16" x14ac:dyDescent="0.25">
      <c r="K11291" s="5"/>
      <c r="P11291" s="4" t="str">
        <f t="shared" si="218"/>
        <v/>
      </c>
    </row>
    <row r="11292" spans="11:16" x14ac:dyDescent="0.25">
      <c r="K11292" s="5"/>
      <c r="P11292" s="4" t="str">
        <f t="shared" si="218"/>
        <v/>
      </c>
    </row>
    <row r="11293" spans="11:16" x14ac:dyDescent="0.25">
      <c r="K11293" s="5"/>
      <c r="P11293" s="4" t="str">
        <f t="shared" si="218"/>
        <v/>
      </c>
    </row>
    <row r="11294" spans="11:16" x14ac:dyDescent="0.25">
      <c r="K11294" s="5"/>
      <c r="P11294" s="4" t="str">
        <f t="shared" si="218"/>
        <v/>
      </c>
    </row>
    <row r="11295" spans="11:16" x14ac:dyDescent="0.25">
      <c r="K11295" s="5"/>
      <c r="P11295" s="4" t="str">
        <f t="shared" si="218"/>
        <v/>
      </c>
    </row>
    <row r="11296" spans="11:16" x14ac:dyDescent="0.25">
      <c r="K11296" s="5"/>
      <c r="P11296" s="4" t="str">
        <f t="shared" si="218"/>
        <v/>
      </c>
    </row>
    <row r="11297" spans="11:16" x14ac:dyDescent="0.25">
      <c r="K11297" s="5"/>
      <c r="P11297" s="4" t="str">
        <f t="shared" si="218"/>
        <v/>
      </c>
    </row>
    <row r="11298" spans="11:16" x14ac:dyDescent="0.25">
      <c r="K11298" s="5"/>
      <c r="P11298" s="4" t="str">
        <f t="shared" si="218"/>
        <v/>
      </c>
    </row>
    <row r="11299" spans="11:16" x14ac:dyDescent="0.25">
      <c r="K11299" s="5"/>
      <c r="P11299" s="4" t="str">
        <f t="shared" si="218"/>
        <v/>
      </c>
    </row>
    <row r="11300" spans="11:16" x14ac:dyDescent="0.25">
      <c r="K11300" s="5"/>
      <c r="P11300" s="4" t="str">
        <f t="shared" si="218"/>
        <v/>
      </c>
    </row>
    <row r="11301" spans="11:16" x14ac:dyDescent="0.25">
      <c r="K11301" s="5"/>
      <c r="P11301" s="4" t="str">
        <f t="shared" si="218"/>
        <v/>
      </c>
    </row>
    <row r="11302" spans="11:16" x14ac:dyDescent="0.25">
      <c r="K11302" s="5"/>
      <c r="P11302" s="4" t="str">
        <f t="shared" si="218"/>
        <v/>
      </c>
    </row>
    <row r="11303" spans="11:16" x14ac:dyDescent="0.25">
      <c r="K11303" s="5"/>
      <c r="P11303" s="4" t="str">
        <f t="shared" si="218"/>
        <v/>
      </c>
    </row>
    <row r="11304" spans="11:16" x14ac:dyDescent="0.25">
      <c r="K11304" s="5"/>
      <c r="P11304" s="4" t="str">
        <f t="shared" si="218"/>
        <v/>
      </c>
    </row>
    <row r="11305" spans="11:16" x14ac:dyDescent="0.25">
      <c r="K11305" s="5"/>
      <c r="P11305" s="4" t="str">
        <f t="shared" si="218"/>
        <v/>
      </c>
    </row>
    <row r="11306" spans="11:16" x14ac:dyDescent="0.25">
      <c r="K11306" s="5"/>
      <c r="P11306" s="4" t="str">
        <f t="shared" si="218"/>
        <v/>
      </c>
    </row>
    <row r="11307" spans="11:16" x14ac:dyDescent="0.25">
      <c r="K11307" s="5"/>
      <c r="P11307" s="4" t="str">
        <f t="shared" si="218"/>
        <v/>
      </c>
    </row>
    <row r="11308" spans="11:16" x14ac:dyDescent="0.25">
      <c r="K11308" s="5"/>
      <c r="P11308" s="4" t="str">
        <f t="shared" si="218"/>
        <v/>
      </c>
    </row>
    <row r="11309" spans="11:16" x14ac:dyDescent="0.25">
      <c r="K11309" s="5"/>
      <c r="P11309" s="4" t="str">
        <f t="shared" si="218"/>
        <v/>
      </c>
    </row>
    <row r="11310" spans="11:16" x14ac:dyDescent="0.25">
      <c r="K11310" s="5"/>
      <c r="P11310" s="4" t="str">
        <f t="shared" si="218"/>
        <v/>
      </c>
    </row>
    <row r="11311" spans="11:16" x14ac:dyDescent="0.25">
      <c r="K11311" s="5"/>
      <c r="P11311" s="4" t="str">
        <f t="shared" si="218"/>
        <v/>
      </c>
    </row>
    <row r="11312" spans="11:16" x14ac:dyDescent="0.25">
      <c r="K11312" s="5"/>
      <c r="P11312" s="4" t="str">
        <f t="shared" si="218"/>
        <v/>
      </c>
    </row>
    <row r="11313" spans="11:16" x14ac:dyDescent="0.25">
      <c r="K11313" s="5"/>
      <c r="P11313" s="4" t="str">
        <f t="shared" si="218"/>
        <v/>
      </c>
    </row>
    <row r="11314" spans="11:16" x14ac:dyDescent="0.25">
      <c r="K11314" s="5"/>
      <c r="P11314" s="4" t="str">
        <f t="shared" si="218"/>
        <v/>
      </c>
    </row>
    <row r="11315" spans="11:16" x14ac:dyDescent="0.25">
      <c r="K11315" s="5"/>
      <c r="P11315" s="4" t="str">
        <f t="shared" si="218"/>
        <v/>
      </c>
    </row>
    <row r="11316" spans="11:16" x14ac:dyDescent="0.25">
      <c r="K11316" s="5"/>
      <c r="P11316" s="4" t="str">
        <f t="shared" si="218"/>
        <v/>
      </c>
    </row>
    <row r="11317" spans="11:16" x14ac:dyDescent="0.25">
      <c r="K11317" s="5"/>
      <c r="P11317" s="4" t="str">
        <f t="shared" si="218"/>
        <v/>
      </c>
    </row>
    <row r="11318" spans="11:16" x14ac:dyDescent="0.25">
      <c r="K11318" s="5"/>
      <c r="P11318" s="4" t="str">
        <f t="shared" si="218"/>
        <v/>
      </c>
    </row>
    <row r="11319" spans="11:16" x14ac:dyDescent="0.25">
      <c r="K11319" s="5"/>
      <c r="P11319" s="4" t="str">
        <f t="shared" si="218"/>
        <v/>
      </c>
    </row>
    <row r="11320" spans="11:16" x14ac:dyDescent="0.25">
      <c r="K11320" s="5"/>
      <c r="P11320" s="4" t="str">
        <f t="shared" si="218"/>
        <v/>
      </c>
    </row>
    <row r="11321" spans="11:16" x14ac:dyDescent="0.25">
      <c r="K11321" s="5"/>
      <c r="P11321" s="4" t="str">
        <f t="shared" si="218"/>
        <v/>
      </c>
    </row>
    <row r="11322" spans="11:16" x14ac:dyDescent="0.25">
      <c r="K11322" s="5"/>
      <c r="P11322" s="4" t="str">
        <f t="shared" si="218"/>
        <v/>
      </c>
    </row>
    <row r="11323" spans="11:16" x14ac:dyDescent="0.25">
      <c r="K11323" s="5"/>
      <c r="P11323" s="4" t="str">
        <f t="shared" si="218"/>
        <v/>
      </c>
    </row>
    <row r="11324" spans="11:16" x14ac:dyDescent="0.25">
      <c r="K11324" s="5"/>
      <c r="P11324" s="4" t="str">
        <f t="shared" si="218"/>
        <v/>
      </c>
    </row>
    <row r="11325" spans="11:16" x14ac:dyDescent="0.25">
      <c r="K11325" s="5"/>
      <c r="P11325" s="4" t="str">
        <f t="shared" si="218"/>
        <v/>
      </c>
    </row>
    <row r="11326" spans="11:16" x14ac:dyDescent="0.25">
      <c r="K11326" s="5"/>
      <c r="P11326" s="4" t="str">
        <f t="shared" si="218"/>
        <v/>
      </c>
    </row>
    <row r="11327" spans="11:16" x14ac:dyDescent="0.25">
      <c r="K11327" s="5"/>
      <c r="P11327" s="4" t="str">
        <f t="shared" si="218"/>
        <v/>
      </c>
    </row>
    <row r="11328" spans="11:16" x14ac:dyDescent="0.25">
      <c r="K11328" s="5"/>
      <c r="P11328" s="4" t="str">
        <f t="shared" si="218"/>
        <v/>
      </c>
    </row>
    <row r="11329" spans="11:16" x14ac:dyDescent="0.25">
      <c r="K11329" s="5"/>
      <c r="P11329" s="4" t="str">
        <f t="shared" si="218"/>
        <v/>
      </c>
    </row>
    <row r="11330" spans="11:16" x14ac:dyDescent="0.25">
      <c r="K11330" s="5"/>
      <c r="P11330" s="4" t="str">
        <f t="shared" si="218"/>
        <v/>
      </c>
    </row>
    <row r="11331" spans="11:16" x14ac:dyDescent="0.25">
      <c r="K11331" s="5"/>
      <c r="P11331" s="4" t="str">
        <f t="shared" ref="P11331:P11394" si="219">LEFT($A11331,22)</f>
        <v/>
      </c>
    </row>
    <row r="11332" spans="11:16" x14ac:dyDescent="0.25">
      <c r="K11332" s="5"/>
      <c r="P11332" s="4" t="str">
        <f t="shared" si="219"/>
        <v/>
      </c>
    </row>
    <row r="11333" spans="11:16" x14ac:dyDescent="0.25">
      <c r="K11333" s="5"/>
      <c r="P11333" s="4" t="str">
        <f t="shared" si="219"/>
        <v/>
      </c>
    </row>
    <row r="11334" spans="11:16" x14ac:dyDescent="0.25">
      <c r="K11334" s="5"/>
      <c r="P11334" s="4" t="str">
        <f t="shared" si="219"/>
        <v/>
      </c>
    </row>
    <row r="11335" spans="11:16" x14ac:dyDescent="0.25">
      <c r="K11335" s="5"/>
      <c r="P11335" s="4" t="str">
        <f t="shared" si="219"/>
        <v/>
      </c>
    </row>
    <row r="11336" spans="11:16" x14ac:dyDescent="0.25">
      <c r="K11336" s="5"/>
      <c r="P11336" s="4" t="str">
        <f t="shared" si="219"/>
        <v/>
      </c>
    </row>
    <row r="11337" spans="11:16" x14ac:dyDescent="0.25">
      <c r="K11337" s="5"/>
      <c r="P11337" s="4" t="str">
        <f t="shared" si="219"/>
        <v/>
      </c>
    </row>
    <row r="11338" spans="11:16" x14ac:dyDescent="0.25">
      <c r="K11338" s="5"/>
      <c r="P11338" s="4" t="str">
        <f t="shared" si="219"/>
        <v/>
      </c>
    </row>
    <row r="11339" spans="11:16" x14ac:dyDescent="0.25">
      <c r="K11339" s="5"/>
      <c r="P11339" s="4" t="str">
        <f t="shared" si="219"/>
        <v/>
      </c>
    </row>
    <row r="11340" spans="11:16" x14ac:dyDescent="0.25">
      <c r="K11340" s="5"/>
      <c r="P11340" s="4" t="str">
        <f t="shared" si="219"/>
        <v/>
      </c>
    </row>
    <row r="11341" spans="11:16" x14ac:dyDescent="0.25">
      <c r="K11341" s="5"/>
      <c r="P11341" s="4" t="str">
        <f t="shared" si="219"/>
        <v/>
      </c>
    </row>
    <row r="11342" spans="11:16" x14ac:dyDescent="0.25">
      <c r="K11342" s="5"/>
      <c r="P11342" s="4" t="str">
        <f t="shared" si="219"/>
        <v/>
      </c>
    </row>
    <row r="11343" spans="11:16" x14ac:dyDescent="0.25">
      <c r="K11343" s="5"/>
      <c r="P11343" s="4" t="str">
        <f t="shared" si="219"/>
        <v/>
      </c>
    </row>
    <row r="11344" spans="11:16" x14ac:dyDescent="0.25">
      <c r="K11344" s="5"/>
      <c r="P11344" s="4" t="str">
        <f t="shared" si="219"/>
        <v/>
      </c>
    </row>
    <row r="11345" spans="11:16" x14ac:dyDescent="0.25">
      <c r="K11345" s="5"/>
      <c r="P11345" s="4" t="str">
        <f t="shared" si="219"/>
        <v/>
      </c>
    </row>
    <row r="11346" spans="11:16" x14ac:dyDescent="0.25">
      <c r="K11346" s="5"/>
      <c r="P11346" s="4" t="str">
        <f t="shared" si="219"/>
        <v/>
      </c>
    </row>
    <row r="11347" spans="11:16" x14ac:dyDescent="0.25">
      <c r="K11347" s="5"/>
      <c r="P11347" s="4" t="str">
        <f t="shared" si="219"/>
        <v/>
      </c>
    </row>
    <row r="11348" spans="11:16" x14ac:dyDescent="0.25">
      <c r="K11348" s="5"/>
      <c r="P11348" s="4" t="str">
        <f t="shared" si="219"/>
        <v/>
      </c>
    </row>
    <row r="11349" spans="11:16" x14ac:dyDescent="0.25">
      <c r="K11349" s="5"/>
      <c r="P11349" s="4" t="str">
        <f t="shared" si="219"/>
        <v/>
      </c>
    </row>
    <row r="11350" spans="11:16" x14ac:dyDescent="0.25">
      <c r="K11350" s="5"/>
      <c r="P11350" s="4" t="str">
        <f t="shared" si="219"/>
        <v/>
      </c>
    </row>
    <row r="11351" spans="11:16" x14ac:dyDescent="0.25">
      <c r="K11351" s="5"/>
      <c r="P11351" s="4" t="str">
        <f t="shared" si="219"/>
        <v/>
      </c>
    </row>
    <row r="11352" spans="11:16" x14ac:dyDescent="0.25">
      <c r="K11352" s="5"/>
      <c r="P11352" s="4" t="str">
        <f t="shared" si="219"/>
        <v/>
      </c>
    </row>
    <row r="11353" spans="11:16" x14ac:dyDescent="0.25">
      <c r="K11353" s="5"/>
      <c r="P11353" s="4" t="str">
        <f t="shared" si="219"/>
        <v/>
      </c>
    </row>
    <row r="11354" spans="11:16" x14ac:dyDescent="0.25">
      <c r="K11354" s="5"/>
      <c r="P11354" s="4" t="str">
        <f t="shared" si="219"/>
        <v/>
      </c>
    </row>
    <row r="11355" spans="11:16" x14ac:dyDescent="0.25">
      <c r="K11355" s="5"/>
      <c r="P11355" s="4" t="str">
        <f t="shared" si="219"/>
        <v/>
      </c>
    </row>
    <row r="11356" spans="11:16" x14ac:dyDescent="0.25">
      <c r="K11356" s="5"/>
      <c r="P11356" s="4" t="str">
        <f t="shared" si="219"/>
        <v/>
      </c>
    </row>
    <row r="11357" spans="11:16" x14ac:dyDescent="0.25">
      <c r="K11357" s="5"/>
      <c r="P11357" s="4" t="str">
        <f t="shared" si="219"/>
        <v/>
      </c>
    </row>
    <row r="11358" spans="11:16" x14ac:dyDescent="0.25">
      <c r="K11358" s="5"/>
      <c r="P11358" s="4" t="str">
        <f t="shared" si="219"/>
        <v/>
      </c>
    </row>
    <row r="11359" spans="11:16" x14ac:dyDescent="0.25">
      <c r="K11359" s="5"/>
      <c r="P11359" s="4" t="str">
        <f t="shared" si="219"/>
        <v/>
      </c>
    </row>
    <row r="11360" spans="11:16" x14ac:dyDescent="0.25">
      <c r="K11360" s="5"/>
      <c r="P11360" s="4" t="str">
        <f t="shared" si="219"/>
        <v/>
      </c>
    </row>
    <row r="11361" spans="11:16" x14ac:dyDescent="0.25">
      <c r="K11361" s="5"/>
      <c r="P11361" s="4" t="str">
        <f t="shared" si="219"/>
        <v/>
      </c>
    </row>
    <row r="11362" spans="11:16" x14ac:dyDescent="0.25">
      <c r="K11362" s="5"/>
      <c r="P11362" s="4" t="str">
        <f t="shared" si="219"/>
        <v/>
      </c>
    </row>
    <row r="11363" spans="11:16" x14ac:dyDescent="0.25">
      <c r="K11363" s="5"/>
      <c r="P11363" s="4" t="str">
        <f t="shared" si="219"/>
        <v/>
      </c>
    </row>
    <row r="11364" spans="11:16" x14ac:dyDescent="0.25">
      <c r="K11364" s="5"/>
      <c r="P11364" s="4" t="str">
        <f t="shared" si="219"/>
        <v/>
      </c>
    </row>
    <row r="11365" spans="11:16" x14ac:dyDescent="0.25">
      <c r="K11365" s="5"/>
      <c r="P11365" s="4" t="str">
        <f t="shared" si="219"/>
        <v/>
      </c>
    </row>
    <row r="11366" spans="11:16" x14ac:dyDescent="0.25">
      <c r="K11366" s="5"/>
      <c r="P11366" s="4" t="str">
        <f t="shared" si="219"/>
        <v/>
      </c>
    </row>
    <row r="11367" spans="11:16" x14ac:dyDescent="0.25">
      <c r="K11367" s="5"/>
      <c r="P11367" s="4" t="str">
        <f t="shared" si="219"/>
        <v/>
      </c>
    </row>
    <row r="11368" spans="11:16" x14ac:dyDescent="0.25">
      <c r="K11368" s="5"/>
      <c r="P11368" s="4" t="str">
        <f t="shared" si="219"/>
        <v/>
      </c>
    </row>
    <row r="11369" spans="11:16" x14ac:dyDescent="0.25">
      <c r="K11369" s="5"/>
      <c r="P11369" s="4" t="str">
        <f t="shared" si="219"/>
        <v/>
      </c>
    </row>
    <row r="11370" spans="11:16" x14ac:dyDescent="0.25">
      <c r="K11370" s="5"/>
      <c r="P11370" s="4" t="str">
        <f t="shared" si="219"/>
        <v/>
      </c>
    </row>
    <row r="11371" spans="11:16" x14ac:dyDescent="0.25">
      <c r="K11371" s="5"/>
      <c r="P11371" s="4" t="str">
        <f t="shared" si="219"/>
        <v/>
      </c>
    </row>
    <row r="11372" spans="11:16" x14ac:dyDescent="0.25">
      <c r="K11372" s="5"/>
      <c r="P11372" s="4" t="str">
        <f t="shared" si="219"/>
        <v/>
      </c>
    </row>
    <row r="11373" spans="11:16" x14ac:dyDescent="0.25">
      <c r="K11373" s="5"/>
      <c r="P11373" s="4" t="str">
        <f t="shared" si="219"/>
        <v/>
      </c>
    </row>
    <row r="11374" spans="11:16" x14ac:dyDescent="0.25">
      <c r="K11374" s="5"/>
      <c r="P11374" s="4" t="str">
        <f t="shared" si="219"/>
        <v/>
      </c>
    </row>
    <row r="11375" spans="11:16" x14ac:dyDescent="0.25">
      <c r="K11375" s="5"/>
      <c r="P11375" s="4" t="str">
        <f t="shared" si="219"/>
        <v/>
      </c>
    </row>
    <row r="11376" spans="11:16" x14ac:dyDescent="0.25">
      <c r="K11376" s="5"/>
      <c r="P11376" s="4" t="str">
        <f t="shared" si="219"/>
        <v/>
      </c>
    </row>
    <row r="11377" spans="11:16" x14ac:dyDescent="0.25">
      <c r="K11377" s="5"/>
      <c r="P11377" s="4" t="str">
        <f t="shared" si="219"/>
        <v/>
      </c>
    </row>
    <row r="11378" spans="11:16" x14ac:dyDescent="0.25">
      <c r="K11378" s="5"/>
      <c r="P11378" s="4" t="str">
        <f t="shared" si="219"/>
        <v/>
      </c>
    </row>
    <row r="11379" spans="11:16" x14ac:dyDescent="0.25">
      <c r="K11379" s="5"/>
      <c r="P11379" s="4" t="str">
        <f t="shared" si="219"/>
        <v/>
      </c>
    </row>
    <row r="11380" spans="11:16" x14ac:dyDescent="0.25">
      <c r="K11380" s="5"/>
      <c r="P11380" s="4" t="str">
        <f t="shared" si="219"/>
        <v/>
      </c>
    </row>
    <row r="11381" spans="11:16" x14ac:dyDescent="0.25">
      <c r="K11381" s="5"/>
      <c r="P11381" s="4" t="str">
        <f t="shared" si="219"/>
        <v/>
      </c>
    </row>
    <row r="11382" spans="11:16" x14ac:dyDescent="0.25">
      <c r="K11382" s="5"/>
      <c r="P11382" s="4" t="str">
        <f t="shared" si="219"/>
        <v/>
      </c>
    </row>
    <row r="11383" spans="11:16" x14ac:dyDescent="0.25">
      <c r="K11383" s="5"/>
      <c r="P11383" s="4" t="str">
        <f t="shared" si="219"/>
        <v/>
      </c>
    </row>
    <row r="11384" spans="11:16" x14ac:dyDescent="0.25">
      <c r="K11384" s="5"/>
      <c r="P11384" s="4" t="str">
        <f t="shared" si="219"/>
        <v/>
      </c>
    </row>
    <row r="11385" spans="11:16" x14ac:dyDescent="0.25">
      <c r="K11385" s="5"/>
      <c r="P11385" s="4" t="str">
        <f t="shared" si="219"/>
        <v/>
      </c>
    </row>
    <row r="11386" spans="11:16" x14ac:dyDescent="0.25">
      <c r="K11386" s="5"/>
      <c r="P11386" s="4" t="str">
        <f t="shared" si="219"/>
        <v/>
      </c>
    </row>
    <row r="11387" spans="11:16" x14ac:dyDescent="0.25">
      <c r="K11387" s="5"/>
      <c r="P11387" s="4" t="str">
        <f t="shared" si="219"/>
        <v/>
      </c>
    </row>
    <row r="11388" spans="11:16" x14ac:dyDescent="0.25">
      <c r="K11388" s="5"/>
      <c r="P11388" s="4" t="str">
        <f t="shared" si="219"/>
        <v/>
      </c>
    </row>
    <row r="11389" spans="11:16" x14ac:dyDescent="0.25">
      <c r="K11389" s="5"/>
      <c r="P11389" s="4" t="str">
        <f t="shared" si="219"/>
        <v/>
      </c>
    </row>
    <row r="11390" spans="11:16" x14ac:dyDescent="0.25">
      <c r="K11390" s="5"/>
      <c r="P11390" s="4" t="str">
        <f t="shared" si="219"/>
        <v/>
      </c>
    </row>
    <row r="11391" spans="11:16" x14ac:dyDescent="0.25">
      <c r="K11391" s="5"/>
      <c r="P11391" s="4" t="str">
        <f t="shared" si="219"/>
        <v/>
      </c>
    </row>
    <row r="11392" spans="11:16" x14ac:dyDescent="0.25">
      <c r="K11392" s="5"/>
      <c r="P11392" s="4" t="str">
        <f t="shared" si="219"/>
        <v/>
      </c>
    </row>
    <row r="11393" spans="11:16" x14ac:dyDescent="0.25">
      <c r="K11393" s="5"/>
      <c r="P11393" s="4" t="str">
        <f t="shared" si="219"/>
        <v/>
      </c>
    </row>
    <row r="11394" spans="11:16" x14ac:dyDescent="0.25">
      <c r="K11394" s="5"/>
      <c r="P11394" s="4" t="str">
        <f t="shared" si="219"/>
        <v/>
      </c>
    </row>
    <row r="11395" spans="11:16" x14ac:dyDescent="0.25">
      <c r="K11395" s="5"/>
      <c r="P11395" s="4" t="str">
        <f t="shared" ref="P11395:P11458" si="220">LEFT($A11395,22)</f>
        <v/>
      </c>
    </row>
    <row r="11396" spans="11:16" x14ac:dyDescent="0.25">
      <c r="K11396" s="5"/>
      <c r="P11396" s="4" t="str">
        <f t="shared" si="220"/>
        <v/>
      </c>
    </row>
    <row r="11397" spans="11:16" x14ac:dyDescent="0.25">
      <c r="K11397" s="5"/>
      <c r="P11397" s="4" t="str">
        <f t="shared" si="220"/>
        <v/>
      </c>
    </row>
    <row r="11398" spans="11:16" x14ac:dyDescent="0.25">
      <c r="K11398" s="5"/>
      <c r="P11398" s="4" t="str">
        <f t="shared" si="220"/>
        <v/>
      </c>
    </row>
    <row r="11399" spans="11:16" x14ac:dyDescent="0.25">
      <c r="K11399" s="5"/>
      <c r="P11399" s="4" t="str">
        <f t="shared" si="220"/>
        <v/>
      </c>
    </row>
    <row r="11400" spans="11:16" x14ac:dyDescent="0.25">
      <c r="K11400" s="5"/>
      <c r="P11400" s="4" t="str">
        <f t="shared" si="220"/>
        <v/>
      </c>
    </row>
    <row r="11401" spans="11:16" x14ac:dyDescent="0.25">
      <c r="K11401" s="5"/>
      <c r="P11401" s="4" t="str">
        <f t="shared" si="220"/>
        <v/>
      </c>
    </row>
    <row r="11402" spans="11:16" x14ac:dyDescent="0.25">
      <c r="K11402" s="5"/>
      <c r="P11402" s="4" t="str">
        <f t="shared" si="220"/>
        <v/>
      </c>
    </row>
    <row r="11403" spans="11:16" x14ac:dyDescent="0.25">
      <c r="K11403" s="5"/>
      <c r="P11403" s="4" t="str">
        <f t="shared" si="220"/>
        <v/>
      </c>
    </row>
    <row r="11404" spans="11:16" x14ac:dyDescent="0.25">
      <c r="K11404" s="5"/>
      <c r="P11404" s="4" t="str">
        <f t="shared" si="220"/>
        <v/>
      </c>
    </row>
    <row r="11405" spans="11:16" x14ac:dyDescent="0.25">
      <c r="K11405" s="5"/>
      <c r="P11405" s="4" t="str">
        <f t="shared" si="220"/>
        <v/>
      </c>
    </row>
    <row r="11406" spans="11:16" x14ac:dyDescent="0.25">
      <c r="K11406" s="5"/>
      <c r="P11406" s="4" t="str">
        <f t="shared" si="220"/>
        <v/>
      </c>
    </row>
    <row r="11407" spans="11:16" x14ac:dyDescent="0.25">
      <c r="K11407" s="5"/>
      <c r="P11407" s="4" t="str">
        <f t="shared" si="220"/>
        <v/>
      </c>
    </row>
    <row r="11408" spans="11:16" x14ac:dyDescent="0.25">
      <c r="K11408" s="5"/>
      <c r="P11408" s="4" t="str">
        <f t="shared" si="220"/>
        <v/>
      </c>
    </row>
    <row r="11409" spans="11:16" x14ac:dyDescent="0.25">
      <c r="K11409" s="5"/>
      <c r="P11409" s="4" t="str">
        <f t="shared" si="220"/>
        <v/>
      </c>
    </row>
    <row r="11410" spans="11:16" x14ac:dyDescent="0.25">
      <c r="K11410" s="5"/>
      <c r="P11410" s="4" t="str">
        <f t="shared" si="220"/>
        <v/>
      </c>
    </row>
    <row r="11411" spans="11:16" x14ac:dyDescent="0.25">
      <c r="K11411" s="5"/>
      <c r="P11411" s="4" t="str">
        <f t="shared" si="220"/>
        <v/>
      </c>
    </row>
    <row r="11412" spans="11:16" x14ac:dyDescent="0.25">
      <c r="K11412" s="5"/>
      <c r="P11412" s="4" t="str">
        <f t="shared" si="220"/>
        <v/>
      </c>
    </row>
    <row r="11413" spans="11:16" x14ac:dyDescent="0.25">
      <c r="K11413" s="5"/>
      <c r="P11413" s="4" t="str">
        <f t="shared" si="220"/>
        <v/>
      </c>
    </row>
    <row r="11414" spans="11:16" x14ac:dyDescent="0.25">
      <c r="K11414" s="5"/>
      <c r="P11414" s="4" t="str">
        <f t="shared" si="220"/>
        <v/>
      </c>
    </row>
    <row r="11415" spans="11:16" x14ac:dyDescent="0.25">
      <c r="K11415" s="5"/>
      <c r="P11415" s="4" t="str">
        <f t="shared" si="220"/>
        <v/>
      </c>
    </row>
    <row r="11416" spans="11:16" x14ac:dyDescent="0.25">
      <c r="K11416" s="5"/>
      <c r="P11416" s="4" t="str">
        <f t="shared" si="220"/>
        <v/>
      </c>
    </row>
    <row r="11417" spans="11:16" x14ac:dyDescent="0.25">
      <c r="K11417" s="5"/>
      <c r="P11417" s="4" t="str">
        <f t="shared" si="220"/>
        <v/>
      </c>
    </row>
    <row r="11418" spans="11:16" x14ac:dyDescent="0.25">
      <c r="K11418" s="5"/>
      <c r="P11418" s="4" t="str">
        <f t="shared" si="220"/>
        <v/>
      </c>
    </row>
    <row r="11419" spans="11:16" x14ac:dyDescent="0.25">
      <c r="K11419" s="5"/>
      <c r="P11419" s="4" t="str">
        <f t="shared" si="220"/>
        <v/>
      </c>
    </row>
    <row r="11420" spans="11:16" x14ac:dyDescent="0.25">
      <c r="K11420" s="5"/>
      <c r="P11420" s="4" t="str">
        <f t="shared" si="220"/>
        <v/>
      </c>
    </row>
    <row r="11421" spans="11:16" x14ac:dyDescent="0.25">
      <c r="K11421" s="5"/>
      <c r="P11421" s="4" t="str">
        <f t="shared" si="220"/>
        <v/>
      </c>
    </row>
    <row r="11422" spans="11:16" x14ac:dyDescent="0.25">
      <c r="K11422" s="5"/>
      <c r="P11422" s="4" t="str">
        <f t="shared" si="220"/>
        <v/>
      </c>
    </row>
    <row r="11423" spans="11:16" x14ac:dyDescent="0.25">
      <c r="K11423" s="5"/>
      <c r="P11423" s="4" t="str">
        <f t="shared" si="220"/>
        <v/>
      </c>
    </row>
    <row r="11424" spans="11:16" x14ac:dyDescent="0.25">
      <c r="K11424" s="5"/>
      <c r="P11424" s="4" t="str">
        <f t="shared" si="220"/>
        <v/>
      </c>
    </row>
    <row r="11425" spans="11:16" x14ac:dyDescent="0.25">
      <c r="K11425" s="5"/>
      <c r="P11425" s="4" t="str">
        <f t="shared" si="220"/>
        <v/>
      </c>
    </row>
    <row r="11426" spans="11:16" x14ac:dyDescent="0.25">
      <c r="K11426" s="5"/>
      <c r="P11426" s="4" t="str">
        <f t="shared" si="220"/>
        <v/>
      </c>
    </row>
    <row r="11427" spans="11:16" x14ac:dyDescent="0.25">
      <c r="K11427" s="5"/>
      <c r="P11427" s="4" t="str">
        <f t="shared" si="220"/>
        <v/>
      </c>
    </row>
    <row r="11428" spans="11:16" x14ac:dyDescent="0.25">
      <c r="K11428" s="5"/>
      <c r="P11428" s="4" t="str">
        <f t="shared" si="220"/>
        <v/>
      </c>
    </row>
    <row r="11429" spans="11:16" x14ac:dyDescent="0.25">
      <c r="K11429" s="5"/>
      <c r="P11429" s="4" t="str">
        <f t="shared" si="220"/>
        <v/>
      </c>
    </row>
    <row r="11430" spans="11:16" x14ac:dyDescent="0.25">
      <c r="K11430" s="5"/>
      <c r="P11430" s="4" t="str">
        <f t="shared" si="220"/>
        <v/>
      </c>
    </row>
    <row r="11431" spans="11:16" x14ac:dyDescent="0.25">
      <c r="K11431" s="5"/>
      <c r="P11431" s="4" t="str">
        <f t="shared" si="220"/>
        <v/>
      </c>
    </row>
    <row r="11432" spans="11:16" x14ac:dyDescent="0.25">
      <c r="K11432" s="5"/>
      <c r="P11432" s="4" t="str">
        <f t="shared" si="220"/>
        <v/>
      </c>
    </row>
    <row r="11433" spans="11:16" x14ac:dyDescent="0.25">
      <c r="K11433" s="5"/>
      <c r="P11433" s="4" t="str">
        <f t="shared" si="220"/>
        <v/>
      </c>
    </row>
    <row r="11434" spans="11:16" x14ac:dyDescent="0.25">
      <c r="K11434" s="5"/>
      <c r="P11434" s="4" t="str">
        <f t="shared" si="220"/>
        <v/>
      </c>
    </row>
    <row r="11435" spans="11:16" x14ac:dyDescent="0.25">
      <c r="K11435" s="5"/>
      <c r="P11435" s="4" t="str">
        <f t="shared" si="220"/>
        <v/>
      </c>
    </row>
    <row r="11436" spans="11:16" x14ac:dyDescent="0.25">
      <c r="K11436" s="5"/>
      <c r="P11436" s="4" t="str">
        <f t="shared" si="220"/>
        <v/>
      </c>
    </row>
    <row r="11437" spans="11:16" x14ac:dyDescent="0.25">
      <c r="K11437" s="5"/>
      <c r="P11437" s="4" t="str">
        <f t="shared" si="220"/>
        <v/>
      </c>
    </row>
    <row r="11438" spans="11:16" x14ac:dyDescent="0.25">
      <c r="K11438" s="5"/>
      <c r="P11438" s="4" t="str">
        <f t="shared" si="220"/>
        <v/>
      </c>
    </row>
    <row r="11439" spans="11:16" x14ac:dyDescent="0.25">
      <c r="K11439" s="5"/>
      <c r="P11439" s="4" t="str">
        <f t="shared" si="220"/>
        <v/>
      </c>
    </row>
    <row r="11440" spans="11:16" x14ac:dyDescent="0.25">
      <c r="K11440" s="5"/>
      <c r="P11440" s="4" t="str">
        <f t="shared" si="220"/>
        <v/>
      </c>
    </row>
    <row r="11441" spans="11:16" x14ac:dyDescent="0.25">
      <c r="K11441" s="5"/>
      <c r="P11441" s="4" t="str">
        <f t="shared" si="220"/>
        <v/>
      </c>
    </row>
    <row r="11442" spans="11:16" x14ac:dyDescent="0.25">
      <c r="K11442" s="5"/>
      <c r="P11442" s="4" t="str">
        <f t="shared" si="220"/>
        <v/>
      </c>
    </row>
    <row r="11443" spans="11:16" x14ac:dyDescent="0.25">
      <c r="K11443" s="5"/>
      <c r="P11443" s="4" t="str">
        <f t="shared" si="220"/>
        <v/>
      </c>
    </row>
    <row r="11444" spans="11:16" x14ac:dyDescent="0.25">
      <c r="K11444" s="5"/>
      <c r="P11444" s="4" t="str">
        <f t="shared" si="220"/>
        <v/>
      </c>
    </row>
    <row r="11445" spans="11:16" x14ac:dyDescent="0.25">
      <c r="K11445" s="5"/>
      <c r="P11445" s="4" t="str">
        <f t="shared" si="220"/>
        <v/>
      </c>
    </row>
    <row r="11446" spans="11:16" x14ac:dyDescent="0.25">
      <c r="K11446" s="5"/>
      <c r="P11446" s="4" t="str">
        <f t="shared" si="220"/>
        <v/>
      </c>
    </row>
    <row r="11447" spans="11:16" x14ac:dyDescent="0.25">
      <c r="K11447" s="5"/>
      <c r="P11447" s="4" t="str">
        <f t="shared" si="220"/>
        <v/>
      </c>
    </row>
    <row r="11448" spans="11:16" x14ac:dyDescent="0.25">
      <c r="K11448" s="5"/>
      <c r="P11448" s="4" t="str">
        <f t="shared" si="220"/>
        <v/>
      </c>
    </row>
    <row r="11449" spans="11:16" x14ac:dyDescent="0.25">
      <c r="K11449" s="5"/>
      <c r="P11449" s="4" t="str">
        <f t="shared" si="220"/>
        <v/>
      </c>
    </row>
    <row r="11450" spans="11:16" x14ac:dyDescent="0.25">
      <c r="K11450" s="5"/>
      <c r="P11450" s="4" t="str">
        <f t="shared" si="220"/>
        <v/>
      </c>
    </row>
    <row r="11451" spans="11:16" x14ac:dyDescent="0.25">
      <c r="K11451" s="5"/>
      <c r="P11451" s="4" t="str">
        <f t="shared" si="220"/>
        <v/>
      </c>
    </row>
    <row r="11452" spans="11:16" x14ac:dyDescent="0.25">
      <c r="K11452" s="5"/>
      <c r="P11452" s="4" t="str">
        <f t="shared" si="220"/>
        <v/>
      </c>
    </row>
    <row r="11453" spans="11:16" x14ac:dyDescent="0.25">
      <c r="K11453" s="5"/>
      <c r="P11453" s="4" t="str">
        <f t="shared" si="220"/>
        <v/>
      </c>
    </row>
    <row r="11454" spans="11:16" x14ac:dyDescent="0.25">
      <c r="K11454" s="5"/>
      <c r="P11454" s="4" t="str">
        <f t="shared" si="220"/>
        <v/>
      </c>
    </row>
    <row r="11455" spans="11:16" x14ac:dyDescent="0.25">
      <c r="K11455" s="5"/>
      <c r="P11455" s="4" t="str">
        <f t="shared" si="220"/>
        <v/>
      </c>
    </row>
    <row r="11456" spans="11:16" x14ac:dyDescent="0.25">
      <c r="K11456" s="5"/>
      <c r="P11456" s="4" t="str">
        <f t="shared" si="220"/>
        <v/>
      </c>
    </row>
    <row r="11457" spans="11:16" x14ac:dyDescent="0.25">
      <c r="K11457" s="5"/>
      <c r="P11457" s="4" t="str">
        <f t="shared" si="220"/>
        <v/>
      </c>
    </row>
    <row r="11458" spans="11:16" x14ac:dyDescent="0.25">
      <c r="K11458" s="5"/>
      <c r="P11458" s="4" t="str">
        <f t="shared" si="220"/>
        <v/>
      </c>
    </row>
    <row r="11459" spans="11:16" x14ac:dyDescent="0.25">
      <c r="K11459" s="5"/>
      <c r="P11459" s="4" t="str">
        <f t="shared" ref="P11459:P11522" si="221">LEFT($A11459,22)</f>
        <v/>
      </c>
    </row>
    <row r="11460" spans="11:16" x14ac:dyDescent="0.25">
      <c r="K11460" s="5"/>
      <c r="P11460" s="4" t="str">
        <f t="shared" si="221"/>
        <v/>
      </c>
    </row>
    <row r="11461" spans="11:16" x14ac:dyDescent="0.25">
      <c r="K11461" s="5"/>
      <c r="P11461" s="4" t="str">
        <f t="shared" si="221"/>
        <v/>
      </c>
    </row>
    <row r="11462" spans="11:16" x14ac:dyDescent="0.25">
      <c r="K11462" s="5"/>
      <c r="P11462" s="4" t="str">
        <f t="shared" si="221"/>
        <v/>
      </c>
    </row>
    <row r="11463" spans="11:16" x14ac:dyDescent="0.25">
      <c r="K11463" s="5"/>
      <c r="P11463" s="4" t="str">
        <f t="shared" si="221"/>
        <v/>
      </c>
    </row>
    <row r="11464" spans="11:16" x14ac:dyDescent="0.25">
      <c r="K11464" s="5"/>
      <c r="P11464" s="4" t="str">
        <f t="shared" si="221"/>
        <v/>
      </c>
    </row>
    <row r="11465" spans="11:16" x14ac:dyDescent="0.25">
      <c r="K11465" s="5"/>
      <c r="P11465" s="4" t="str">
        <f t="shared" si="221"/>
        <v/>
      </c>
    </row>
    <row r="11466" spans="11:16" x14ac:dyDescent="0.25">
      <c r="K11466" s="5"/>
      <c r="P11466" s="4" t="str">
        <f t="shared" si="221"/>
        <v/>
      </c>
    </row>
    <row r="11467" spans="11:16" x14ac:dyDescent="0.25">
      <c r="K11467" s="5"/>
      <c r="P11467" s="4" t="str">
        <f t="shared" si="221"/>
        <v/>
      </c>
    </row>
    <row r="11468" spans="11:16" x14ac:dyDescent="0.25">
      <c r="K11468" s="5"/>
      <c r="P11468" s="4" t="str">
        <f t="shared" si="221"/>
        <v/>
      </c>
    </row>
    <row r="11469" spans="11:16" x14ac:dyDescent="0.25">
      <c r="K11469" s="5"/>
      <c r="P11469" s="4" t="str">
        <f t="shared" si="221"/>
        <v/>
      </c>
    </row>
    <row r="11470" spans="11:16" x14ac:dyDescent="0.25">
      <c r="K11470" s="5"/>
      <c r="P11470" s="4" t="str">
        <f t="shared" si="221"/>
        <v/>
      </c>
    </row>
    <row r="11471" spans="11:16" x14ac:dyDescent="0.25">
      <c r="K11471" s="5"/>
      <c r="P11471" s="4" t="str">
        <f t="shared" si="221"/>
        <v/>
      </c>
    </row>
    <row r="11472" spans="11:16" x14ac:dyDescent="0.25">
      <c r="K11472" s="5"/>
      <c r="P11472" s="4" t="str">
        <f t="shared" si="221"/>
        <v/>
      </c>
    </row>
    <row r="11473" spans="11:16" x14ac:dyDescent="0.25">
      <c r="K11473" s="5"/>
      <c r="P11473" s="4" t="str">
        <f t="shared" si="221"/>
        <v/>
      </c>
    </row>
    <row r="11474" spans="11:16" x14ac:dyDescent="0.25">
      <c r="K11474" s="5"/>
      <c r="P11474" s="4" t="str">
        <f t="shared" si="221"/>
        <v/>
      </c>
    </row>
    <row r="11475" spans="11:16" x14ac:dyDescent="0.25">
      <c r="K11475" s="5"/>
      <c r="P11475" s="4" t="str">
        <f t="shared" si="221"/>
        <v/>
      </c>
    </row>
    <row r="11476" spans="11:16" x14ac:dyDescent="0.25">
      <c r="K11476" s="5"/>
      <c r="P11476" s="4" t="str">
        <f t="shared" si="221"/>
        <v/>
      </c>
    </row>
    <row r="11477" spans="11:16" x14ac:dyDescent="0.25">
      <c r="K11477" s="5"/>
      <c r="P11477" s="4" t="str">
        <f t="shared" si="221"/>
        <v/>
      </c>
    </row>
    <row r="11478" spans="11:16" x14ac:dyDescent="0.25">
      <c r="K11478" s="5"/>
      <c r="P11478" s="4" t="str">
        <f t="shared" si="221"/>
        <v/>
      </c>
    </row>
    <row r="11479" spans="11:16" x14ac:dyDescent="0.25">
      <c r="K11479" s="5"/>
      <c r="P11479" s="4" t="str">
        <f t="shared" si="221"/>
        <v/>
      </c>
    </row>
    <row r="11480" spans="11:16" x14ac:dyDescent="0.25">
      <c r="K11480" s="5"/>
      <c r="P11480" s="4" t="str">
        <f t="shared" si="221"/>
        <v/>
      </c>
    </row>
    <row r="11481" spans="11:16" x14ac:dyDescent="0.25">
      <c r="K11481" s="5"/>
      <c r="P11481" s="4" t="str">
        <f t="shared" si="221"/>
        <v/>
      </c>
    </row>
    <row r="11482" spans="11:16" x14ac:dyDescent="0.25">
      <c r="K11482" s="5"/>
      <c r="P11482" s="4" t="str">
        <f t="shared" si="221"/>
        <v/>
      </c>
    </row>
    <row r="11483" spans="11:16" x14ac:dyDescent="0.25">
      <c r="K11483" s="5"/>
      <c r="P11483" s="4" t="str">
        <f t="shared" si="221"/>
        <v/>
      </c>
    </row>
    <row r="11484" spans="11:16" x14ac:dyDescent="0.25">
      <c r="K11484" s="5"/>
      <c r="P11484" s="4" t="str">
        <f t="shared" si="221"/>
        <v/>
      </c>
    </row>
    <row r="11485" spans="11:16" x14ac:dyDescent="0.25">
      <c r="K11485" s="5"/>
      <c r="P11485" s="4" t="str">
        <f t="shared" si="221"/>
        <v/>
      </c>
    </row>
    <row r="11486" spans="11:16" x14ac:dyDescent="0.25">
      <c r="K11486" s="5"/>
      <c r="P11486" s="4" t="str">
        <f t="shared" si="221"/>
        <v/>
      </c>
    </row>
    <row r="11487" spans="11:16" x14ac:dyDescent="0.25">
      <c r="K11487" s="5"/>
      <c r="P11487" s="4" t="str">
        <f t="shared" si="221"/>
        <v/>
      </c>
    </row>
    <row r="11488" spans="11:16" x14ac:dyDescent="0.25">
      <c r="K11488" s="5"/>
      <c r="P11488" s="4" t="str">
        <f t="shared" si="221"/>
        <v/>
      </c>
    </row>
    <row r="11489" spans="11:16" x14ac:dyDescent="0.25">
      <c r="K11489" s="5"/>
      <c r="P11489" s="4" t="str">
        <f t="shared" si="221"/>
        <v/>
      </c>
    </row>
    <row r="11490" spans="11:16" x14ac:dyDescent="0.25">
      <c r="K11490" s="5"/>
      <c r="P11490" s="4" t="str">
        <f t="shared" si="221"/>
        <v/>
      </c>
    </row>
    <row r="11491" spans="11:16" x14ac:dyDescent="0.25">
      <c r="K11491" s="5"/>
      <c r="P11491" s="4" t="str">
        <f t="shared" si="221"/>
        <v/>
      </c>
    </row>
    <row r="11492" spans="11:16" x14ac:dyDescent="0.25">
      <c r="K11492" s="5"/>
      <c r="P11492" s="4" t="str">
        <f t="shared" si="221"/>
        <v/>
      </c>
    </row>
    <row r="11493" spans="11:16" x14ac:dyDescent="0.25">
      <c r="K11493" s="5"/>
      <c r="P11493" s="4" t="str">
        <f t="shared" si="221"/>
        <v/>
      </c>
    </row>
    <row r="11494" spans="11:16" x14ac:dyDescent="0.25">
      <c r="K11494" s="5"/>
      <c r="P11494" s="4" t="str">
        <f t="shared" si="221"/>
        <v/>
      </c>
    </row>
    <row r="11495" spans="11:16" x14ac:dyDescent="0.25">
      <c r="K11495" s="5"/>
      <c r="P11495" s="4" t="str">
        <f t="shared" si="221"/>
        <v/>
      </c>
    </row>
    <row r="11496" spans="11:16" x14ac:dyDescent="0.25">
      <c r="K11496" s="5"/>
      <c r="P11496" s="4" t="str">
        <f t="shared" si="221"/>
        <v/>
      </c>
    </row>
    <row r="11497" spans="11:16" x14ac:dyDescent="0.25">
      <c r="K11497" s="5"/>
      <c r="P11497" s="4" t="str">
        <f t="shared" si="221"/>
        <v/>
      </c>
    </row>
    <row r="11498" spans="11:16" x14ac:dyDescent="0.25">
      <c r="K11498" s="5"/>
      <c r="P11498" s="4" t="str">
        <f t="shared" si="221"/>
        <v/>
      </c>
    </row>
    <row r="11499" spans="11:16" x14ac:dyDescent="0.25">
      <c r="K11499" s="5"/>
      <c r="P11499" s="4" t="str">
        <f t="shared" si="221"/>
        <v/>
      </c>
    </row>
    <row r="11500" spans="11:16" x14ac:dyDescent="0.25">
      <c r="K11500" s="5"/>
      <c r="P11500" s="4" t="str">
        <f t="shared" si="221"/>
        <v/>
      </c>
    </row>
    <row r="11501" spans="11:16" x14ac:dyDescent="0.25">
      <c r="K11501" s="5"/>
      <c r="P11501" s="4" t="str">
        <f t="shared" si="221"/>
        <v/>
      </c>
    </row>
    <row r="11502" spans="11:16" x14ac:dyDescent="0.25">
      <c r="K11502" s="5"/>
      <c r="P11502" s="4" t="str">
        <f t="shared" si="221"/>
        <v/>
      </c>
    </row>
    <row r="11503" spans="11:16" x14ac:dyDescent="0.25">
      <c r="K11503" s="5"/>
      <c r="P11503" s="4" t="str">
        <f t="shared" si="221"/>
        <v/>
      </c>
    </row>
    <row r="11504" spans="11:16" x14ac:dyDescent="0.25">
      <c r="K11504" s="5"/>
      <c r="P11504" s="4" t="str">
        <f t="shared" si="221"/>
        <v/>
      </c>
    </row>
    <row r="11505" spans="11:16" x14ac:dyDescent="0.25">
      <c r="K11505" s="5"/>
      <c r="P11505" s="4" t="str">
        <f t="shared" si="221"/>
        <v/>
      </c>
    </row>
    <row r="11506" spans="11:16" x14ac:dyDescent="0.25">
      <c r="K11506" s="5"/>
      <c r="P11506" s="4" t="str">
        <f t="shared" si="221"/>
        <v/>
      </c>
    </row>
    <row r="11507" spans="11:16" x14ac:dyDescent="0.25">
      <c r="K11507" s="5"/>
      <c r="P11507" s="4" t="str">
        <f t="shared" si="221"/>
        <v/>
      </c>
    </row>
    <row r="11508" spans="11:16" x14ac:dyDescent="0.25">
      <c r="K11508" s="5"/>
      <c r="P11508" s="4" t="str">
        <f t="shared" si="221"/>
        <v/>
      </c>
    </row>
    <row r="11509" spans="11:16" x14ac:dyDescent="0.25">
      <c r="K11509" s="5"/>
      <c r="P11509" s="4" t="str">
        <f t="shared" si="221"/>
        <v/>
      </c>
    </row>
    <row r="11510" spans="11:16" x14ac:dyDescent="0.25">
      <c r="K11510" s="5"/>
      <c r="P11510" s="4" t="str">
        <f t="shared" si="221"/>
        <v/>
      </c>
    </row>
    <row r="11511" spans="11:16" x14ac:dyDescent="0.25">
      <c r="K11511" s="5"/>
      <c r="P11511" s="4" t="str">
        <f t="shared" si="221"/>
        <v/>
      </c>
    </row>
    <row r="11512" spans="11:16" x14ac:dyDescent="0.25">
      <c r="K11512" s="5"/>
      <c r="P11512" s="4" t="str">
        <f t="shared" si="221"/>
        <v/>
      </c>
    </row>
    <row r="11513" spans="11:16" x14ac:dyDescent="0.25">
      <c r="K11513" s="5"/>
      <c r="P11513" s="4" t="str">
        <f t="shared" si="221"/>
        <v/>
      </c>
    </row>
    <row r="11514" spans="11:16" x14ac:dyDescent="0.25">
      <c r="K11514" s="5"/>
      <c r="P11514" s="4" t="str">
        <f t="shared" si="221"/>
        <v/>
      </c>
    </row>
    <row r="11515" spans="11:16" x14ac:dyDescent="0.25">
      <c r="K11515" s="5"/>
      <c r="P11515" s="4" t="str">
        <f t="shared" si="221"/>
        <v/>
      </c>
    </row>
    <row r="11516" spans="11:16" x14ac:dyDescent="0.25">
      <c r="K11516" s="5"/>
      <c r="P11516" s="4" t="str">
        <f t="shared" si="221"/>
        <v/>
      </c>
    </row>
    <row r="11517" spans="11:16" x14ac:dyDescent="0.25">
      <c r="K11517" s="5"/>
      <c r="P11517" s="4" t="str">
        <f t="shared" si="221"/>
        <v/>
      </c>
    </row>
    <row r="11518" spans="11:16" x14ac:dyDescent="0.25">
      <c r="K11518" s="5"/>
      <c r="P11518" s="4" t="str">
        <f t="shared" si="221"/>
        <v/>
      </c>
    </row>
    <row r="11519" spans="11:16" x14ac:dyDescent="0.25">
      <c r="K11519" s="5"/>
      <c r="P11519" s="4" t="str">
        <f t="shared" si="221"/>
        <v/>
      </c>
    </row>
    <row r="11520" spans="11:16" x14ac:dyDescent="0.25">
      <c r="K11520" s="5"/>
      <c r="P11520" s="4" t="str">
        <f t="shared" si="221"/>
        <v/>
      </c>
    </row>
    <row r="11521" spans="11:16" x14ac:dyDescent="0.25">
      <c r="K11521" s="5"/>
      <c r="P11521" s="4" t="str">
        <f t="shared" si="221"/>
        <v/>
      </c>
    </row>
    <row r="11522" spans="11:16" x14ac:dyDescent="0.25">
      <c r="K11522" s="5"/>
      <c r="P11522" s="4" t="str">
        <f t="shared" si="221"/>
        <v/>
      </c>
    </row>
    <row r="11523" spans="11:16" x14ac:dyDescent="0.25">
      <c r="K11523" s="5"/>
      <c r="P11523" s="4" t="str">
        <f t="shared" ref="P11523:P11586" si="222">LEFT($A11523,22)</f>
        <v/>
      </c>
    </row>
    <row r="11524" spans="11:16" x14ac:dyDescent="0.25">
      <c r="K11524" s="5"/>
      <c r="P11524" s="4" t="str">
        <f t="shared" si="222"/>
        <v/>
      </c>
    </row>
    <row r="11525" spans="11:16" x14ac:dyDescent="0.25">
      <c r="K11525" s="5"/>
      <c r="P11525" s="4" t="str">
        <f t="shared" si="222"/>
        <v/>
      </c>
    </row>
    <row r="11526" spans="11:16" x14ac:dyDescent="0.25">
      <c r="K11526" s="5"/>
      <c r="P11526" s="4" t="str">
        <f t="shared" si="222"/>
        <v/>
      </c>
    </row>
    <row r="11527" spans="11:16" x14ac:dyDescent="0.25">
      <c r="K11527" s="5"/>
      <c r="P11527" s="4" t="str">
        <f t="shared" si="222"/>
        <v/>
      </c>
    </row>
    <row r="11528" spans="11:16" x14ac:dyDescent="0.25">
      <c r="K11528" s="5"/>
      <c r="P11528" s="4" t="str">
        <f t="shared" si="222"/>
        <v/>
      </c>
    </row>
    <row r="11529" spans="11:16" x14ac:dyDescent="0.25">
      <c r="K11529" s="5"/>
      <c r="P11529" s="4" t="str">
        <f t="shared" si="222"/>
        <v/>
      </c>
    </row>
    <row r="11530" spans="11:16" x14ac:dyDescent="0.25">
      <c r="K11530" s="5"/>
      <c r="P11530" s="4" t="str">
        <f t="shared" si="222"/>
        <v/>
      </c>
    </row>
    <row r="11531" spans="11:16" x14ac:dyDescent="0.25">
      <c r="K11531" s="5"/>
      <c r="P11531" s="4" t="str">
        <f t="shared" si="222"/>
        <v/>
      </c>
    </row>
    <row r="11532" spans="11:16" x14ac:dyDescent="0.25">
      <c r="K11532" s="5"/>
      <c r="P11532" s="4" t="str">
        <f t="shared" si="222"/>
        <v/>
      </c>
    </row>
    <row r="11533" spans="11:16" x14ac:dyDescent="0.25">
      <c r="K11533" s="5"/>
      <c r="P11533" s="4" t="str">
        <f t="shared" si="222"/>
        <v/>
      </c>
    </row>
    <row r="11534" spans="11:16" x14ac:dyDescent="0.25">
      <c r="K11534" s="5"/>
      <c r="P11534" s="4" t="str">
        <f t="shared" si="222"/>
        <v/>
      </c>
    </row>
    <row r="11535" spans="11:16" x14ac:dyDescent="0.25">
      <c r="K11535" s="5"/>
      <c r="P11535" s="4" t="str">
        <f t="shared" si="222"/>
        <v/>
      </c>
    </row>
    <row r="11536" spans="11:16" x14ac:dyDescent="0.25">
      <c r="K11536" s="5"/>
      <c r="P11536" s="4" t="str">
        <f t="shared" si="222"/>
        <v/>
      </c>
    </row>
    <row r="11537" spans="11:16" x14ac:dyDescent="0.25">
      <c r="K11537" s="5"/>
      <c r="P11537" s="4" t="str">
        <f t="shared" si="222"/>
        <v/>
      </c>
    </row>
    <row r="11538" spans="11:16" x14ac:dyDescent="0.25">
      <c r="K11538" s="5"/>
      <c r="P11538" s="4" t="str">
        <f t="shared" si="222"/>
        <v/>
      </c>
    </row>
    <row r="11539" spans="11:16" x14ac:dyDescent="0.25">
      <c r="K11539" s="5"/>
      <c r="P11539" s="4" t="str">
        <f t="shared" si="222"/>
        <v/>
      </c>
    </row>
    <row r="11540" spans="11:16" x14ac:dyDescent="0.25">
      <c r="K11540" s="5"/>
      <c r="P11540" s="4" t="str">
        <f t="shared" si="222"/>
        <v/>
      </c>
    </row>
    <row r="11541" spans="11:16" x14ac:dyDescent="0.25">
      <c r="K11541" s="5"/>
      <c r="P11541" s="4" t="str">
        <f t="shared" si="222"/>
        <v/>
      </c>
    </row>
    <row r="11542" spans="11:16" x14ac:dyDescent="0.25">
      <c r="K11542" s="5"/>
      <c r="P11542" s="4" t="str">
        <f t="shared" si="222"/>
        <v/>
      </c>
    </row>
    <row r="11543" spans="11:16" x14ac:dyDescent="0.25">
      <c r="K11543" s="5"/>
      <c r="P11543" s="4" t="str">
        <f t="shared" si="222"/>
        <v/>
      </c>
    </row>
    <row r="11544" spans="11:16" x14ac:dyDescent="0.25">
      <c r="K11544" s="5"/>
      <c r="P11544" s="4" t="str">
        <f t="shared" si="222"/>
        <v/>
      </c>
    </row>
    <row r="11545" spans="11:16" x14ac:dyDescent="0.25">
      <c r="K11545" s="5"/>
      <c r="P11545" s="4" t="str">
        <f t="shared" si="222"/>
        <v/>
      </c>
    </row>
    <row r="11546" spans="11:16" x14ac:dyDescent="0.25">
      <c r="K11546" s="5"/>
      <c r="P11546" s="4" t="str">
        <f t="shared" si="222"/>
        <v/>
      </c>
    </row>
    <row r="11547" spans="11:16" x14ac:dyDescent="0.25">
      <c r="K11547" s="5"/>
      <c r="P11547" s="4" t="str">
        <f t="shared" si="222"/>
        <v/>
      </c>
    </row>
    <row r="11548" spans="11:16" x14ac:dyDescent="0.25">
      <c r="K11548" s="5"/>
      <c r="P11548" s="4" t="str">
        <f t="shared" si="222"/>
        <v/>
      </c>
    </row>
    <row r="11549" spans="11:16" x14ac:dyDescent="0.25">
      <c r="K11549" s="5"/>
      <c r="P11549" s="4" t="str">
        <f t="shared" si="222"/>
        <v/>
      </c>
    </row>
    <row r="11550" spans="11:16" x14ac:dyDescent="0.25">
      <c r="K11550" s="5"/>
      <c r="P11550" s="4" t="str">
        <f t="shared" si="222"/>
        <v/>
      </c>
    </row>
    <row r="11551" spans="11:16" x14ac:dyDescent="0.25">
      <c r="K11551" s="5"/>
      <c r="P11551" s="4" t="str">
        <f t="shared" si="222"/>
        <v/>
      </c>
    </row>
    <row r="11552" spans="11:16" x14ac:dyDescent="0.25">
      <c r="K11552" s="5"/>
      <c r="P11552" s="4" t="str">
        <f t="shared" si="222"/>
        <v/>
      </c>
    </row>
    <row r="11553" spans="11:16" x14ac:dyDescent="0.25">
      <c r="K11553" s="5"/>
      <c r="P11553" s="4" t="str">
        <f t="shared" si="222"/>
        <v/>
      </c>
    </row>
    <row r="11554" spans="11:16" x14ac:dyDescent="0.25">
      <c r="K11554" s="5"/>
      <c r="P11554" s="4" t="str">
        <f t="shared" si="222"/>
        <v/>
      </c>
    </row>
    <row r="11555" spans="11:16" x14ac:dyDescent="0.25">
      <c r="K11555" s="5"/>
      <c r="P11555" s="4" t="str">
        <f t="shared" si="222"/>
        <v/>
      </c>
    </row>
    <row r="11556" spans="11:16" x14ac:dyDescent="0.25">
      <c r="K11556" s="5"/>
      <c r="P11556" s="4" t="str">
        <f t="shared" si="222"/>
        <v/>
      </c>
    </row>
    <row r="11557" spans="11:16" x14ac:dyDescent="0.25">
      <c r="K11557" s="5"/>
      <c r="P11557" s="4" t="str">
        <f t="shared" si="222"/>
        <v/>
      </c>
    </row>
    <row r="11558" spans="11:16" x14ac:dyDescent="0.25">
      <c r="K11558" s="5"/>
      <c r="P11558" s="4" t="str">
        <f t="shared" si="222"/>
        <v/>
      </c>
    </row>
    <row r="11559" spans="11:16" x14ac:dyDescent="0.25">
      <c r="K11559" s="5"/>
      <c r="P11559" s="4" t="str">
        <f t="shared" si="222"/>
        <v/>
      </c>
    </row>
    <row r="11560" spans="11:16" x14ac:dyDescent="0.25">
      <c r="K11560" s="5"/>
      <c r="P11560" s="4" t="str">
        <f t="shared" si="222"/>
        <v/>
      </c>
    </row>
    <row r="11561" spans="11:16" x14ac:dyDescent="0.25">
      <c r="K11561" s="5"/>
      <c r="P11561" s="4" t="str">
        <f t="shared" si="222"/>
        <v/>
      </c>
    </row>
    <row r="11562" spans="11:16" x14ac:dyDescent="0.25">
      <c r="K11562" s="5"/>
      <c r="P11562" s="4" t="str">
        <f t="shared" si="222"/>
        <v/>
      </c>
    </row>
    <row r="11563" spans="11:16" x14ac:dyDescent="0.25">
      <c r="K11563" s="5"/>
      <c r="P11563" s="4" t="str">
        <f t="shared" si="222"/>
        <v/>
      </c>
    </row>
    <row r="11564" spans="11:16" x14ac:dyDescent="0.25">
      <c r="K11564" s="5"/>
      <c r="P11564" s="4" t="str">
        <f t="shared" si="222"/>
        <v/>
      </c>
    </row>
    <row r="11565" spans="11:16" x14ac:dyDescent="0.25">
      <c r="K11565" s="5"/>
      <c r="P11565" s="4" t="str">
        <f t="shared" si="222"/>
        <v/>
      </c>
    </row>
    <row r="11566" spans="11:16" x14ac:dyDescent="0.25">
      <c r="K11566" s="5"/>
      <c r="P11566" s="4" t="str">
        <f t="shared" si="222"/>
        <v/>
      </c>
    </row>
    <row r="11567" spans="11:16" x14ac:dyDescent="0.25">
      <c r="K11567" s="5"/>
      <c r="P11567" s="4" t="str">
        <f t="shared" si="222"/>
        <v/>
      </c>
    </row>
    <row r="11568" spans="11:16" x14ac:dyDescent="0.25">
      <c r="K11568" s="5"/>
      <c r="P11568" s="4" t="str">
        <f t="shared" si="222"/>
        <v/>
      </c>
    </row>
    <row r="11569" spans="11:16" x14ac:dyDescent="0.25">
      <c r="K11569" s="5"/>
      <c r="P11569" s="4" t="str">
        <f t="shared" si="222"/>
        <v/>
      </c>
    </row>
    <row r="11570" spans="11:16" x14ac:dyDescent="0.25">
      <c r="K11570" s="5"/>
      <c r="P11570" s="4" t="str">
        <f t="shared" si="222"/>
        <v/>
      </c>
    </row>
    <row r="11571" spans="11:16" x14ac:dyDescent="0.25">
      <c r="K11571" s="5"/>
      <c r="P11571" s="4" t="str">
        <f t="shared" si="222"/>
        <v/>
      </c>
    </row>
    <row r="11572" spans="11:16" x14ac:dyDescent="0.25">
      <c r="K11572" s="5"/>
      <c r="P11572" s="4" t="str">
        <f t="shared" si="222"/>
        <v/>
      </c>
    </row>
    <row r="11573" spans="11:16" x14ac:dyDescent="0.25">
      <c r="K11573" s="5"/>
      <c r="P11573" s="4" t="str">
        <f t="shared" si="222"/>
        <v/>
      </c>
    </row>
    <row r="11574" spans="11:16" x14ac:dyDescent="0.25">
      <c r="K11574" s="5"/>
      <c r="P11574" s="4" t="str">
        <f t="shared" si="222"/>
        <v/>
      </c>
    </row>
    <row r="11575" spans="11:16" x14ac:dyDescent="0.25">
      <c r="K11575" s="5"/>
      <c r="P11575" s="4" t="str">
        <f t="shared" si="222"/>
        <v/>
      </c>
    </row>
    <row r="11576" spans="11:16" x14ac:dyDescent="0.25">
      <c r="K11576" s="5"/>
      <c r="P11576" s="4" t="str">
        <f t="shared" si="222"/>
        <v/>
      </c>
    </row>
    <row r="11577" spans="11:16" x14ac:dyDescent="0.25">
      <c r="K11577" s="5"/>
      <c r="P11577" s="4" t="str">
        <f t="shared" si="222"/>
        <v/>
      </c>
    </row>
    <row r="11578" spans="11:16" x14ac:dyDescent="0.25">
      <c r="K11578" s="5"/>
      <c r="P11578" s="4" t="str">
        <f t="shared" si="222"/>
        <v/>
      </c>
    </row>
    <row r="11579" spans="11:16" x14ac:dyDescent="0.25">
      <c r="K11579" s="5"/>
      <c r="P11579" s="4" t="str">
        <f t="shared" si="222"/>
        <v/>
      </c>
    </row>
    <row r="11580" spans="11:16" x14ac:dyDescent="0.25">
      <c r="K11580" s="5"/>
      <c r="P11580" s="4" t="str">
        <f t="shared" si="222"/>
        <v/>
      </c>
    </row>
    <row r="11581" spans="11:16" x14ac:dyDescent="0.25">
      <c r="K11581" s="5"/>
      <c r="P11581" s="4" t="str">
        <f t="shared" si="222"/>
        <v/>
      </c>
    </row>
    <row r="11582" spans="11:16" x14ac:dyDescent="0.25">
      <c r="K11582" s="5"/>
      <c r="P11582" s="4" t="str">
        <f t="shared" si="222"/>
        <v/>
      </c>
    </row>
    <row r="11583" spans="11:16" x14ac:dyDescent="0.25">
      <c r="K11583" s="5"/>
      <c r="P11583" s="4" t="str">
        <f t="shared" si="222"/>
        <v/>
      </c>
    </row>
    <row r="11584" spans="11:16" x14ac:dyDescent="0.25">
      <c r="K11584" s="5"/>
      <c r="P11584" s="4" t="str">
        <f t="shared" si="222"/>
        <v/>
      </c>
    </row>
    <row r="11585" spans="11:16" x14ac:dyDescent="0.25">
      <c r="K11585" s="5"/>
      <c r="P11585" s="4" t="str">
        <f t="shared" si="222"/>
        <v/>
      </c>
    </row>
    <row r="11586" spans="11:16" x14ac:dyDescent="0.25">
      <c r="K11586" s="5"/>
      <c r="P11586" s="4" t="str">
        <f t="shared" si="222"/>
        <v/>
      </c>
    </row>
    <row r="11587" spans="11:16" x14ac:dyDescent="0.25">
      <c r="K11587" s="5"/>
      <c r="P11587" s="4" t="str">
        <f t="shared" ref="P11587:P11650" si="223">LEFT($A11587,22)</f>
        <v/>
      </c>
    </row>
    <row r="11588" spans="11:16" x14ac:dyDescent="0.25">
      <c r="K11588" s="5"/>
      <c r="P11588" s="4" t="str">
        <f t="shared" si="223"/>
        <v/>
      </c>
    </row>
    <row r="11589" spans="11:16" x14ac:dyDescent="0.25">
      <c r="K11589" s="5"/>
      <c r="P11589" s="4" t="str">
        <f t="shared" si="223"/>
        <v/>
      </c>
    </row>
    <row r="11590" spans="11:16" x14ac:dyDescent="0.25">
      <c r="K11590" s="5"/>
      <c r="P11590" s="4" t="str">
        <f t="shared" si="223"/>
        <v/>
      </c>
    </row>
    <row r="11591" spans="11:16" x14ac:dyDescent="0.25">
      <c r="K11591" s="5"/>
      <c r="P11591" s="4" t="str">
        <f t="shared" si="223"/>
        <v/>
      </c>
    </row>
    <row r="11592" spans="11:16" x14ac:dyDescent="0.25">
      <c r="K11592" s="5"/>
      <c r="P11592" s="4" t="str">
        <f t="shared" si="223"/>
        <v/>
      </c>
    </row>
    <row r="11593" spans="11:16" x14ac:dyDescent="0.25">
      <c r="K11593" s="5"/>
      <c r="P11593" s="4" t="str">
        <f t="shared" si="223"/>
        <v/>
      </c>
    </row>
    <row r="11594" spans="11:16" x14ac:dyDescent="0.25">
      <c r="K11594" s="5"/>
      <c r="P11594" s="4" t="str">
        <f t="shared" si="223"/>
        <v/>
      </c>
    </row>
    <row r="11595" spans="11:16" x14ac:dyDescent="0.25">
      <c r="K11595" s="5"/>
      <c r="P11595" s="4" t="str">
        <f t="shared" si="223"/>
        <v/>
      </c>
    </row>
    <row r="11596" spans="11:16" x14ac:dyDescent="0.25">
      <c r="K11596" s="5"/>
      <c r="P11596" s="4" t="str">
        <f t="shared" si="223"/>
        <v/>
      </c>
    </row>
    <row r="11597" spans="11:16" x14ac:dyDescent="0.25">
      <c r="K11597" s="5"/>
      <c r="P11597" s="4" t="str">
        <f t="shared" si="223"/>
        <v/>
      </c>
    </row>
    <row r="11598" spans="11:16" x14ac:dyDescent="0.25">
      <c r="K11598" s="5"/>
      <c r="P11598" s="4" t="str">
        <f t="shared" si="223"/>
        <v/>
      </c>
    </row>
    <row r="11599" spans="11:16" x14ac:dyDescent="0.25">
      <c r="K11599" s="5"/>
      <c r="P11599" s="4" t="str">
        <f t="shared" si="223"/>
        <v/>
      </c>
    </row>
    <row r="11600" spans="11:16" x14ac:dyDescent="0.25">
      <c r="K11600" s="5"/>
      <c r="P11600" s="4" t="str">
        <f t="shared" si="223"/>
        <v/>
      </c>
    </row>
    <row r="11601" spans="11:16" x14ac:dyDescent="0.25">
      <c r="K11601" s="5"/>
      <c r="P11601" s="4" t="str">
        <f t="shared" si="223"/>
        <v/>
      </c>
    </row>
    <row r="11602" spans="11:16" x14ac:dyDescent="0.25">
      <c r="K11602" s="5"/>
      <c r="P11602" s="4" t="str">
        <f t="shared" si="223"/>
        <v/>
      </c>
    </row>
    <row r="11603" spans="11:16" x14ac:dyDescent="0.25">
      <c r="K11603" s="5"/>
      <c r="P11603" s="4" t="str">
        <f t="shared" si="223"/>
        <v/>
      </c>
    </row>
    <row r="11604" spans="11:16" x14ac:dyDescent="0.25">
      <c r="K11604" s="5"/>
      <c r="P11604" s="4" t="str">
        <f t="shared" si="223"/>
        <v/>
      </c>
    </row>
    <row r="11605" spans="11:16" x14ac:dyDescent="0.25">
      <c r="K11605" s="5"/>
      <c r="P11605" s="4" t="str">
        <f t="shared" si="223"/>
        <v/>
      </c>
    </row>
    <row r="11606" spans="11:16" x14ac:dyDescent="0.25">
      <c r="K11606" s="5"/>
      <c r="P11606" s="4" t="str">
        <f t="shared" si="223"/>
        <v/>
      </c>
    </row>
    <row r="11607" spans="11:16" x14ac:dyDescent="0.25">
      <c r="K11607" s="5"/>
      <c r="P11607" s="4" t="str">
        <f t="shared" si="223"/>
        <v/>
      </c>
    </row>
    <row r="11608" spans="11:16" x14ac:dyDescent="0.25">
      <c r="K11608" s="5"/>
      <c r="P11608" s="4" t="str">
        <f t="shared" si="223"/>
        <v/>
      </c>
    </row>
    <row r="11609" spans="11:16" x14ac:dyDescent="0.25">
      <c r="K11609" s="5"/>
      <c r="P11609" s="4" t="str">
        <f t="shared" si="223"/>
        <v/>
      </c>
    </row>
    <row r="11610" spans="11:16" x14ac:dyDescent="0.25">
      <c r="K11610" s="5"/>
      <c r="P11610" s="4" t="str">
        <f t="shared" si="223"/>
        <v/>
      </c>
    </row>
    <row r="11611" spans="11:16" x14ac:dyDescent="0.25">
      <c r="K11611" s="5"/>
      <c r="P11611" s="4" t="str">
        <f t="shared" si="223"/>
        <v/>
      </c>
    </row>
    <row r="11612" spans="11:16" x14ac:dyDescent="0.25">
      <c r="K11612" s="5"/>
      <c r="P11612" s="4" t="str">
        <f t="shared" si="223"/>
        <v/>
      </c>
    </row>
    <row r="11613" spans="11:16" x14ac:dyDescent="0.25">
      <c r="K11613" s="5"/>
      <c r="P11613" s="4" t="str">
        <f t="shared" si="223"/>
        <v/>
      </c>
    </row>
    <row r="11614" spans="11:16" x14ac:dyDescent="0.25">
      <c r="K11614" s="5"/>
      <c r="P11614" s="4" t="str">
        <f t="shared" si="223"/>
        <v/>
      </c>
    </row>
    <row r="11615" spans="11:16" x14ac:dyDescent="0.25">
      <c r="K11615" s="5"/>
      <c r="P11615" s="4" t="str">
        <f t="shared" si="223"/>
        <v/>
      </c>
    </row>
    <row r="11616" spans="11:16" x14ac:dyDescent="0.25">
      <c r="K11616" s="5"/>
      <c r="P11616" s="4" t="str">
        <f t="shared" si="223"/>
        <v/>
      </c>
    </row>
    <row r="11617" spans="11:16" x14ac:dyDescent="0.25">
      <c r="K11617" s="5"/>
      <c r="P11617" s="4" t="str">
        <f t="shared" si="223"/>
        <v/>
      </c>
    </row>
    <row r="11618" spans="11:16" x14ac:dyDescent="0.25">
      <c r="K11618" s="5"/>
      <c r="P11618" s="4" t="str">
        <f t="shared" si="223"/>
        <v/>
      </c>
    </row>
    <row r="11619" spans="11:16" x14ac:dyDescent="0.25">
      <c r="K11619" s="5"/>
      <c r="P11619" s="4" t="str">
        <f t="shared" si="223"/>
        <v/>
      </c>
    </row>
    <row r="11620" spans="11:16" x14ac:dyDescent="0.25">
      <c r="K11620" s="5"/>
      <c r="P11620" s="4" t="str">
        <f t="shared" si="223"/>
        <v/>
      </c>
    </row>
    <row r="11621" spans="11:16" x14ac:dyDescent="0.25">
      <c r="K11621" s="5"/>
      <c r="P11621" s="4" t="str">
        <f t="shared" si="223"/>
        <v/>
      </c>
    </row>
    <row r="11622" spans="11:16" x14ac:dyDescent="0.25">
      <c r="K11622" s="5"/>
      <c r="P11622" s="4" t="str">
        <f t="shared" si="223"/>
        <v/>
      </c>
    </row>
    <row r="11623" spans="11:16" x14ac:dyDescent="0.25">
      <c r="K11623" s="5"/>
      <c r="P11623" s="4" t="str">
        <f t="shared" si="223"/>
        <v/>
      </c>
    </row>
    <row r="11624" spans="11:16" x14ac:dyDescent="0.25">
      <c r="K11624" s="5"/>
      <c r="P11624" s="4" t="str">
        <f t="shared" si="223"/>
        <v/>
      </c>
    </row>
    <row r="11625" spans="11:16" x14ac:dyDescent="0.25">
      <c r="K11625" s="5"/>
      <c r="P11625" s="4" t="str">
        <f t="shared" si="223"/>
        <v/>
      </c>
    </row>
    <row r="11626" spans="11:16" x14ac:dyDescent="0.25">
      <c r="K11626" s="5"/>
      <c r="P11626" s="4" t="str">
        <f t="shared" si="223"/>
        <v/>
      </c>
    </row>
    <row r="11627" spans="11:16" x14ac:dyDescent="0.25">
      <c r="K11627" s="5"/>
      <c r="P11627" s="4" t="str">
        <f t="shared" si="223"/>
        <v/>
      </c>
    </row>
    <row r="11628" spans="11:16" x14ac:dyDescent="0.25">
      <c r="K11628" s="5"/>
      <c r="P11628" s="4" t="str">
        <f t="shared" si="223"/>
        <v/>
      </c>
    </row>
    <row r="11629" spans="11:16" x14ac:dyDescent="0.25">
      <c r="K11629" s="5"/>
      <c r="P11629" s="4" t="str">
        <f t="shared" si="223"/>
        <v/>
      </c>
    </row>
    <row r="11630" spans="11:16" x14ac:dyDescent="0.25">
      <c r="K11630" s="5"/>
      <c r="P11630" s="4" t="str">
        <f t="shared" si="223"/>
        <v/>
      </c>
    </row>
    <row r="11631" spans="11:16" x14ac:dyDescent="0.25">
      <c r="K11631" s="5"/>
      <c r="P11631" s="4" t="str">
        <f t="shared" si="223"/>
        <v/>
      </c>
    </row>
    <row r="11632" spans="11:16" x14ac:dyDescent="0.25">
      <c r="K11632" s="5"/>
      <c r="P11632" s="4" t="str">
        <f t="shared" si="223"/>
        <v/>
      </c>
    </row>
    <row r="11633" spans="11:16" x14ac:dyDescent="0.25">
      <c r="K11633" s="5"/>
      <c r="P11633" s="4" t="str">
        <f t="shared" si="223"/>
        <v/>
      </c>
    </row>
    <row r="11634" spans="11:16" x14ac:dyDescent="0.25">
      <c r="K11634" s="5"/>
      <c r="P11634" s="4" t="str">
        <f t="shared" si="223"/>
        <v/>
      </c>
    </row>
    <row r="11635" spans="11:16" x14ac:dyDescent="0.25">
      <c r="K11635" s="5"/>
      <c r="P11635" s="4" t="str">
        <f t="shared" si="223"/>
        <v/>
      </c>
    </row>
    <row r="11636" spans="11:16" x14ac:dyDescent="0.25">
      <c r="K11636" s="5"/>
      <c r="P11636" s="4" t="str">
        <f t="shared" si="223"/>
        <v/>
      </c>
    </row>
    <row r="11637" spans="11:16" x14ac:dyDescent="0.25">
      <c r="K11637" s="5"/>
      <c r="P11637" s="4" t="str">
        <f t="shared" si="223"/>
        <v/>
      </c>
    </row>
    <row r="11638" spans="11:16" x14ac:dyDescent="0.25">
      <c r="K11638" s="5"/>
      <c r="P11638" s="4" t="str">
        <f t="shared" si="223"/>
        <v/>
      </c>
    </row>
    <row r="11639" spans="11:16" x14ac:dyDescent="0.25">
      <c r="K11639" s="5"/>
      <c r="P11639" s="4" t="str">
        <f t="shared" si="223"/>
        <v/>
      </c>
    </row>
    <row r="11640" spans="11:16" x14ac:dyDescent="0.25">
      <c r="K11640" s="5"/>
      <c r="P11640" s="4" t="str">
        <f t="shared" si="223"/>
        <v/>
      </c>
    </row>
    <row r="11641" spans="11:16" x14ac:dyDescent="0.25">
      <c r="K11641" s="5"/>
      <c r="P11641" s="4" t="str">
        <f t="shared" si="223"/>
        <v/>
      </c>
    </row>
    <row r="11642" spans="11:16" x14ac:dyDescent="0.25">
      <c r="K11642" s="5"/>
      <c r="P11642" s="4" t="str">
        <f t="shared" si="223"/>
        <v/>
      </c>
    </row>
    <row r="11643" spans="11:16" x14ac:dyDescent="0.25">
      <c r="K11643" s="5"/>
      <c r="P11643" s="4" t="str">
        <f t="shared" si="223"/>
        <v/>
      </c>
    </row>
    <row r="11644" spans="11:16" x14ac:dyDescent="0.25">
      <c r="K11644" s="5"/>
      <c r="P11644" s="4" t="str">
        <f t="shared" si="223"/>
        <v/>
      </c>
    </row>
    <row r="11645" spans="11:16" x14ac:dyDescent="0.25">
      <c r="K11645" s="5"/>
      <c r="P11645" s="4" t="str">
        <f t="shared" si="223"/>
        <v/>
      </c>
    </row>
    <row r="11646" spans="11:16" x14ac:dyDescent="0.25">
      <c r="K11646" s="5"/>
      <c r="P11646" s="4" t="str">
        <f t="shared" si="223"/>
        <v/>
      </c>
    </row>
    <row r="11647" spans="11:16" x14ac:dyDescent="0.25">
      <c r="K11647" s="5"/>
      <c r="P11647" s="4" t="str">
        <f t="shared" si="223"/>
        <v/>
      </c>
    </row>
    <row r="11648" spans="11:16" x14ac:dyDescent="0.25">
      <c r="K11648" s="5"/>
      <c r="P11648" s="4" t="str">
        <f t="shared" si="223"/>
        <v/>
      </c>
    </row>
    <row r="11649" spans="11:16" x14ac:dyDescent="0.25">
      <c r="K11649" s="5"/>
      <c r="P11649" s="4" t="str">
        <f t="shared" si="223"/>
        <v/>
      </c>
    </row>
    <row r="11650" spans="11:16" x14ac:dyDescent="0.25">
      <c r="K11650" s="5"/>
      <c r="P11650" s="4" t="str">
        <f t="shared" si="223"/>
        <v/>
      </c>
    </row>
    <row r="11651" spans="11:16" x14ac:dyDescent="0.25">
      <c r="K11651" s="5"/>
      <c r="P11651" s="4" t="str">
        <f t="shared" ref="P11651:P11714" si="224">LEFT($A11651,22)</f>
        <v/>
      </c>
    </row>
    <row r="11652" spans="11:16" x14ac:dyDescent="0.25">
      <c r="K11652" s="5"/>
      <c r="P11652" s="4" t="str">
        <f t="shared" si="224"/>
        <v/>
      </c>
    </row>
    <row r="11653" spans="11:16" x14ac:dyDescent="0.25">
      <c r="K11653" s="5"/>
      <c r="P11653" s="4" t="str">
        <f t="shared" si="224"/>
        <v/>
      </c>
    </row>
    <row r="11654" spans="11:16" x14ac:dyDescent="0.25">
      <c r="K11654" s="5"/>
      <c r="P11654" s="4" t="str">
        <f t="shared" si="224"/>
        <v/>
      </c>
    </row>
    <row r="11655" spans="11:16" x14ac:dyDescent="0.25">
      <c r="K11655" s="5"/>
      <c r="P11655" s="4" t="str">
        <f t="shared" si="224"/>
        <v/>
      </c>
    </row>
    <row r="11656" spans="11:16" x14ac:dyDescent="0.25">
      <c r="K11656" s="5"/>
      <c r="P11656" s="4" t="str">
        <f t="shared" si="224"/>
        <v/>
      </c>
    </row>
    <row r="11657" spans="11:16" x14ac:dyDescent="0.25">
      <c r="K11657" s="5"/>
      <c r="P11657" s="4" t="str">
        <f t="shared" si="224"/>
        <v/>
      </c>
    </row>
    <row r="11658" spans="11:16" x14ac:dyDescent="0.25">
      <c r="K11658" s="5"/>
      <c r="P11658" s="4" t="str">
        <f t="shared" si="224"/>
        <v/>
      </c>
    </row>
    <row r="11659" spans="11:16" x14ac:dyDescent="0.25">
      <c r="K11659" s="5"/>
      <c r="P11659" s="4" t="str">
        <f t="shared" si="224"/>
        <v/>
      </c>
    </row>
    <row r="11660" spans="11:16" x14ac:dyDescent="0.25">
      <c r="K11660" s="5"/>
      <c r="P11660" s="4" t="str">
        <f t="shared" si="224"/>
        <v/>
      </c>
    </row>
    <row r="11661" spans="11:16" x14ac:dyDescent="0.25">
      <c r="K11661" s="5"/>
      <c r="P11661" s="4" t="str">
        <f t="shared" si="224"/>
        <v/>
      </c>
    </row>
    <row r="11662" spans="11:16" x14ac:dyDescent="0.25">
      <c r="K11662" s="5"/>
      <c r="P11662" s="4" t="str">
        <f t="shared" si="224"/>
        <v/>
      </c>
    </row>
    <row r="11663" spans="11:16" x14ac:dyDescent="0.25">
      <c r="K11663" s="5"/>
      <c r="P11663" s="4" t="str">
        <f t="shared" si="224"/>
        <v/>
      </c>
    </row>
    <row r="11664" spans="11:16" x14ac:dyDescent="0.25">
      <c r="K11664" s="5"/>
      <c r="P11664" s="4" t="str">
        <f t="shared" si="224"/>
        <v/>
      </c>
    </row>
    <row r="11665" spans="11:16" x14ac:dyDescent="0.25">
      <c r="K11665" s="5"/>
      <c r="P11665" s="4" t="str">
        <f t="shared" si="224"/>
        <v/>
      </c>
    </row>
    <row r="11666" spans="11:16" x14ac:dyDescent="0.25">
      <c r="K11666" s="5"/>
      <c r="P11666" s="4" t="str">
        <f t="shared" si="224"/>
        <v/>
      </c>
    </row>
    <row r="11667" spans="11:16" x14ac:dyDescent="0.25">
      <c r="K11667" s="5"/>
      <c r="P11667" s="4" t="str">
        <f t="shared" si="224"/>
        <v/>
      </c>
    </row>
    <row r="11668" spans="11:16" x14ac:dyDescent="0.25">
      <c r="K11668" s="5"/>
      <c r="P11668" s="4" t="str">
        <f t="shared" si="224"/>
        <v/>
      </c>
    </row>
    <row r="11669" spans="11:16" x14ac:dyDescent="0.25">
      <c r="K11669" s="5"/>
      <c r="P11669" s="4" t="str">
        <f t="shared" si="224"/>
        <v/>
      </c>
    </row>
    <row r="11670" spans="11:16" x14ac:dyDescent="0.25">
      <c r="K11670" s="5"/>
      <c r="P11670" s="4" t="str">
        <f t="shared" si="224"/>
        <v/>
      </c>
    </row>
    <row r="11671" spans="11:16" x14ac:dyDescent="0.25">
      <c r="K11671" s="5"/>
      <c r="P11671" s="4" t="str">
        <f t="shared" si="224"/>
        <v/>
      </c>
    </row>
    <row r="11672" spans="11:16" x14ac:dyDescent="0.25">
      <c r="K11672" s="5"/>
      <c r="P11672" s="4" t="str">
        <f t="shared" si="224"/>
        <v/>
      </c>
    </row>
    <row r="11673" spans="11:16" x14ac:dyDescent="0.25">
      <c r="K11673" s="5"/>
      <c r="P11673" s="4" t="str">
        <f t="shared" si="224"/>
        <v/>
      </c>
    </row>
    <row r="11674" spans="11:16" x14ac:dyDescent="0.25">
      <c r="K11674" s="5"/>
      <c r="P11674" s="4" t="str">
        <f t="shared" si="224"/>
        <v/>
      </c>
    </row>
    <row r="11675" spans="11:16" x14ac:dyDescent="0.25">
      <c r="K11675" s="5"/>
      <c r="P11675" s="4" t="str">
        <f t="shared" si="224"/>
        <v/>
      </c>
    </row>
    <row r="11676" spans="11:16" x14ac:dyDescent="0.25">
      <c r="K11676" s="5"/>
      <c r="P11676" s="4" t="str">
        <f t="shared" si="224"/>
        <v/>
      </c>
    </row>
    <row r="11677" spans="11:16" x14ac:dyDescent="0.25">
      <c r="K11677" s="5"/>
      <c r="P11677" s="4" t="str">
        <f t="shared" si="224"/>
        <v/>
      </c>
    </row>
    <row r="11678" spans="11:16" x14ac:dyDescent="0.25">
      <c r="K11678" s="5"/>
      <c r="P11678" s="4" t="str">
        <f t="shared" si="224"/>
        <v/>
      </c>
    </row>
    <row r="11679" spans="11:16" x14ac:dyDescent="0.25">
      <c r="K11679" s="5"/>
      <c r="P11679" s="4" t="str">
        <f t="shared" si="224"/>
        <v/>
      </c>
    </row>
    <row r="11680" spans="11:16" x14ac:dyDescent="0.25">
      <c r="K11680" s="5"/>
      <c r="P11680" s="4" t="str">
        <f t="shared" si="224"/>
        <v/>
      </c>
    </row>
    <row r="11681" spans="11:16" x14ac:dyDescent="0.25">
      <c r="K11681" s="5"/>
      <c r="P11681" s="4" t="str">
        <f t="shared" si="224"/>
        <v/>
      </c>
    </row>
    <row r="11682" spans="11:16" x14ac:dyDescent="0.25">
      <c r="K11682" s="5"/>
      <c r="P11682" s="4" t="str">
        <f t="shared" si="224"/>
        <v/>
      </c>
    </row>
    <row r="11683" spans="11:16" x14ac:dyDescent="0.25">
      <c r="K11683" s="5"/>
      <c r="P11683" s="4" t="str">
        <f t="shared" si="224"/>
        <v/>
      </c>
    </row>
    <row r="11684" spans="11:16" x14ac:dyDescent="0.25">
      <c r="K11684" s="5"/>
      <c r="P11684" s="4" t="str">
        <f t="shared" si="224"/>
        <v/>
      </c>
    </row>
    <row r="11685" spans="11:16" x14ac:dyDescent="0.25">
      <c r="K11685" s="5"/>
      <c r="P11685" s="4" t="str">
        <f t="shared" si="224"/>
        <v/>
      </c>
    </row>
    <row r="11686" spans="11:16" x14ac:dyDescent="0.25">
      <c r="K11686" s="5"/>
      <c r="P11686" s="4" t="str">
        <f t="shared" si="224"/>
        <v/>
      </c>
    </row>
    <row r="11687" spans="11:16" x14ac:dyDescent="0.25">
      <c r="K11687" s="5"/>
      <c r="P11687" s="4" t="str">
        <f t="shared" si="224"/>
        <v/>
      </c>
    </row>
    <row r="11688" spans="11:16" x14ac:dyDescent="0.25">
      <c r="K11688" s="5"/>
      <c r="P11688" s="4" t="str">
        <f t="shared" si="224"/>
        <v/>
      </c>
    </row>
    <row r="11689" spans="11:16" x14ac:dyDescent="0.25">
      <c r="K11689" s="5"/>
      <c r="P11689" s="4" t="str">
        <f t="shared" si="224"/>
        <v/>
      </c>
    </row>
    <row r="11690" spans="11:16" x14ac:dyDescent="0.25">
      <c r="K11690" s="5"/>
      <c r="P11690" s="4" t="str">
        <f t="shared" si="224"/>
        <v/>
      </c>
    </row>
    <row r="11691" spans="11:16" x14ac:dyDescent="0.25">
      <c r="K11691" s="5"/>
      <c r="P11691" s="4" t="str">
        <f t="shared" si="224"/>
        <v/>
      </c>
    </row>
    <row r="11692" spans="11:16" x14ac:dyDescent="0.25">
      <c r="K11692" s="5"/>
      <c r="P11692" s="4" t="str">
        <f t="shared" si="224"/>
        <v/>
      </c>
    </row>
    <row r="11693" spans="11:16" x14ac:dyDescent="0.25">
      <c r="K11693" s="5"/>
      <c r="P11693" s="4" t="str">
        <f t="shared" si="224"/>
        <v/>
      </c>
    </row>
    <row r="11694" spans="11:16" x14ac:dyDescent="0.25">
      <c r="K11694" s="5"/>
      <c r="P11694" s="4" t="str">
        <f t="shared" si="224"/>
        <v/>
      </c>
    </row>
    <row r="11695" spans="11:16" x14ac:dyDescent="0.25">
      <c r="K11695" s="5"/>
      <c r="P11695" s="4" t="str">
        <f t="shared" si="224"/>
        <v/>
      </c>
    </row>
    <row r="11696" spans="11:16" x14ac:dyDescent="0.25">
      <c r="K11696" s="5"/>
      <c r="P11696" s="4" t="str">
        <f t="shared" si="224"/>
        <v/>
      </c>
    </row>
    <row r="11697" spans="11:16" x14ac:dyDescent="0.25">
      <c r="K11697" s="5"/>
      <c r="P11697" s="4" t="str">
        <f t="shared" si="224"/>
        <v/>
      </c>
    </row>
    <row r="11698" spans="11:16" x14ac:dyDescent="0.25">
      <c r="K11698" s="5"/>
      <c r="P11698" s="4" t="str">
        <f t="shared" si="224"/>
        <v/>
      </c>
    </row>
    <row r="11699" spans="11:16" x14ac:dyDescent="0.25">
      <c r="K11699" s="5"/>
      <c r="P11699" s="4" t="str">
        <f t="shared" si="224"/>
        <v/>
      </c>
    </row>
    <row r="11700" spans="11:16" x14ac:dyDescent="0.25">
      <c r="K11700" s="5"/>
      <c r="P11700" s="4" t="str">
        <f t="shared" si="224"/>
        <v/>
      </c>
    </row>
    <row r="11701" spans="11:16" x14ac:dyDescent="0.25">
      <c r="K11701" s="5"/>
      <c r="P11701" s="4" t="str">
        <f t="shared" si="224"/>
        <v/>
      </c>
    </row>
    <row r="11702" spans="11:16" x14ac:dyDescent="0.25">
      <c r="K11702" s="5"/>
      <c r="P11702" s="4" t="str">
        <f t="shared" si="224"/>
        <v/>
      </c>
    </row>
    <row r="11703" spans="11:16" x14ac:dyDescent="0.25">
      <c r="K11703" s="5"/>
      <c r="P11703" s="4" t="str">
        <f t="shared" si="224"/>
        <v/>
      </c>
    </row>
    <row r="11704" spans="11:16" x14ac:dyDescent="0.25">
      <c r="K11704" s="5"/>
      <c r="P11704" s="4" t="str">
        <f t="shared" si="224"/>
        <v/>
      </c>
    </row>
    <row r="11705" spans="11:16" x14ac:dyDescent="0.25">
      <c r="K11705" s="5"/>
      <c r="P11705" s="4" t="str">
        <f t="shared" si="224"/>
        <v/>
      </c>
    </row>
    <row r="11706" spans="11:16" x14ac:dyDescent="0.25">
      <c r="K11706" s="5"/>
      <c r="P11706" s="4" t="str">
        <f t="shared" si="224"/>
        <v/>
      </c>
    </row>
    <row r="11707" spans="11:16" x14ac:dyDescent="0.25">
      <c r="K11707" s="5"/>
      <c r="P11707" s="4" t="str">
        <f t="shared" si="224"/>
        <v/>
      </c>
    </row>
    <row r="11708" spans="11:16" x14ac:dyDescent="0.25">
      <c r="K11708" s="5"/>
      <c r="P11708" s="4" t="str">
        <f t="shared" si="224"/>
        <v/>
      </c>
    </row>
    <row r="11709" spans="11:16" x14ac:dyDescent="0.25">
      <c r="K11709" s="5"/>
      <c r="P11709" s="4" t="str">
        <f t="shared" si="224"/>
        <v/>
      </c>
    </row>
    <row r="11710" spans="11:16" x14ac:dyDescent="0.25">
      <c r="K11710" s="5"/>
      <c r="P11710" s="4" t="str">
        <f t="shared" si="224"/>
        <v/>
      </c>
    </row>
    <row r="11711" spans="11:16" x14ac:dyDescent="0.25">
      <c r="K11711" s="5"/>
      <c r="P11711" s="4" t="str">
        <f t="shared" si="224"/>
        <v/>
      </c>
    </row>
    <row r="11712" spans="11:16" x14ac:dyDescent="0.25">
      <c r="K11712" s="5"/>
      <c r="P11712" s="4" t="str">
        <f t="shared" si="224"/>
        <v/>
      </c>
    </row>
    <row r="11713" spans="11:16" x14ac:dyDescent="0.25">
      <c r="K11713" s="5"/>
      <c r="P11713" s="4" t="str">
        <f t="shared" si="224"/>
        <v/>
      </c>
    </row>
    <row r="11714" spans="11:16" x14ac:dyDescent="0.25">
      <c r="K11714" s="5"/>
      <c r="P11714" s="4" t="str">
        <f t="shared" si="224"/>
        <v/>
      </c>
    </row>
    <row r="11715" spans="11:16" x14ac:dyDescent="0.25">
      <c r="K11715" s="5"/>
      <c r="P11715" s="4" t="str">
        <f t="shared" ref="P11715:P11778" si="225">LEFT($A11715,22)</f>
        <v/>
      </c>
    </row>
    <row r="11716" spans="11:16" x14ac:dyDescent="0.25">
      <c r="K11716" s="5"/>
      <c r="P11716" s="4" t="str">
        <f t="shared" si="225"/>
        <v/>
      </c>
    </row>
    <row r="11717" spans="11:16" x14ac:dyDescent="0.25">
      <c r="K11717" s="5"/>
      <c r="P11717" s="4" t="str">
        <f t="shared" si="225"/>
        <v/>
      </c>
    </row>
    <row r="11718" spans="11:16" x14ac:dyDescent="0.25">
      <c r="K11718" s="5"/>
      <c r="P11718" s="4" t="str">
        <f t="shared" si="225"/>
        <v/>
      </c>
    </row>
    <row r="11719" spans="11:16" x14ac:dyDescent="0.25">
      <c r="K11719" s="5"/>
      <c r="P11719" s="4" t="str">
        <f t="shared" si="225"/>
        <v/>
      </c>
    </row>
    <row r="11720" spans="11:16" x14ac:dyDescent="0.25">
      <c r="K11720" s="5"/>
      <c r="P11720" s="4" t="str">
        <f t="shared" si="225"/>
        <v/>
      </c>
    </row>
    <row r="11721" spans="11:16" x14ac:dyDescent="0.25">
      <c r="K11721" s="5"/>
      <c r="P11721" s="4" t="str">
        <f t="shared" si="225"/>
        <v/>
      </c>
    </row>
    <row r="11722" spans="11:16" x14ac:dyDescent="0.25">
      <c r="K11722" s="5"/>
      <c r="P11722" s="4" t="str">
        <f t="shared" si="225"/>
        <v/>
      </c>
    </row>
    <row r="11723" spans="11:16" x14ac:dyDescent="0.25">
      <c r="K11723" s="5"/>
      <c r="P11723" s="4" t="str">
        <f t="shared" si="225"/>
        <v/>
      </c>
    </row>
    <row r="11724" spans="11:16" x14ac:dyDescent="0.25">
      <c r="K11724" s="5"/>
      <c r="P11724" s="4" t="str">
        <f t="shared" si="225"/>
        <v/>
      </c>
    </row>
    <row r="11725" spans="11:16" x14ac:dyDescent="0.25">
      <c r="K11725" s="5"/>
      <c r="P11725" s="4" t="str">
        <f t="shared" si="225"/>
        <v/>
      </c>
    </row>
    <row r="11726" spans="11:16" x14ac:dyDescent="0.25">
      <c r="K11726" s="5"/>
      <c r="P11726" s="4" t="str">
        <f t="shared" si="225"/>
        <v/>
      </c>
    </row>
    <row r="11727" spans="11:16" x14ac:dyDescent="0.25">
      <c r="K11727" s="5"/>
      <c r="P11727" s="4" t="str">
        <f t="shared" si="225"/>
        <v/>
      </c>
    </row>
    <row r="11728" spans="11:16" x14ac:dyDescent="0.25">
      <c r="K11728" s="5"/>
      <c r="P11728" s="4" t="str">
        <f t="shared" si="225"/>
        <v/>
      </c>
    </row>
    <row r="11729" spans="11:16" x14ac:dyDescent="0.25">
      <c r="K11729" s="5"/>
      <c r="P11729" s="4" t="str">
        <f t="shared" si="225"/>
        <v/>
      </c>
    </row>
    <row r="11730" spans="11:16" x14ac:dyDescent="0.25">
      <c r="K11730" s="5"/>
      <c r="P11730" s="4" t="str">
        <f t="shared" si="225"/>
        <v/>
      </c>
    </row>
    <row r="11731" spans="11:16" x14ac:dyDescent="0.25">
      <c r="K11731" s="5"/>
      <c r="P11731" s="4" t="str">
        <f t="shared" si="225"/>
        <v/>
      </c>
    </row>
    <row r="11732" spans="11:16" x14ac:dyDescent="0.25">
      <c r="K11732" s="5"/>
      <c r="P11732" s="4" t="str">
        <f t="shared" si="225"/>
        <v/>
      </c>
    </row>
    <row r="11733" spans="11:16" x14ac:dyDescent="0.25">
      <c r="K11733" s="5"/>
      <c r="P11733" s="4" t="str">
        <f t="shared" si="225"/>
        <v/>
      </c>
    </row>
    <row r="11734" spans="11:16" x14ac:dyDescent="0.25">
      <c r="K11734" s="5"/>
      <c r="P11734" s="4" t="str">
        <f t="shared" si="225"/>
        <v/>
      </c>
    </row>
    <row r="11735" spans="11:16" x14ac:dyDescent="0.25">
      <c r="K11735" s="5"/>
      <c r="P11735" s="4" t="str">
        <f t="shared" si="225"/>
        <v/>
      </c>
    </row>
    <row r="11736" spans="11:16" x14ac:dyDescent="0.25">
      <c r="K11736" s="5"/>
      <c r="P11736" s="4" t="str">
        <f t="shared" si="225"/>
        <v/>
      </c>
    </row>
    <row r="11737" spans="11:16" x14ac:dyDescent="0.25">
      <c r="K11737" s="5"/>
      <c r="P11737" s="4" t="str">
        <f t="shared" si="225"/>
        <v/>
      </c>
    </row>
    <row r="11738" spans="11:16" x14ac:dyDescent="0.25">
      <c r="K11738" s="5"/>
      <c r="P11738" s="4" t="str">
        <f t="shared" si="225"/>
        <v/>
      </c>
    </row>
    <row r="11739" spans="11:16" x14ac:dyDescent="0.25">
      <c r="K11739" s="5"/>
      <c r="P11739" s="4" t="str">
        <f t="shared" si="225"/>
        <v/>
      </c>
    </row>
    <row r="11740" spans="11:16" x14ac:dyDescent="0.25">
      <c r="K11740" s="5"/>
      <c r="P11740" s="4" t="str">
        <f t="shared" si="225"/>
        <v/>
      </c>
    </row>
    <row r="11741" spans="11:16" x14ac:dyDescent="0.25">
      <c r="K11741" s="5"/>
      <c r="P11741" s="4" t="str">
        <f t="shared" si="225"/>
        <v/>
      </c>
    </row>
    <row r="11742" spans="11:16" x14ac:dyDescent="0.25">
      <c r="K11742" s="5"/>
      <c r="P11742" s="4" t="str">
        <f t="shared" si="225"/>
        <v/>
      </c>
    </row>
    <row r="11743" spans="11:16" x14ac:dyDescent="0.25">
      <c r="K11743" s="5"/>
      <c r="P11743" s="4" t="str">
        <f t="shared" si="225"/>
        <v/>
      </c>
    </row>
    <row r="11744" spans="11:16" x14ac:dyDescent="0.25">
      <c r="K11744" s="5"/>
      <c r="P11744" s="4" t="str">
        <f t="shared" si="225"/>
        <v/>
      </c>
    </row>
    <row r="11745" spans="11:16" x14ac:dyDescent="0.25">
      <c r="K11745" s="5"/>
      <c r="P11745" s="4" t="str">
        <f t="shared" si="225"/>
        <v/>
      </c>
    </row>
    <row r="11746" spans="11:16" x14ac:dyDescent="0.25">
      <c r="K11746" s="5"/>
      <c r="P11746" s="4" t="str">
        <f t="shared" si="225"/>
        <v/>
      </c>
    </row>
    <row r="11747" spans="11:16" x14ac:dyDescent="0.25">
      <c r="K11747" s="5"/>
      <c r="P11747" s="4" t="str">
        <f t="shared" si="225"/>
        <v/>
      </c>
    </row>
    <row r="11748" spans="11:16" x14ac:dyDescent="0.25">
      <c r="K11748" s="5"/>
      <c r="P11748" s="4" t="str">
        <f t="shared" si="225"/>
        <v/>
      </c>
    </row>
    <row r="11749" spans="11:16" x14ac:dyDescent="0.25">
      <c r="K11749" s="5"/>
      <c r="P11749" s="4" t="str">
        <f t="shared" si="225"/>
        <v/>
      </c>
    </row>
    <row r="11750" spans="11:16" x14ac:dyDescent="0.25">
      <c r="K11750" s="5"/>
      <c r="P11750" s="4" t="str">
        <f t="shared" si="225"/>
        <v/>
      </c>
    </row>
    <row r="11751" spans="11:16" x14ac:dyDescent="0.25">
      <c r="K11751" s="5"/>
      <c r="P11751" s="4" t="str">
        <f t="shared" si="225"/>
        <v/>
      </c>
    </row>
    <row r="11752" spans="11:16" x14ac:dyDescent="0.25">
      <c r="K11752" s="5"/>
      <c r="P11752" s="4" t="str">
        <f t="shared" si="225"/>
        <v/>
      </c>
    </row>
    <row r="11753" spans="11:16" x14ac:dyDescent="0.25">
      <c r="K11753" s="5"/>
      <c r="P11753" s="4" t="str">
        <f t="shared" si="225"/>
        <v/>
      </c>
    </row>
    <row r="11754" spans="11:16" x14ac:dyDescent="0.25">
      <c r="K11754" s="5"/>
      <c r="P11754" s="4" t="str">
        <f t="shared" si="225"/>
        <v/>
      </c>
    </row>
    <row r="11755" spans="11:16" x14ac:dyDescent="0.25">
      <c r="K11755" s="5"/>
      <c r="P11755" s="4" t="str">
        <f t="shared" si="225"/>
        <v/>
      </c>
    </row>
    <row r="11756" spans="11:16" x14ac:dyDescent="0.25">
      <c r="K11756" s="5"/>
      <c r="P11756" s="4" t="str">
        <f t="shared" si="225"/>
        <v/>
      </c>
    </row>
    <row r="11757" spans="11:16" x14ac:dyDescent="0.25">
      <c r="K11757" s="5"/>
      <c r="P11757" s="4" t="str">
        <f t="shared" si="225"/>
        <v/>
      </c>
    </row>
    <row r="11758" spans="11:16" x14ac:dyDescent="0.25">
      <c r="K11758" s="5"/>
      <c r="P11758" s="4" t="str">
        <f t="shared" si="225"/>
        <v/>
      </c>
    </row>
    <row r="11759" spans="11:16" x14ac:dyDescent="0.25">
      <c r="K11759" s="5"/>
      <c r="P11759" s="4" t="str">
        <f t="shared" si="225"/>
        <v/>
      </c>
    </row>
    <row r="11760" spans="11:16" x14ac:dyDescent="0.25">
      <c r="K11760" s="5"/>
      <c r="P11760" s="4" t="str">
        <f t="shared" si="225"/>
        <v/>
      </c>
    </row>
    <row r="11761" spans="11:16" x14ac:dyDescent="0.25">
      <c r="K11761" s="5"/>
      <c r="P11761" s="4" t="str">
        <f t="shared" si="225"/>
        <v/>
      </c>
    </row>
    <row r="11762" spans="11:16" x14ac:dyDescent="0.25">
      <c r="K11762" s="5"/>
      <c r="P11762" s="4" t="str">
        <f t="shared" si="225"/>
        <v/>
      </c>
    </row>
    <row r="11763" spans="11:16" x14ac:dyDescent="0.25">
      <c r="K11763" s="5"/>
      <c r="P11763" s="4" t="str">
        <f t="shared" si="225"/>
        <v/>
      </c>
    </row>
    <row r="11764" spans="11:16" x14ac:dyDescent="0.25">
      <c r="K11764" s="5"/>
      <c r="P11764" s="4" t="str">
        <f t="shared" si="225"/>
        <v/>
      </c>
    </row>
    <row r="11765" spans="11:16" x14ac:dyDescent="0.25">
      <c r="K11765" s="5"/>
      <c r="P11765" s="4" t="str">
        <f t="shared" si="225"/>
        <v/>
      </c>
    </row>
    <row r="11766" spans="11:16" x14ac:dyDescent="0.25">
      <c r="K11766" s="5"/>
      <c r="P11766" s="4" t="str">
        <f t="shared" si="225"/>
        <v/>
      </c>
    </row>
    <row r="11767" spans="11:16" x14ac:dyDescent="0.25">
      <c r="K11767" s="5"/>
      <c r="P11767" s="4" t="str">
        <f t="shared" si="225"/>
        <v/>
      </c>
    </row>
    <row r="11768" spans="11:16" x14ac:dyDescent="0.25">
      <c r="K11768" s="5"/>
      <c r="P11768" s="4" t="str">
        <f t="shared" si="225"/>
        <v/>
      </c>
    </row>
    <row r="11769" spans="11:16" x14ac:dyDescent="0.25">
      <c r="K11769" s="5"/>
      <c r="P11769" s="4" t="str">
        <f t="shared" si="225"/>
        <v/>
      </c>
    </row>
    <row r="11770" spans="11:16" x14ac:dyDescent="0.25">
      <c r="K11770" s="5"/>
      <c r="P11770" s="4" t="str">
        <f t="shared" si="225"/>
        <v/>
      </c>
    </row>
    <row r="11771" spans="11:16" x14ac:dyDescent="0.25">
      <c r="K11771" s="5"/>
      <c r="P11771" s="4" t="str">
        <f t="shared" si="225"/>
        <v/>
      </c>
    </row>
    <row r="11772" spans="11:16" x14ac:dyDescent="0.25">
      <c r="K11772" s="5"/>
      <c r="P11772" s="4" t="str">
        <f t="shared" si="225"/>
        <v/>
      </c>
    </row>
    <row r="11773" spans="11:16" x14ac:dyDescent="0.25">
      <c r="K11773" s="5"/>
      <c r="P11773" s="4" t="str">
        <f t="shared" si="225"/>
        <v/>
      </c>
    </row>
    <row r="11774" spans="11:16" x14ac:dyDescent="0.25">
      <c r="K11774" s="5"/>
      <c r="P11774" s="4" t="str">
        <f t="shared" si="225"/>
        <v/>
      </c>
    </row>
    <row r="11775" spans="11:16" x14ac:dyDescent="0.25">
      <c r="K11775" s="5"/>
      <c r="P11775" s="4" t="str">
        <f t="shared" si="225"/>
        <v/>
      </c>
    </row>
    <row r="11776" spans="11:16" x14ac:dyDescent="0.25">
      <c r="K11776" s="5"/>
      <c r="P11776" s="4" t="str">
        <f t="shared" si="225"/>
        <v/>
      </c>
    </row>
    <row r="11777" spans="11:16" x14ac:dyDescent="0.25">
      <c r="K11777" s="5"/>
      <c r="P11777" s="4" t="str">
        <f t="shared" si="225"/>
        <v/>
      </c>
    </row>
    <row r="11778" spans="11:16" x14ac:dyDescent="0.25">
      <c r="K11778" s="5"/>
      <c r="P11778" s="4" t="str">
        <f t="shared" si="225"/>
        <v/>
      </c>
    </row>
    <row r="11779" spans="11:16" x14ac:dyDescent="0.25">
      <c r="K11779" s="5"/>
      <c r="P11779" s="4" t="str">
        <f t="shared" ref="P11779:P11842" si="226">LEFT($A11779,22)</f>
        <v/>
      </c>
    </row>
    <row r="11780" spans="11:16" x14ac:dyDescent="0.25">
      <c r="K11780" s="5"/>
      <c r="P11780" s="4" t="str">
        <f t="shared" si="226"/>
        <v/>
      </c>
    </row>
    <row r="11781" spans="11:16" x14ac:dyDescent="0.25">
      <c r="K11781" s="5"/>
      <c r="P11781" s="4" t="str">
        <f t="shared" si="226"/>
        <v/>
      </c>
    </row>
    <row r="11782" spans="11:16" x14ac:dyDescent="0.25">
      <c r="K11782" s="5"/>
      <c r="P11782" s="4" t="str">
        <f t="shared" si="226"/>
        <v/>
      </c>
    </row>
    <row r="11783" spans="11:16" x14ac:dyDescent="0.25">
      <c r="K11783" s="5"/>
      <c r="P11783" s="4" t="str">
        <f t="shared" si="226"/>
        <v/>
      </c>
    </row>
    <row r="11784" spans="11:16" x14ac:dyDescent="0.25">
      <c r="K11784" s="5"/>
      <c r="P11784" s="4" t="str">
        <f t="shared" si="226"/>
        <v/>
      </c>
    </row>
    <row r="11785" spans="11:16" x14ac:dyDescent="0.25">
      <c r="K11785" s="5"/>
      <c r="P11785" s="4" t="str">
        <f t="shared" si="226"/>
        <v/>
      </c>
    </row>
    <row r="11786" spans="11:16" x14ac:dyDescent="0.25">
      <c r="K11786" s="5"/>
      <c r="P11786" s="4" t="str">
        <f t="shared" si="226"/>
        <v/>
      </c>
    </row>
    <row r="11787" spans="11:16" x14ac:dyDescent="0.25">
      <c r="K11787" s="5"/>
      <c r="P11787" s="4" t="str">
        <f t="shared" si="226"/>
        <v/>
      </c>
    </row>
    <row r="11788" spans="11:16" x14ac:dyDescent="0.25">
      <c r="K11788" s="5"/>
      <c r="P11788" s="4" t="str">
        <f t="shared" si="226"/>
        <v/>
      </c>
    </row>
    <row r="11789" spans="11:16" x14ac:dyDescent="0.25">
      <c r="K11789" s="5"/>
      <c r="P11789" s="4" t="str">
        <f t="shared" si="226"/>
        <v/>
      </c>
    </row>
    <row r="11790" spans="11:16" x14ac:dyDescent="0.25">
      <c r="K11790" s="5"/>
      <c r="P11790" s="4" t="str">
        <f t="shared" si="226"/>
        <v/>
      </c>
    </row>
    <row r="11791" spans="11:16" x14ac:dyDescent="0.25">
      <c r="K11791" s="5"/>
      <c r="P11791" s="4" t="str">
        <f t="shared" si="226"/>
        <v/>
      </c>
    </row>
    <row r="11792" spans="11:16" x14ac:dyDescent="0.25">
      <c r="K11792" s="5"/>
      <c r="P11792" s="4" t="str">
        <f t="shared" si="226"/>
        <v/>
      </c>
    </row>
    <row r="11793" spans="11:16" x14ac:dyDescent="0.25">
      <c r="K11793" s="5"/>
      <c r="P11793" s="4" t="str">
        <f t="shared" si="226"/>
        <v/>
      </c>
    </row>
    <row r="11794" spans="11:16" x14ac:dyDescent="0.25">
      <c r="K11794" s="5"/>
      <c r="P11794" s="4" t="str">
        <f t="shared" si="226"/>
        <v/>
      </c>
    </row>
    <row r="11795" spans="11:16" x14ac:dyDescent="0.25">
      <c r="K11795" s="5"/>
      <c r="P11795" s="4" t="str">
        <f t="shared" si="226"/>
        <v/>
      </c>
    </row>
    <row r="11796" spans="11:16" x14ac:dyDescent="0.25">
      <c r="K11796" s="5"/>
      <c r="P11796" s="4" t="str">
        <f t="shared" si="226"/>
        <v/>
      </c>
    </row>
    <row r="11797" spans="11:16" x14ac:dyDescent="0.25">
      <c r="K11797" s="5"/>
      <c r="P11797" s="4" t="str">
        <f t="shared" si="226"/>
        <v/>
      </c>
    </row>
    <row r="11798" spans="11:16" x14ac:dyDescent="0.25">
      <c r="K11798" s="5"/>
      <c r="P11798" s="4" t="str">
        <f t="shared" si="226"/>
        <v/>
      </c>
    </row>
    <row r="11799" spans="11:16" x14ac:dyDescent="0.25">
      <c r="K11799" s="5"/>
      <c r="P11799" s="4" t="str">
        <f t="shared" si="226"/>
        <v/>
      </c>
    </row>
    <row r="11800" spans="11:16" x14ac:dyDescent="0.25">
      <c r="K11800" s="5"/>
      <c r="P11800" s="4" t="str">
        <f t="shared" si="226"/>
        <v/>
      </c>
    </row>
    <row r="11801" spans="11:16" x14ac:dyDescent="0.25">
      <c r="K11801" s="5"/>
      <c r="P11801" s="4" t="str">
        <f t="shared" si="226"/>
        <v/>
      </c>
    </row>
    <row r="11802" spans="11:16" x14ac:dyDescent="0.25">
      <c r="K11802" s="5"/>
      <c r="P11802" s="4" t="str">
        <f t="shared" si="226"/>
        <v/>
      </c>
    </row>
    <row r="11803" spans="11:16" x14ac:dyDescent="0.25">
      <c r="K11803" s="5"/>
      <c r="P11803" s="4" t="str">
        <f t="shared" si="226"/>
        <v/>
      </c>
    </row>
    <row r="11804" spans="11:16" x14ac:dyDescent="0.25">
      <c r="K11804" s="5"/>
      <c r="P11804" s="4" t="str">
        <f t="shared" si="226"/>
        <v/>
      </c>
    </row>
    <row r="11805" spans="11:16" x14ac:dyDescent="0.25">
      <c r="K11805" s="5"/>
      <c r="P11805" s="4" t="str">
        <f t="shared" si="226"/>
        <v/>
      </c>
    </row>
    <row r="11806" spans="11:16" x14ac:dyDescent="0.25">
      <c r="K11806" s="5"/>
      <c r="P11806" s="4" t="str">
        <f t="shared" si="226"/>
        <v/>
      </c>
    </row>
    <row r="11807" spans="11:16" x14ac:dyDescent="0.25">
      <c r="K11807" s="5"/>
      <c r="P11807" s="4" t="str">
        <f t="shared" si="226"/>
        <v/>
      </c>
    </row>
    <row r="11808" spans="11:16" x14ac:dyDescent="0.25">
      <c r="K11808" s="5"/>
      <c r="P11808" s="4" t="str">
        <f t="shared" si="226"/>
        <v/>
      </c>
    </row>
    <row r="11809" spans="11:16" x14ac:dyDescent="0.25">
      <c r="K11809" s="5"/>
      <c r="P11809" s="4" t="str">
        <f t="shared" si="226"/>
        <v/>
      </c>
    </row>
    <row r="11810" spans="11:16" x14ac:dyDescent="0.25">
      <c r="K11810" s="5"/>
      <c r="P11810" s="4" t="str">
        <f t="shared" si="226"/>
        <v/>
      </c>
    </row>
    <row r="11811" spans="11:16" x14ac:dyDescent="0.25">
      <c r="K11811" s="5"/>
      <c r="P11811" s="4" t="str">
        <f t="shared" si="226"/>
        <v/>
      </c>
    </row>
    <row r="11812" spans="11:16" x14ac:dyDescent="0.25">
      <c r="K11812" s="5"/>
      <c r="P11812" s="4" t="str">
        <f t="shared" si="226"/>
        <v/>
      </c>
    </row>
    <row r="11813" spans="11:16" x14ac:dyDescent="0.25">
      <c r="K11813" s="5"/>
      <c r="P11813" s="4" t="str">
        <f t="shared" si="226"/>
        <v/>
      </c>
    </row>
    <row r="11814" spans="11:16" x14ac:dyDescent="0.25">
      <c r="K11814" s="5"/>
      <c r="P11814" s="4" t="str">
        <f t="shared" si="226"/>
        <v/>
      </c>
    </row>
    <row r="11815" spans="11:16" x14ac:dyDescent="0.25">
      <c r="K11815" s="5"/>
      <c r="P11815" s="4" t="str">
        <f t="shared" si="226"/>
        <v/>
      </c>
    </row>
    <row r="11816" spans="11:16" x14ac:dyDescent="0.25">
      <c r="K11816" s="5"/>
      <c r="P11816" s="4" t="str">
        <f t="shared" si="226"/>
        <v/>
      </c>
    </row>
    <row r="11817" spans="11:16" x14ac:dyDescent="0.25">
      <c r="K11817" s="5"/>
      <c r="P11817" s="4" t="str">
        <f t="shared" si="226"/>
        <v/>
      </c>
    </row>
    <row r="11818" spans="11:16" x14ac:dyDescent="0.25">
      <c r="K11818" s="5"/>
      <c r="P11818" s="4" t="str">
        <f t="shared" si="226"/>
        <v/>
      </c>
    </row>
    <row r="11819" spans="11:16" x14ac:dyDescent="0.25">
      <c r="K11819" s="5"/>
      <c r="P11819" s="4" t="str">
        <f t="shared" si="226"/>
        <v/>
      </c>
    </row>
    <row r="11820" spans="11:16" x14ac:dyDescent="0.25">
      <c r="K11820" s="5"/>
      <c r="P11820" s="4" t="str">
        <f t="shared" si="226"/>
        <v/>
      </c>
    </row>
    <row r="11821" spans="11:16" x14ac:dyDescent="0.25">
      <c r="K11821" s="5"/>
      <c r="P11821" s="4" t="str">
        <f t="shared" si="226"/>
        <v/>
      </c>
    </row>
    <row r="11822" spans="11:16" x14ac:dyDescent="0.25">
      <c r="K11822" s="5"/>
      <c r="P11822" s="4" t="str">
        <f t="shared" si="226"/>
        <v/>
      </c>
    </row>
    <row r="11823" spans="11:16" x14ac:dyDescent="0.25">
      <c r="K11823" s="5"/>
      <c r="P11823" s="4" t="str">
        <f t="shared" si="226"/>
        <v/>
      </c>
    </row>
    <row r="11824" spans="11:16" x14ac:dyDescent="0.25">
      <c r="K11824" s="5"/>
      <c r="P11824" s="4" t="str">
        <f t="shared" si="226"/>
        <v/>
      </c>
    </row>
    <row r="11825" spans="11:16" x14ac:dyDescent="0.25">
      <c r="K11825" s="5"/>
      <c r="P11825" s="4" t="str">
        <f t="shared" si="226"/>
        <v/>
      </c>
    </row>
    <row r="11826" spans="11:16" x14ac:dyDescent="0.25">
      <c r="K11826" s="5"/>
      <c r="P11826" s="4" t="str">
        <f t="shared" si="226"/>
        <v/>
      </c>
    </row>
    <row r="11827" spans="11:16" x14ac:dyDescent="0.25">
      <c r="K11827" s="5"/>
      <c r="P11827" s="4" t="str">
        <f t="shared" si="226"/>
        <v/>
      </c>
    </row>
    <row r="11828" spans="11:16" x14ac:dyDescent="0.25">
      <c r="K11828" s="5"/>
      <c r="P11828" s="4" t="str">
        <f t="shared" si="226"/>
        <v/>
      </c>
    </row>
    <row r="11829" spans="11:16" x14ac:dyDescent="0.25">
      <c r="K11829" s="5"/>
      <c r="P11829" s="4" t="str">
        <f t="shared" si="226"/>
        <v/>
      </c>
    </row>
    <row r="11830" spans="11:16" x14ac:dyDescent="0.25">
      <c r="K11830" s="5"/>
      <c r="P11830" s="4" t="str">
        <f t="shared" si="226"/>
        <v/>
      </c>
    </row>
    <row r="11831" spans="11:16" x14ac:dyDescent="0.25">
      <c r="K11831" s="5"/>
      <c r="P11831" s="4" t="str">
        <f t="shared" si="226"/>
        <v/>
      </c>
    </row>
    <row r="11832" spans="11:16" x14ac:dyDescent="0.25">
      <c r="K11832" s="5"/>
      <c r="P11832" s="4" t="str">
        <f t="shared" si="226"/>
        <v/>
      </c>
    </row>
    <row r="11833" spans="11:16" x14ac:dyDescent="0.25">
      <c r="K11833" s="5"/>
      <c r="P11833" s="4" t="str">
        <f t="shared" si="226"/>
        <v/>
      </c>
    </row>
    <row r="11834" spans="11:16" x14ac:dyDescent="0.25">
      <c r="K11834" s="5"/>
      <c r="P11834" s="4" t="str">
        <f t="shared" si="226"/>
        <v/>
      </c>
    </row>
    <row r="11835" spans="11:16" x14ac:dyDescent="0.25">
      <c r="K11835" s="5"/>
      <c r="P11835" s="4" t="str">
        <f t="shared" si="226"/>
        <v/>
      </c>
    </row>
    <row r="11836" spans="11:16" x14ac:dyDescent="0.25">
      <c r="K11836" s="5"/>
      <c r="P11836" s="4" t="str">
        <f t="shared" si="226"/>
        <v/>
      </c>
    </row>
    <row r="11837" spans="11:16" x14ac:dyDescent="0.25">
      <c r="K11837" s="5"/>
      <c r="P11837" s="4" t="str">
        <f t="shared" si="226"/>
        <v/>
      </c>
    </row>
    <row r="11838" spans="11:16" x14ac:dyDescent="0.25">
      <c r="K11838" s="5"/>
      <c r="P11838" s="4" t="str">
        <f t="shared" si="226"/>
        <v/>
      </c>
    </row>
    <row r="11839" spans="11:16" x14ac:dyDescent="0.25">
      <c r="K11839" s="5"/>
      <c r="P11839" s="4" t="str">
        <f t="shared" si="226"/>
        <v/>
      </c>
    </row>
    <row r="11840" spans="11:16" x14ac:dyDescent="0.25">
      <c r="K11840" s="5"/>
      <c r="P11840" s="4" t="str">
        <f t="shared" si="226"/>
        <v/>
      </c>
    </row>
    <row r="11841" spans="11:16" x14ac:dyDescent="0.25">
      <c r="K11841" s="5"/>
      <c r="P11841" s="4" t="str">
        <f t="shared" si="226"/>
        <v/>
      </c>
    </row>
    <row r="11842" spans="11:16" x14ac:dyDescent="0.25">
      <c r="K11842" s="5"/>
      <c r="P11842" s="4" t="str">
        <f t="shared" si="226"/>
        <v/>
      </c>
    </row>
    <row r="11843" spans="11:16" x14ac:dyDescent="0.25">
      <c r="K11843" s="5"/>
      <c r="P11843" s="4" t="str">
        <f t="shared" ref="P11843:P11906" si="227">LEFT($A11843,22)</f>
        <v/>
      </c>
    </row>
    <row r="11844" spans="11:16" x14ac:dyDescent="0.25">
      <c r="K11844" s="5"/>
      <c r="P11844" s="4" t="str">
        <f t="shared" si="227"/>
        <v/>
      </c>
    </row>
    <row r="11845" spans="11:16" x14ac:dyDescent="0.25">
      <c r="K11845" s="5"/>
      <c r="P11845" s="4" t="str">
        <f t="shared" si="227"/>
        <v/>
      </c>
    </row>
    <row r="11846" spans="11:16" x14ac:dyDescent="0.25">
      <c r="K11846" s="5"/>
      <c r="P11846" s="4" t="str">
        <f t="shared" si="227"/>
        <v/>
      </c>
    </row>
    <row r="11847" spans="11:16" x14ac:dyDescent="0.25">
      <c r="K11847" s="5"/>
      <c r="P11847" s="4" t="str">
        <f t="shared" si="227"/>
        <v/>
      </c>
    </row>
    <row r="11848" spans="11:16" x14ac:dyDescent="0.25">
      <c r="K11848" s="5"/>
      <c r="P11848" s="4" t="str">
        <f t="shared" si="227"/>
        <v/>
      </c>
    </row>
    <row r="11849" spans="11:16" x14ac:dyDescent="0.25">
      <c r="K11849" s="5"/>
      <c r="P11849" s="4" t="str">
        <f t="shared" si="227"/>
        <v/>
      </c>
    </row>
    <row r="11850" spans="11:16" x14ac:dyDescent="0.25">
      <c r="K11850" s="5"/>
      <c r="P11850" s="4" t="str">
        <f t="shared" si="227"/>
        <v/>
      </c>
    </row>
    <row r="11851" spans="11:16" x14ac:dyDescent="0.25">
      <c r="K11851" s="5"/>
      <c r="P11851" s="4" t="str">
        <f t="shared" si="227"/>
        <v/>
      </c>
    </row>
    <row r="11852" spans="11:16" x14ac:dyDescent="0.25">
      <c r="K11852" s="5"/>
      <c r="P11852" s="4" t="str">
        <f t="shared" si="227"/>
        <v/>
      </c>
    </row>
    <row r="11853" spans="11:16" x14ac:dyDescent="0.25">
      <c r="K11853" s="5"/>
      <c r="P11853" s="4" t="str">
        <f t="shared" si="227"/>
        <v/>
      </c>
    </row>
    <row r="11854" spans="11:16" x14ac:dyDescent="0.25">
      <c r="K11854" s="5"/>
      <c r="P11854" s="4" t="str">
        <f t="shared" si="227"/>
        <v/>
      </c>
    </row>
    <row r="11855" spans="11:16" x14ac:dyDescent="0.25">
      <c r="K11855" s="5"/>
      <c r="P11855" s="4" t="str">
        <f t="shared" si="227"/>
        <v/>
      </c>
    </row>
    <row r="11856" spans="11:16" x14ac:dyDescent="0.25">
      <c r="K11856" s="5"/>
      <c r="P11856" s="4" t="str">
        <f t="shared" si="227"/>
        <v/>
      </c>
    </row>
    <row r="11857" spans="11:16" x14ac:dyDescent="0.25">
      <c r="K11857" s="5"/>
      <c r="P11857" s="4" t="str">
        <f t="shared" si="227"/>
        <v/>
      </c>
    </row>
    <row r="11858" spans="11:16" x14ac:dyDescent="0.25">
      <c r="K11858" s="5"/>
      <c r="P11858" s="4" t="str">
        <f t="shared" si="227"/>
        <v/>
      </c>
    </row>
    <row r="11859" spans="11:16" x14ac:dyDescent="0.25">
      <c r="K11859" s="5"/>
      <c r="P11859" s="4" t="str">
        <f t="shared" si="227"/>
        <v/>
      </c>
    </row>
    <row r="11860" spans="11:16" x14ac:dyDescent="0.25">
      <c r="K11860" s="5"/>
      <c r="P11860" s="4" t="str">
        <f t="shared" si="227"/>
        <v/>
      </c>
    </row>
    <row r="11861" spans="11:16" x14ac:dyDescent="0.25">
      <c r="K11861" s="5"/>
      <c r="P11861" s="4" t="str">
        <f t="shared" si="227"/>
        <v/>
      </c>
    </row>
    <row r="11862" spans="11:16" x14ac:dyDescent="0.25">
      <c r="K11862" s="5"/>
      <c r="P11862" s="4" t="str">
        <f t="shared" si="227"/>
        <v/>
      </c>
    </row>
    <row r="11863" spans="11:16" x14ac:dyDescent="0.25">
      <c r="K11863" s="5"/>
      <c r="P11863" s="4" t="str">
        <f t="shared" si="227"/>
        <v/>
      </c>
    </row>
    <row r="11864" spans="11:16" x14ac:dyDescent="0.25">
      <c r="K11864" s="5"/>
      <c r="P11864" s="4" t="str">
        <f t="shared" si="227"/>
        <v/>
      </c>
    </row>
    <row r="11865" spans="11:16" x14ac:dyDescent="0.25">
      <c r="K11865" s="5"/>
      <c r="P11865" s="4" t="str">
        <f t="shared" si="227"/>
        <v/>
      </c>
    </row>
    <row r="11866" spans="11:16" x14ac:dyDescent="0.25">
      <c r="K11866" s="5"/>
      <c r="P11866" s="4" t="str">
        <f t="shared" si="227"/>
        <v/>
      </c>
    </row>
    <row r="11867" spans="11:16" x14ac:dyDescent="0.25">
      <c r="K11867" s="5"/>
      <c r="P11867" s="4" t="str">
        <f t="shared" si="227"/>
        <v/>
      </c>
    </row>
    <row r="11868" spans="11:16" x14ac:dyDescent="0.25">
      <c r="K11868" s="5"/>
      <c r="P11868" s="4" t="str">
        <f t="shared" si="227"/>
        <v/>
      </c>
    </row>
    <row r="11869" spans="11:16" x14ac:dyDescent="0.25">
      <c r="K11869" s="5"/>
      <c r="P11869" s="4" t="str">
        <f t="shared" si="227"/>
        <v/>
      </c>
    </row>
    <row r="11870" spans="11:16" x14ac:dyDescent="0.25">
      <c r="K11870" s="5"/>
      <c r="P11870" s="4" t="str">
        <f t="shared" si="227"/>
        <v/>
      </c>
    </row>
    <row r="11871" spans="11:16" x14ac:dyDescent="0.25">
      <c r="K11871" s="5"/>
      <c r="P11871" s="4" t="str">
        <f t="shared" si="227"/>
        <v/>
      </c>
    </row>
    <row r="11872" spans="11:16" x14ac:dyDescent="0.25">
      <c r="K11872" s="5"/>
      <c r="P11872" s="4" t="str">
        <f t="shared" si="227"/>
        <v/>
      </c>
    </row>
    <row r="11873" spans="11:16" x14ac:dyDescent="0.25">
      <c r="K11873" s="5"/>
      <c r="P11873" s="4" t="str">
        <f t="shared" si="227"/>
        <v/>
      </c>
    </row>
    <row r="11874" spans="11:16" x14ac:dyDescent="0.25">
      <c r="K11874" s="5"/>
      <c r="P11874" s="4" t="str">
        <f t="shared" si="227"/>
        <v/>
      </c>
    </row>
    <row r="11875" spans="11:16" x14ac:dyDescent="0.25">
      <c r="K11875" s="5"/>
      <c r="P11875" s="4" t="str">
        <f t="shared" si="227"/>
        <v/>
      </c>
    </row>
    <row r="11876" spans="11:16" x14ac:dyDescent="0.25">
      <c r="K11876" s="5"/>
      <c r="P11876" s="4" t="str">
        <f t="shared" si="227"/>
        <v/>
      </c>
    </row>
    <row r="11877" spans="11:16" x14ac:dyDescent="0.25">
      <c r="K11877" s="5"/>
      <c r="P11877" s="4" t="str">
        <f t="shared" si="227"/>
        <v/>
      </c>
    </row>
    <row r="11878" spans="11:16" x14ac:dyDescent="0.25">
      <c r="K11878" s="5"/>
      <c r="P11878" s="4" t="str">
        <f t="shared" si="227"/>
        <v/>
      </c>
    </row>
    <row r="11879" spans="11:16" x14ac:dyDescent="0.25">
      <c r="K11879" s="5"/>
      <c r="P11879" s="4" t="str">
        <f t="shared" si="227"/>
        <v/>
      </c>
    </row>
    <row r="11880" spans="11:16" x14ac:dyDescent="0.25">
      <c r="K11880" s="5"/>
      <c r="P11880" s="4" t="str">
        <f t="shared" si="227"/>
        <v/>
      </c>
    </row>
    <row r="11881" spans="11:16" x14ac:dyDescent="0.25">
      <c r="K11881" s="5"/>
      <c r="P11881" s="4" t="str">
        <f t="shared" si="227"/>
        <v/>
      </c>
    </row>
    <row r="11882" spans="11:16" x14ac:dyDescent="0.25">
      <c r="K11882" s="5"/>
      <c r="P11882" s="4" t="str">
        <f t="shared" si="227"/>
        <v/>
      </c>
    </row>
    <row r="11883" spans="11:16" x14ac:dyDescent="0.25">
      <c r="K11883" s="5"/>
      <c r="P11883" s="4" t="str">
        <f t="shared" si="227"/>
        <v/>
      </c>
    </row>
    <row r="11884" spans="11:16" x14ac:dyDescent="0.25">
      <c r="K11884" s="5"/>
      <c r="P11884" s="4" t="str">
        <f t="shared" si="227"/>
        <v/>
      </c>
    </row>
    <row r="11885" spans="11:16" x14ac:dyDescent="0.25">
      <c r="K11885" s="5"/>
      <c r="P11885" s="4" t="str">
        <f t="shared" si="227"/>
        <v/>
      </c>
    </row>
    <row r="11886" spans="11:16" x14ac:dyDescent="0.25">
      <c r="K11886" s="5"/>
      <c r="P11886" s="4" t="str">
        <f t="shared" si="227"/>
        <v/>
      </c>
    </row>
    <row r="11887" spans="11:16" x14ac:dyDescent="0.25">
      <c r="K11887" s="5"/>
      <c r="P11887" s="4" t="str">
        <f t="shared" si="227"/>
        <v/>
      </c>
    </row>
    <row r="11888" spans="11:16" x14ac:dyDescent="0.25">
      <c r="K11888" s="5"/>
      <c r="P11888" s="4" t="str">
        <f t="shared" si="227"/>
        <v/>
      </c>
    </row>
    <row r="11889" spans="11:16" x14ac:dyDescent="0.25">
      <c r="K11889" s="5"/>
      <c r="P11889" s="4" t="str">
        <f t="shared" si="227"/>
        <v/>
      </c>
    </row>
    <row r="11890" spans="11:16" x14ac:dyDescent="0.25">
      <c r="K11890" s="5"/>
      <c r="P11890" s="4" t="str">
        <f t="shared" si="227"/>
        <v/>
      </c>
    </row>
    <row r="11891" spans="11:16" x14ac:dyDescent="0.25">
      <c r="K11891" s="5"/>
      <c r="P11891" s="4" t="str">
        <f t="shared" si="227"/>
        <v/>
      </c>
    </row>
    <row r="11892" spans="11:16" x14ac:dyDescent="0.25">
      <c r="K11892" s="5"/>
      <c r="P11892" s="4" t="str">
        <f t="shared" si="227"/>
        <v/>
      </c>
    </row>
    <row r="11893" spans="11:16" x14ac:dyDescent="0.25">
      <c r="K11893" s="5"/>
      <c r="P11893" s="4" t="str">
        <f t="shared" si="227"/>
        <v/>
      </c>
    </row>
    <row r="11894" spans="11:16" x14ac:dyDescent="0.25">
      <c r="K11894" s="5"/>
      <c r="P11894" s="4" t="str">
        <f t="shared" si="227"/>
        <v/>
      </c>
    </row>
    <row r="11895" spans="11:16" x14ac:dyDescent="0.25">
      <c r="K11895" s="5"/>
      <c r="P11895" s="4" t="str">
        <f t="shared" si="227"/>
        <v/>
      </c>
    </row>
    <row r="11896" spans="11:16" x14ac:dyDescent="0.25">
      <c r="K11896" s="5"/>
      <c r="P11896" s="4" t="str">
        <f t="shared" si="227"/>
        <v/>
      </c>
    </row>
    <row r="11897" spans="11:16" x14ac:dyDescent="0.25">
      <c r="K11897" s="5"/>
      <c r="P11897" s="4" t="str">
        <f t="shared" si="227"/>
        <v/>
      </c>
    </row>
    <row r="11898" spans="11:16" x14ac:dyDescent="0.25">
      <c r="K11898" s="5"/>
      <c r="P11898" s="4" t="str">
        <f t="shared" si="227"/>
        <v/>
      </c>
    </row>
    <row r="11899" spans="11:16" x14ac:dyDescent="0.25">
      <c r="K11899" s="5"/>
      <c r="P11899" s="4" t="str">
        <f t="shared" si="227"/>
        <v/>
      </c>
    </row>
    <row r="11900" spans="11:16" x14ac:dyDescent="0.25">
      <c r="K11900" s="5"/>
      <c r="P11900" s="4" t="str">
        <f t="shared" si="227"/>
        <v/>
      </c>
    </row>
    <row r="11901" spans="11:16" x14ac:dyDescent="0.25">
      <c r="K11901" s="5"/>
      <c r="P11901" s="4" t="str">
        <f t="shared" si="227"/>
        <v/>
      </c>
    </row>
    <row r="11902" spans="11:16" x14ac:dyDescent="0.25">
      <c r="K11902" s="5"/>
      <c r="P11902" s="4" t="str">
        <f t="shared" si="227"/>
        <v/>
      </c>
    </row>
    <row r="11903" spans="11:16" x14ac:dyDescent="0.25">
      <c r="K11903" s="5"/>
      <c r="P11903" s="4" t="str">
        <f t="shared" si="227"/>
        <v/>
      </c>
    </row>
    <row r="11904" spans="11:16" x14ac:dyDescent="0.25">
      <c r="K11904" s="5"/>
      <c r="P11904" s="4" t="str">
        <f t="shared" si="227"/>
        <v/>
      </c>
    </row>
    <row r="11905" spans="11:16" x14ac:dyDescent="0.25">
      <c r="K11905" s="5"/>
      <c r="P11905" s="4" t="str">
        <f t="shared" si="227"/>
        <v/>
      </c>
    </row>
    <row r="11906" spans="11:16" x14ac:dyDescent="0.25">
      <c r="K11906" s="5"/>
      <c r="P11906" s="4" t="str">
        <f t="shared" si="227"/>
        <v/>
      </c>
    </row>
    <row r="11907" spans="11:16" x14ac:dyDescent="0.25">
      <c r="K11907" s="5"/>
      <c r="P11907" s="4" t="str">
        <f t="shared" ref="P11907:P11970" si="228">LEFT($A11907,22)</f>
        <v/>
      </c>
    </row>
    <row r="11908" spans="11:16" x14ac:dyDescent="0.25">
      <c r="K11908" s="5"/>
      <c r="P11908" s="4" t="str">
        <f t="shared" si="228"/>
        <v/>
      </c>
    </row>
    <row r="11909" spans="11:16" x14ac:dyDescent="0.25">
      <c r="K11909" s="5"/>
      <c r="P11909" s="4" t="str">
        <f t="shared" si="228"/>
        <v/>
      </c>
    </row>
    <row r="11910" spans="11:16" x14ac:dyDescent="0.25">
      <c r="K11910" s="5"/>
      <c r="P11910" s="4" t="str">
        <f t="shared" si="228"/>
        <v/>
      </c>
    </row>
    <row r="11911" spans="11:16" x14ac:dyDescent="0.25">
      <c r="K11911" s="5"/>
      <c r="P11911" s="4" t="str">
        <f t="shared" si="228"/>
        <v/>
      </c>
    </row>
    <row r="11912" spans="11:16" x14ac:dyDescent="0.25">
      <c r="K11912" s="5"/>
      <c r="P11912" s="4" t="str">
        <f t="shared" si="228"/>
        <v/>
      </c>
    </row>
    <row r="11913" spans="11:16" x14ac:dyDescent="0.25">
      <c r="K11913" s="5"/>
      <c r="P11913" s="4" t="str">
        <f t="shared" si="228"/>
        <v/>
      </c>
    </row>
    <row r="11914" spans="11:16" x14ac:dyDescent="0.25">
      <c r="K11914" s="5"/>
      <c r="P11914" s="4" t="str">
        <f t="shared" si="228"/>
        <v/>
      </c>
    </row>
    <row r="11915" spans="11:16" x14ac:dyDescent="0.25">
      <c r="K11915" s="5"/>
      <c r="P11915" s="4" t="str">
        <f t="shared" si="228"/>
        <v/>
      </c>
    </row>
    <row r="11916" spans="11:16" x14ac:dyDescent="0.25">
      <c r="K11916" s="5"/>
      <c r="P11916" s="4" t="str">
        <f t="shared" si="228"/>
        <v/>
      </c>
    </row>
    <row r="11917" spans="11:16" x14ac:dyDescent="0.25">
      <c r="K11917" s="5"/>
      <c r="P11917" s="4" t="str">
        <f t="shared" si="228"/>
        <v/>
      </c>
    </row>
    <row r="11918" spans="11:16" x14ac:dyDescent="0.25">
      <c r="K11918" s="5"/>
      <c r="P11918" s="4" t="str">
        <f t="shared" si="228"/>
        <v/>
      </c>
    </row>
    <row r="11919" spans="11:16" x14ac:dyDescent="0.25">
      <c r="K11919" s="5"/>
      <c r="P11919" s="4" t="str">
        <f t="shared" si="228"/>
        <v/>
      </c>
    </row>
    <row r="11920" spans="11:16" x14ac:dyDescent="0.25">
      <c r="K11920" s="5"/>
      <c r="P11920" s="4" t="str">
        <f t="shared" si="228"/>
        <v/>
      </c>
    </row>
    <row r="11921" spans="11:16" x14ac:dyDescent="0.25">
      <c r="K11921" s="5"/>
      <c r="P11921" s="4" t="str">
        <f t="shared" si="228"/>
        <v/>
      </c>
    </row>
    <row r="11922" spans="11:16" x14ac:dyDescent="0.25">
      <c r="K11922" s="5"/>
      <c r="P11922" s="4" t="str">
        <f t="shared" si="228"/>
        <v/>
      </c>
    </row>
    <row r="11923" spans="11:16" x14ac:dyDescent="0.25">
      <c r="K11923" s="5"/>
      <c r="P11923" s="4" t="str">
        <f t="shared" si="228"/>
        <v/>
      </c>
    </row>
    <row r="11924" spans="11:16" x14ac:dyDescent="0.25">
      <c r="K11924" s="5"/>
      <c r="P11924" s="4" t="str">
        <f t="shared" si="228"/>
        <v/>
      </c>
    </row>
    <row r="11925" spans="11:16" x14ac:dyDescent="0.25">
      <c r="K11925" s="5"/>
      <c r="P11925" s="4" t="str">
        <f t="shared" si="228"/>
        <v/>
      </c>
    </row>
    <row r="11926" spans="11:16" x14ac:dyDescent="0.25">
      <c r="K11926" s="5"/>
      <c r="P11926" s="4" t="str">
        <f t="shared" si="228"/>
        <v/>
      </c>
    </row>
    <row r="11927" spans="11:16" x14ac:dyDescent="0.25">
      <c r="K11927" s="5"/>
      <c r="P11927" s="4" t="str">
        <f t="shared" si="228"/>
        <v/>
      </c>
    </row>
    <row r="11928" spans="11:16" x14ac:dyDescent="0.25">
      <c r="K11928" s="5"/>
      <c r="P11928" s="4" t="str">
        <f t="shared" si="228"/>
        <v/>
      </c>
    </row>
    <row r="11929" spans="11:16" x14ac:dyDescent="0.25">
      <c r="K11929" s="5"/>
      <c r="P11929" s="4" t="str">
        <f t="shared" si="228"/>
        <v/>
      </c>
    </row>
    <row r="11930" spans="11:16" x14ac:dyDescent="0.25">
      <c r="K11930" s="5"/>
      <c r="P11930" s="4" t="str">
        <f t="shared" si="228"/>
        <v/>
      </c>
    </row>
    <row r="11931" spans="11:16" x14ac:dyDescent="0.25">
      <c r="K11931" s="5"/>
      <c r="P11931" s="4" t="str">
        <f t="shared" si="228"/>
        <v/>
      </c>
    </row>
    <row r="11932" spans="11:16" x14ac:dyDescent="0.25">
      <c r="K11932" s="5"/>
      <c r="P11932" s="4" t="str">
        <f t="shared" si="228"/>
        <v/>
      </c>
    </row>
    <row r="11933" spans="11:16" x14ac:dyDescent="0.25">
      <c r="K11933" s="5"/>
      <c r="P11933" s="4" t="str">
        <f t="shared" si="228"/>
        <v/>
      </c>
    </row>
    <row r="11934" spans="11:16" x14ac:dyDescent="0.25">
      <c r="K11934" s="5"/>
      <c r="P11934" s="4" t="str">
        <f t="shared" si="228"/>
        <v/>
      </c>
    </row>
    <row r="11935" spans="11:16" x14ac:dyDescent="0.25">
      <c r="K11935" s="5"/>
      <c r="P11935" s="4" t="str">
        <f t="shared" si="228"/>
        <v/>
      </c>
    </row>
    <row r="11936" spans="11:16" x14ac:dyDescent="0.25">
      <c r="K11936" s="5"/>
      <c r="P11936" s="4" t="str">
        <f t="shared" si="228"/>
        <v/>
      </c>
    </row>
    <row r="11937" spans="11:16" x14ac:dyDescent="0.25">
      <c r="K11937" s="5"/>
      <c r="P11937" s="4" t="str">
        <f t="shared" si="228"/>
        <v/>
      </c>
    </row>
    <row r="11938" spans="11:16" x14ac:dyDescent="0.25">
      <c r="K11938" s="5"/>
      <c r="P11938" s="4" t="str">
        <f t="shared" si="228"/>
        <v/>
      </c>
    </row>
    <row r="11939" spans="11:16" x14ac:dyDescent="0.25">
      <c r="K11939" s="5"/>
      <c r="P11939" s="4" t="str">
        <f t="shared" si="228"/>
        <v/>
      </c>
    </row>
    <row r="11940" spans="11:16" x14ac:dyDescent="0.25">
      <c r="K11940" s="5"/>
      <c r="P11940" s="4" t="str">
        <f t="shared" si="228"/>
        <v/>
      </c>
    </row>
    <row r="11941" spans="11:16" x14ac:dyDescent="0.25">
      <c r="K11941" s="5"/>
      <c r="P11941" s="4" t="str">
        <f t="shared" si="228"/>
        <v/>
      </c>
    </row>
    <row r="11942" spans="11:16" x14ac:dyDescent="0.25">
      <c r="K11942" s="5"/>
      <c r="P11942" s="4" t="str">
        <f t="shared" si="228"/>
        <v/>
      </c>
    </row>
    <row r="11943" spans="11:16" x14ac:dyDescent="0.25">
      <c r="K11943" s="5"/>
      <c r="P11943" s="4" t="str">
        <f t="shared" si="228"/>
        <v/>
      </c>
    </row>
    <row r="11944" spans="11:16" x14ac:dyDescent="0.25">
      <c r="K11944" s="5"/>
      <c r="P11944" s="4" t="str">
        <f t="shared" si="228"/>
        <v/>
      </c>
    </row>
    <row r="11945" spans="11:16" x14ac:dyDescent="0.25">
      <c r="K11945" s="5"/>
      <c r="P11945" s="4" t="str">
        <f t="shared" si="228"/>
        <v/>
      </c>
    </row>
    <row r="11946" spans="11:16" x14ac:dyDescent="0.25">
      <c r="K11946" s="5"/>
      <c r="P11946" s="4" t="str">
        <f t="shared" si="228"/>
        <v/>
      </c>
    </row>
    <row r="11947" spans="11:16" x14ac:dyDescent="0.25">
      <c r="K11947" s="5"/>
      <c r="P11947" s="4" t="str">
        <f t="shared" si="228"/>
        <v/>
      </c>
    </row>
    <row r="11948" spans="11:16" x14ac:dyDescent="0.25">
      <c r="K11948" s="5"/>
      <c r="P11948" s="4" t="str">
        <f t="shared" si="228"/>
        <v/>
      </c>
    </row>
    <row r="11949" spans="11:16" x14ac:dyDescent="0.25">
      <c r="K11949" s="5"/>
      <c r="P11949" s="4" t="str">
        <f t="shared" si="228"/>
        <v/>
      </c>
    </row>
    <row r="11950" spans="11:16" x14ac:dyDescent="0.25">
      <c r="K11950" s="5"/>
      <c r="P11950" s="4" t="str">
        <f t="shared" si="228"/>
        <v/>
      </c>
    </row>
    <row r="11951" spans="11:16" x14ac:dyDescent="0.25">
      <c r="K11951" s="5"/>
      <c r="P11951" s="4" t="str">
        <f t="shared" si="228"/>
        <v/>
      </c>
    </row>
    <row r="11952" spans="11:16" x14ac:dyDescent="0.25">
      <c r="K11952" s="5"/>
      <c r="P11952" s="4" t="str">
        <f t="shared" si="228"/>
        <v/>
      </c>
    </row>
    <row r="11953" spans="11:16" x14ac:dyDescent="0.25">
      <c r="K11953" s="5"/>
      <c r="P11953" s="4" t="str">
        <f t="shared" si="228"/>
        <v/>
      </c>
    </row>
    <row r="11954" spans="11:16" x14ac:dyDescent="0.25">
      <c r="K11954" s="5"/>
      <c r="P11954" s="4" t="str">
        <f t="shared" si="228"/>
        <v/>
      </c>
    </row>
    <row r="11955" spans="11:16" x14ac:dyDescent="0.25">
      <c r="K11955" s="5"/>
      <c r="P11955" s="4" t="str">
        <f t="shared" si="228"/>
        <v/>
      </c>
    </row>
    <row r="11956" spans="11:16" x14ac:dyDescent="0.25">
      <c r="K11956" s="5"/>
      <c r="P11956" s="4" t="str">
        <f t="shared" si="228"/>
        <v/>
      </c>
    </row>
    <row r="11957" spans="11:16" x14ac:dyDescent="0.25">
      <c r="K11957" s="5"/>
      <c r="P11957" s="4" t="str">
        <f t="shared" si="228"/>
        <v/>
      </c>
    </row>
    <row r="11958" spans="11:16" x14ac:dyDescent="0.25">
      <c r="K11958" s="5"/>
      <c r="P11958" s="4" t="str">
        <f t="shared" si="228"/>
        <v/>
      </c>
    </row>
    <row r="11959" spans="11:16" x14ac:dyDescent="0.25">
      <c r="K11959" s="5"/>
      <c r="P11959" s="4" t="str">
        <f t="shared" si="228"/>
        <v/>
      </c>
    </row>
    <row r="11960" spans="11:16" x14ac:dyDescent="0.25">
      <c r="K11960" s="5"/>
      <c r="P11960" s="4" t="str">
        <f t="shared" si="228"/>
        <v/>
      </c>
    </row>
    <row r="11961" spans="11:16" x14ac:dyDescent="0.25">
      <c r="K11961" s="5"/>
      <c r="P11961" s="4" t="str">
        <f t="shared" si="228"/>
        <v/>
      </c>
    </row>
    <row r="11962" spans="11:16" x14ac:dyDescent="0.25">
      <c r="K11962" s="5"/>
      <c r="P11962" s="4" t="str">
        <f t="shared" si="228"/>
        <v/>
      </c>
    </row>
    <row r="11963" spans="11:16" x14ac:dyDescent="0.25">
      <c r="K11963" s="5"/>
      <c r="P11963" s="4" t="str">
        <f t="shared" si="228"/>
        <v/>
      </c>
    </row>
    <row r="11964" spans="11:16" x14ac:dyDescent="0.25">
      <c r="K11964" s="5"/>
      <c r="P11964" s="4" t="str">
        <f t="shared" si="228"/>
        <v/>
      </c>
    </row>
    <row r="11965" spans="11:16" x14ac:dyDescent="0.25">
      <c r="K11965" s="5"/>
      <c r="P11965" s="4" t="str">
        <f t="shared" si="228"/>
        <v/>
      </c>
    </row>
    <row r="11966" spans="11:16" x14ac:dyDescent="0.25">
      <c r="K11966" s="5"/>
      <c r="P11966" s="4" t="str">
        <f t="shared" si="228"/>
        <v/>
      </c>
    </row>
    <row r="11967" spans="11:16" x14ac:dyDescent="0.25">
      <c r="K11967" s="5"/>
      <c r="P11967" s="4" t="str">
        <f t="shared" si="228"/>
        <v/>
      </c>
    </row>
    <row r="11968" spans="11:16" x14ac:dyDescent="0.25">
      <c r="K11968" s="5"/>
      <c r="P11968" s="4" t="str">
        <f t="shared" si="228"/>
        <v/>
      </c>
    </row>
    <row r="11969" spans="11:16" x14ac:dyDescent="0.25">
      <c r="K11969" s="5"/>
      <c r="P11969" s="4" t="str">
        <f t="shared" si="228"/>
        <v/>
      </c>
    </row>
    <row r="11970" spans="11:16" x14ac:dyDescent="0.25">
      <c r="K11970" s="5"/>
      <c r="P11970" s="4" t="str">
        <f t="shared" si="228"/>
        <v/>
      </c>
    </row>
    <row r="11971" spans="11:16" x14ac:dyDescent="0.25">
      <c r="K11971" s="5"/>
      <c r="P11971" s="4" t="str">
        <f t="shared" ref="P11971:P12002" si="229">LEFT($A11971,22)</f>
        <v/>
      </c>
    </row>
    <row r="11972" spans="11:16" x14ac:dyDescent="0.25">
      <c r="K11972" s="5"/>
      <c r="P11972" s="4" t="str">
        <f t="shared" si="229"/>
        <v/>
      </c>
    </row>
    <row r="11973" spans="11:16" x14ac:dyDescent="0.25">
      <c r="K11973" s="5"/>
      <c r="P11973" s="4" t="str">
        <f t="shared" si="229"/>
        <v/>
      </c>
    </row>
    <row r="11974" spans="11:16" x14ac:dyDescent="0.25">
      <c r="K11974" s="5"/>
      <c r="P11974" s="4" t="str">
        <f t="shared" si="229"/>
        <v/>
      </c>
    </row>
    <row r="11975" spans="11:16" x14ac:dyDescent="0.25">
      <c r="K11975" s="5"/>
      <c r="P11975" s="4" t="str">
        <f t="shared" si="229"/>
        <v/>
      </c>
    </row>
    <row r="11976" spans="11:16" x14ac:dyDescent="0.25">
      <c r="K11976" s="5"/>
      <c r="P11976" s="4" t="str">
        <f t="shared" si="229"/>
        <v/>
      </c>
    </row>
    <row r="11977" spans="11:16" x14ac:dyDescent="0.25">
      <c r="K11977" s="5"/>
      <c r="P11977" s="4" t="str">
        <f t="shared" si="229"/>
        <v/>
      </c>
    </row>
    <row r="11978" spans="11:16" x14ac:dyDescent="0.25">
      <c r="K11978" s="5"/>
      <c r="P11978" s="4" t="str">
        <f t="shared" si="229"/>
        <v/>
      </c>
    </row>
    <row r="11979" spans="11:16" x14ac:dyDescent="0.25">
      <c r="K11979" s="5"/>
      <c r="P11979" s="4" t="str">
        <f t="shared" si="229"/>
        <v/>
      </c>
    </row>
    <row r="11980" spans="11:16" x14ac:dyDescent="0.25">
      <c r="K11980" s="5"/>
      <c r="P11980" s="4" t="str">
        <f t="shared" si="229"/>
        <v/>
      </c>
    </row>
    <row r="11981" spans="11:16" x14ac:dyDescent="0.25">
      <c r="K11981" s="5"/>
      <c r="P11981" s="4" t="str">
        <f t="shared" si="229"/>
        <v/>
      </c>
    </row>
    <row r="11982" spans="11:16" x14ac:dyDescent="0.25">
      <c r="K11982" s="5"/>
      <c r="P11982" s="4" t="str">
        <f t="shared" si="229"/>
        <v/>
      </c>
    </row>
    <row r="11983" spans="11:16" x14ac:dyDescent="0.25">
      <c r="K11983" s="5"/>
      <c r="P11983" s="4" t="str">
        <f t="shared" si="229"/>
        <v/>
      </c>
    </row>
    <row r="11984" spans="11:16" x14ac:dyDescent="0.25">
      <c r="K11984" s="5"/>
      <c r="P11984" s="4" t="str">
        <f t="shared" si="229"/>
        <v/>
      </c>
    </row>
    <row r="11985" spans="11:16" x14ac:dyDescent="0.25">
      <c r="K11985" s="5"/>
      <c r="P11985" s="4" t="str">
        <f t="shared" si="229"/>
        <v/>
      </c>
    </row>
    <row r="11986" spans="11:16" x14ac:dyDescent="0.25">
      <c r="K11986" s="5"/>
      <c r="P11986" s="4" t="str">
        <f t="shared" si="229"/>
        <v/>
      </c>
    </row>
    <row r="11987" spans="11:16" x14ac:dyDescent="0.25">
      <c r="K11987" s="5"/>
      <c r="P11987" s="4" t="str">
        <f t="shared" si="229"/>
        <v/>
      </c>
    </row>
    <row r="11988" spans="11:16" x14ac:dyDescent="0.25">
      <c r="K11988" s="5"/>
      <c r="P11988" s="4" t="str">
        <f t="shared" si="229"/>
        <v/>
      </c>
    </row>
    <row r="11989" spans="11:16" x14ac:dyDescent="0.25">
      <c r="K11989" s="5"/>
      <c r="P11989" s="4" t="str">
        <f t="shared" si="229"/>
        <v/>
      </c>
    </row>
    <row r="11990" spans="11:16" x14ac:dyDescent="0.25">
      <c r="K11990" s="5"/>
      <c r="P11990" s="4" t="str">
        <f t="shared" si="229"/>
        <v/>
      </c>
    </row>
    <row r="11991" spans="11:16" x14ac:dyDescent="0.25">
      <c r="K11991" s="5"/>
      <c r="P11991" s="4" t="str">
        <f t="shared" si="229"/>
        <v/>
      </c>
    </row>
    <row r="11992" spans="11:16" x14ac:dyDescent="0.25">
      <c r="K11992" s="5"/>
      <c r="P11992" s="4" t="str">
        <f t="shared" si="229"/>
        <v/>
      </c>
    </row>
    <row r="11993" spans="11:16" x14ac:dyDescent="0.25">
      <c r="K11993" s="5"/>
      <c r="P11993" s="4" t="str">
        <f t="shared" si="229"/>
        <v/>
      </c>
    </row>
    <row r="11994" spans="11:16" x14ac:dyDescent="0.25">
      <c r="K11994" s="5"/>
      <c r="P11994" s="4" t="str">
        <f t="shared" si="229"/>
        <v/>
      </c>
    </row>
    <row r="11995" spans="11:16" x14ac:dyDescent="0.25">
      <c r="K11995" s="5"/>
      <c r="P11995" s="4" t="str">
        <f t="shared" si="229"/>
        <v/>
      </c>
    </row>
    <row r="11996" spans="11:16" x14ac:dyDescent="0.25">
      <c r="K11996" s="5"/>
      <c r="P11996" s="4" t="str">
        <f t="shared" si="229"/>
        <v/>
      </c>
    </row>
    <row r="11997" spans="11:16" x14ac:dyDescent="0.25">
      <c r="K11997" s="5"/>
      <c r="P11997" s="4" t="str">
        <f t="shared" si="229"/>
        <v/>
      </c>
    </row>
    <row r="11998" spans="11:16" x14ac:dyDescent="0.25">
      <c r="K11998" s="5"/>
      <c r="P11998" s="4" t="str">
        <f t="shared" si="229"/>
        <v/>
      </c>
    </row>
    <row r="11999" spans="11:16" x14ac:dyDescent="0.25">
      <c r="K11999" s="5"/>
      <c r="P11999" s="4" t="str">
        <f t="shared" si="229"/>
        <v/>
      </c>
    </row>
    <row r="12000" spans="11:16" x14ac:dyDescent="0.25">
      <c r="K12000" s="5"/>
      <c r="P12000" s="4" t="str">
        <f t="shared" si="229"/>
        <v/>
      </c>
    </row>
    <row r="12001" spans="11:16" x14ac:dyDescent="0.25">
      <c r="K12001" s="5"/>
      <c r="P12001" s="4" t="str">
        <f t="shared" si="229"/>
        <v/>
      </c>
    </row>
    <row r="12002" spans="11:16" x14ac:dyDescent="0.25">
      <c r="K12002" s="5"/>
      <c r="P12002" s="4" t="str">
        <f t="shared" si="229"/>
        <v/>
      </c>
    </row>
  </sheetData>
  <autoFilter ref="A1:Q2708"/>
  <sortState ref="A2:N2708">
    <sortCondition ref="A2"/>
  </sortState>
  <conditionalFormatting sqref="Q2:Q2708">
    <cfRule type="cellIs" dxfId="0" priority="1" operator="greaterThan">
      <formula>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Service Orders</vt:lpstr>
      <vt:lpstr>IDNumberDupSearch</vt:lpstr>
      <vt:lpstr>IDNumbers</vt:lpstr>
      <vt:lpstr>StartRow</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Wigell</dc:creator>
  <cp:lastModifiedBy>Kevin Wigell</cp:lastModifiedBy>
  <dcterms:created xsi:type="dcterms:W3CDTF">2011-06-11T00:59:34Z</dcterms:created>
  <dcterms:modified xsi:type="dcterms:W3CDTF">2012-09-04T00:17:46Z</dcterms:modified>
</cp:coreProperties>
</file>