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 codeName="ThisWorkbook"/>
  <bookViews>
    <workbookView windowWidth="19190" windowHeight="7670" activeTab="1"/>
  </bookViews>
  <sheets>
    <sheet name="PESERTA" sheetId="5" r:id="rId1"/>
    <sheet name="DATA" sheetId="7" r:id="rId2"/>
    <sheet name="CHART PAPIKOSTIK" sheetId="2" r:id="rId3"/>
    <sheet name="URAIAN PAPIKOSTIK" sheetId="4" r:id="rId4"/>
  </sheets>
  <definedNames>
    <definedName name="_Fill" localSheetId="3" hidden="1">DATA!$T$124:$T$204</definedName>
    <definedName name="_Fill" hidden="1">#REF!</definedName>
    <definedName name="_xlnm.Print_Area" localSheetId="2">'CHART PAPIKOSTIK'!$A$1:$Q$46</definedName>
    <definedName name="_xlnm.Print_Area" localSheetId="3">'URAIAN PAPIKOSTIK'!$A$1:$F$87</definedName>
    <definedName name="_xlnm.Print_Titles" localSheetId="0">PESERTA!$4:$4</definedName>
  </definedNames>
  <calcPr calcId="144525"/>
</workbook>
</file>

<file path=xl/sharedStrings.xml><?xml version="1.0" encoding="utf-8"?>
<sst xmlns="http://schemas.openxmlformats.org/spreadsheetml/2006/main" count="740" uniqueCount="440">
  <si>
    <t>TANGGAL TEST :</t>
  </si>
  <si>
    <t xml:space="preserve"> </t>
  </si>
  <si>
    <t>No</t>
  </si>
  <si>
    <t>No Test</t>
  </si>
  <si>
    <t>No Karyawan</t>
  </si>
  <si>
    <t>Nama</t>
  </si>
  <si>
    <t>Dept</t>
  </si>
  <si>
    <t>Pendidikan</t>
  </si>
  <si>
    <t>01</t>
  </si>
  <si>
    <t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</si>
  <si>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</si>
  <si>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</si>
  <si>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</si>
  <si>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</si>
  <si>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</si>
  <si>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</si>
  <si>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</si>
  <si>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</si>
  <si>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</si>
  <si>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</si>
  <si>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</si>
  <si>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</si>
  <si>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</si>
  <si>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</si>
  <si>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</si>
  <si>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</si>
  <si>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</si>
  <si>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</si>
  <si>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</si>
  <si>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</si>
  <si>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</si>
  <si>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</si>
  <si>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</si>
  <si>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</si>
  <si>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</si>
  <si>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</si>
  <si>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</si>
  <si>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</si>
  <si>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</si>
  <si>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</si>
  <si>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</si>
  <si>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</si>
  <si>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</si>
  <si>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</si>
  <si>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</si>
  <si>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</si>
  <si>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</si>
  <si>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</si>
  <si>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</si>
  <si>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</si>
  <si>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</si>
  <si>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</si>
  <si>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</si>
  <si>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</si>
  <si>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</si>
  <si>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</si>
  <si>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</si>
  <si>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</si>
  <si>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</si>
  <si>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</si>
  <si>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</si>
  <si>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</si>
  <si>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</si>
  <si>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</si>
  <si>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</si>
  <si>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</si>
  <si>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</si>
  <si>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</si>
  <si>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</si>
  <si>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</si>
  <si>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</si>
  <si>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</si>
  <si>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</si>
  <si>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</si>
  <si>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</si>
  <si>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</si>
  <si>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</si>
  <si>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</si>
  <si>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</si>
  <si>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</si>
  <si>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</si>
  <si>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</si>
  <si>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</si>
  <si>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</si>
  <si>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</si>
  <si>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</si>
  <si>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</si>
  <si>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</si>
  <si>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</si>
  <si>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</si>
  <si>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</si>
  <si>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</si>
  <si>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</si>
  <si>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</si>
  <si>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</si>
  <si>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</si>
  <si>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</si>
  <si>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</si>
  <si>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</si>
  <si>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</si>
  <si>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</si>
  <si>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</si>
  <si>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</si>
  <si>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</si>
  <si>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</si>
  <si>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</si>
  <si>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</si>
  <si>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</si>
  <si>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</si>
  <si>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Papikostik 90 Soal : A=1, B=2</t>
  </si>
  <si>
    <t>No Test
No Soal</t>
  </si>
  <si>
    <t>E</t>
  </si>
  <si>
    <t>C</t>
  </si>
  <si>
    <t>D</t>
  </si>
  <si>
    <t>R</t>
  </si>
  <si>
    <t>S</t>
  </si>
  <si>
    <t>V</t>
  </si>
  <si>
    <t>T</t>
  </si>
  <si>
    <t>I</t>
  </si>
  <si>
    <t>L</t>
  </si>
  <si>
    <t>G</t>
  </si>
  <si>
    <t>W</t>
  </si>
  <si>
    <t>F</t>
  </si>
  <si>
    <t>K</t>
  </si>
  <si>
    <t>Z</t>
  </si>
  <si>
    <t>O</t>
  </si>
  <si>
    <t>B</t>
  </si>
  <si>
    <t>X</t>
  </si>
  <si>
    <t>P</t>
  </si>
  <si>
    <t>A</t>
  </si>
  <si>
    <t>N</t>
  </si>
  <si>
    <t>J</t>
  </si>
  <si>
    <t>M</t>
  </si>
  <si>
    <t>A=0-4</t>
  </si>
  <si>
    <t>Tidak kompetitif, mapan, puas. Tidak terdorong untuk menghasilkan prestasi,</t>
  </si>
  <si>
    <t>tdk berusaha utk mencapai sukses, membutuhkan dorongan dari luar diri,</t>
  </si>
  <si>
    <t>tidak berinisiatif, tidak memanfaatkan kemampuan diri secara optimal, ragu</t>
  </si>
  <si>
    <t>akan tujuan diri, misalnya sbg akibat promosi / perubahan struktur jabatan.</t>
  </si>
  <si>
    <t>A=5-7</t>
  </si>
  <si>
    <t>Tahu akan tujuan yang ingin dicapainya dan dapat merumuskannya,</t>
  </si>
  <si>
    <t>realistis akan kemampuan diri, dan berusaha untuk mencapai target.</t>
  </si>
  <si>
    <t>A=8-9</t>
  </si>
  <si>
    <t>Sangat berambisi utk berprestasi dan menjadi yg terbaik, menyukai tantangan,</t>
  </si>
  <si>
    <t>cenderung mengejar kesempurnaan, menetapkan target yg tinggi, 'self-starter',</t>
  </si>
  <si>
    <t>merumuskan kerja dg baik. Tdk realistis akan kemampuannya, sulit dipuas-</t>
  </si>
  <si>
    <t>kan, mudah kecewa, harapan yg tinggi mungkin mengganggu org lain.</t>
  </si>
  <si>
    <t>N=0-2</t>
  </si>
  <si>
    <t>Tidak terlalu merasa perlu untuk menuntaskan sendiri tugas-tugasnya, senang</t>
  </si>
  <si>
    <t>menangani beberapa pekerjaan sekaligus, mudah mendelegasikan tugas.</t>
  </si>
  <si>
    <t>Komitmen rendah, cenderung meninggalkan tugas  sebelum tuntas, kon-</t>
  </si>
  <si>
    <t xml:space="preserve"> sentrasi mudah buyar, mungkin suka berpindah pekerjaan.</t>
  </si>
  <si>
    <t>N=3-5</t>
  </si>
  <si>
    <t>Cukup memiliki komitmen untuk menuntaskan tugas, akan tetapi</t>
  </si>
  <si>
    <t>jika memungkinkan akan mendelegasikan sebagian dari pekerjaan</t>
  </si>
  <si>
    <t>nya kepada orang lain.</t>
  </si>
  <si>
    <t>N=6-7</t>
  </si>
  <si>
    <t>Komitmen tinggi, lebih suka menangani pekerjaan satu demi satu,</t>
  </si>
  <si>
    <t>akan tetapi masih dapat mengubah prioritas jika terpaksa.</t>
  </si>
  <si>
    <t>N=8-9</t>
  </si>
  <si>
    <t>Memiliki komitmen yg sangat tinggi thd tugas, sangat ingin menyelesaikan</t>
  </si>
  <si>
    <t xml:space="preserve">tugas, tekun dan tuntas dlm menangani pekerjaan satu demi satu hingga  </t>
  </si>
  <si>
    <t>tuntas. Perhatian terpaku pada satu tugas, sulit utk menangani beberapa</t>
  </si>
  <si>
    <t>pekerjaan sekaligus, sulit di interupsi, tidak melihat masalah sampingan.</t>
  </si>
  <si>
    <t>G=0-2</t>
  </si>
  <si>
    <t>Santai, kerja adalah sesuatu yang menyenangkan-bukan beban yg mem-</t>
  </si>
  <si>
    <t>butuhkan usaha besar. Mungkin termotivasi utk mencari cara atau sistem</t>
  </si>
  <si>
    <t>yg dpt mempermudah dirinya dlm menyelesaikan pekerjaan, akan ber-</t>
  </si>
  <si>
    <t>usaha menghindari kerja keras, sehingga dapat memberi kesan malas.</t>
  </si>
  <si>
    <t>G=3-4</t>
  </si>
  <si>
    <t>Bekerja keras sesuai tuntutan, menyalurkan usahanya untuk hal-hal</t>
  </si>
  <si>
    <t>yang bermanfaat / menguntungkan.</t>
  </si>
  <si>
    <t>G=5-7</t>
  </si>
  <si>
    <t>Bekerja keras, tetapi  jelas tujuan yg ingin dicapainya.</t>
  </si>
  <si>
    <t>G=8-9</t>
  </si>
  <si>
    <t>Ingin tampil sbg pekerja keras, sangat suka bila orang lain meman-</t>
  </si>
  <si>
    <t>dangnya sbg pekerja keras.  Cenderung menciptakan pekerjaan</t>
  </si>
  <si>
    <t xml:space="preserve">yang tidak perlu agar terlihat tetap sibuk, kadang kala tanpa </t>
  </si>
  <si>
    <t>tujuan yang jelas.</t>
  </si>
  <si>
    <t>C=0-2</t>
  </si>
  <si>
    <t>Lebih mementingkan fleksibilitas daripada struktur, pendekatan</t>
  </si>
  <si>
    <t>kerja lebih ditentukan oleh situasi daripada oleh perencanaan</t>
  </si>
  <si>
    <t>sebelumnya, mudah beradaptasi.  Tidak mempedulikan keteraturan</t>
  </si>
  <si>
    <t>atau kerapihan, ceroboh.</t>
  </si>
  <si>
    <t>C=3-4</t>
  </si>
  <si>
    <t>Fleksibel tapi masih cukup memperhatikan keteraturan atau sistematika</t>
  </si>
  <si>
    <t>kerja.</t>
  </si>
  <si>
    <t>C=5-6</t>
  </si>
  <si>
    <t xml:space="preserve">Memperhatikan keteraturan dan sistematika kerja, tapi cukup </t>
  </si>
  <si>
    <t>fleksibel.</t>
  </si>
  <si>
    <t>C=7-9</t>
  </si>
  <si>
    <t>Sistematis, bermetoda, berstruktur, rapi dan teratur, dapat menata</t>
  </si>
  <si>
    <t>tugas dengan baik.  Cenderung kaku, tidak fleksibel.</t>
  </si>
  <si>
    <t>D=0-1</t>
  </si>
  <si>
    <t>Melihat pekerjaan scr makro, membedakan hal penting dari yg kurang penting,</t>
  </si>
  <si>
    <t>mendelegasikan detil pd org lain, generalis. Menghindari detail, konsekuensi-</t>
  </si>
  <si>
    <t>nya mungkin bertindak tanpa data yg cukup/akurat, bertindak ceroboh pd</t>
  </si>
  <si>
    <t>hal  yg butuh kecermatan. Dpt mengabaikan proses yg vital dlm evaluasi data.</t>
  </si>
  <si>
    <t>D=2-3</t>
  </si>
  <si>
    <t>Cukup peduli akan akurasi dan kelengkapan data.</t>
  </si>
  <si>
    <t>D=4-6</t>
  </si>
  <si>
    <t>Tertarik untuk menangani sendiri detail.</t>
  </si>
  <si>
    <t>D=7-9</t>
  </si>
  <si>
    <t>Sangat menyukai detail, sangat peduli akan akurasi dan keleng-</t>
  </si>
  <si>
    <t>kapan data.  Cenderung terlalu terlibat dengan detail sehingga</t>
  </si>
  <si>
    <t>melupakan tujuan utama.</t>
  </si>
  <si>
    <t>R=0-3</t>
  </si>
  <si>
    <t xml:space="preserve">Tipe pelaksana, praktis - pragmatis, mengandalkan pengalaman </t>
  </si>
  <si>
    <t>masa lalu dan intuisi. Bekerja tanpa perencanaan, mengandalkan</t>
  </si>
  <si>
    <t>perasaan.</t>
  </si>
  <si>
    <t>R=4-5</t>
  </si>
  <si>
    <t xml:space="preserve">Pertimbangan mencakup aspek teoritis ( konsep atau pemikiran </t>
  </si>
  <si>
    <t>baru ) dan aspek praktis ( pengalaman ) secara berimbang</t>
  </si>
  <si>
    <t>R=6-7</t>
  </si>
  <si>
    <t xml:space="preserve">Suka memikirkan suatu problem secara mendalam, merujuk pada  </t>
  </si>
  <si>
    <t>teori dan konsep.</t>
  </si>
  <si>
    <t>R=8-9</t>
  </si>
  <si>
    <t>Tipe pemikir, sangat berminat pada gagasan, konsep, teori,menca-</t>
  </si>
  <si>
    <t xml:space="preserve">ri alternatif baru, menyukai perencanaan. Mungkin sulit dimengerti </t>
  </si>
  <si>
    <t>oleh orang lain, terlalu teoritis dan tidak praktis, mengawang-awang</t>
  </si>
  <si>
    <t>dan berbelit-belit.</t>
  </si>
  <si>
    <t>T=0-3</t>
  </si>
  <si>
    <t>Santai. Kurang peduli akan waktu, kurang memiliki rasa urgensi,</t>
  </si>
  <si>
    <t>membuang-buang waktu, bukan pekerja yang tepat waktu.</t>
  </si>
  <si>
    <t>T=4-6</t>
  </si>
  <si>
    <t>Cukup aktif dalam segi mental, dapat menyesuaikan tempo kerjanya</t>
  </si>
  <si>
    <t xml:space="preserve"> dengan tuntutan pekerjaan / lingkungan.</t>
  </si>
  <si>
    <t>T=7-9</t>
  </si>
  <si>
    <t>Cekatan, selalu siaga, bekerja cepat, ingin segera menyelesaikan</t>
  </si>
  <si>
    <t>tugas.  Negatifnya : Tegang, cemas, impulsif, mungkin ceroboh,</t>
  </si>
  <si>
    <t>banyak gerakan yang tidak perlu.</t>
  </si>
  <si>
    <t>V=0-2</t>
  </si>
  <si>
    <t>Cocok untuk pekerjaan  ' di belakang meja '. Cenderung lamban,</t>
  </si>
  <si>
    <t>tidak tanggap, mudah lelah, daya tahan lemah.</t>
  </si>
  <si>
    <t>V=3-6</t>
  </si>
  <si>
    <t>Dapat bekerja di belakang meja dan senang jika sesekali harus</t>
  </si>
  <si>
    <t>terjun ke lapangan atau melaksanakan tugas-tugas yang bersifat</t>
  </si>
  <si>
    <t>mobile.</t>
  </si>
  <si>
    <t>V=7-9</t>
  </si>
  <si>
    <t>Menyukai aktifitas fisik ( a.l. : olah raga), enerjik, memiliki stamina</t>
  </si>
  <si>
    <t>untuk menangani tugas-tugas berat, tidak mudah lelah. Tidak betah</t>
  </si>
  <si>
    <t>duduk lama, kurang dapat konsentrasi  'di belakang meja'.</t>
  </si>
  <si>
    <t>W=0-3</t>
  </si>
  <si>
    <t>Hanya butuh gambaran ttg kerangka tugas scr garis besar, berpatokan pd</t>
  </si>
  <si>
    <t>tujuan, dpt bekerja dlm suasana yg kurang berstruktur, berinsiatif, mandiri. Tdk</t>
  </si>
  <si>
    <t>patuh, cenderung mengabaikan/tdk paham pentingnya peraturan/prosedur,</t>
  </si>
  <si>
    <t>suka membuat peraturan sendiri yg bisa bertentangan dg yg telah ada.</t>
  </si>
  <si>
    <t>W=4-5</t>
  </si>
  <si>
    <t>Perlu pengarahan awal dan tolok ukur keberhasilan.</t>
  </si>
  <si>
    <t>W=6-7</t>
  </si>
  <si>
    <t xml:space="preserve">Membutuhkan uraian rinci mengenai tugas, dan batasan tanggung </t>
  </si>
  <si>
    <t>jawab serta wewenang.</t>
  </si>
  <si>
    <t>W=8-9</t>
  </si>
  <si>
    <t>Patuh pada kebijaksanaan, peraturan dan struktur organisasi.</t>
  </si>
  <si>
    <t>Ingin segala sesuatunya diuraikan secara rinci, kurang memiliki</t>
  </si>
  <si>
    <t>inisiatif, tdk fleksibel, terlalu tergantung pada organisasi, berharap</t>
  </si>
  <si>
    <t>'disuapi'.</t>
  </si>
  <si>
    <t>F=0-3</t>
  </si>
  <si>
    <t>Otonom, dapat bekerja sendiri tanpa campur tangan orang lain,</t>
  </si>
  <si>
    <t>motivasi timbul krn pekerjaan itu sendiri - bukan krn pujian dr otoritas.</t>
  </si>
  <si>
    <t>Mempertanyakan otoritas, cenderung tidak puas thdp atasan, loya-</t>
  </si>
  <si>
    <t>litas lebih didasari kepentingan pribadi.</t>
  </si>
  <si>
    <t>F=4-6</t>
  </si>
  <si>
    <t>Loyal pada Perusahaan.</t>
  </si>
  <si>
    <t>F=7</t>
  </si>
  <si>
    <t xml:space="preserve">Loyal pada pribadi atasan.  </t>
  </si>
  <si>
    <t>F=8-9</t>
  </si>
  <si>
    <t>Loyal, berusaha dekat dg pribadi atasan, ingin menyenangkan</t>
  </si>
  <si>
    <t>atasan, sadar akan harapan atasan akan dirinya.  Terlalu memper-</t>
  </si>
  <si>
    <t>hatikan cara menyenangkan atasan, tidak berani berpendirian lain,</t>
  </si>
  <si>
    <t>tidak mandiri.</t>
  </si>
  <si>
    <t>L=0-1</t>
  </si>
  <si>
    <t xml:space="preserve">Puas dengan peran sebagai bawahan, memberikan kesempatan </t>
  </si>
  <si>
    <t>pada orang lain untuk memimpin, tidak dominan. Tidak percaya diri;</t>
  </si>
  <si>
    <t>sama sekali tidak berminat untuk berperan sebagai pemimpin; ber-</t>
  </si>
  <si>
    <t>sikap pasif dalam kelompok.</t>
  </si>
  <si>
    <t>L=2-3</t>
  </si>
  <si>
    <t>Tidak percaya diri dan tidak ingin memimpin atau mengawasi</t>
  </si>
  <si>
    <t>orang lain.</t>
  </si>
  <si>
    <t>L=4</t>
  </si>
  <si>
    <t>Kurang percaya diri dan kurang berminat utk menjadi pemimpin</t>
  </si>
  <si>
    <t>L=5</t>
  </si>
  <si>
    <t>Cukup percaya diri, tidak secara aktif mencari posisi kepemimpinan</t>
  </si>
  <si>
    <t>akan tetapi juga tidak akan menghindarinya.</t>
  </si>
  <si>
    <t>L=6-7</t>
  </si>
  <si>
    <t>Percaya diri dan ingin berperan sebagai pemimpin</t>
  </si>
  <si>
    <t>L=8-9</t>
  </si>
  <si>
    <t>Sangat percaya diri utk berperan sbg atasan &amp; sangat mengharapkan</t>
  </si>
  <si>
    <t>posisi tersebut. Lebih mementingkan citra &amp; status kepemimpinannya</t>
  </si>
  <si>
    <t>dari pada efektifitas kelompok, mungkin akan tampil angkuh atau</t>
  </si>
  <si>
    <t>terlalu percaya diri.</t>
  </si>
  <si>
    <t>P=0-1</t>
  </si>
  <si>
    <t>Permisif, akan memberikan kesempatan pada orang lain untuk</t>
  </si>
  <si>
    <t>memimpin. Tidak mau mengontrol orang lain dan tidak mau</t>
  </si>
  <si>
    <t>mempertanggung jawabkan hasil kerja bawahannya.</t>
  </si>
  <si>
    <t>P=2-3</t>
  </si>
  <si>
    <t>Enggan mengontrol org lain &amp; tidak mau mempertanggung jawabkan</t>
  </si>
  <si>
    <t>hasil kerja bawahannya, lebih memberi kebebasan kpd bawahan utk</t>
  </si>
  <si>
    <t xml:space="preserve">memilih cara sendiri dlm penyelesaian tugas dan meminta bawahan </t>
  </si>
  <si>
    <t>utk mempertanggungjawabkan hasilnya masing-masing.</t>
  </si>
  <si>
    <t>P=4</t>
  </si>
  <si>
    <t>Cenderung enggan melakukan fungsi pengarahan, pengendalian</t>
  </si>
  <si>
    <t>dan pengawasan, kurang aktif memanfaatkan kapasitas bawahan</t>
  </si>
  <si>
    <t>secara optimal, cenderung bekerja sendiri dalam mencapai</t>
  </si>
  <si>
    <t>tujuan kelompok.</t>
  </si>
  <si>
    <t>P=5</t>
  </si>
  <si>
    <t>Bertanggung jawab, akan melakukan fungsi pengarahan, pengendalian</t>
  </si>
  <si>
    <t>dan pengawasan, tapi tidak mendominasi.</t>
  </si>
  <si>
    <t>P=6-7</t>
  </si>
  <si>
    <t>Dominan dan bertanggung jawab, akan melakukan fungsi pengarahan,</t>
  </si>
  <si>
    <t>pengendalian dan pengawasan</t>
  </si>
  <si>
    <t>P=8-9</t>
  </si>
  <si>
    <t>Sangat dominan, sangat mempengaruhi &amp; mengawasi org lain, bertanggung</t>
  </si>
  <si>
    <t xml:space="preserve">jawab atas tindakan &amp; hasil kerja bawahan. Posesif, tdk ingin berada di </t>
  </si>
  <si>
    <t xml:space="preserve">bawah pimpinan org lain, cemas bila tdk berada di posisi pemimpin, </t>
  </si>
  <si>
    <t>mungkin sulit utk bekerja sama dgn rekan yg sejajar kedudukannya.</t>
  </si>
  <si>
    <t>I=0-1</t>
  </si>
  <si>
    <t>Sangat berhati - hati, memikirkan langkah- langkahnya secara ber-</t>
  </si>
  <si>
    <t>sungguh - sungguh. Lamban dlm mengambil keputusan, terlalu</t>
  </si>
  <si>
    <t>lama merenung, cenderung menghindar mengambil keputusan.</t>
  </si>
  <si>
    <t>I=2-3</t>
  </si>
  <si>
    <t>Enggan mengambil keputusan.</t>
  </si>
  <si>
    <t>I=4-5</t>
  </si>
  <si>
    <t>Berhati - hati dlm pengambilan keputusan.</t>
  </si>
  <si>
    <t>I=6-7</t>
  </si>
  <si>
    <t>Cukup percaya diri dlm pengambilan keputusan, mau mengambil</t>
  </si>
  <si>
    <t>resiko, dpt memutuskan dgn cepat, mengikuti alur logika.</t>
  </si>
  <si>
    <t>I=8-9</t>
  </si>
  <si>
    <t>Sangat yakin dl mengambil keputusan, cepat tanggap thd situasi, berani</t>
  </si>
  <si>
    <t>mengambil resiko, mau memanfaatkan kesempatan. Impulsif, dpt mem-</t>
  </si>
  <si>
    <t>buat keputusan yg tdk praktis, cenderung lebih mementingkan kecepatan</t>
  </si>
  <si>
    <t>daripada akurasi, tdk sabar, cenderung meloncat pd keputusan.</t>
  </si>
  <si>
    <t>S=0-2</t>
  </si>
  <si>
    <t>Dpt. bekerja sendiri, tdk membutuhkan kehadiran org lain. Menarik</t>
  </si>
  <si>
    <t>diri, kaku dlm bergaul, canggung dlm situasi sosial, lebih memperha-</t>
  </si>
  <si>
    <t>tikan hal - hal lain daripada manusia.</t>
  </si>
  <si>
    <t>S=3-4</t>
  </si>
  <si>
    <t>Kurang percaya diri &amp; kurang aktif dlm menjalin hubungan sosial.</t>
  </si>
  <si>
    <t>S=5-9</t>
  </si>
  <si>
    <t>Percaya diri &amp; sangat senang bergaul, menyukai interaksi sosial, bisa men-</t>
  </si>
  <si>
    <t>ciptakan suasana yg menyenangkan, mempunyai inisiatif &amp; mampu men-</t>
  </si>
  <si>
    <t>jalin hubungan &amp; komunikasi, memperhatikan org lain. Mungkin membuang-</t>
  </si>
  <si>
    <t>buang waktu utk aktifitas sosial, kurang peduli akan penyelesaian tugas.</t>
  </si>
  <si>
    <t>B=0-2</t>
  </si>
  <si>
    <t>Mandiri ( dari segi emosi ) , tdk mudah dipengaruhi oleh tekanan</t>
  </si>
  <si>
    <t>kelompok. Penyendiri, kurang peka akan sikap &amp; kebutuhan kelom-</t>
  </si>
  <si>
    <t>pok, mungkin sulit menyesuaikan diri.</t>
  </si>
  <si>
    <t>B=3-5</t>
  </si>
  <si>
    <t>Selektif dlm bergabung dg kelompok, hanya mau berhubungan dg</t>
  </si>
  <si>
    <t>kelompok di lingkungan kerja apabila bernilai &amp; sesuai minat, tdk</t>
  </si>
  <si>
    <t>terlalu mudah dipengaruhi.</t>
  </si>
  <si>
    <t>B=6-9</t>
  </si>
  <si>
    <t>Suka bergabung dlm kelompok, sadar akan sikap &amp; kebutuhan ke-</t>
  </si>
  <si>
    <t>lompok, suka bekerja sama, ingin menjadi bagian dari kelompok,</t>
  </si>
  <si>
    <t>ingin disukai &amp; diakui oleh lingkungan; sangat tergantung pd kelom-</t>
  </si>
  <si>
    <t>pok, lebih memperhatikan kebutuhan kelompok daripada pekerjaan.</t>
  </si>
  <si>
    <t>O=0-2</t>
  </si>
  <si>
    <t>Menjaga jarak, lebih memperhatikan hal - hal kedinasan, tdk mudah</t>
  </si>
  <si>
    <t>dipengaruhi oleh individu tertentu, objektif &amp; analitis. Tampil dingin,</t>
  </si>
  <si>
    <t>tdk acuh, tdk ramah, suka berahasia, mungkin tdk sadar akan pe-</t>
  </si>
  <si>
    <t>rasaan org lain, &amp; mungkin sulit menyesuaikan diri.</t>
  </si>
  <si>
    <t>O=3-5</t>
  </si>
  <si>
    <t xml:space="preserve">Tidak mencari atau menghindari hubungan antar pribadi di </t>
  </si>
  <si>
    <t>lingkungan kerja, masih mampu menjaga jarak.</t>
  </si>
  <si>
    <t>O=6-9</t>
  </si>
  <si>
    <t>Peka akan kebutuhan org lain, sangat memikirkan hal - hal yg dibutuhkan</t>
  </si>
  <si>
    <t>org lain, suka menjalin hub persahabatan yg hangat &amp; tulus. Sangat pe-</t>
  </si>
  <si>
    <t>rasa, mudah tersinggung, cenderung subjektif, dpt terlibat terlalu dlm/intim</t>
  </si>
  <si>
    <t>dg individu tertentu dlm pekerjaan, sangat tergantung pd individu tertentu.</t>
  </si>
  <si>
    <t>X=0-1</t>
  </si>
  <si>
    <t>Sederhana, rendah hati, tulus, tidak sombong dan tidak suka menam-</t>
  </si>
  <si>
    <t>pilkan diri. Terlalu sederhana, cenderung merendahkan kapasitas</t>
  </si>
  <si>
    <t>diri, tidak percaya diri, cenderung menarik diri dan pemalu.</t>
  </si>
  <si>
    <t>X=2-3</t>
  </si>
  <si>
    <t>Sederhana, cenderung diam, cenderung pemalu, tidak suka menon-</t>
  </si>
  <si>
    <t>jolkan diri.</t>
  </si>
  <si>
    <t>X=4-5</t>
  </si>
  <si>
    <t>Mengharapkan pengakuan lingkungan dan tidak mau diabaikan</t>
  </si>
  <si>
    <t>tetapi tidak mencari-cari perhatian.</t>
  </si>
  <si>
    <t>X=6-9</t>
  </si>
  <si>
    <t>Bangga akan diri dan gayanya sendiri, senang menjadi pusat perha-</t>
  </si>
  <si>
    <t>tian, mengharapkan penghargaan dari lingkungan. Mencari-cari</t>
  </si>
  <si>
    <t>perhatian dan suka menyombongkan diri.</t>
  </si>
  <si>
    <t>E=0-1</t>
  </si>
  <si>
    <t>Sangat terbuka, terus terang, mudah terbaca (dari air muka, tindakan,</t>
  </si>
  <si>
    <t xml:space="preserve">perkataan, sikap). Tidak dapat mengendalikan emosi, cepat </t>
  </si>
  <si>
    <t>bereaksi, kurang mengindahkan/tidak mempunyai 'nilai' yg meng-</t>
  </si>
  <si>
    <t>haruskannya menahan emosi.</t>
  </si>
  <si>
    <t>E=2-3</t>
  </si>
  <si>
    <t>Terbuka, mudah mengungkap pendapat atau perasaannya menge-</t>
  </si>
  <si>
    <t>nai suatu hal kepada org lain.</t>
  </si>
  <si>
    <t>E=4-6</t>
  </si>
  <si>
    <t>Mampu mengungkap atau menyimpan perasaan, dapat mengen-</t>
  </si>
  <si>
    <t>dalikan emosi.</t>
  </si>
  <si>
    <t>E=7-9</t>
  </si>
  <si>
    <t xml:space="preserve">Mampu menyimpan pendapat atau perasaannya, tenang, dapat </t>
  </si>
  <si>
    <t>mengendalikan emosi, menjaga jarak. Tampil pasif dan tidak acuh,</t>
  </si>
  <si>
    <t>mungkin sulit mengungkapkan emosi/perasaan/pandangan.</t>
  </si>
  <si>
    <t>K=0-1</t>
  </si>
  <si>
    <t>Sabar, tidak menyukai konflik. Mengelak atau menghindar dari konflik,</t>
  </si>
  <si>
    <t xml:space="preserve">pasif, menekan atau menyembunyikan perasaan sesungguhnya, </t>
  </si>
  <si>
    <t>menghindari konfrontasi, lari dari konflik, tidak mau mengakui adanya</t>
  </si>
  <si>
    <t>konflik.</t>
  </si>
  <si>
    <t>K=2-3</t>
  </si>
  <si>
    <t xml:space="preserve">Lebih suka menghindari konflik, akan mencari rasionalisasi untuk </t>
  </si>
  <si>
    <t>dapat menerima situasi dan melihat permasalahan dari sudut pan-</t>
  </si>
  <si>
    <t>dang orang lain.</t>
  </si>
  <si>
    <t>K=4-5</t>
  </si>
  <si>
    <t>Tidak mencari atau menghindari konflik, mau mendengarkan pan-</t>
  </si>
  <si>
    <t>dangan orang lain tetapi dapat menjadi keras kepala saat memper-</t>
  </si>
  <si>
    <t>tahankan pandangannya.</t>
  </si>
  <si>
    <t>K=6-7</t>
  </si>
  <si>
    <t>Akan menghadapi konflik, mengungkapkan serta memaksakan pan-</t>
  </si>
  <si>
    <t xml:space="preserve">dangan dengan cara positif. </t>
  </si>
  <si>
    <t>K=8-9</t>
  </si>
  <si>
    <t>Terbuka, jujur, terus terang, asertif, agresif, reaktif, mudah tersinggung,</t>
  </si>
  <si>
    <t>mudah meledak, curiga, berprasangka, suka berkelahi atau ber-</t>
  </si>
  <si>
    <t>konfrontasi, berpikir negatif.</t>
  </si>
  <si>
    <t>Z=0-1</t>
  </si>
  <si>
    <t>Mudah beradaptasi dg pekerjaan rutin tanpa merasa bosan, tidak mem-</t>
  </si>
  <si>
    <t>butuhkan variasi, menyukai lingkungan stabil dan tidak berubah.</t>
  </si>
  <si>
    <t>Konservatif, menolak perubahan, sulit menerima hal-hal baru, tidak</t>
  </si>
  <si>
    <t>dapat beradaptasi dengan situasi yg  berbeda-beda.</t>
  </si>
  <si>
    <t>Z=2-3</t>
  </si>
  <si>
    <t>Enggan berubah, tidak siap untuk beradaptasi, hanya mau menerima</t>
  </si>
  <si>
    <t xml:space="preserve">perubahan jika alasannya jelas dan meyakinkan. </t>
  </si>
  <si>
    <t>Z=4-5</t>
  </si>
  <si>
    <t xml:space="preserve">Mudah beradaptasi, cukup menyukai perubahan. </t>
  </si>
  <si>
    <t>Z=6-7</t>
  </si>
  <si>
    <t>Antusias terhadap perubahan dan akan mencari hal-hal baru, tetapi</t>
  </si>
  <si>
    <t>masih selektif ( menilai kemanfaatannya ).</t>
  </si>
  <si>
    <t>Z=8-9</t>
  </si>
  <si>
    <t>Sangat menyukai perubahan, gagasan baru/variasi, aktif mencari per-</t>
  </si>
  <si>
    <t>ubahan, antusias dg hal-hal baru, fleksibel dlm berpikir, mudah beradap-</t>
  </si>
  <si>
    <t>tasi pd situasi yg berbeda-beda. Gelisah, frustasi, mudah bosan, sangat</t>
  </si>
  <si>
    <t>membutuhkan variasi, tidak menyukai tugas/situasi yg rutin-monoton.</t>
  </si>
  <si>
    <t>I/V/GM/03</t>
  </si>
  <si>
    <t>URAIAN PAPI KOSTICK</t>
  </si>
  <si>
    <t>:</t>
  </si>
  <si>
    <t>=</t>
  </si>
  <si>
    <t>í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</si>
</sst>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_);_(* \(#,##0\);_(* &quot;-&quot;_);_(@_)"/>
  </numFmts>
  <fonts count="51">
    <font>
      <sz val="10"/>
      <name val="Arial"/>
      <charset val="134"/>
    </font>
    <font>
      <sz val="10"/>
      <name val="Tahoma"/>
      <charset val="134"/>
    </font>
    <font>
      <sz val="12"/>
      <name val="Arial MT"/>
      <charset val="134"/>
    </font>
    <font>
      <sz val="12"/>
      <color indexed="9"/>
      <name val="Arial MT"/>
      <charset val="134"/>
    </font>
    <font>
      <sz val="14"/>
      <name val="Tahoma"/>
      <charset val="134"/>
    </font>
    <font>
      <b/>
      <sz val="14"/>
      <name val="Book Antiqua"/>
      <charset val="134"/>
    </font>
    <font>
      <sz val="12"/>
      <name val="Tahoma"/>
      <charset val="134"/>
    </font>
    <font>
      <b/>
      <sz val="11"/>
      <name val="Tahoma"/>
      <charset val="134"/>
    </font>
    <font>
      <sz val="11"/>
      <name val="Tahoma"/>
      <charset val="134"/>
    </font>
    <font>
      <sz val="11"/>
      <color indexed="12"/>
      <name val="Tahoma"/>
      <charset val="134"/>
    </font>
    <font>
      <sz val="10"/>
      <name val="Verdana"/>
      <charset val="134"/>
    </font>
    <font>
      <sz val="10"/>
      <color indexed="12"/>
      <name val="Verdana"/>
      <charset val="134"/>
    </font>
    <font>
      <b/>
      <sz val="10"/>
      <name val="Monotype Sorts"/>
      <charset val="2"/>
    </font>
    <font>
      <b/>
      <sz val="10"/>
      <name val="Arial MT"/>
      <charset val="134"/>
    </font>
    <font>
      <sz val="5"/>
      <name val="Arial"/>
      <charset val="134"/>
    </font>
    <font>
      <sz val="10"/>
      <name val="Arial MT"/>
      <charset val="134"/>
    </font>
    <font>
      <b/>
      <sz val="10"/>
      <name val="Tahoma"/>
      <charset val="134"/>
    </font>
    <font>
      <b/>
      <sz val="10"/>
      <color indexed="12"/>
      <name val="Tahoma"/>
      <charset val="134"/>
    </font>
    <font>
      <sz val="12"/>
      <name val="Arial"/>
      <charset val="134"/>
    </font>
    <font>
      <b/>
      <sz val="18"/>
      <color indexed="48"/>
      <name val="Arial"/>
      <charset val="134"/>
    </font>
    <font>
      <sz val="6"/>
      <name val="Arial"/>
      <charset val="134"/>
    </font>
    <font>
      <sz val="8"/>
      <name val="Arial"/>
      <charset val="134"/>
    </font>
    <font>
      <b/>
      <sz val="8"/>
      <name val="Arial"/>
      <charset val="134"/>
    </font>
    <font>
      <sz val="8"/>
      <color indexed="9"/>
      <name val="Arial"/>
      <charset val="134"/>
    </font>
    <font>
      <sz val="9"/>
      <color indexed="9"/>
      <name val="Arial"/>
      <charset val="134"/>
    </font>
    <font>
      <sz val="9"/>
      <name val="Arial"/>
      <charset val="134"/>
    </font>
    <font>
      <sz val="20"/>
      <name val="Arial"/>
      <charset val="134"/>
    </font>
    <font>
      <b/>
      <sz val="20"/>
      <name val="Arial"/>
      <charset val="134"/>
    </font>
    <font>
      <b/>
      <sz val="10"/>
      <name val="Arial"/>
      <charset val="134"/>
    </font>
    <font>
      <sz val="8"/>
      <color rgb="FF000000"/>
      <name val="Arial"/>
      <charset val="134"/>
    </font>
    <font>
      <i/>
      <sz val="8"/>
      <color indexed="9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4" fillId="6" borderId="0" applyNumberFormat="0" applyBorder="0" applyAlignment="0" applyProtection="0">
      <alignment vertical="center"/>
    </xf>
    <xf numFmtId="176" fontId="33" fillId="0" borderId="0" applyFont="0" applyFill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178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11" borderId="12" applyNumberFormat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3" fillId="15" borderId="13" applyNumberFormat="0" applyFont="0" applyAlignment="0" applyProtection="0">
      <alignment vertical="center"/>
    </xf>
    <xf numFmtId="0" fontId="2" fillId="0" borderId="0"/>
    <xf numFmtId="0" fontId="34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7" fillId="23" borderId="11" applyNumberFormat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7" fillId="7" borderId="10" applyNumberForma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13" applyFont="1" applyAlignment="1" applyProtection="1">
      <alignment vertical="center"/>
      <protection hidden="1"/>
    </xf>
    <xf numFmtId="0" fontId="2" fillId="0" borderId="0" xfId="13" applyAlignment="1" applyProtection="1">
      <alignment vertical="center"/>
      <protection hidden="1"/>
    </xf>
    <xf numFmtId="0" fontId="0" fillId="0" borderId="0" xfId="0" applyProtection="1">
      <protection hidden="1"/>
    </xf>
    <xf numFmtId="0" fontId="3" fillId="0" borderId="0" xfId="13" applyFont="1" applyAlignment="1" applyProtection="1">
      <alignment vertical="center"/>
      <protection hidden="1"/>
    </xf>
    <xf numFmtId="0" fontId="4" fillId="0" borderId="0" xfId="13" applyFont="1" applyAlignment="1" applyProtection="1">
      <alignment horizontal="center" vertical="center"/>
      <protection hidden="1"/>
    </xf>
    <xf numFmtId="0" fontId="5" fillId="0" borderId="0" xfId="13" applyFont="1" applyAlignment="1" applyProtection="1">
      <alignment horizontal="center" vertical="center"/>
      <protection hidden="1"/>
    </xf>
    <xf numFmtId="0" fontId="2" fillId="0" borderId="0" xfId="13" applyAlignment="1" applyProtection="1">
      <alignment horizontal="centerContinuous" vertical="center"/>
      <protection hidden="1"/>
    </xf>
    <xf numFmtId="0" fontId="6" fillId="0" borderId="0" xfId="13" applyFont="1" applyAlignment="1" applyProtection="1">
      <alignment vertical="center"/>
      <protection hidden="1"/>
    </xf>
    <xf numFmtId="0" fontId="7" fillId="0" borderId="0" xfId="13" applyFont="1" applyAlignment="1" applyProtection="1">
      <alignment vertical="center"/>
      <protection hidden="1"/>
    </xf>
    <xf numFmtId="0" fontId="8" fillId="0" borderId="0" xfId="13" applyFont="1" applyAlignment="1" applyProtection="1">
      <alignment vertical="center"/>
      <protection hidden="1"/>
    </xf>
    <xf numFmtId="0" fontId="7" fillId="0" borderId="0" xfId="13" applyFont="1" applyAlignment="1" applyProtection="1">
      <alignment horizontal="center" vertical="center"/>
      <protection hidden="1"/>
    </xf>
    <xf numFmtId="0" fontId="8" fillId="0" borderId="1" xfId="13" applyFont="1" applyBorder="1" applyAlignment="1" applyProtection="1">
      <alignment horizontal="left" vertical="center"/>
      <protection hidden="1"/>
    </xf>
    <xf numFmtId="0" fontId="9" fillId="0" borderId="0" xfId="13" applyFont="1" applyBorder="1" applyAlignment="1" applyProtection="1">
      <alignment horizontal="left" vertical="center"/>
      <protection hidden="1"/>
    </xf>
    <xf numFmtId="0" fontId="10" fillId="0" borderId="0" xfId="13" applyFont="1" applyAlignment="1" applyProtection="1">
      <alignment horizontal="center" vertical="center"/>
      <protection hidden="1"/>
    </xf>
    <xf numFmtId="0" fontId="11" fillId="0" borderId="0" xfId="13" applyFont="1" applyAlignment="1" applyProtection="1">
      <alignment horizontal="center" vertical="center"/>
      <protection hidden="1"/>
    </xf>
    <xf numFmtId="0" fontId="12" fillId="0" borderId="0" xfId="13" applyFont="1" applyAlignment="1" applyProtection="1">
      <alignment horizontal="center" vertical="center"/>
      <protection hidden="1"/>
    </xf>
    <xf numFmtId="0" fontId="10" fillId="0" borderId="0" xfId="13" applyFont="1" applyAlignment="1" applyProtection="1">
      <alignment vertical="center"/>
      <protection hidden="1"/>
    </xf>
    <xf numFmtId="0" fontId="13" fillId="0" borderId="0" xfId="13" applyFont="1" applyAlignment="1" applyProtection="1">
      <alignment vertical="center"/>
      <protection hidden="1"/>
    </xf>
    <xf numFmtId="0" fontId="14" fillId="0" borderId="0" xfId="13" applyFont="1" applyAlignment="1" applyProtection="1">
      <alignment vertical="center"/>
      <protection hidden="1"/>
    </xf>
    <xf numFmtId="0" fontId="15" fillId="0" borderId="0" xfId="13" applyFont="1" applyAlignment="1" applyProtection="1">
      <alignment vertical="center"/>
      <protection hidden="1"/>
    </xf>
    <xf numFmtId="0" fontId="16" fillId="0" borderId="0" xfId="13" applyFont="1" applyAlignment="1" applyProtection="1">
      <alignment horizontal="center" vertical="center"/>
      <protection hidden="1"/>
    </xf>
    <xf numFmtId="0" fontId="17" fillId="0" borderId="0" xfId="13" applyFont="1" applyAlignment="1" applyProtection="1">
      <alignment horizontal="center" vertical="center"/>
      <protection hidden="1"/>
    </xf>
    <xf numFmtId="0" fontId="10" fillId="0" borderId="2" xfId="0" applyFont="1" applyBorder="1" applyProtection="1">
      <protection hidden="1"/>
    </xf>
    <xf numFmtId="0" fontId="18" fillId="0" borderId="0" xfId="0" applyFont="1" applyProtection="1">
      <protection hidden="1"/>
    </xf>
    <xf numFmtId="0" fontId="19" fillId="0" borderId="0" xfId="0" applyFont="1" applyFill="1" applyProtection="1">
      <protection hidden="1"/>
    </xf>
    <xf numFmtId="0" fontId="20" fillId="0" borderId="0" xfId="0" applyFont="1" applyAlignment="1" applyProtection="1">
      <alignment horizontal="right"/>
      <protection hidden="1"/>
    </xf>
    <xf numFmtId="0" fontId="21" fillId="0" borderId="3" xfId="0" applyFont="1" applyFill="1" applyBorder="1" applyProtection="1">
      <protection hidden="1"/>
    </xf>
    <xf numFmtId="0" fontId="21" fillId="0" borderId="4" xfId="0" applyFont="1" applyFill="1" applyBorder="1" applyProtection="1">
      <protection hidden="1"/>
    </xf>
    <xf numFmtId="0" fontId="22" fillId="2" borderId="5" xfId="0" applyFont="1" applyFill="1" applyBorder="1" applyAlignment="1" applyProtection="1">
      <alignment horizontal="center" vertical="center"/>
      <protection hidden="1"/>
    </xf>
    <xf numFmtId="0" fontId="21" fillId="0" borderId="5" xfId="0" applyFont="1" applyFill="1" applyBorder="1" applyProtection="1">
      <protection hidden="1"/>
    </xf>
    <xf numFmtId="0" fontId="21" fillId="0" borderId="6" xfId="0" applyFont="1" applyFill="1" applyBorder="1" applyProtection="1">
      <protection hidden="1"/>
    </xf>
    <xf numFmtId="0" fontId="23" fillId="0" borderId="0" xfId="0" applyFont="1" applyFill="1" applyBorder="1" applyProtection="1">
      <protection hidden="1"/>
    </xf>
    <xf numFmtId="0" fontId="24" fillId="0" borderId="0" xfId="13" applyFont="1" applyFill="1" applyBorder="1" applyAlignment="1" applyProtection="1">
      <alignment vertical="center"/>
      <protection hidden="1"/>
    </xf>
    <xf numFmtId="0" fontId="25" fillId="0" borderId="0" xfId="13" applyFont="1" applyFill="1" applyBorder="1" applyAlignment="1" applyProtection="1">
      <alignment vertic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protection hidden="1"/>
    </xf>
    <xf numFmtId="0" fontId="21" fillId="0" borderId="0" xfId="0" applyFont="1" applyFill="1" applyBorder="1" applyProtection="1">
      <protection hidden="1"/>
    </xf>
    <xf numFmtId="0" fontId="26" fillId="0" borderId="3" xfId="0" applyFont="1" applyFill="1" applyBorder="1" applyAlignment="1" applyProtection="1">
      <alignment horizontal="left"/>
      <protection hidden="1"/>
    </xf>
    <xf numFmtId="0" fontId="21" fillId="0" borderId="3" xfId="0" applyFont="1" applyFill="1" applyBorder="1" applyAlignment="1" applyProtection="1">
      <protection hidden="1"/>
    </xf>
    <xf numFmtId="0" fontId="27" fillId="0" borderId="4" xfId="0" applyFont="1" applyFill="1" applyBorder="1" applyAlignment="1" applyProtection="1">
      <alignment horizontal="left"/>
      <protection hidden="1"/>
    </xf>
    <xf numFmtId="0" fontId="21" fillId="0" borderId="4" xfId="0" applyFont="1" applyFill="1" applyBorder="1" applyAlignment="1" applyProtection="1">
      <protection hidden="1"/>
    </xf>
    <xf numFmtId="0" fontId="28" fillId="3" borderId="5" xfId="0" applyFont="1" applyFill="1" applyBorder="1" applyAlignment="1" applyProtection="1">
      <alignment horizontal="center" vertical="center" wrapText="1"/>
      <protection hidden="1"/>
    </xf>
    <xf numFmtId="49" fontId="21" fillId="3" borderId="5" xfId="0" applyNumberFormat="1" applyFont="1" applyFill="1" applyBorder="1" applyAlignment="1" applyProtection="1">
      <alignment vertical="center"/>
      <protection locked="0"/>
    </xf>
    <xf numFmtId="0" fontId="21" fillId="4" borderId="5" xfId="0" applyFont="1" applyFill="1" applyBorder="1" applyAlignment="1" applyProtection="1">
      <alignment horizontal="center"/>
      <protection hidden="1"/>
    </xf>
    <xf numFmtId="0" fontId="29" fillId="0" borderId="7" xfId="0" applyFont="1" applyFill="1" applyBorder="1" applyAlignment="1" applyProtection="1">
      <protection locked="0"/>
    </xf>
    <xf numFmtId="0" fontId="21" fillId="0" borderId="5" xfId="0" applyFont="1" applyFill="1" applyBorder="1" applyProtection="1">
      <protection locked="0" hidden="1"/>
    </xf>
    <xf numFmtId="0" fontId="21" fillId="0" borderId="5" xfId="0" applyFont="1" applyFill="1" applyBorder="1" applyAlignment="1" applyProtection="1">
      <protection locked="0"/>
    </xf>
    <xf numFmtId="0" fontId="21" fillId="0" borderId="5" xfId="0" applyFont="1" applyFill="1" applyBorder="1" applyProtection="1">
      <protection locked="0"/>
    </xf>
    <xf numFmtId="49" fontId="21" fillId="3" borderId="5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/>
      <protection hidden="1"/>
    </xf>
    <xf numFmtId="0" fontId="21" fillId="0" borderId="0" xfId="0" applyFont="1" applyFill="1" applyBorder="1" applyAlignment="1" applyProtection="1">
      <protection hidden="1"/>
    </xf>
    <xf numFmtId="0" fontId="23" fillId="0" borderId="0" xfId="13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Border="1" applyAlignment="1" applyProtection="1">
      <alignment horizontal="center" vertical="center"/>
      <protection hidden="1"/>
    </xf>
    <xf numFmtId="0" fontId="23" fillId="0" borderId="0" xfId="13" applyFont="1" applyFill="1" applyBorder="1" applyAlignment="1" applyProtection="1">
      <alignment horizontal="center" vertical="center"/>
      <protection locked="0" hidden="1"/>
    </xf>
    <xf numFmtId="0" fontId="21" fillId="0" borderId="6" xfId="0" applyFont="1" applyFill="1" applyBorder="1" applyProtection="1">
      <protection locked="0" hidden="1"/>
    </xf>
    <xf numFmtId="0" fontId="23" fillId="0" borderId="0" xfId="13" applyFont="1" applyFill="1" applyBorder="1" applyAlignment="1" applyProtection="1">
      <alignment vertical="center"/>
      <protection hidden="1"/>
    </xf>
    <xf numFmtId="0" fontId="30" fillId="0" borderId="0" xfId="13" applyFont="1" applyFill="1" applyBorder="1" applyAlignment="1" applyProtection="1">
      <alignment horizontal="center" vertical="center"/>
      <protection hidden="1"/>
    </xf>
    <xf numFmtId="0" fontId="24" fillId="0" borderId="0" xfId="13" applyFont="1" applyFill="1" applyBorder="1" applyAlignment="1" applyProtection="1">
      <alignment horizontal="center" vertical="center"/>
      <protection hidden="1"/>
    </xf>
    <xf numFmtId="0" fontId="24" fillId="0" borderId="0" xfId="0" applyFont="1" applyFill="1" applyBorder="1" applyAlignment="1" applyProtection="1">
      <alignment horizontal="center" vertical="center"/>
      <protection hidden="1"/>
    </xf>
    <xf numFmtId="0" fontId="22" fillId="0" borderId="0" xfId="13" applyFont="1" applyBorder="1" applyAlignment="1" applyProtection="1">
      <alignment horizontal="center" vertical="center"/>
    </xf>
    <xf numFmtId="0" fontId="21" fillId="0" borderId="0" xfId="13" applyFont="1" applyBorder="1" applyAlignment="1" applyProtection="1">
      <alignment horizontal="center" vertical="center"/>
    </xf>
    <xf numFmtId="0" fontId="21" fillId="0" borderId="0" xfId="13" applyFont="1" applyBorder="1" applyAlignment="1" applyProtection="1">
      <alignment horizontal="left" vertical="center"/>
    </xf>
    <xf numFmtId="0" fontId="22" fillId="0" borderId="0" xfId="13" applyFont="1" applyBorder="1" applyAlignment="1" applyProtection="1">
      <alignment horizontal="left" vertical="center"/>
    </xf>
    <xf numFmtId="49" fontId="21" fillId="0" borderId="2" xfId="13" applyNumberFormat="1" applyFont="1" applyBorder="1" applyAlignment="1" applyProtection="1">
      <alignment horizontal="left" vertical="center"/>
      <protection locked="0"/>
    </xf>
    <xf numFmtId="0" fontId="22" fillId="5" borderId="8" xfId="13" applyFont="1" applyFill="1" applyBorder="1" applyAlignment="1" applyProtection="1">
      <alignment horizontal="center" vertical="center"/>
    </xf>
    <xf numFmtId="0" fontId="22" fillId="5" borderId="8" xfId="13" applyFont="1" applyFill="1" applyBorder="1" applyAlignment="1" applyProtection="1">
      <alignment horizontal="center" vertical="center"/>
      <protection locked="0"/>
    </xf>
    <xf numFmtId="0" fontId="22" fillId="0" borderId="0" xfId="13" applyFont="1" applyFill="1" applyBorder="1" applyAlignment="1" applyProtection="1">
      <alignment horizontal="center" vertical="center"/>
    </xf>
    <xf numFmtId="0" fontId="21" fillId="0" borderId="8" xfId="13" applyFont="1" applyBorder="1" applyAlignment="1" applyProtection="1">
      <alignment horizontal="center" vertical="center"/>
    </xf>
    <xf numFmtId="49" fontId="21" fillId="0" borderId="8" xfId="13" applyNumberFormat="1" applyFont="1" applyBorder="1" applyAlignment="1" applyProtection="1">
      <alignment horizontal="center" vertical="center"/>
      <protection locked="0"/>
    </xf>
    <xf numFmtId="49" fontId="21" fillId="0" borderId="8" xfId="13" applyNumberFormat="1" applyFont="1" applyBorder="1" applyAlignment="1" applyProtection="1">
      <alignment horizontal="left" vertical="center"/>
      <protection locked="0"/>
    </xf>
    <xf numFmtId="0" fontId="21" fillId="0" borderId="0" xfId="13" applyFont="1" applyBorder="1" applyAlignment="1" applyProtection="1">
      <alignment horizontal="center" vertical="center"/>
      <protection locked="0"/>
    </xf>
    <xf numFmtId="0" fontId="21" fillId="0" borderId="0" xfId="13" applyFont="1" applyBorder="1" applyAlignment="1" applyProtection="1" quotePrefix="1">
      <alignment horizontal="center" vertical="center"/>
      <protection locked="0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Normal_uraian papikostik" xfId="13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name val="Calibri"/>
        <scheme val="none"/>
        <sz val="10"/>
        <color rgb="FF000000"/>
      </font>
      <fill>
        <patternFill patternType="solid">
          <fgColor rgb="FF000000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auto="1"/>
      </font>
      <fill>
        <patternFill patternType="solid">
          <bgColor indexed="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71409307483"/>
          <c:y val="0.113232296014601"/>
          <c:w val="0.629049174432891"/>
          <c:h val="0.800435195965286"/>
        </c:manualLayout>
      </c:layout>
      <c:radarChart>
        <c:radarStyle val="filled"/>
        <c:varyColors val="0"/>
        <c:ser>
          <c:idx val="2"/>
          <c:order val="0"/>
          <c:spPr>
            <a:solidFill>
              <a:srgbClr val="FF8080"/>
            </a:solidFill>
            <a:ln w="25400">
              <a:noFill/>
            </a:ln>
          </c:spPr>
          <c:dLbls>
            <c:delete val="1"/>
          </c:dLbls>
          <c:cat>
            <c:strRef>
              <c:f>DATA!$H$122:$H$141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L</c:v>
                </c:pt>
                <c:pt idx="3">
                  <c:v>P</c:v>
                </c:pt>
                <c:pt idx="4">
                  <c:v>I</c:v>
                </c:pt>
                <c:pt idx="5">
                  <c:v>T</c:v>
                </c:pt>
                <c:pt idx="6">
                  <c:v>V</c:v>
                </c:pt>
                <c:pt idx="7">
                  <c:v>X</c:v>
                </c:pt>
                <c:pt idx="8">
                  <c:v>S</c:v>
                </c:pt>
                <c:pt idx="9">
                  <c:v>B</c:v>
                </c:pt>
                <c:pt idx="10">
                  <c:v>O</c:v>
                </c:pt>
                <c:pt idx="11">
                  <c:v>R</c:v>
                </c:pt>
                <c:pt idx="12">
                  <c:v>D</c:v>
                </c:pt>
                <c:pt idx="13">
                  <c:v>C</c:v>
                </c:pt>
                <c:pt idx="14">
                  <c:v>Z</c:v>
                </c:pt>
                <c:pt idx="15">
                  <c:v>E</c:v>
                </c:pt>
                <c:pt idx="16">
                  <c:v>K</c:v>
                </c:pt>
                <c:pt idx="17">
                  <c:v>F</c:v>
                </c:pt>
                <c:pt idx="18">
                  <c:v>W</c:v>
                </c:pt>
                <c:pt idx="19">
                  <c:v>N</c:v>
                </c:pt>
              </c:strCache>
            </c:strRef>
          </c:cat>
          <c:val>
            <c:numRef>
              <c:f>DATA!$J$122:$J$141</c:f>
              <c:numCache>
                <c:formatCode>General</c:formatCode>
                <c:ptCount val="20"/>
                <c:pt idx="0">
                  <c:v>9.5</c:v>
                </c:pt>
                <c:pt idx="1">
                  <c:v>1.5</c:v>
                </c:pt>
                <c:pt idx="2">
                  <c:v>9.5</c:v>
                </c:pt>
                <c:pt idx="3">
                  <c:v>2.5</c:v>
                </c:pt>
                <c:pt idx="4">
                  <c:v>1.5</c:v>
                </c:pt>
                <c:pt idx="5">
                  <c:v>1.5</c:v>
                </c:pt>
                <c:pt idx="6">
                  <c:v>9.5</c:v>
                </c:pt>
                <c:pt idx="7">
                  <c:v>9.5</c:v>
                </c:pt>
                <c:pt idx="8">
                  <c:v>2.5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2.5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</c:numCache>
            </c:numRef>
          </c:val>
        </c:ser>
        <c:ser>
          <c:idx val="0"/>
          <c:order val="1"/>
          <c:spPr>
            <a:solidFill>
              <a:srgbClr val="FFFF00"/>
            </a:solidFill>
            <a:ln w="25400">
              <a:noFill/>
            </a:ln>
          </c:spPr>
          <c:dLbls>
            <c:delete val="1"/>
          </c:dLbls>
          <c:cat>
            <c:strRef>
              <c:f>DATA!$H$122:$H$141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L</c:v>
                </c:pt>
                <c:pt idx="3">
                  <c:v>P</c:v>
                </c:pt>
                <c:pt idx="4">
                  <c:v>I</c:v>
                </c:pt>
                <c:pt idx="5">
                  <c:v>T</c:v>
                </c:pt>
                <c:pt idx="6">
                  <c:v>V</c:v>
                </c:pt>
                <c:pt idx="7">
                  <c:v>X</c:v>
                </c:pt>
                <c:pt idx="8">
                  <c:v>S</c:v>
                </c:pt>
                <c:pt idx="9">
                  <c:v>B</c:v>
                </c:pt>
                <c:pt idx="10">
                  <c:v>O</c:v>
                </c:pt>
                <c:pt idx="11">
                  <c:v>R</c:v>
                </c:pt>
                <c:pt idx="12">
                  <c:v>D</c:v>
                </c:pt>
                <c:pt idx="13">
                  <c:v>C</c:v>
                </c:pt>
                <c:pt idx="14">
                  <c:v>Z</c:v>
                </c:pt>
                <c:pt idx="15">
                  <c:v>E</c:v>
                </c:pt>
                <c:pt idx="16">
                  <c:v>K</c:v>
                </c:pt>
                <c:pt idx="17">
                  <c:v>F</c:v>
                </c:pt>
                <c:pt idx="18">
                  <c:v>W</c:v>
                </c:pt>
                <c:pt idx="19">
                  <c:v>N</c:v>
                </c:pt>
              </c:strCache>
            </c:strRef>
          </c:cat>
          <c:val>
            <c:numRef>
              <c:f>DATA!$K$122:$K$141</c:f>
              <c:numCache>
                <c:formatCode>General</c:formatCode>
                <c:ptCount val="20"/>
                <c:pt idx="0">
                  <c:v>7.5</c:v>
                </c:pt>
                <c:pt idx="1">
                  <c:v>9.5</c:v>
                </c:pt>
                <c:pt idx="2">
                  <c:v>5.5</c:v>
                </c:pt>
                <c:pt idx="3">
                  <c:v>5.5</c:v>
                </c:pt>
                <c:pt idx="4">
                  <c:v>9.5</c:v>
                </c:pt>
                <c:pt idx="5">
                  <c:v>9.5</c:v>
                </c:pt>
                <c:pt idx="6">
                  <c:v>8.5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0.5</c:v>
                </c:pt>
                <c:pt idx="11">
                  <c:v>8.5</c:v>
                </c:pt>
                <c:pt idx="12">
                  <c:v>5.5</c:v>
                </c:pt>
                <c:pt idx="13">
                  <c:v>7.5</c:v>
                </c:pt>
                <c:pt idx="14">
                  <c:v>9.5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5.5</c:v>
                </c:pt>
                <c:pt idx="19">
                  <c:v>7.5</c:v>
                </c:pt>
              </c:numCache>
            </c:numRef>
          </c:val>
        </c:ser>
        <c:ser>
          <c:idx val="1"/>
          <c:order val="2"/>
          <c:spPr>
            <a:solidFill>
              <a:srgbClr val="FFFFFF"/>
            </a:solidFill>
            <a:ln w="25400">
              <a:noFill/>
            </a:ln>
          </c:spPr>
          <c:dLbls>
            <c:delete val="1"/>
          </c:dLbls>
          <c:cat>
            <c:strRef>
              <c:f>DATA!$H$122:$H$141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L</c:v>
                </c:pt>
                <c:pt idx="3">
                  <c:v>P</c:v>
                </c:pt>
                <c:pt idx="4">
                  <c:v>I</c:v>
                </c:pt>
                <c:pt idx="5">
                  <c:v>T</c:v>
                </c:pt>
                <c:pt idx="6">
                  <c:v>V</c:v>
                </c:pt>
                <c:pt idx="7">
                  <c:v>X</c:v>
                </c:pt>
                <c:pt idx="8">
                  <c:v>S</c:v>
                </c:pt>
                <c:pt idx="9">
                  <c:v>B</c:v>
                </c:pt>
                <c:pt idx="10">
                  <c:v>O</c:v>
                </c:pt>
                <c:pt idx="11">
                  <c:v>R</c:v>
                </c:pt>
                <c:pt idx="12">
                  <c:v>D</c:v>
                </c:pt>
                <c:pt idx="13">
                  <c:v>C</c:v>
                </c:pt>
                <c:pt idx="14">
                  <c:v>Z</c:v>
                </c:pt>
                <c:pt idx="15">
                  <c:v>E</c:v>
                </c:pt>
                <c:pt idx="16">
                  <c:v>K</c:v>
                </c:pt>
                <c:pt idx="17">
                  <c:v>F</c:v>
                </c:pt>
                <c:pt idx="18">
                  <c:v>W</c:v>
                </c:pt>
                <c:pt idx="19">
                  <c:v>N</c:v>
                </c:pt>
              </c:strCache>
            </c:strRef>
          </c:cat>
          <c:val>
            <c:numRef>
              <c:f>DATA!$L$122:$L$141</c:f>
              <c:numCache>
                <c:formatCode>General</c:formatCode>
                <c:ptCount val="20"/>
                <c:pt idx="0">
                  <c:v>6.5</c:v>
                </c:pt>
                <c:pt idx="1">
                  <c:v>8.5</c:v>
                </c:pt>
                <c:pt idx="2">
                  <c:v>8.5</c:v>
                </c:pt>
                <c:pt idx="3">
                  <c:v>9.5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5.5</c:v>
                </c:pt>
                <c:pt idx="8">
                  <c:v>7.5</c:v>
                </c:pt>
                <c:pt idx="9">
                  <c:v>5.5</c:v>
                </c:pt>
                <c:pt idx="10">
                  <c:v>6.5</c:v>
                </c:pt>
                <c:pt idx="11">
                  <c:v>7.5</c:v>
                </c:pt>
                <c:pt idx="12">
                  <c:v>0.5</c:v>
                </c:pt>
                <c:pt idx="13">
                  <c:v>6.5</c:v>
                </c:pt>
                <c:pt idx="14">
                  <c:v>8.5</c:v>
                </c:pt>
                <c:pt idx="15">
                  <c:v>5.5</c:v>
                </c:pt>
                <c:pt idx="16">
                  <c:v>6.5</c:v>
                </c:pt>
                <c:pt idx="17">
                  <c:v>5.5</c:v>
                </c:pt>
                <c:pt idx="18">
                  <c:v>1.5</c:v>
                </c:pt>
                <c:pt idx="19">
                  <c:v>5.5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 w="25400">
              <a:noFill/>
            </a:ln>
          </c:spPr>
          <c:dLbls>
            <c:delete val="1"/>
          </c:dLbls>
          <c:cat>
            <c:strRef>
              <c:f>DATA!$H$122:$H$141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L</c:v>
                </c:pt>
                <c:pt idx="3">
                  <c:v>P</c:v>
                </c:pt>
                <c:pt idx="4">
                  <c:v>I</c:v>
                </c:pt>
                <c:pt idx="5">
                  <c:v>T</c:v>
                </c:pt>
                <c:pt idx="6">
                  <c:v>V</c:v>
                </c:pt>
                <c:pt idx="7">
                  <c:v>X</c:v>
                </c:pt>
                <c:pt idx="8">
                  <c:v>S</c:v>
                </c:pt>
                <c:pt idx="9">
                  <c:v>B</c:v>
                </c:pt>
                <c:pt idx="10">
                  <c:v>O</c:v>
                </c:pt>
                <c:pt idx="11">
                  <c:v>R</c:v>
                </c:pt>
                <c:pt idx="12">
                  <c:v>D</c:v>
                </c:pt>
                <c:pt idx="13">
                  <c:v>C</c:v>
                </c:pt>
                <c:pt idx="14">
                  <c:v>Z</c:v>
                </c:pt>
                <c:pt idx="15">
                  <c:v>E</c:v>
                </c:pt>
                <c:pt idx="16">
                  <c:v>K</c:v>
                </c:pt>
                <c:pt idx="17">
                  <c:v>F</c:v>
                </c:pt>
                <c:pt idx="18">
                  <c:v>W</c:v>
                </c:pt>
                <c:pt idx="19">
                  <c:v>N</c:v>
                </c:pt>
              </c:strCache>
            </c:strRef>
          </c:cat>
          <c:val>
            <c:numRef>
              <c:f>DATA!$M$122:$M$141</c:f>
              <c:numCache>
                <c:formatCode>General</c:formatCode>
                <c:ptCount val="20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5.5</c:v>
                </c:pt>
                <c:pt idx="4">
                  <c:v>4.5</c:v>
                </c:pt>
                <c:pt idx="5">
                  <c:v>4.5</c:v>
                </c:pt>
                <c:pt idx="6">
                  <c:v>2.5</c:v>
                </c:pt>
                <c:pt idx="7">
                  <c:v>2.5</c:v>
                </c:pt>
                <c:pt idx="8">
                  <c:v>4.5</c:v>
                </c:pt>
                <c:pt idx="9">
                  <c:v>1.5</c:v>
                </c:pt>
                <c:pt idx="10">
                  <c:v>0.5</c:v>
                </c:pt>
                <c:pt idx="11">
                  <c:v>3.5</c:v>
                </c:pt>
                <c:pt idx="12">
                  <c:v>5.5</c:v>
                </c:pt>
                <c:pt idx="13">
                  <c:v>2.5</c:v>
                </c:pt>
                <c:pt idx="14">
                  <c:v>4.5</c:v>
                </c:pt>
                <c:pt idx="15">
                  <c:v>2.5</c:v>
                </c:pt>
                <c:pt idx="16">
                  <c:v>3.5</c:v>
                </c:pt>
                <c:pt idx="17">
                  <c:v>2.5</c:v>
                </c:pt>
                <c:pt idx="18">
                  <c:v>-0.5</c:v>
                </c:pt>
                <c:pt idx="19">
                  <c:v>2.5</c:v>
                </c:pt>
              </c:numCache>
            </c:numRef>
          </c:val>
        </c:ser>
        <c:ser>
          <c:idx val="4"/>
          <c:order val="4"/>
          <c:spPr>
            <a:solidFill>
              <a:srgbClr val="FF8080"/>
            </a:solidFill>
            <a:ln w="25400">
              <a:noFill/>
            </a:ln>
          </c:spPr>
          <c:dLbls>
            <c:delete val="1"/>
          </c:dLbls>
          <c:cat>
            <c:strRef>
              <c:f>DATA!$H$122:$H$141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L</c:v>
                </c:pt>
                <c:pt idx="3">
                  <c:v>P</c:v>
                </c:pt>
                <c:pt idx="4">
                  <c:v>I</c:v>
                </c:pt>
                <c:pt idx="5">
                  <c:v>T</c:v>
                </c:pt>
                <c:pt idx="6">
                  <c:v>V</c:v>
                </c:pt>
                <c:pt idx="7">
                  <c:v>X</c:v>
                </c:pt>
                <c:pt idx="8">
                  <c:v>S</c:v>
                </c:pt>
                <c:pt idx="9">
                  <c:v>B</c:v>
                </c:pt>
                <c:pt idx="10">
                  <c:v>O</c:v>
                </c:pt>
                <c:pt idx="11">
                  <c:v>R</c:v>
                </c:pt>
                <c:pt idx="12">
                  <c:v>D</c:v>
                </c:pt>
                <c:pt idx="13">
                  <c:v>C</c:v>
                </c:pt>
                <c:pt idx="14">
                  <c:v>Z</c:v>
                </c:pt>
                <c:pt idx="15">
                  <c:v>E</c:v>
                </c:pt>
                <c:pt idx="16">
                  <c:v>K</c:v>
                </c:pt>
                <c:pt idx="17">
                  <c:v>F</c:v>
                </c:pt>
                <c:pt idx="18">
                  <c:v>W</c:v>
                </c:pt>
                <c:pt idx="19">
                  <c:v>N</c:v>
                </c:pt>
              </c:strCache>
            </c:strRef>
          </c:cat>
          <c:val>
            <c:numRef>
              <c:f>DATA!$N$122:$N$141</c:f>
              <c:numCache>
                <c:formatCode>General</c:formatCode>
                <c:ptCount val="20"/>
                <c:pt idx="0">
                  <c:v>1.5</c:v>
                </c:pt>
                <c:pt idx="1">
                  <c:v>1.5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7">
                  <c:v>0.5</c:v>
                </c:pt>
                <c:pt idx="8">
                  <c:v>2.5</c:v>
                </c:pt>
                <c:pt idx="9">
                  <c:v>0.5</c:v>
                </c:pt>
                <c:pt idx="10">
                  <c:v>-0.5</c:v>
                </c:pt>
                <c:pt idx="11">
                  <c:v>0.5</c:v>
                </c:pt>
                <c:pt idx="12">
                  <c:v>-0.5</c:v>
                </c:pt>
                <c:pt idx="13">
                  <c:v>1.5</c:v>
                </c:pt>
                <c:pt idx="14">
                  <c:v>2.5</c:v>
                </c:pt>
                <c:pt idx="15">
                  <c:v>0.5</c:v>
                </c:pt>
                <c:pt idx="16">
                  <c:v>2.5</c:v>
                </c:pt>
                <c:pt idx="17">
                  <c:v>1.5</c:v>
                </c:pt>
                <c:pt idx="18">
                  <c:v>-0.5</c:v>
                </c:pt>
                <c:pt idx="19">
                  <c:v>0.5</c:v>
                </c:pt>
              </c:numCache>
            </c:numRef>
          </c:val>
        </c:ser>
        <c:ser>
          <c:idx val="5"/>
          <c:order val="5"/>
          <c:spPr>
            <a:solidFill>
              <a:srgbClr val="FFFFFF"/>
            </a:solidFill>
            <a:ln w="25400">
              <a:noFill/>
            </a:ln>
          </c:spPr>
          <c:dLbls>
            <c:delete val="1"/>
          </c:dLbls>
          <c:cat>
            <c:strRef>
              <c:f>DATA!$H$122:$H$141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L</c:v>
                </c:pt>
                <c:pt idx="3">
                  <c:v>P</c:v>
                </c:pt>
                <c:pt idx="4">
                  <c:v>I</c:v>
                </c:pt>
                <c:pt idx="5">
                  <c:v>T</c:v>
                </c:pt>
                <c:pt idx="6">
                  <c:v>V</c:v>
                </c:pt>
                <c:pt idx="7">
                  <c:v>X</c:v>
                </c:pt>
                <c:pt idx="8">
                  <c:v>S</c:v>
                </c:pt>
                <c:pt idx="9">
                  <c:v>B</c:v>
                </c:pt>
                <c:pt idx="10">
                  <c:v>O</c:v>
                </c:pt>
                <c:pt idx="11">
                  <c:v>R</c:v>
                </c:pt>
                <c:pt idx="12">
                  <c:v>D</c:v>
                </c:pt>
                <c:pt idx="13">
                  <c:v>C</c:v>
                </c:pt>
                <c:pt idx="14">
                  <c:v>Z</c:v>
                </c:pt>
                <c:pt idx="15">
                  <c:v>E</c:v>
                </c:pt>
                <c:pt idx="16">
                  <c:v>K</c:v>
                </c:pt>
                <c:pt idx="17">
                  <c:v>F</c:v>
                </c:pt>
                <c:pt idx="18">
                  <c:v>W</c:v>
                </c:pt>
                <c:pt idx="19">
                  <c:v>N</c:v>
                </c:pt>
              </c:strCache>
            </c:strRef>
          </c:cat>
          <c:val>
            <c:numRef>
              <c:f>DATA!$O$122:$O$141</c:f>
              <c:numCache>
                <c:formatCode>General</c:formatCode>
                <c:ptCount val="20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</c:numCache>
            </c:numRef>
          </c:val>
        </c:ser>
        <c:ser>
          <c:idx val="6"/>
          <c:order val="6"/>
          <c:spPr>
            <a:noFill/>
            <a:ln w="25400">
              <a:solidFill>
                <a:srgbClr val="800000"/>
              </a:solidFill>
              <a:prstDash val="solid"/>
            </a:ln>
          </c:spPr>
          <c:dLbls>
            <c:delete val="1"/>
          </c:dLbls>
          <c:cat>
            <c:strRef>
              <c:f>DATA!$H$122:$H$141</c:f>
              <c:strCache>
                <c:ptCount val="20"/>
                <c:pt idx="0">
                  <c:v>G</c:v>
                </c:pt>
                <c:pt idx="1">
                  <c:v>A</c:v>
                </c:pt>
                <c:pt idx="2">
                  <c:v>L</c:v>
                </c:pt>
                <c:pt idx="3">
                  <c:v>P</c:v>
                </c:pt>
                <c:pt idx="4">
                  <c:v>I</c:v>
                </c:pt>
                <c:pt idx="5">
                  <c:v>T</c:v>
                </c:pt>
                <c:pt idx="6">
                  <c:v>V</c:v>
                </c:pt>
                <c:pt idx="7">
                  <c:v>X</c:v>
                </c:pt>
                <c:pt idx="8">
                  <c:v>S</c:v>
                </c:pt>
                <c:pt idx="9">
                  <c:v>B</c:v>
                </c:pt>
                <c:pt idx="10">
                  <c:v>O</c:v>
                </c:pt>
                <c:pt idx="11">
                  <c:v>R</c:v>
                </c:pt>
                <c:pt idx="12">
                  <c:v>D</c:v>
                </c:pt>
                <c:pt idx="13">
                  <c:v>C</c:v>
                </c:pt>
                <c:pt idx="14">
                  <c:v>Z</c:v>
                </c:pt>
                <c:pt idx="15">
                  <c:v>E</c:v>
                </c:pt>
                <c:pt idx="16">
                  <c:v>K</c:v>
                </c:pt>
                <c:pt idx="17">
                  <c:v>F</c:v>
                </c:pt>
                <c:pt idx="18">
                  <c:v>W</c:v>
                </c:pt>
                <c:pt idx="19">
                  <c:v>N</c:v>
                </c:pt>
              </c:strCache>
            </c:strRef>
          </c:cat>
          <c:val>
            <c:numRef>
              <c:f>DATA!$P$122:$P$141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9712"/>
        <c:axId val="28025600"/>
      </c:radarChart>
      <c:catAx>
        <c:axId val="2801971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rgbClr val="000000"/>
                </a:solidFill>
                <a:latin typeface="Verdana" panose="020B0604030504040204"/>
                <a:ea typeface="Verdana" panose="020B0604030504040204"/>
                <a:cs typeface="Verdana" panose="020B0604030504040204"/>
              </a:defRPr>
            </a:pPr>
          </a:p>
        </c:txPr>
        <c:crossAx val="28025600"/>
        <c:crosses val="autoZero"/>
        <c:auto val="0"/>
        <c:lblAlgn val="ctr"/>
        <c:lblOffset val="100"/>
        <c:noMultiLvlLbl val="0"/>
      </c:catAx>
      <c:valAx>
        <c:axId val="28025600"/>
        <c:scaling>
          <c:orientation val="minMax"/>
          <c:max val="10.5"/>
          <c:min val="-3"/>
        </c:scaling>
        <c:delete val="0"/>
        <c:axPos val="l"/>
        <c:minorGridlines>
          <c:spPr>
            <a:ln w="3175" cap="flat" cmpd="sng" algn="ctr">
              <a:solidFill>
                <a:srgbClr val="969696"/>
              </a:solidFill>
              <a:prstDash val="solid"/>
              <a:round/>
            </a:ln>
          </c:spPr>
        </c:minorGridlines>
        <c:numFmt formatCode="General" sourceLinked="1"/>
        <c:majorTickMark val="cross"/>
        <c:minorTickMark val="cross"/>
        <c:tickLblPos val="none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97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28019712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en-US" sz="1975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x="16" fmlaLink="DATA!$C$122" fmlaRange="PESERTA!$B$5:$B$254" max="242" noThreeD="1" page="8" sel="1" val="1"/>
</file>

<file path=xl/ctrlProps/ctrlProp2.xml><?xml version="1.0" encoding="utf-8"?>
<formControlPr xmlns="http://schemas.microsoft.com/office/spreadsheetml/2009/9/main" objectType="Drop" dx="16" fmlaLink="DATA!$C$122" fmlaRange="PESERTA!$D$5:$D$254" max="242" noThreeD="1" page="2" sel="1" val="3"/>
</file>

<file path=xl/ctrlProps/ctrlProp3.xml><?xml version="1.0" encoding="utf-8"?>
<formControlPr xmlns="http://schemas.microsoft.com/office/spreadsheetml/2009/9/main" objectType="Spin" dx="12" fmlaLink="DATA!$C$122" max="250" min="1" page="10" val="1"/>
</file>

<file path=xl/ctrlProps/ctrlProp4.xml><?xml version="1.0" encoding="utf-8"?>
<formControlPr xmlns="http://schemas.microsoft.com/office/spreadsheetml/2009/9/main" objectType="Drop" dx="16" fmlaLink="DATA!$C$122" fmlaRange="PESERTA!$B$5:$B$254" max="242" page="8" sel="1" val="1"/>
</file>

<file path=xl/ctrlProps/ctrlProp5.xml><?xml version="1.0" encoding="utf-8"?>
<formControlPr xmlns="http://schemas.microsoft.com/office/spreadsheetml/2009/9/main" objectType="Drop" dx="16" fmlaLink="DATA!$C$122" fmlaRange="PESERTA!$D$5:$D$254" max="242" page="1" sel="1" val="2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93</xdr:row>
      <xdr:rowOff>428625</xdr:rowOff>
    </xdr:from>
    <xdr:to>
      <xdr:col>250</xdr:col>
      <xdr:colOff>342900</xdr:colOff>
      <xdr:row>205</xdr:row>
      <xdr:rowOff>9525</xdr:rowOff>
    </xdr:to>
    <xdr:sp>
      <xdr:nvSpPr>
        <xdr:cNvPr id="6157" name="Rectangle 2"/>
        <xdr:cNvSpPr>
          <a:spLocks noChangeArrowheads="1"/>
        </xdr:cNvSpPr>
      </xdr:nvSpPr>
      <xdr:spPr>
        <a:xfrm>
          <a:off x="0" y="13039725"/>
          <a:ext cx="93777435" cy="15992475"/>
        </a:xfrm>
        <a:prstGeom prst="rect">
          <a:avLst/>
        </a:prstGeom>
        <a:solidFill>
          <a:srgbClr val="FFFFFF"/>
        </a:solidFill>
        <a:ln w="6350">
          <a:noFill/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0</xdr:row>
      <xdr:rowOff>0</xdr:rowOff>
    </xdr:from>
    <xdr:to>
      <xdr:col>14</xdr:col>
      <xdr:colOff>552450</xdr:colOff>
      <xdr:row>42</xdr:row>
      <xdr:rowOff>152400</xdr:rowOff>
    </xdr:to>
    <xdr:graphicFrame>
      <xdr:nvGraphicFramePr>
        <xdr:cNvPr id="2745" name="Chart 1"/>
        <xdr:cNvGraphicFramePr/>
      </xdr:nvGraphicFramePr>
      <xdr:xfrm>
        <a:off x="28575" y="0"/>
        <a:ext cx="9679940" cy="716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7</xdr:row>
      <xdr:rowOff>104775</xdr:rowOff>
    </xdr:from>
    <xdr:to>
      <xdr:col>13</xdr:col>
      <xdr:colOff>85725</xdr:colOff>
      <xdr:row>8</xdr:row>
      <xdr:rowOff>161925</xdr:rowOff>
    </xdr:to>
    <xdr:sp>
      <xdr:nvSpPr>
        <xdr:cNvPr id="2126" name="Rectangle 78"/>
        <xdr:cNvSpPr>
          <a:spLocks noChangeArrowheads="1"/>
        </xdr:cNvSpPr>
      </xdr:nvSpPr>
      <xdr:spPr>
        <a:xfrm>
          <a:off x="7192010" y="1450975"/>
          <a:ext cx="1413510" cy="2540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Peran sebagai Pimpinan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11</xdr:col>
      <xdr:colOff>600075</xdr:colOff>
      <xdr:row>11</xdr:row>
      <xdr:rowOff>19050</xdr:rowOff>
    </xdr:from>
    <xdr:to>
      <xdr:col>14</xdr:col>
      <xdr:colOff>104775</xdr:colOff>
      <xdr:row>12</xdr:row>
      <xdr:rowOff>104775</xdr:rowOff>
    </xdr:to>
    <xdr:sp>
      <xdr:nvSpPr>
        <xdr:cNvPr id="2127" name="Rectangle 79"/>
        <xdr:cNvSpPr>
          <a:spLocks noChangeArrowheads="1"/>
        </xdr:cNvSpPr>
      </xdr:nvSpPr>
      <xdr:spPr>
        <a:xfrm>
          <a:off x="7847330" y="2114550"/>
          <a:ext cx="1413510" cy="244475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Mengendalikan orang Lain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12</xdr:col>
      <xdr:colOff>409575</xdr:colOff>
      <xdr:row>16</xdr:row>
      <xdr:rowOff>28575</xdr:rowOff>
    </xdr:from>
    <xdr:to>
      <xdr:col>14</xdr:col>
      <xdr:colOff>523875</xdr:colOff>
      <xdr:row>18</xdr:row>
      <xdr:rowOff>104775</xdr:rowOff>
    </xdr:to>
    <xdr:sp>
      <xdr:nvSpPr>
        <xdr:cNvPr id="2133" name="Rectangle 85"/>
        <xdr:cNvSpPr>
          <a:spLocks noChangeArrowheads="1"/>
        </xdr:cNvSpPr>
      </xdr:nvSpPr>
      <xdr:spPr>
        <a:xfrm>
          <a:off x="8293100" y="2917825"/>
          <a:ext cx="1386840" cy="3937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Mudah dalam membuat keputusan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12</xdr:col>
      <xdr:colOff>571500</xdr:colOff>
      <xdr:row>21</xdr:row>
      <xdr:rowOff>142875</xdr:rowOff>
    </xdr:from>
    <xdr:to>
      <xdr:col>14</xdr:col>
      <xdr:colOff>419100</xdr:colOff>
      <xdr:row>23</xdr:row>
      <xdr:rowOff>47625</xdr:rowOff>
    </xdr:to>
    <xdr:sp>
      <xdr:nvSpPr>
        <xdr:cNvPr id="2134" name="Rectangle 86"/>
        <xdr:cNvSpPr>
          <a:spLocks noChangeArrowheads="1"/>
        </xdr:cNvSpPr>
      </xdr:nvSpPr>
      <xdr:spPr>
        <a:xfrm>
          <a:off x="8455025" y="3825875"/>
          <a:ext cx="1120140" cy="22225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Type selalu sibuk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12</xdr:col>
      <xdr:colOff>361950</xdr:colOff>
      <xdr:row>27</xdr:row>
      <xdr:rowOff>95250</xdr:rowOff>
    </xdr:from>
    <xdr:to>
      <xdr:col>14</xdr:col>
      <xdr:colOff>428625</xdr:colOff>
      <xdr:row>29</xdr:row>
      <xdr:rowOff>133350</xdr:rowOff>
    </xdr:to>
    <xdr:sp>
      <xdr:nvSpPr>
        <xdr:cNvPr id="2135" name="Rectangle 87"/>
        <xdr:cNvSpPr>
          <a:spLocks noChangeArrowheads="1"/>
        </xdr:cNvSpPr>
      </xdr:nvSpPr>
      <xdr:spPr>
        <a:xfrm>
          <a:off x="8245475" y="4730750"/>
          <a:ext cx="1339215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 Type orang yang semangat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11</xdr:col>
      <xdr:colOff>514350</xdr:colOff>
      <xdr:row>32</xdr:row>
      <xdr:rowOff>104775</xdr:rowOff>
    </xdr:from>
    <xdr:to>
      <xdr:col>13</xdr:col>
      <xdr:colOff>171450</xdr:colOff>
      <xdr:row>34</xdr:row>
      <xdr:rowOff>142875</xdr:rowOff>
    </xdr:to>
    <xdr:sp>
      <xdr:nvSpPr>
        <xdr:cNvPr id="2136" name="Rectangle 88"/>
        <xdr:cNvSpPr>
          <a:spLocks noChangeArrowheads="1"/>
        </xdr:cNvSpPr>
      </xdr:nvSpPr>
      <xdr:spPr>
        <a:xfrm>
          <a:off x="7761605" y="5534025"/>
          <a:ext cx="929640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Untuk mendapat perhatian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10</xdr:col>
      <xdr:colOff>561975</xdr:colOff>
      <xdr:row>36</xdr:row>
      <xdr:rowOff>104775</xdr:rowOff>
    </xdr:from>
    <xdr:to>
      <xdr:col>12</xdr:col>
      <xdr:colOff>219075</xdr:colOff>
      <xdr:row>38</xdr:row>
      <xdr:rowOff>142875</xdr:rowOff>
    </xdr:to>
    <xdr:sp>
      <xdr:nvSpPr>
        <xdr:cNvPr id="2137" name="Rectangle 89"/>
        <xdr:cNvSpPr>
          <a:spLocks noChangeArrowheads="1"/>
        </xdr:cNvSpPr>
      </xdr:nvSpPr>
      <xdr:spPr>
        <a:xfrm>
          <a:off x="7172960" y="6169025"/>
          <a:ext cx="929640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Pergaulan Luas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9</xdr:col>
      <xdr:colOff>323850</xdr:colOff>
      <xdr:row>39</xdr:row>
      <xdr:rowOff>47625</xdr:rowOff>
    </xdr:from>
    <xdr:to>
      <xdr:col>11</xdr:col>
      <xdr:colOff>66675</xdr:colOff>
      <xdr:row>41</xdr:row>
      <xdr:rowOff>85725</xdr:rowOff>
    </xdr:to>
    <xdr:sp>
      <xdr:nvSpPr>
        <xdr:cNvPr id="2138" name="Rectangle 90"/>
        <xdr:cNvSpPr>
          <a:spLocks noChangeArrowheads="1"/>
        </xdr:cNvSpPr>
      </xdr:nvSpPr>
      <xdr:spPr>
        <a:xfrm>
          <a:off x="6298565" y="6588125"/>
          <a:ext cx="1015365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Kebutuhan betah terhadap kelompok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7</xdr:col>
      <xdr:colOff>581025</xdr:colOff>
      <xdr:row>41</xdr:row>
      <xdr:rowOff>0</xdr:rowOff>
    </xdr:from>
    <xdr:to>
      <xdr:col>9</xdr:col>
      <xdr:colOff>552450</xdr:colOff>
      <xdr:row>43</xdr:row>
      <xdr:rowOff>38100</xdr:rowOff>
    </xdr:to>
    <xdr:sp>
      <xdr:nvSpPr>
        <xdr:cNvPr id="2139" name="Rectangle 91"/>
        <xdr:cNvSpPr>
          <a:spLocks noChangeArrowheads="1"/>
        </xdr:cNvSpPr>
      </xdr:nvSpPr>
      <xdr:spPr>
        <a:xfrm>
          <a:off x="5283200" y="6858000"/>
          <a:ext cx="1243965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Kebutuhan u/ mendekati &amp; menyayangi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6</xdr:col>
      <xdr:colOff>114300</xdr:colOff>
      <xdr:row>39</xdr:row>
      <xdr:rowOff>47625</xdr:rowOff>
    </xdr:from>
    <xdr:to>
      <xdr:col>7</xdr:col>
      <xdr:colOff>466725</xdr:colOff>
      <xdr:row>41</xdr:row>
      <xdr:rowOff>85725</xdr:rowOff>
    </xdr:to>
    <xdr:sp>
      <xdr:nvSpPr>
        <xdr:cNvPr id="2140" name="Rectangle 92"/>
        <xdr:cNvSpPr>
          <a:spLocks noChangeArrowheads="1"/>
        </xdr:cNvSpPr>
      </xdr:nvSpPr>
      <xdr:spPr>
        <a:xfrm>
          <a:off x="4180205" y="6588125"/>
          <a:ext cx="988695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Type Teoritical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3</xdr:col>
      <xdr:colOff>400050</xdr:colOff>
      <xdr:row>36</xdr:row>
      <xdr:rowOff>114300</xdr:rowOff>
    </xdr:from>
    <xdr:to>
      <xdr:col>5</xdr:col>
      <xdr:colOff>142875</xdr:colOff>
      <xdr:row>38</xdr:row>
      <xdr:rowOff>152400</xdr:rowOff>
    </xdr:to>
    <xdr:sp>
      <xdr:nvSpPr>
        <xdr:cNvPr id="2141" name="Rectangle 93"/>
        <xdr:cNvSpPr>
          <a:spLocks noChangeArrowheads="1"/>
        </xdr:cNvSpPr>
      </xdr:nvSpPr>
      <xdr:spPr>
        <a:xfrm>
          <a:off x="2557145" y="6178550"/>
          <a:ext cx="1015365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Suka pekerjaan yang terperinci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2</xdr:col>
      <xdr:colOff>333375</xdr:colOff>
      <xdr:row>32</xdr:row>
      <xdr:rowOff>104775</xdr:rowOff>
    </xdr:from>
    <xdr:to>
      <xdr:col>4</xdr:col>
      <xdr:colOff>76200</xdr:colOff>
      <xdr:row>34</xdr:row>
      <xdr:rowOff>142875</xdr:rowOff>
    </xdr:to>
    <xdr:sp>
      <xdr:nvSpPr>
        <xdr:cNvPr id="2142" name="Rectangle 94"/>
        <xdr:cNvSpPr>
          <a:spLocks noChangeArrowheads="1"/>
        </xdr:cNvSpPr>
      </xdr:nvSpPr>
      <xdr:spPr>
        <a:xfrm>
          <a:off x="1854200" y="5534025"/>
          <a:ext cx="1015365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Type pengatur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1</xdr:col>
      <xdr:colOff>552450</xdr:colOff>
      <xdr:row>27</xdr:row>
      <xdr:rowOff>104775</xdr:rowOff>
    </xdr:from>
    <xdr:to>
      <xdr:col>3</xdr:col>
      <xdr:colOff>295275</xdr:colOff>
      <xdr:row>28</xdr:row>
      <xdr:rowOff>123825</xdr:rowOff>
    </xdr:to>
    <xdr:sp>
      <xdr:nvSpPr>
        <xdr:cNvPr id="2143" name="Rectangle 95"/>
        <xdr:cNvSpPr>
          <a:spLocks noChangeArrowheads="1"/>
        </xdr:cNvSpPr>
      </xdr:nvSpPr>
      <xdr:spPr>
        <a:xfrm>
          <a:off x="1437005" y="4740275"/>
          <a:ext cx="1015365" cy="1778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Hasrat untuk berubah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2</xdr:col>
      <xdr:colOff>95250</xdr:colOff>
      <xdr:row>21</xdr:row>
      <xdr:rowOff>133350</xdr:rowOff>
    </xdr:from>
    <xdr:to>
      <xdr:col>3</xdr:col>
      <xdr:colOff>104775</xdr:colOff>
      <xdr:row>23</xdr:row>
      <xdr:rowOff>95250</xdr:rowOff>
    </xdr:to>
    <xdr:sp>
      <xdr:nvSpPr>
        <xdr:cNvPr id="2144" name="Rectangle 96"/>
        <xdr:cNvSpPr>
          <a:spLocks noChangeArrowheads="1"/>
        </xdr:cNvSpPr>
      </xdr:nvSpPr>
      <xdr:spPr>
        <a:xfrm>
          <a:off x="1616075" y="3816350"/>
          <a:ext cx="645795" cy="2794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Pengendalian Emosi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2</xdr:col>
      <xdr:colOff>342900</xdr:colOff>
      <xdr:row>16</xdr:row>
      <xdr:rowOff>19050</xdr:rowOff>
    </xdr:from>
    <xdr:to>
      <xdr:col>3</xdr:col>
      <xdr:colOff>247650</xdr:colOff>
      <xdr:row>17</xdr:row>
      <xdr:rowOff>47625</xdr:rowOff>
    </xdr:to>
    <xdr:sp>
      <xdr:nvSpPr>
        <xdr:cNvPr id="2145" name="Rectangle 97"/>
        <xdr:cNvSpPr>
          <a:spLocks noChangeArrowheads="1"/>
        </xdr:cNvSpPr>
      </xdr:nvSpPr>
      <xdr:spPr>
        <a:xfrm>
          <a:off x="1863725" y="2908300"/>
          <a:ext cx="541020" cy="187325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Aggresi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2</xdr:col>
      <xdr:colOff>257175</xdr:colOff>
      <xdr:row>11</xdr:row>
      <xdr:rowOff>19050</xdr:rowOff>
    </xdr:from>
    <xdr:to>
      <xdr:col>4</xdr:col>
      <xdr:colOff>0</xdr:colOff>
      <xdr:row>13</xdr:row>
      <xdr:rowOff>57150</xdr:rowOff>
    </xdr:to>
    <xdr:sp>
      <xdr:nvSpPr>
        <xdr:cNvPr id="2146" name="Rectangle 98"/>
        <xdr:cNvSpPr>
          <a:spLocks noChangeArrowheads="1"/>
        </xdr:cNvSpPr>
      </xdr:nvSpPr>
      <xdr:spPr>
        <a:xfrm>
          <a:off x="1778000" y="2114550"/>
          <a:ext cx="1015365" cy="3556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Dukungan dari atasan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3</xdr:col>
      <xdr:colOff>171450</xdr:colOff>
      <xdr:row>7</xdr:row>
      <xdr:rowOff>85725</xdr:rowOff>
    </xdr:from>
    <xdr:to>
      <xdr:col>5</xdr:col>
      <xdr:colOff>0</xdr:colOff>
      <xdr:row>9</xdr:row>
      <xdr:rowOff>66675</xdr:rowOff>
    </xdr:to>
    <xdr:sp>
      <xdr:nvSpPr>
        <xdr:cNvPr id="2147" name="Rectangle 99"/>
        <xdr:cNvSpPr>
          <a:spLocks noChangeArrowheads="1"/>
        </xdr:cNvSpPr>
      </xdr:nvSpPr>
      <xdr:spPr>
        <a:xfrm>
          <a:off x="2328545" y="1431925"/>
          <a:ext cx="1101090" cy="37465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Kebutuhan taat pd aturan &amp; pengarahan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4</xdr:col>
      <xdr:colOff>295275</xdr:colOff>
      <xdr:row>4</xdr:row>
      <xdr:rowOff>104775</xdr:rowOff>
    </xdr:from>
    <xdr:to>
      <xdr:col>6</xdr:col>
      <xdr:colOff>123825</xdr:colOff>
      <xdr:row>6</xdr:row>
      <xdr:rowOff>9525</xdr:rowOff>
    </xdr:to>
    <xdr:sp>
      <xdr:nvSpPr>
        <xdr:cNvPr id="2148" name="Rectangle 100"/>
        <xdr:cNvSpPr>
          <a:spLocks noChangeArrowheads="1"/>
        </xdr:cNvSpPr>
      </xdr:nvSpPr>
      <xdr:spPr>
        <a:xfrm>
          <a:off x="3088640" y="790575"/>
          <a:ext cx="1101090" cy="3683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Penyelesaian tugas secara pribadi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6</xdr:col>
      <xdr:colOff>104775</xdr:colOff>
      <xdr:row>2</xdr:row>
      <xdr:rowOff>142875</xdr:rowOff>
    </xdr:from>
    <xdr:to>
      <xdr:col>7</xdr:col>
      <xdr:colOff>542925</xdr:colOff>
      <xdr:row>5</xdr:row>
      <xdr:rowOff>19050</xdr:rowOff>
    </xdr:to>
    <xdr:sp>
      <xdr:nvSpPr>
        <xdr:cNvPr id="2149" name="Rectangle 101"/>
        <xdr:cNvSpPr>
          <a:spLocks noChangeArrowheads="1"/>
        </xdr:cNvSpPr>
      </xdr:nvSpPr>
      <xdr:spPr>
        <a:xfrm>
          <a:off x="4170680" y="485775"/>
          <a:ext cx="1074420" cy="390525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Peranan sebagai pekerja keras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9</xdr:col>
      <xdr:colOff>466725</xdr:colOff>
      <xdr:row>5</xdr:row>
      <xdr:rowOff>47625</xdr:rowOff>
    </xdr:from>
    <xdr:to>
      <xdr:col>11</xdr:col>
      <xdr:colOff>295275</xdr:colOff>
      <xdr:row>5</xdr:row>
      <xdr:rowOff>238125</xdr:rowOff>
    </xdr:to>
    <xdr:sp>
      <xdr:nvSpPr>
        <xdr:cNvPr id="2150" name="Rectangle 102"/>
        <xdr:cNvSpPr>
          <a:spLocks noChangeArrowheads="1"/>
        </xdr:cNvSpPr>
      </xdr:nvSpPr>
      <xdr:spPr>
        <a:xfrm>
          <a:off x="6441440" y="904875"/>
          <a:ext cx="1101090" cy="190500"/>
        </a:xfrm>
        <a:prstGeom prst="rect">
          <a:avLst/>
        </a:prstGeom>
        <a:noFill/>
        <a:ln w="127000">
          <a:noFill/>
          <a:miter lim="800000"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Tahoma" panose="020B0604030504040204"/>
              <a:cs typeface="Tahoma" panose="020B0604030504040204"/>
            </a:rPr>
            <a:t>Hasrat untuk berprestasi</a:t>
          </a:r>
          <a:endParaRPr lang="en-US" sz="700" b="0" i="0" u="none" strike="noStrike" baseline="0">
            <a:solidFill>
              <a:srgbClr val="000000"/>
            </a:solidFill>
            <a:latin typeface="Tahoma" panose="020B0604030504040204"/>
            <a:cs typeface="Tahoma" panose="020B0604030504040204"/>
          </a:endParaRPr>
        </a:p>
      </xdr:txBody>
    </xdr:sp>
    <xdr:clientData/>
  </xdr:twoCellAnchor>
  <xdr:twoCellAnchor>
    <xdr:from>
      <xdr:col>6</xdr:col>
      <xdr:colOff>28575</xdr:colOff>
      <xdr:row>1</xdr:row>
      <xdr:rowOff>9525</xdr:rowOff>
    </xdr:from>
    <xdr:to>
      <xdr:col>10</xdr:col>
      <xdr:colOff>238125</xdr:colOff>
      <xdr:row>4</xdr:row>
      <xdr:rowOff>38100</xdr:rowOff>
    </xdr:to>
    <xdr:sp>
      <xdr:nvSpPr>
        <xdr:cNvPr id="2766" name="Freeform 114"/>
        <xdr:cNvSpPr/>
      </xdr:nvSpPr>
      <xdr:spPr>
        <a:xfrm>
          <a:off x="4094480" y="180975"/>
          <a:ext cx="2754630" cy="542925"/>
        </a:xfrm>
        <a:custGeom>
          <a:avLst/>
          <a:gdLst>
            <a:gd name="T0" fmla="*/ 0 w 176"/>
            <a:gd name="T1" fmla="*/ 514350 h 54"/>
            <a:gd name="T2" fmla="*/ 0 w 176"/>
            <a:gd name="T3" fmla="*/ 0 h 54"/>
            <a:gd name="T4" fmla="*/ 2647950 w 176"/>
            <a:gd name="T5" fmla="*/ 0 h 54"/>
            <a:gd name="T6" fmla="*/ 0 60000 65536"/>
            <a:gd name="T7" fmla="*/ 0 60000 65536"/>
            <a:gd name="T8" fmla="*/ 0 60000 65536"/>
            <a:gd name="T9" fmla="*/ 0 w 176"/>
            <a:gd name="T10" fmla="*/ 0 h 54"/>
            <a:gd name="T11" fmla="*/ 176 w 176"/>
            <a:gd name="T12" fmla="*/ 54 h 5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76" h="54">
              <a:moveTo>
                <a:pt x="0" y="54"/>
              </a:moveTo>
              <a:lnTo>
                <a:pt x="0" y="0"/>
              </a:lnTo>
              <a:lnTo>
                <a:pt x="176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133350</xdr:colOff>
      <xdr:row>1</xdr:row>
      <xdr:rowOff>9525</xdr:rowOff>
    </xdr:from>
    <xdr:to>
      <xdr:col>8</xdr:col>
      <xdr:colOff>133350</xdr:colOff>
      <xdr:row>3</xdr:row>
      <xdr:rowOff>66675</xdr:rowOff>
    </xdr:to>
    <xdr:sp>
      <xdr:nvSpPr>
        <xdr:cNvPr id="2767" name="Line 117"/>
        <xdr:cNvSpPr>
          <a:spLocks noChangeShapeType="1"/>
        </xdr:cNvSpPr>
      </xdr:nvSpPr>
      <xdr:spPr>
        <a:xfrm>
          <a:off x="5471795" y="180975"/>
          <a:ext cx="0" cy="40005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352425</xdr:colOff>
      <xdr:row>1</xdr:row>
      <xdr:rowOff>9525</xdr:rowOff>
    </xdr:from>
    <xdr:to>
      <xdr:col>9</xdr:col>
      <xdr:colOff>352425</xdr:colOff>
      <xdr:row>4</xdr:row>
      <xdr:rowOff>47625</xdr:rowOff>
    </xdr:to>
    <xdr:sp>
      <xdr:nvSpPr>
        <xdr:cNvPr id="2768" name="Line 118"/>
        <xdr:cNvSpPr>
          <a:spLocks noChangeShapeType="1"/>
        </xdr:cNvSpPr>
      </xdr:nvSpPr>
      <xdr:spPr>
        <a:xfrm>
          <a:off x="6327140" y="180975"/>
          <a:ext cx="0" cy="55245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314325</xdr:colOff>
      <xdr:row>7</xdr:row>
      <xdr:rowOff>9525</xdr:rowOff>
    </xdr:from>
    <xdr:to>
      <xdr:col>15</xdr:col>
      <xdr:colOff>419100</xdr:colOff>
      <xdr:row>7</xdr:row>
      <xdr:rowOff>9525</xdr:rowOff>
    </xdr:to>
    <xdr:sp>
      <xdr:nvSpPr>
        <xdr:cNvPr id="2769" name="Line 120"/>
        <xdr:cNvSpPr>
          <a:spLocks noChangeShapeType="1"/>
        </xdr:cNvSpPr>
      </xdr:nvSpPr>
      <xdr:spPr>
        <a:xfrm>
          <a:off x="7561580" y="1355725"/>
          <a:ext cx="2649855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13</xdr:col>
      <xdr:colOff>180975</xdr:colOff>
      <xdr:row>7</xdr:row>
      <xdr:rowOff>9525</xdr:rowOff>
    </xdr:from>
    <xdr:to>
      <xdr:col>14</xdr:col>
      <xdr:colOff>295275</xdr:colOff>
      <xdr:row>15</xdr:row>
      <xdr:rowOff>114300</xdr:rowOff>
    </xdr:to>
    <xdr:sp>
      <xdr:nvSpPr>
        <xdr:cNvPr id="2770" name="Freeform 122"/>
        <xdr:cNvSpPr/>
      </xdr:nvSpPr>
      <xdr:spPr>
        <a:xfrm>
          <a:off x="8700770" y="1355725"/>
          <a:ext cx="750570" cy="1489075"/>
        </a:xfrm>
        <a:custGeom>
          <a:avLst/>
          <a:gdLst>
            <a:gd name="T0" fmla="*/ 0 w 76"/>
            <a:gd name="T1" fmla="*/ 1485900 h 156"/>
            <a:gd name="T2" fmla="*/ 723900 w 76"/>
            <a:gd name="T3" fmla="*/ 1485900 h 156"/>
            <a:gd name="T4" fmla="*/ 723900 w 76"/>
            <a:gd name="T5" fmla="*/ 0 h 156"/>
            <a:gd name="T6" fmla="*/ 0 60000 65536"/>
            <a:gd name="T7" fmla="*/ 0 60000 65536"/>
            <a:gd name="T8" fmla="*/ 0 60000 65536"/>
            <a:gd name="T9" fmla="*/ 0 w 76"/>
            <a:gd name="T10" fmla="*/ 0 h 156"/>
            <a:gd name="T11" fmla="*/ 76 w 76"/>
            <a:gd name="T12" fmla="*/ 156 h 15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76" h="156">
              <a:moveTo>
                <a:pt x="0" y="156"/>
              </a:moveTo>
              <a:lnTo>
                <a:pt x="76" y="156"/>
              </a:lnTo>
              <a:lnTo>
                <a:pt x="76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161925</xdr:colOff>
      <xdr:row>10</xdr:row>
      <xdr:rowOff>114300</xdr:rowOff>
    </xdr:from>
    <xdr:to>
      <xdr:col>14</xdr:col>
      <xdr:colOff>295275</xdr:colOff>
      <xdr:row>10</xdr:row>
      <xdr:rowOff>114300</xdr:rowOff>
    </xdr:to>
    <xdr:sp>
      <xdr:nvSpPr>
        <xdr:cNvPr id="2771" name="Line 124"/>
        <xdr:cNvSpPr>
          <a:spLocks noChangeShapeType="1"/>
        </xdr:cNvSpPr>
      </xdr:nvSpPr>
      <xdr:spPr>
        <a:xfrm>
          <a:off x="8681720" y="2051050"/>
          <a:ext cx="769620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13</xdr:col>
      <xdr:colOff>152400</xdr:colOff>
      <xdr:row>21</xdr:row>
      <xdr:rowOff>47625</xdr:rowOff>
    </xdr:from>
    <xdr:to>
      <xdr:col>14</xdr:col>
      <xdr:colOff>276225</xdr:colOff>
      <xdr:row>27</xdr:row>
      <xdr:rowOff>0</xdr:rowOff>
    </xdr:to>
    <xdr:sp>
      <xdr:nvSpPr>
        <xdr:cNvPr id="2772" name="Freeform 125"/>
        <xdr:cNvSpPr/>
      </xdr:nvSpPr>
      <xdr:spPr>
        <a:xfrm>
          <a:off x="8672195" y="3730625"/>
          <a:ext cx="760095" cy="904875"/>
        </a:xfrm>
        <a:custGeom>
          <a:avLst/>
          <a:gdLst>
            <a:gd name="T0" fmla="*/ 0 w 77"/>
            <a:gd name="T1" fmla="*/ 923925 h 97"/>
            <a:gd name="T2" fmla="*/ 733425 w 77"/>
            <a:gd name="T3" fmla="*/ 923925 h 97"/>
            <a:gd name="T4" fmla="*/ 733425 w 77"/>
            <a:gd name="T5" fmla="*/ 0 h 97"/>
            <a:gd name="T6" fmla="*/ 0 60000 65536"/>
            <a:gd name="T7" fmla="*/ 0 60000 65536"/>
            <a:gd name="T8" fmla="*/ 0 60000 65536"/>
            <a:gd name="T9" fmla="*/ 0 w 77"/>
            <a:gd name="T10" fmla="*/ 0 h 97"/>
            <a:gd name="T11" fmla="*/ 77 w 77"/>
            <a:gd name="T12" fmla="*/ 97 h 9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77" h="97">
              <a:moveTo>
                <a:pt x="0" y="97"/>
              </a:moveTo>
              <a:lnTo>
                <a:pt x="77" y="97"/>
              </a:lnTo>
              <a:lnTo>
                <a:pt x="77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257175</xdr:colOff>
      <xdr:row>21</xdr:row>
      <xdr:rowOff>38100</xdr:rowOff>
    </xdr:from>
    <xdr:to>
      <xdr:col>15</xdr:col>
      <xdr:colOff>342900</xdr:colOff>
      <xdr:row>21</xdr:row>
      <xdr:rowOff>38100</xdr:rowOff>
    </xdr:to>
    <xdr:sp>
      <xdr:nvSpPr>
        <xdr:cNvPr id="2773" name="Line 126"/>
        <xdr:cNvSpPr>
          <a:spLocks noChangeShapeType="1"/>
        </xdr:cNvSpPr>
      </xdr:nvSpPr>
      <xdr:spPr>
        <a:xfrm>
          <a:off x="8776970" y="3721100"/>
          <a:ext cx="1358265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485775</xdr:colOff>
      <xdr:row>31</xdr:row>
      <xdr:rowOff>123825</xdr:rowOff>
    </xdr:from>
    <xdr:to>
      <xdr:col>14</xdr:col>
      <xdr:colOff>257175</xdr:colOff>
      <xdr:row>42</xdr:row>
      <xdr:rowOff>28575</xdr:rowOff>
    </xdr:to>
    <xdr:sp>
      <xdr:nvSpPr>
        <xdr:cNvPr id="2774" name="Freeform 127"/>
        <xdr:cNvSpPr/>
      </xdr:nvSpPr>
      <xdr:spPr>
        <a:xfrm>
          <a:off x="6460490" y="5394325"/>
          <a:ext cx="2952750" cy="1651000"/>
        </a:xfrm>
        <a:custGeom>
          <a:avLst/>
          <a:gdLst>
            <a:gd name="T0" fmla="*/ 0 w 296"/>
            <a:gd name="T1" fmla="*/ 1685925 h 177"/>
            <a:gd name="T2" fmla="*/ 2819400 w 296"/>
            <a:gd name="T3" fmla="*/ 1685925 h 177"/>
            <a:gd name="T4" fmla="*/ 2819400 w 296"/>
            <a:gd name="T5" fmla="*/ 0 h 177"/>
            <a:gd name="T6" fmla="*/ 0 60000 65536"/>
            <a:gd name="T7" fmla="*/ 0 60000 65536"/>
            <a:gd name="T8" fmla="*/ 0 60000 65536"/>
            <a:gd name="T9" fmla="*/ 0 w 296"/>
            <a:gd name="T10" fmla="*/ 0 h 177"/>
            <a:gd name="T11" fmla="*/ 296 w 296"/>
            <a:gd name="T12" fmla="*/ 177 h 17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96" h="177">
              <a:moveTo>
                <a:pt x="0" y="177"/>
              </a:moveTo>
              <a:lnTo>
                <a:pt x="296" y="177"/>
              </a:lnTo>
              <a:lnTo>
                <a:pt x="296" y="0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266700</xdr:colOff>
      <xdr:row>31</xdr:row>
      <xdr:rowOff>123825</xdr:rowOff>
    </xdr:from>
    <xdr:to>
      <xdr:col>15</xdr:col>
      <xdr:colOff>295275</xdr:colOff>
      <xdr:row>31</xdr:row>
      <xdr:rowOff>123825</xdr:rowOff>
    </xdr:to>
    <xdr:sp>
      <xdr:nvSpPr>
        <xdr:cNvPr id="2775" name="Line 128"/>
        <xdr:cNvSpPr>
          <a:spLocks noChangeShapeType="1"/>
        </xdr:cNvSpPr>
      </xdr:nvSpPr>
      <xdr:spPr>
        <a:xfrm>
          <a:off x="8150225" y="5394325"/>
          <a:ext cx="1937385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142875</xdr:colOff>
      <xdr:row>39</xdr:row>
      <xdr:rowOff>66675</xdr:rowOff>
    </xdr:from>
    <xdr:to>
      <xdr:col>14</xdr:col>
      <xdr:colOff>257175</xdr:colOff>
      <xdr:row>39</xdr:row>
      <xdr:rowOff>66675</xdr:rowOff>
    </xdr:to>
    <xdr:sp>
      <xdr:nvSpPr>
        <xdr:cNvPr id="2776" name="Line 130"/>
        <xdr:cNvSpPr>
          <a:spLocks noChangeShapeType="1"/>
        </xdr:cNvSpPr>
      </xdr:nvSpPr>
      <xdr:spPr>
        <a:xfrm>
          <a:off x="7390130" y="6607175"/>
          <a:ext cx="2023110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295275</xdr:colOff>
      <xdr:row>36</xdr:row>
      <xdr:rowOff>0</xdr:rowOff>
    </xdr:from>
    <xdr:to>
      <xdr:col>14</xdr:col>
      <xdr:colOff>257175</xdr:colOff>
      <xdr:row>36</xdr:row>
      <xdr:rowOff>0</xdr:rowOff>
    </xdr:to>
    <xdr:sp>
      <xdr:nvSpPr>
        <xdr:cNvPr id="2777" name="Line 131"/>
        <xdr:cNvSpPr>
          <a:spLocks noChangeShapeType="1"/>
        </xdr:cNvSpPr>
      </xdr:nvSpPr>
      <xdr:spPr>
        <a:xfrm>
          <a:off x="7542530" y="6064250"/>
          <a:ext cx="1870710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581025</xdr:colOff>
      <xdr:row>32</xdr:row>
      <xdr:rowOff>19050</xdr:rowOff>
    </xdr:from>
    <xdr:to>
      <xdr:col>3</xdr:col>
      <xdr:colOff>390525</xdr:colOff>
      <xdr:row>39</xdr:row>
      <xdr:rowOff>0</xdr:rowOff>
    </xdr:to>
    <xdr:sp>
      <xdr:nvSpPr>
        <xdr:cNvPr id="2778" name="Freeform 132"/>
        <xdr:cNvSpPr/>
      </xdr:nvSpPr>
      <xdr:spPr>
        <a:xfrm>
          <a:off x="1465580" y="5448300"/>
          <a:ext cx="1082040" cy="1092200"/>
        </a:xfrm>
        <a:custGeom>
          <a:avLst/>
          <a:gdLst>
            <a:gd name="T0" fmla="*/ 1028700 w 67"/>
            <a:gd name="T1" fmla="*/ 0 h 117"/>
            <a:gd name="T2" fmla="*/ 0 w 67"/>
            <a:gd name="T3" fmla="*/ 0 h 117"/>
            <a:gd name="T4" fmla="*/ 0 w 67"/>
            <a:gd name="T5" fmla="*/ 1114425 h 117"/>
            <a:gd name="T6" fmla="*/ 0 60000 65536"/>
            <a:gd name="T7" fmla="*/ 0 60000 65536"/>
            <a:gd name="T8" fmla="*/ 0 60000 65536"/>
            <a:gd name="T9" fmla="*/ 0 w 67"/>
            <a:gd name="T10" fmla="*/ 0 h 117"/>
            <a:gd name="T11" fmla="*/ 67 w 67"/>
            <a:gd name="T12" fmla="*/ 117 h 11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67" h="117">
              <a:moveTo>
                <a:pt x="67" y="0"/>
              </a:moveTo>
              <a:lnTo>
                <a:pt x="0" y="0"/>
              </a:lnTo>
              <a:lnTo>
                <a:pt x="0" y="117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76200</xdr:colOff>
      <xdr:row>39</xdr:row>
      <xdr:rowOff>0</xdr:rowOff>
    </xdr:from>
    <xdr:to>
      <xdr:col>5</xdr:col>
      <xdr:colOff>581025</xdr:colOff>
      <xdr:row>39</xdr:row>
      <xdr:rowOff>0</xdr:rowOff>
    </xdr:to>
    <xdr:sp>
      <xdr:nvSpPr>
        <xdr:cNvPr id="2779" name="Line 134"/>
        <xdr:cNvSpPr>
          <a:spLocks noChangeShapeType="1"/>
        </xdr:cNvSpPr>
      </xdr:nvSpPr>
      <xdr:spPr>
        <a:xfrm>
          <a:off x="960755" y="6540500"/>
          <a:ext cx="3049905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571500</xdr:colOff>
      <xdr:row>15</xdr:row>
      <xdr:rowOff>114300</xdr:rowOff>
    </xdr:from>
    <xdr:to>
      <xdr:col>2</xdr:col>
      <xdr:colOff>571500</xdr:colOff>
      <xdr:row>26</xdr:row>
      <xdr:rowOff>123825</xdr:rowOff>
    </xdr:to>
    <xdr:sp>
      <xdr:nvSpPr>
        <xdr:cNvPr id="2780" name="Freeform 135"/>
        <xdr:cNvSpPr/>
      </xdr:nvSpPr>
      <xdr:spPr>
        <a:xfrm>
          <a:off x="1456055" y="2844800"/>
          <a:ext cx="636270" cy="1755775"/>
        </a:xfrm>
        <a:custGeom>
          <a:avLst/>
          <a:gdLst>
            <a:gd name="T0" fmla="*/ 609600 w 67"/>
            <a:gd name="T1" fmla="*/ 0 h 117"/>
            <a:gd name="T2" fmla="*/ 0 w 67"/>
            <a:gd name="T3" fmla="*/ 0 h 117"/>
            <a:gd name="T4" fmla="*/ 0 w 67"/>
            <a:gd name="T5" fmla="*/ 1790700 h 117"/>
            <a:gd name="T6" fmla="*/ 0 60000 65536"/>
            <a:gd name="T7" fmla="*/ 0 60000 65536"/>
            <a:gd name="T8" fmla="*/ 0 60000 65536"/>
            <a:gd name="T9" fmla="*/ 0 w 67"/>
            <a:gd name="T10" fmla="*/ 0 h 117"/>
            <a:gd name="T11" fmla="*/ 67 w 67"/>
            <a:gd name="T12" fmla="*/ 117 h 11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67" h="117">
              <a:moveTo>
                <a:pt x="67" y="0"/>
              </a:moveTo>
              <a:lnTo>
                <a:pt x="0" y="0"/>
              </a:lnTo>
              <a:lnTo>
                <a:pt x="0" y="117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85725</xdr:colOff>
      <xdr:row>26</xdr:row>
      <xdr:rowOff>123825</xdr:rowOff>
    </xdr:from>
    <xdr:to>
      <xdr:col>2</xdr:col>
      <xdr:colOff>552450</xdr:colOff>
      <xdr:row>26</xdr:row>
      <xdr:rowOff>123825</xdr:rowOff>
    </xdr:to>
    <xdr:sp>
      <xdr:nvSpPr>
        <xdr:cNvPr id="2781" name="Line 136"/>
        <xdr:cNvSpPr>
          <a:spLocks noChangeShapeType="1"/>
        </xdr:cNvSpPr>
      </xdr:nvSpPr>
      <xdr:spPr>
        <a:xfrm flipH="1">
          <a:off x="970280" y="4600575"/>
          <a:ext cx="1102995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571500</xdr:colOff>
      <xdr:row>21</xdr:row>
      <xdr:rowOff>76200</xdr:rowOff>
    </xdr:from>
    <xdr:to>
      <xdr:col>2</xdr:col>
      <xdr:colOff>485775</xdr:colOff>
      <xdr:row>21</xdr:row>
      <xdr:rowOff>76200</xdr:rowOff>
    </xdr:to>
    <xdr:sp>
      <xdr:nvSpPr>
        <xdr:cNvPr id="2782" name="Line 137"/>
        <xdr:cNvSpPr>
          <a:spLocks noChangeShapeType="1"/>
        </xdr:cNvSpPr>
      </xdr:nvSpPr>
      <xdr:spPr>
        <a:xfrm flipH="1">
          <a:off x="1456055" y="3759200"/>
          <a:ext cx="550545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590550</xdr:colOff>
      <xdr:row>36</xdr:row>
      <xdr:rowOff>19050</xdr:rowOff>
    </xdr:from>
    <xdr:to>
      <xdr:col>4</xdr:col>
      <xdr:colOff>419100</xdr:colOff>
      <xdr:row>36</xdr:row>
      <xdr:rowOff>19050</xdr:rowOff>
    </xdr:to>
    <xdr:sp>
      <xdr:nvSpPr>
        <xdr:cNvPr id="2783" name="Line 138"/>
        <xdr:cNvSpPr>
          <a:spLocks noChangeShapeType="1"/>
        </xdr:cNvSpPr>
      </xdr:nvSpPr>
      <xdr:spPr>
        <a:xfrm flipH="1">
          <a:off x="1475105" y="6083300"/>
          <a:ext cx="1737360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552450</xdr:colOff>
      <xdr:row>6</xdr:row>
      <xdr:rowOff>180975</xdr:rowOff>
    </xdr:from>
    <xdr:to>
      <xdr:col>4</xdr:col>
      <xdr:colOff>371475</xdr:colOff>
      <xdr:row>10</xdr:row>
      <xdr:rowOff>76200</xdr:rowOff>
    </xdr:to>
    <xdr:sp>
      <xdr:nvSpPr>
        <xdr:cNvPr id="2784" name="Freeform 139"/>
        <xdr:cNvSpPr/>
      </xdr:nvSpPr>
      <xdr:spPr>
        <a:xfrm>
          <a:off x="1437005" y="1330325"/>
          <a:ext cx="1727835" cy="682625"/>
        </a:xfrm>
        <a:custGeom>
          <a:avLst/>
          <a:gdLst>
            <a:gd name="T0" fmla="*/ 1647825 w 173"/>
            <a:gd name="T1" fmla="*/ 0 h 69"/>
            <a:gd name="T2" fmla="*/ 0 w 173"/>
            <a:gd name="T3" fmla="*/ 0 h 69"/>
            <a:gd name="T4" fmla="*/ 0 w 173"/>
            <a:gd name="T5" fmla="*/ 657225 h 69"/>
            <a:gd name="T6" fmla="*/ 0 60000 65536"/>
            <a:gd name="T7" fmla="*/ 0 60000 65536"/>
            <a:gd name="T8" fmla="*/ 0 60000 65536"/>
            <a:gd name="T9" fmla="*/ 0 w 173"/>
            <a:gd name="T10" fmla="*/ 0 h 69"/>
            <a:gd name="T11" fmla="*/ 173 w 173"/>
            <a:gd name="T12" fmla="*/ 69 h 69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73" h="69">
              <a:moveTo>
                <a:pt x="173" y="0"/>
              </a:moveTo>
              <a:lnTo>
                <a:pt x="0" y="0"/>
              </a:lnTo>
              <a:lnTo>
                <a:pt x="0" y="69"/>
              </a:lnTo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123825</xdr:colOff>
      <xdr:row>10</xdr:row>
      <xdr:rowOff>76200</xdr:rowOff>
    </xdr:from>
    <xdr:to>
      <xdr:col>3</xdr:col>
      <xdr:colOff>428625</xdr:colOff>
      <xdr:row>10</xdr:row>
      <xdr:rowOff>76200</xdr:rowOff>
    </xdr:to>
    <xdr:sp>
      <xdr:nvSpPr>
        <xdr:cNvPr id="2785" name="Line 140"/>
        <xdr:cNvSpPr>
          <a:spLocks noChangeShapeType="1"/>
        </xdr:cNvSpPr>
      </xdr:nvSpPr>
      <xdr:spPr>
        <a:xfrm flipH="1">
          <a:off x="1008380" y="2012950"/>
          <a:ext cx="1577340" cy="0"/>
        </a:xfrm>
        <a:prstGeom prst="line">
          <a:avLst/>
        </a:prstGeom>
        <a:noFill/>
        <a:ln w="635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533400</xdr:colOff>
      <xdr:row>39</xdr:row>
      <xdr:rowOff>66675</xdr:rowOff>
    </xdr:from>
    <xdr:to>
      <xdr:col>3</xdr:col>
      <xdr:colOff>171450</xdr:colOff>
      <xdr:row>41</xdr:row>
      <xdr:rowOff>9525</xdr:rowOff>
    </xdr:to>
    <xdr:sp>
      <xdr:nvSpPr>
        <xdr:cNvPr id="2189" name="Text Box 141"/>
        <xdr:cNvSpPr txBox="1">
          <a:spLocks noChangeArrowheads="1"/>
        </xdr:cNvSpPr>
      </xdr:nvSpPr>
      <xdr:spPr>
        <a:xfrm>
          <a:off x="533400" y="6607175"/>
          <a:ext cx="1795145" cy="260350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Verdana" panose="020B0604030504040204"/>
            </a:rPr>
            <a:t>GAYA KERJA</a:t>
          </a:r>
          <a:endParaRPr lang="en-US" sz="1000" b="1" i="0" u="none" strike="noStrike" baseline="0">
            <a:solidFill>
              <a:srgbClr val="FF6600"/>
            </a:solidFill>
            <a:latin typeface="Verdana" panose="020B0604030504040204"/>
          </a:endParaRPr>
        </a:p>
      </xdr:txBody>
    </xdr:sp>
    <xdr:clientData/>
  </xdr:twoCellAnchor>
  <xdr:twoCellAnchor>
    <xdr:from>
      <xdr:col>0</xdr:col>
      <xdr:colOff>571500</xdr:colOff>
      <xdr:row>26</xdr:row>
      <xdr:rowOff>133350</xdr:rowOff>
    </xdr:from>
    <xdr:to>
      <xdr:col>2</xdr:col>
      <xdr:colOff>123825</xdr:colOff>
      <xdr:row>28</xdr:row>
      <xdr:rowOff>76200</xdr:rowOff>
    </xdr:to>
    <xdr:sp>
      <xdr:nvSpPr>
        <xdr:cNvPr id="2190" name="Text Box 142"/>
        <xdr:cNvSpPr txBox="1">
          <a:spLocks noChangeArrowheads="1"/>
        </xdr:cNvSpPr>
      </xdr:nvSpPr>
      <xdr:spPr>
        <a:xfrm>
          <a:off x="571500" y="4610100"/>
          <a:ext cx="1073150" cy="260350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Verdana" panose="020B0604030504040204"/>
            </a:rPr>
            <a:t>SIFAT</a:t>
          </a:r>
          <a:endParaRPr lang="en-US" sz="1000" b="1" i="0" u="none" strike="noStrike" baseline="0">
            <a:solidFill>
              <a:srgbClr val="FF6600"/>
            </a:solidFill>
            <a:latin typeface="Verdana" panose="020B0604030504040204"/>
          </a:endParaRPr>
        </a:p>
      </xdr:txBody>
    </xdr:sp>
    <xdr:clientData/>
  </xdr:twoCellAnchor>
  <xdr:twoCellAnchor>
    <xdr:from>
      <xdr:col>14</xdr:col>
      <xdr:colOff>314325</xdr:colOff>
      <xdr:row>32</xdr:row>
      <xdr:rowOff>19050</xdr:rowOff>
    </xdr:from>
    <xdr:to>
      <xdr:col>17</xdr:col>
      <xdr:colOff>0</xdr:colOff>
      <xdr:row>33</xdr:row>
      <xdr:rowOff>123825</xdr:rowOff>
    </xdr:to>
    <xdr:sp>
      <xdr:nvSpPr>
        <xdr:cNvPr id="2191" name="Text Box 143"/>
        <xdr:cNvSpPr txBox="1">
          <a:spLocks noChangeArrowheads="1"/>
        </xdr:cNvSpPr>
      </xdr:nvSpPr>
      <xdr:spPr>
        <a:xfrm>
          <a:off x="9470390" y="5448300"/>
          <a:ext cx="1307465" cy="263525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Verdana" panose="020B0604030504040204"/>
            </a:rPr>
            <a:t>PERGAULAN</a:t>
          </a:r>
          <a:endParaRPr lang="en-US" sz="1000" b="1" i="0" u="none" strike="noStrike" baseline="0">
            <a:solidFill>
              <a:srgbClr val="FF6600"/>
            </a:solidFill>
            <a:latin typeface="Verdana" panose="020B0604030504040204"/>
          </a:endParaRPr>
        </a:p>
      </xdr:txBody>
    </xdr:sp>
    <xdr:clientData/>
  </xdr:twoCellAnchor>
  <xdr:twoCellAnchor>
    <xdr:from>
      <xdr:col>14</xdr:col>
      <xdr:colOff>295275</xdr:colOff>
      <xdr:row>21</xdr:row>
      <xdr:rowOff>47625</xdr:rowOff>
    </xdr:from>
    <xdr:to>
      <xdr:col>17</xdr:col>
      <xdr:colOff>0</xdr:colOff>
      <xdr:row>22</xdr:row>
      <xdr:rowOff>152400</xdr:rowOff>
    </xdr:to>
    <xdr:sp>
      <xdr:nvSpPr>
        <xdr:cNvPr id="2192" name="Text Box 144"/>
        <xdr:cNvSpPr txBox="1">
          <a:spLocks noChangeArrowheads="1"/>
        </xdr:cNvSpPr>
      </xdr:nvSpPr>
      <xdr:spPr>
        <a:xfrm>
          <a:off x="9451340" y="3730625"/>
          <a:ext cx="1326515" cy="263525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Verdana" panose="020B0604030504040204"/>
            </a:rPr>
            <a:t>AKTIVITAS</a:t>
          </a:r>
          <a:endParaRPr lang="en-US" sz="1000" b="1" i="0" u="none" strike="noStrike" baseline="0">
            <a:solidFill>
              <a:srgbClr val="FF6600"/>
            </a:solidFill>
            <a:latin typeface="Verdana" panose="020B0604030504040204"/>
          </a:endParaRPr>
        </a:p>
      </xdr:txBody>
    </xdr:sp>
    <xdr:clientData/>
  </xdr:twoCellAnchor>
  <xdr:twoCellAnchor>
    <xdr:from>
      <xdr:col>14</xdr:col>
      <xdr:colOff>333375</xdr:colOff>
      <xdr:row>7</xdr:row>
      <xdr:rowOff>19050</xdr:rowOff>
    </xdr:from>
    <xdr:to>
      <xdr:col>17</xdr:col>
      <xdr:colOff>0</xdr:colOff>
      <xdr:row>8</xdr:row>
      <xdr:rowOff>95250</xdr:rowOff>
    </xdr:to>
    <xdr:sp>
      <xdr:nvSpPr>
        <xdr:cNvPr id="2193" name="Text Box 145"/>
        <xdr:cNvSpPr txBox="1">
          <a:spLocks noChangeArrowheads="1"/>
        </xdr:cNvSpPr>
      </xdr:nvSpPr>
      <xdr:spPr>
        <a:xfrm>
          <a:off x="9489440" y="1365250"/>
          <a:ext cx="1288415" cy="273050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Verdana" panose="020B0604030504040204"/>
            </a:rPr>
            <a:t>KEPEMIMPINAN</a:t>
          </a:r>
          <a:endParaRPr lang="en-US" sz="1000" b="1" i="0" u="none" strike="noStrike" baseline="0">
            <a:solidFill>
              <a:srgbClr val="FF6600"/>
            </a:solidFill>
            <a:latin typeface="Verdana" panose="020B0604030504040204"/>
          </a:endParaRPr>
        </a:p>
      </xdr:txBody>
    </xdr:sp>
    <xdr:clientData/>
  </xdr:twoCellAnchor>
  <xdr:twoCellAnchor>
    <xdr:from>
      <xdr:col>9</xdr:col>
      <xdr:colOff>390525</xdr:colOff>
      <xdr:row>1</xdr:row>
      <xdr:rowOff>19050</xdr:rowOff>
    </xdr:from>
    <xdr:to>
      <xdr:col>12</xdr:col>
      <xdr:colOff>142875</xdr:colOff>
      <xdr:row>2</xdr:row>
      <xdr:rowOff>123825</xdr:rowOff>
    </xdr:to>
    <xdr:sp>
      <xdr:nvSpPr>
        <xdr:cNvPr id="2194" name="Text Box 146"/>
        <xdr:cNvSpPr txBox="1">
          <a:spLocks noChangeArrowheads="1"/>
        </xdr:cNvSpPr>
      </xdr:nvSpPr>
      <xdr:spPr>
        <a:xfrm>
          <a:off x="6365240" y="190500"/>
          <a:ext cx="1661160" cy="276225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Verdana" panose="020B0604030504040204"/>
            </a:rPr>
            <a:t>ARAH KERJA</a:t>
          </a:r>
          <a:endParaRPr lang="en-US" sz="1000" b="1" i="0" u="none" strike="noStrike" baseline="0">
            <a:solidFill>
              <a:srgbClr val="FF6600"/>
            </a:solidFill>
            <a:latin typeface="Verdana" panose="020B0604030504040204"/>
          </a:endParaRPr>
        </a:p>
      </xdr:txBody>
    </xdr:sp>
    <xdr:clientData/>
  </xdr:twoCellAnchor>
  <xdr:twoCellAnchor>
    <xdr:from>
      <xdr:col>0</xdr:col>
      <xdr:colOff>352425</xdr:colOff>
      <xdr:row>10</xdr:row>
      <xdr:rowOff>85725</xdr:rowOff>
    </xdr:from>
    <xdr:to>
      <xdr:col>1</xdr:col>
      <xdr:colOff>552450</xdr:colOff>
      <xdr:row>12</xdr:row>
      <xdr:rowOff>28575</xdr:rowOff>
    </xdr:to>
    <xdr:sp>
      <xdr:nvSpPr>
        <xdr:cNvPr id="2195" name="Text Box 147"/>
        <xdr:cNvSpPr txBox="1">
          <a:spLocks noChangeArrowheads="1"/>
        </xdr:cNvSpPr>
      </xdr:nvSpPr>
      <xdr:spPr>
        <a:xfrm>
          <a:off x="352425" y="2022475"/>
          <a:ext cx="1084580" cy="260350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0" tIns="22860" rIns="36576" bIns="0" anchor="t" upright="1"/>
        <a:lstStyle/>
        <a:p>
          <a:pPr algn="r" rtl="0">
            <a:defRPr sz="1000"/>
          </a:pPr>
          <a:r>
            <a:rPr lang="en-US" sz="1000" b="1" i="0" u="none" strike="noStrike" baseline="0">
              <a:solidFill>
                <a:srgbClr val="FF6600"/>
              </a:solidFill>
              <a:latin typeface="Verdana" panose="020B0604030504040204"/>
            </a:rPr>
            <a:t>KETAATAN</a:t>
          </a:r>
          <a:endParaRPr lang="en-US" sz="1000" b="1" i="0" u="none" strike="noStrike" baseline="0">
            <a:solidFill>
              <a:srgbClr val="FF6600"/>
            </a:solidFill>
            <a:latin typeface="Verdana" panose="020B0604030504040204"/>
          </a:endParaRPr>
        </a:p>
      </xdr:txBody>
    </xdr:sp>
    <xdr:clientData/>
  </xdr:twoCellAnchor>
  <xdr:twoCellAnchor>
    <xdr:from>
      <xdr:col>0</xdr:col>
      <xdr:colOff>619125</xdr:colOff>
      <xdr:row>43</xdr:row>
      <xdr:rowOff>66675</xdr:rowOff>
    </xdr:from>
    <xdr:to>
      <xdr:col>1</xdr:col>
      <xdr:colOff>47625</xdr:colOff>
      <xdr:row>44</xdr:row>
      <xdr:rowOff>76200</xdr:rowOff>
    </xdr:to>
    <xdr:sp>
      <xdr:nvSpPr>
        <xdr:cNvPr id="2793" name="Rectangle 148"/>
        <xdr:cNvSpPr>
          <a:spLocks noChangeArrowheads="1"/>
        </xdr:cNvSpPr>
      </xdr:nvSpPr>
      <xdr:spPr>
        <a:xfrm>
          <a:off x="619125" y="7242175"/>
          <a:ext cx="313055" cy="168275"/>
        </a:xfrm>
        <a:prstGeom prst="rect">
          <a:avLst/>
        </a:prstGeom>
        <a:solidFill>
          <a:srgbClr val="FF8080"/>
        </a:solidFill>
        <a:ln w="6350">
          <a:noFill/>
          <a:miter lim="800000"/>
        </a:ln>
      </xdr:spPr>
    </xdr:sp>
    <xdr:clientData/>
  </xdr:twoCellAnchor>
  <xdr:twoCellAnchor>
    <xdr:from>
      <xdr:col>1</xdr:col>
      <xdr:colOff>76200</xdr:colOff>
      <xdr:row>43</xdr:row>
      <xdr:rowOff>66675</xdr:rowOff>
    </xdr:from>
    <xdr:to>
      <xdr:col>3</xdr:col>
      <xdr:colOff>190500</xdr:colOff>
      <xdr:row>44</xdr:row>
      <xdr:rowOff>104775</xdr:rowOff>
    </xdr:to>
    <xdr:sp>
      <xdr:nvSpPr>
        <xdr:cNvPr id="2197" name="Text Box 149"/>
        <xdr:cNvSpPr txBox="1">
          <a:spLocks noChangeArrowheads="1"/>
        </xdr:cNvSpPr>
      </xdr:nvSpPr>
      <xdr:spPr>
        <a:xfrm>
          <a:off x="960755" y="7242175"/>
          <a:ext cx="1386840" cy="196850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 panose="020B0604030504040204"/>
            </a:rPr>
            <a:t>Perlu ditingkatkan</a:t>
          </a:r>
          <a:endParaRPr lang="en-US" sz="1000" b="0" i="0" u="none" strike="noStrike" baseline="0">
            <a:solidFill>
              <a:srgbClr val="000000"/>
            </a:solidFill>
            <a:latin typeface="Verdana" panose="020B0604030504040204"/>
          </a:endParaRPr>
        </a:p>
      </xdr:txBody>
    </xdr:sp>
    <xdr:clientData/>
  </xdr:twoCellAnchor>
  <xdr:twoCellAnchor>
    <xdr:from>
      <xdr:col>0</xdr:col>
      <xdr:colOff>619125</xdr:colOff>
      <xdr:row>42</xdr:row>
      <xdr:rowOff>19050</xdr:rowOff>
    </xdr:from>
    <xdr:to>
      <xdr:col>1</xdr:col>
      <xdr:colOff>47625</xdr:colOff>
      <xdr:row>43</xdr:row>
      <xdr:rowOff>28575</xdr:rowOff>
    </xdr:to>
    <xdr:sp>
      <xdr:nvSpPr>
        <xdr:cNvPr id="2795" name="Rectangle 150"/>
        <xdr:cNvSpPr>
          <a:spLocks noChangeArrowheads="1"/>
        </xdr:cNvSpPr>
      </xdr:nvSpPr>
      <xdr:spPr>
        <a:xfrm>
          <a:off x="619125" y="7035800"/>
          <a:ext cx="313055" cy="168275"/>
        </a:xfrm>
        <a:prstGeom prst="rect">
          <a:avLst/>
        </a:prstGeom>
        <a:solidFill>
          <a:srgbClr val="FFFF00"/>
        </a:solidFill>
        <a:ln w="6350">
          <a:noFill/>
          <a:miter lim="800000"/>
        </a:ln>
      </xdr:spPr>
    </xdr:sp>
    <xdr:clientData/>
  </xdr:twoCellAnchor>
  <xdr:twoCellAnchor>
    <xdr:from>
      <xdr:col>1</xdr:col>
      <xdr:colOff>76200</xdr:colOff>
      <xdr:row>42</xdr:row>
      <xdr:rowOff>9525</xdr:rowOff>
    </xdr:from>
    <xdr:to>
      <xdr:col>3</xdr:col>
      <xdr:colOff>190500</xdr:colOff>
      <xdr:row>43</xdr:row>
      <xdr:rowOff>47625</xdr:rowOff>
    </xdr:to>
    <xdr:sp>
      <xdr:nvSpPr>
        <xdr:cNvPr id="2199" name="Text Box 151"/>
        <xdr:cNvSpPr txBox="1">
          <a:spLocks noChangeArrowheads="1"/>
        </xdr:cNvSpPr>
      </xdr:nvSpPr>
      <xdr:spPr>
        <a:xfrm>
          <a:off x="960755" y="7026275"/>
          <a:ext cx="1386840" cy="196850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 panose="020B0604030504040204"/>
            </a:rPr>
            <a:t>Acceptable</a:t>
          </a:r>
          <a:endParaRPr lang="en-US" sz="1000" b="0" i="0" u="none" strike="noStrike" baseline="0">
            <a:solidFill>
              <a:srgbClr val="000000"/>
            </a:solidFill>
            <a:latin typeface="Verdana" panose="020B0604030504040204"/>
          </a:endParaRPr>
        </a:p>
      </xdr:txBody>
    </xdr:sp>
    <xdr:clientData/>
  </xdr:twoCellAnchor>
  <xdr:twoCellAnchor>
    <xdr:from>
      <xdr:col>0</xdr:col>
      <xdr:colOff>619125</xdr:colOff>
      <xdr:row>44</xdr:row>
      <xdr:rowOff>104775</xdr:rowOff>
    </xdr:from>
    <xdr:to>
      <xdr:col>1</xdr:col>
      <xdr:colOff>47625</xdr:colOff>
      <xdr:row>45</xdr:row>
      <xdr:rowOff>104775</xdr:rowOff>
    </xdr:to>
    <xdr:sp>
      <xdr:nvSpPr>
        <xdr:cNvPr id="2797" name="Rectangle 152"/>
        <xdr:cNvSpPr>
          <a:spLocks noChangeArrowheads="1"/>
        </xdr:cNvSpPr>
      </xdr:nvSpPr>
      <xdr:spPr>
        <a:xfrm>
          <a:off x="619125" y="7439025"/>
          <a:ext cx="313055" cy="158750"/>
        </a:xfrm>
        <a:prstGeom prst="rect">
          <a:avLst/>
        </a:prstGeom>
        <a:noFill/>
        <a:ln w="6350">
          <a:solidFill>
            <a:srgbClr val="969696"/>
          </a:solidFill>
          <a:miter lim="800000"/>
        </a:ln>
      </xdr:spPr>
    </xdr:sp>
    <xdr:clientData/>
  </xdr:twoCellAnchor>
  <xdr:twoCellAnchor>
    <xdr:from>
      <xdr:col>1</xdr:col>
      <xdr:colOff>76200</xdr:colOff>
      <xdr:row>44</xdr:row>
      <xdr:rowOff>104775</xdr:rowOff>
    </xdr:from>
    <xdr:to>
      <xdr:col>3</xdr:col>
      <xdr:colOff>190500</xdr:colOff>
      <xdr:row>45</xdr:row>
      <xdr:rowOff>142875</xdr:rowOff>
    </xdr:to>
    <xdr:sp>
      <xdr:nvSpPr>
        <xdr:cNvPr id="2201" name="Text Box 153"/>
        <xdr:cNvSpPr txBox="1">
          <a:spLocks noChangeArrowheads="1"/>
        </xdr:cNvSpPr>
      </xdr:nvSpPr>
      <xdr:spPr>
        <a:xfrm>
          <a:off x="960755" y="7439025"/>
          <a:ext cx="1386840" cy="196850"/>
        </a:xfrm>
        <a:prstGeom prst="rect">
          <a:avLst/>
        </a:prstGeom>
        <a:noFill/>
        <a:ln w="6350">
          <a:noFill/>
          <a:miter lim="800000"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Verdana" panose="020B0604030504040204"/>
            </a:rPr>
            <a:t>Optimal</a:t>
          </a:r>
          <a:endParaRPr lang="en-US" sz="1000" b="0" i="0" u="none" strike="noStrike" baseline="0">
            <a:solidFill>
              <a:srgbClr val="000000"/>
            </a:solidFill>
            <a:latin typeface="Verdana" panose="020B0604030504040204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571500</xdr:colOff>
          <xdr:row>0</xdr:row>
          <xdr:rowOff>76200</xdr:rowOff>
        </xdr:from>
        <xdr:to>
          <xdr:col>17</xdr:col>
          <xdr:colOff>0</xdr:colOff>
          <xdr:row>2</xdr:row>
          <xdr:rowOff>45720</xdr:rowOff>
        </xdr:to>
        <xdr:sp>
          <xdr:nvSpPr>
            <xdr:cNvPr id="2124" name="Drop Down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9727565" y="76200"/>
              <a:ext cx="1050290" cy="31242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563880</xdr:colOff>
          <xdr:row>0</xdr:row>
          <xdr:rowOff>76200</xdr:rowOff>
        </xdr:from>
        <xdr:to>
          <xdr:col>14</xdr:col>
          <xdr:colOff>556260</xdr:colOff>
          <xdr:row>2</xdr:row>
          <xdr:rowOff>45720</xdr:rowOff>
        </xdr:to>
        <xdr:sp>
          <xdr:nvSpPr>
            <xdr:cNvPr id="2202" name="Drop Down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7811135" y="76200"/>
              <a:ext cx="1901190" cy="31242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121920</xdr:colOff>
          <xdr:row>11</xdr:row>
          <xdr:rowOff>76200</xdr:rowOff>
        </xdr:from>
        <xdr:to>
          <xdr:col>16</xdr:col>
          <xdr:colOff>312420</xdr:colOff>
          <xdr:row>25</xdr:row>
          <xdr:rowOff>137160</xdr:rowOff>
        </xdr:to>
        <xdr:sp>
          <xdr:nvSpPr>
            <xdr:cNvPr id="2204" name="Spinner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10550525" y="2171700"/>
              <a:ext cx="190500" cy="228346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1325880</xdr:colOff>
          <xdr:row>0</xdr:row>
          <xdr:rowOff>0</xdr:rowOff>
        </xdr:from>
        <xdr:to>
          <xdr:col>5</xdr:col>
          <xdr:colOff>2247900</xdr:colOff>
          <xdr:row>1</xdr:row>
          <xdr:rowOff>45720</xdr:rowOff>
        </xdr:to>
        <xdr:sp>
          <xdr:nvSpPr>
            <xdr:cNvPr id="5125" name="Drop Dow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3094990" y="0"/>
              <a:ext cx="922020" cy="24257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2240280</xdr:colOff>
          <xdr:row>0</xdr:row>
          <xdr:rowOff>0</xdr:rowOff>
        </xdr:from>
        <xdr:to>
          <xdr:col>5</xdr:col>
          <xdr:colOff>4503420</xdr:colOff>
          <xdr:row>1</xdr:row>
          <xdr:rowOff>45720</xdr:rowOff>
        </xdr:to>
        <xdr:sp>
          <xdr:nvSpPr>
            <xdr:cNvPr id="5126" name="Drop Dow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4009390" y="0"/>
              <a:ext cx="2263140" cy="24257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63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63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5.xml"/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254"/>
  <sheetViews>
    <sheetView showGridLines="0" workbookViewId="0">
      <selection activeCell="D18" sqref="D18"/>
    </sheetView>
  </sheetViews>
  <sheetFormatPr defaultColWidth="0" defaultRowHeight="10"/>
  <cols>
    <col min="1" max="1" width="3.55454545454545" style="61" customWidth="1"/>
    <col min="2" max="2" width="8.66363636363636" style="61" customWidth="1"/>
    <col min="3" max="3" width="13.6636363636364" style="61" customWidth="1"/>
    <col min="4" max="4" width="30.1090909090909" style="62" customWidth="1"/>
    <col min="5" max="5" width="16" style="61" customWidth="1"/>
    <col min="6" max="6" width="18" style="61" customWidth="1"/>
    <col min="7" max="7" width="2.10909090909091" style="61" customWidth="1"/>
    <col min="8" max="8" width="6.89090909090909" style="61" hidden="1" customWidth="1"/>
    <col min="9" max="9" width="11.8909090909091" style="61" hidden="1" customWidth="1"/>
    <col min="10" max="16384" width="11.4454545454545" style="61" hidden="1"/>
  </cols>
  <sheetData>
    <row r="1" ht="10.5" spans="2:2">
      <c r="B1" s="60"/>
    </row>
    <row r="2" ht="10.5" spans="2:4">
      <c r="B2" s="63" t="s">
        <v>0</v>
      </c>
      <c r="D2" s="64" t="s">
        <v>1</v>
      </c>
    </row>
    <row r="3" spans="2:2">
      <c r="B3" s="62"/>
    </row>
    <row r="4" s="60" customFormat="1" ht="20.25" customHeight="1" spans="1:10">
      <c r="A4" s="65" t="s">
        <v>2</v>
      </c>
      <c r="B4" s="65" t="s">
        <v>3</v>
      </c>
      <c r="C4" s="66" t="s">
        <v>4</v>
      </c>
      <c r="D4" s="66" t="s">
        <v>5</v>
      </c>
      <c r="E4" s="66" t="s">
        <v>6</v>
      </c>
      <c r="F4" s="66" t="s">
        <v>7</v>
      </c>
      <c r="G4" s="67"/>
      <c r="H4" s="67"/>
      <c r="I4" s="67"/>
      <c r="J4" s="67"/>
    </row>
    <row r="5" spans="1:10">
      <c r="A5" s="68">
        <v>1</v>
      </c>
      <c r="B5" s="69" t="s">
        <v>8</v>
      </c>
      <c r="C5" s="69"/>
      <c r="D5" s="70"/>
      <c r="E5" s="69" t="s">
        <v>1</v>
      </c>
      <c r="F5" s="69" t="s">
        <v>1</v>
      </c>
      <c r="J5" s="61" t="s">
        <v>9</v>
      </c>
    </row>
    <row r="6" spans="1:10">
      <c r="A6" s="68">
        <v>2</v>
      </c>
      <c r="B6" s="72" t="s">
        <v>10</v>
      </c>
      <c r="C6" s="69"/>
      <c r="D6" s="70"/>
      <c r="E6" s="69"/>
      <c r="F6" s="69"/>
      <c r="J6" s="61" t="s">
        <v>9</v>
      </c>
    </row>
    <row r="7" spans="1:10">
      <c r="A7" s="68">
        <v>3</v>
      </c>
      <c r="B7" s="69" t="s">
        <v>11</v>
      </c>
      <c r="C7" s="69"/>
      <c r="D7" s="70"/>
      <c r="E7" s="69"/>
      <c r="F7" s="69"/>
      <c r="J7" s="61" t="s">
        <v>9</v>
      </c>
    </row>
    <row r="8" spans="1:10">
      <c r="A8" s="68">
        <v>4</v>
      </c>
      <c r="B8" s="69" t="s">
        <v>12</v>
      </c>
      <c r="C8" s="69"/>
      <c r="D8" s="70"/>
      <c r="E8" s="69"/>
      <c r="F8" s="69"/>
      <c r="J8" s="61" t="s">
        <v>9</v>
      </c>
    </row>
    <row r="9" spans="1:10">
      <c r="A9" s="68">
        <v>5</v>
      </c>
      <c r="B9" s="69" t="s">
        <v>13</v>
      </c>
      <c r="C9" s="69"/>
      <c r="D9" s="70"/>
      <c r="E9" s="69"/>
      <c r="F9" s="69"/>
      <c r="J9" s="61" t="s">
        <v>9</v>
      </c>
    </row>
    <row r="10" spans="1:10">
      <c r="A10" s="68">
        <v>6</v>
      </c>
      <c r="B10" s="69" t="s">
        <v>14</v>
      </c>
      <c r="C10" s="69"/>
      <c r="D10" s="70"/>
      <c r="E10" s="69"/>
      <c r="F10" s="69"/>
      <c r="J10" s="61" t="s">
        <v>9</v>
      </c>
    </row>
    <row r="11" spans="1:10">
      <c r="A11" s="68">
        <v>7</v>
      </c>
      <c r="B11" s="69" t="s">
        <v>15</v>
      </c>
      <c r="C11" s="69"/>
      <c r="D11" s="70"/>
      <c r="E11" s="69"/>
      <c r="F11" s="69"/>
      <c r="J11" s="61" t="s">
        <v>9</v>
      </c>
    </row>
    <row r="12" spans="1:10">
      <c r="A12" s="68">
        <v>8</v>
      </c>
      <c r="B12" s="69" t="s">
        <v>16</v>
      </c>
      <c r="C12" s="69"/>
      <c r="D12" s="70"/>
      <c r="E12" s="69"/>
      <c r="F12" s="69"/>
      <c r="J12" s="61" t="s">
        <v>9</v>
      </c>
    </row>
    <row r="13" spans="1:10">
      <c r="A13" s="68">
        <v>9</v>
      </c>
      <c r="B13" s="69" t="s">
        <v>17</v>
      </c>
      <c r="C13" s="69"/>
      <c r="D13" s="70"/>
      <c r="E13" s="69"/>
      <c r="F13" s="69"/>
      <c r="J13" s="61" t="s">
        <v>9</v>
      </c>
    </row>
    <row r="14" spans="1:10">
      <c r="A14" s="68">
        <v>10</v>
      </c>
      <c r="B14" s="69" t="s">
        <v>18</v>
      </c>
      <c r="C14" s="69"/>
      <c r="D14" s="70"/>
      <c r="E14" s="69"/>
      <c r="F14" s="69"/>
      <c r="J14" s="61" t="s">
        <v>9</v>
      </c>
    </row>
    <row r="15" spans="1:10">
      <c r="A15" s="68">
        <v>11</v>
      </c>
      <c r="B15" s="69" t="s">
        <v>19</v>
      </c>
      <c r="C15" s="69"/>
      <c r="D15" s="70"/>
      <c r="E15" s="69"/>
      <c r="F15" s="69"/>
      <c r="J15" s="61" t="s">
        <v>9</v>
      </c>
    </row>
    <row r="16" spans="1:10">
      <c r="A16" s="68">
        <v>12</v>
      </c>
      <c r="B16" s="69" t="s">
        <v>20</v>
      </c>
      <c r="C16" s="69"/>
      <c r="D16" s="70"/>
      <c r="E16" s="69"/>
      <c r="F16" s="69"/>
      <c r="J16" s="61" t="s">
        <v>9</v>
      </c>
    </row>
    <row r="17" spans="1:10">
      <c r="A17" s="68">
        <v>13</v>
      </c>
      <c r="B17" s="69" t="s">
        <v>21</v>
      </c>
      <c r="C17" s="69"/>
      <c r="D17" s="70"/>
      <c r="E17" s="69"/>
      <c r="F17" s="69"/>
      <c r="J17" s="61" t="s">
        <v>9</v>
      </c>
    </row>
    <row r="18" spans="1:10">
      <c r="A18" s="68">
        <v>14</v>
      </c>
      <c r="B18" s="69" t="s">
        <v>22</v>
      </c>
      <c r="C18" s="69"/>
      <c r="D18" s="70"/>
      <c r="E18" s="69"/>
      <c r="F18" s="69"/>
      <c r="J18" s="61" t="s">
        <v>9</v>
      </c>
    </row>
    <row r="19" spans="1:10">
      <c r="A19" s="68">
        <v>15</v>
      </c>
      <c r="B19" s="69" t="s">
        <v>23</v>
      </c>
      <c r="C19" s="69"/>
      <c r="D19" s="70"/>
      <c r="E19" s="69"/>
      <c r="F19" s="69"/>
      <c r="J19" s="61" t="s">
        <v>9</v>
      </c>
    </row>
    <row r="20" spans="1:10">
      <c r="A20" s="68">
        <v>16</v>
      </c>
      <c r="B20" s="69" t="s">
        <v>24</v>
      </c>
      <c r="C20" s="69"/>
      <c r="D20" s="70"/>
      <c r="E20" s="69"/>
      <c r="F20" s="69"/>
      <c r="J20" s="61" t="s">
        <v>9</v>
      </c>
    </row>
    <row r="21" spans="1:10">
      <c r="A21" s="68">
        <v>17</v>
      </c>
      <c r="B21" s="69" t="s">
        <v>25</v>
      </c>
      <c r="C21" s="69"/>
      <c r="D21" s="70"/>
      <c r="E21" s="69"/>
      <c r="F21" s="69"/>
      <c r="J21" s="61" t="s">
        <v>9</v>
      </c>
    </row>
    <row r="22" spans="1:10">
      <c r="A22" s="68">
        <v>18</v>
      </c>
      <c r="B22" s="69" t="s">
        <v>26</v>
      </c>
      <c r="C22" s="69"/>
      <c r="D22" s="70"/>
      <c r="E22" s="69"/>
      <c r="F22" s="69"/>
      <c r="J22" s="61" t="s">
        <v>9</v>
      </c>
    </row>
    <row r="23" spans="1:10">
      <c r="A23" s="68">
        <v>19</v>
      </c>
      <c r="B23" s="69" t="s">
        <v>27</v>
      </c>
      <c r="C23" s="69"/>
      <c r="D23" s="70"/>
      <c r="E23" s="69"/>
      <c r="F23" s="69"/>
      <c r="J23" s="61" t="s">
        <v>9</v>
      </c>
    </row>
    <row r="24" spans="1:10">
      <c r="A24" s="68">
        <v>20</v>
      </c>
      <c r="B24" s="69" t="s">
        <v>28</v>
      </c>
      <c r="C24" s="69"/>
      <c r="D24" s="70"/>
      <c r="E24" s="69"/>
      <c r="F24" s="69"/>
      <c r="J24" s="61" t="s">
        <v>9</v>
      </c>
    </row>
    <row r="25" spans="1:10">
      <c r="A25" s="68">
        <v>21</v>
      </c>
      <c r="B25" s="69" t="s">
        <v>29</v>
      </c>
      <c r="C25" s="69"/>
      <c r="D25" s="70"/>
      <c r="E25" s="69"/>
      <c r="F25" s="69"/>
      <c r="J25" s="61" t="s">
        <v>9</v>
      </c>
    </row>
    <row r="26" spans="1:10">
      <c r="A26" s="68">
        <v>22</v>
      </c>
      <c r="B26" s="69" t="s">
        <v>30</v>
      </c>
      <c r="C26" s="69"/>
      <c r="D26" s="70"/>
      <c r="E26" s="69"/>
      <c r="F26" s="69"/>
      <c r="J26" s="61" t="s">
        <v>9</v>
      </c>
    </row>
    <row r="27" spans="1:10">
      <c r="A27" s="68">
        <v>23</v>
      </c>
      <c r="B27" s="69" t="s">
        <v>31</v>
      </c>
      <c r="C27" s="69"/>
      <c r="D27" s="70"/>
      <c r="E27" s="69"/>
      <c r="F27" s="69"/>
      <c r="J27" s="61" t="s">
        <v>9</v>
      </c>
    </row>
    <row r="28" spans="1:10">
      <c r="A28" s="68">
        <v>24</v>
      </c>
      <c r="B28" s="69" t="s">
        <v>32</v>
      </c>
      <c r="C28" s="69"/>
      <c r="D28" s="70"/>
      <c r="E28" s="69"/>
      <c r="F28" s="69"/>
      <c r="J28" s="61" t="s">
        <v>9</v>
      </c>
    </row>
    <row r="29" spans="1:10">
      <c r="A29" s="68">
        <v>25</v>
      </c>
      <c r="B29" s="69" t="s">
        <v>33</v>
      </c>
      <c r="C29" s="69"/>
      <c r="D29" s="70"/>
      <c r="E29" s="69"/>
      <c r="F29" s="69"/>
      <c r="J29" s="61" t="s">
        <v>9</v>
      </c>
    </row>
    <row r="30" spans="1:10">
      <c r="A30" s="68">
        <v>26</v>
      </c>
      <c r="B30" s="69" t="s">
        <v>34</v>
      </c>
      <c r="C30" s="69"/>
      <c r="D30" s="70"/>
      <c r="E30" s="69"/>
      <c r="F30" s="69"/>
      <c r="J30" s="61" t="s">
        <v>9</v>
      </c>
    </row>
    <row r="31" spans="1:10">
      <c r="A31" s="68">
        <v>27</v>
      </c>
      <c r="B31" s="69" t="s">
        <v>35</v>
      </c>
      <c r="C31" s="69"/>
      <c r="D31" s="70"/>
      <c r="E31" s="69"/>
      <c r="F31" s="69"/>
      <c r="J31" s="61" t="s">
        <v>9</v>
      </c>
    </row>
    <row r="32" spans="1:10">
      <c r="A32" s="68">
        <v>28</v>
      </c>
      <c r="B32" s="69" t="s">
        <v>36</v>
      </c>
      <c r="C32" s="69"/>
      <c r="D32" s="70"/>
      <c r="E32" s="69"/>
      <c r="F32" s="69"/>
      <c r="J32" s="61" t="s">
        <v>9</v>
      </c>
    </row>
    <row r="33" spans="1:10">
      <c r="A33" s="68">
        <v>29</v>
      </c>
      <c r="B33" s="69" t="s">
        <v>37</v>
      </c>
      <c r="C33" s="69"/>
      <c r="D33" s="70"/>
      <c r="E33" s="69"/>
      <c r="F33" s="69"/>
      <c r="J33" s="61" t="s">
        <v>9</v>
      </c>
    </row>
    <row r="34" spans="1:10">
      <c r="A34" s="68">
        <v>30</v>
      </c>
      <c r="B34" s="69" t="s">
        <v>38</v>
      </c>
      <c r="C34" s="69"/>
      <c r="D34" s="70"/>
      <c r="E34" s="69"/>
      <c r="F34" s="69"/>
      <c r="J34" s="61" t="s">
        <v>9</v>
      </c>
    </row>
    <row r="35" spans="1:10">
      <c r="A35" s="68">
        <v>31</v>
      </c>
      <c r="B35" s="69" t="s">
        <v>39</v>
      </c>
      <c r="C35" s="69"/>
      <c r="D35" s="70"/>
      <c r="E35" s="69"/>
      <c r="F35" s="69"/>
      <c r="J35" s="61" t="s">
        <v>9</v>
      </c>
    </row>
    <row r="36" spans="1:10">
      <c r="A36" s="68">
        <v>32</v>
      </c>
      <c r="B36" s="69" t="s">
        <v>40</v>
      </c>
      <c r="C36" s="69"/>
      <c r="D36" s="70"/>
      <c r="E36" s="69"/>
      <c r="F36" s="69"/>
      <c r="J36" s="61" t="s">
        <v>9</v>
      </c>
    </row>
    <row r="37" spans="1:10">
      <c r="A37" s="68">
        <v>33</v>
      </c>
      <c r="B37" s="69" t="s">
        <v>41</v>
      </c>
      <c r="C37" s="69"/>
      <c r="D37" s="70"/>
      <c r="E37" s="69"/>
      <c r="F37" s="69"/>
      <c r="J37" s="61" t="s">
        <v>9</v>
      </c>
    </row>
    <row r="38" spans="1:10">
      <c r="A38" s="68">
        <v>34</v>
      </c>
      <c r="B38" s="69" t="s">
        <v>42</v>
      </c>
      <c r="C38" s="69"/>
      <c r="D38" s="70"/>
      <c r="E38" s="69"/>
      <c r="F38" s="69"/>
      <c r="J38" s="61" t="s">
        <v>9</v>
      </c>
    </row>
    <row r="39" spans="1:10">
      <c r="A39" s="68">
        <v>35</v>
      </c>
      <c r="B39" s="69" t="s">
        <v>43</v>
      </c>
      <c r="C39" s="69"/>
      <c r="D39" s="70"/>
      <c r="E39" s="69"/>
      <c r="F39" s="69"/>
      <c r="J39" s="61" t="s">
        <v>9</v>
      </c>
    </row>
    <row r="40" spans="1:10">
      <c r="A40" s="68">
        <v>36</v>
      </c>
      <c r="B40" s="69" t="s">
        <v>44</v>
      </c>
      <c r="C40" s="69"/>
      <c r="D40" s="70"/>
      <c r="E40" s="69"/>
      <c r="F40" s="69"/>
      <c r="J40" s="61" t="s">
        <v>9</v>
      </c>
    </row>
    <row r="41" spans="1:10">
      <c r="A41" s="68">
        <v>37</v>
      </c>
      <c r="B41" s="69" t="s">
        <v>45</v>
      </c>
      <c r="C41" s="69"/>
      <c r="D41" s="70"/>
      <c r="E41" s="69"/>
      <c r="F41" s="69"/>
      <c r="J41" s="61" t="s">
        <v>9</v>
      </c>
    </row>
    <row r="42" spans="1:10">
      <c r="A42" s="68">
        <v>38</v>
      </c>
      <c r="B42" s="69" t="s">
        <v>46</v>
      </c>
      <c r="C42" s="69"/>
      <c r="D42" s="70"/>
      <c r="E42" s="69"/>
      <c r="F42" s="69"/>
      <c r="J42" s="61" t="s">
        <v>9</v>
      </c>
    </row>
    <row r="43" spans="1:10">
      <c r="A43" s="68">
        <v>39</v>
      </c>
      <c r="B43" s="69" t="s">
        <v>47</v>
      </c>
      <c r="C43" s="69"/>
      <c r="D43" s="70"/>
      <c r="E43" s="69"/>
      <c r="F43" s="69"/>
      <c r="J43" s="61" t="s">
        <v>9</v>
      </c>
    </row>
    <row r="44" spans="1:10">
      <c r="A44" s="68">
        <v>40</v>
      </c>
      <c r="B44" s="69" t="s">
        <v>48</v>
      </c>
      <c r="C44" s="69"/>
      <c r="D44" s="70"/>
      <c r="E44" s="69"/>
      <c r="F44" s="69"/>
      <c r="J44" s="61" t="s">
        <v>9</v>
      </c>
    </row>
    <row r="45" spans="1:10">
      <c r="A45" s="68">
        <v>41</v>
      </c>
      <c r="B45" s="69" t="s">
        <v>49</v>
      </c>
      <c r="C45" s="69"/>
      <c r="D45" s="70"/>
      <c r="E45" s="69"/>
      <c r="F45" s="69"/>
      <c r="J45" s="61" t="s">
        <v>9</v>
      </c>
    </row>
    <row r="46" spans="1:10">
      <c r="A46" s="68">
        <v>42</v>
      </c>
      <c r="B46" s="69" t="s">
        <v>50</v>
      </c>
      <c r="C46" s="69"/>
      <c r="D46" s="70"/>
      <c r="E46" s="69"/>
      <c r="F46" s="69"/>
      <c r="J46" s="61" t="s">
        <v>9</v>
      </c>
    </row>
    <row r="47" spans="1:10">
      <c r="A47" s="68">
        <v>43</v>
      </c>
      <c r="B47" s="69" t="s">
        <v>51</v>
      </c>
      <c r="C47" s="69"/>
      <c r="D47" s="70"/>
      <c r="E47" s="69"/>
      <c r="F47" s="69"/>
      <c r="J47" s="61" t="s">
        <v>9</v>
      </c>
    </row>
    <row r="48" spans="1:10">
      <c r="A48" s="68">
        <v>44</v>
      </c>
      <c r="B48" s="69" t="s">
        <v>52</v>
      </c>
      <c r="C48" s="69"/>
      <c r="D48" s="70"/>
      <c r="E48" s="69"/>
      <c r="F48" s="69"/>
      <c r="J48" s="61" t="s">
        <v>9</v>
      </c>
    </row>
    <row r="49" spans="1:10">
      <c r="A49" s="68">
        <v>45</v>
      </c>
      <c r="B49" s="69" t="s">
        <v>53</v>
      </c>
      <c r="C49" s="69"/>
      <c r="D49" s="70"/>
      <c r="E49" s="69"/>
      <c r="F49" s="69"/>
      <c r="J49" s="61" t="s">
        <v>9</v>
      </c>
    </row>
    <row r="50" spans="1:10">
      <c r="A50" s="68">
        <v>46</v>
      </c>
      <c r="B50" s="69" t="s">
        <v>54</v>
      </c>
      <c r="C50" s="69"/>
      <c r="D50" s="70"/>
      <c r="E50" s="69"/>
      <c r="F50" s="69"/>
      <c r="J50" s="61" t="s">
        <v>9</v>
      </c>
    </row>
    <row r="51" spans="1:10">
      <c r="A51" s="68">
        <v>47</v>
      </c>
      <c r="B51" s="69" t="s">
        <v>55</v>
      </c>
      <c r="C51" s="69"/>
      <c r="D51" s="70"/>
      <c r="E51" s="69"/>
      <c r="F51" s="69"/>
      <c r="J51" s="61" t="s">
        <v>9</v>
      </c>
    </row>
    <row r="52" spans="1:10">
      <c r="A52" s="68">
        <v>48</v>
      </c>
      <c r="B52" s="69" t="s">
        <v>56</v>
      </c>
      <c r="C52" s="69"/>
      <c r="D52" s="70"/>
      <c r="E52" s="69"/>
      <c r="F52" s="69"/>
      <c r="J52" s="61" t="s">
        <v>9</v>
      </c>
    </row>
    <row r="53" spans="1:10">
      <c r="A53" s="68">
        <v>49</v>
      </c>
      <c r="B53" s="69" t="s">
        <v>57</v>
      </c>
      <c r="C53" s="69"/>
      <c r="D53" s="70"/>
      <c r="E53" s="69"/>
      <c r="F53" s="69"/>
      <c r="J53" s="61" t="s">
        <v>9</v>
      </c>
    </row>
    <row r="54" spans="1:10">
      <c r="A54" s="68">
        <v>50</v>
      </c>
      <c r="B54" s="69" t="s">
        <v>58</v>
      </c>
      <c r="C54" s="69"/>
      <c r="D54" s="70"/>
      <c r="E54" s="69"/>
      <c r="F54" s="69"/>
      <c r="J54" s="61" t="s">
        <v>9</v>
      </c>
    </row>
    <row r="55" spans="1:10">
      <c r="A55" s="68">
        <v>51</v>
      </c>
      <c r="B55" s="69" t="s">
        <v>59</v>
      </c>
      <c r="C55" s="69"/>
      <c r="D55" s="70"/>
      <c r="E55" s="69"/>
      <c r="F55" s="69"/>
      <c r="J55" s="61" t="s">
        <v>9</v>
      </c>
    </row>
    <row r="56" spans="1:10">
      <c r="A56" s="68">
        <v>52</v>
      </c>
      <c r="B56" s="69" t="s">
        <v>60</v>
      </c>
      <c r="C56" s="69"/>
      <c r="D56" s="70"/>
      <c r="E56" s="69"/>
      <c r="F56" s="69"/>
      <c r="J56" s="61" t="s">
        <v>9</v>
      </c>
    </row>
    <row r="57" spans="1:10">
      <c r="A57" s="68">
        <v>53</v>
      </c>
      <c r="B57" s="69" t="s">
        <v>61</v>
      </c>
      <c r="C57" s="69"/>
      <c r="D57" s="70"/>
      <c r="E57" s="69"/>
      <c r="F57" s="69"/>
      <c r="J57" s="61" t="s">
        <v>9</v>
      </c>
    </row>
    <row r="58" spans="1:10">
      <c r="A58" s="68">
        <v>54</v>
      </c>
      <c r="B58" s="69" t="s">
        <v>62</v>
      </c>
      <c r="C58" s="69"/>
      <c r="D58" s="70"/>
      <c r="E58" s="69"/>
      <c r="F58" s="69"/>
      <c r="J58" s="61" t="s">
        <v>9</v>
      </c>
    </row>
    <row r="59" spans="1:10">
      <c r="A59" s="68">
        <v>55</v>
      </c>
      <c r="B59" s="69" t="s">
        <v>63</v>
      </c>
      <c r="C59" s="69"/>
      <c r="D59" s="70"/>
      <c r="E59" s="69"/>
      <c r="F59" s="69"/>
      <c r="J59" s="61" t="s">
        <v>9</v>
      </c>
    </row>
    <row r="60" spans="1:10">
      <c r="A60" s="68">
        <v>56</v>
      </c>
      <c r="B60" s="69" t="s">
        <v>64</v>
      </c>
      <c r="C60" s="69"/>
      <c r="D60" s="70"/>
      <c r="E60" s="69"/>
      <c r="F60" s="69"/>
      <c r="J60" s="61" t="s">
        <v>9</v>
      </c>
    </row>
    <row r="61" spans="1:6">
      <c r="A61" s="68">
        <v>57</v>
      </c>
      <c r="B61" s="69" t="s">
        <v>65</v>
      </c>
      <c r="C61" s="69"/>
      <c r="D61" s="70"/>
      <c r="E61" s="69"/>
      <c r="F61" s="69"/>
    </row>
    <row r="62" spans="1:6">
      <c r="A62" s="68">
        <v>58</v>
      </c>
      <c r="B62" s="69" t="s">
        <v>66</v>
      </c>
      <c r="C62" s="69"/>
      <c r="D62" s="70"/>
      <c r="E62" s="69"/>
      <c r="F62" s="69"/>
    </row>
    <row r="63" spans="1:6">
      <c r="A63" s="68">
        <v>59</v>
      </c>
      <c r="B63" s="69" t="s">
        <v>67</v>
      </c>
      <c r="C63" s="69"/>
      <c r="D63" s="70"/>
      <c r="E63" s="69"/>
      <c r="F63" s="69"/>
    </row>
    <row r="64" spans="1:6">
      <c r="A64" s="68">
        <v>60</v>
      </c>
      <c r="B64" s="69" t="s">
        <v>68</v>
      </c>
      <c r="C64" s="69"/>
      <c r="D64" s="70"/>
      <c r="E64" s="69"/>
      <c r="F64" s="69"/>
    </row>
    <row r="65" spans="1:6">
      <c r="A65" s="68">
        <v>61</v>
      </c>
      <c r="B65" s="69" t="s">
        <v>69</v>
      </c>
      <c r="C65" s="69"/>
      <c r="D65" s="70"/>
      <c r="E65" s="69"/>
      <c r="F65" s="69"/>
    </row>
    <row r="66" spans="1:6">
      <c r="A66" s="68">
        <v>62</v>
      </c>
      <c r="B66" s="69" t="s">
        <v>70</v>
      </c>
      <c r="C66" s="69"/>
      <c r="D66" s="70"/>
      <c r="E66" s="69"/>
      <c r="F66" s="69"/>
    </row>
    <row r="67" spans="1:6">
      <c r="A67" s="68">
        <v>63</v>
      </c>
      <c r="B67" s="69" t="s">
        <v>71</v>
      </c>
      <c r="C67" s="69"/>
      <c r="D67" s="70"/>
      <c r="E67" s="69"/>
      <c r="F67" s="69"/>
    </row>
    <row r="68" spans="1:6">
      <c r="A68" s="68">
        <v>64</v>
      </c>
      <c r="B68" s="69" t="s">
        <v>72</v>
      </c>
      <c r="C68" s="69"/>
      <c r="D68" s="70"/>
      <c r="E68" s="69"/>
      <c r="F68" s="69"/>
    </row>
    <row r="69" spans="1:6">
      <c r="A69" s="68">
        <v>65</v>
      </c>
      <c r="B69" s="69" t="s">
        <v>73</v>
      </c>
      <c r="C69" s="69"/>
      <c r="D69" s="70"/>
      <c r="E69" s="69"/>
      <c r="F69" s="69"/>
    </row>
    <row r="70" spans="1:6">
      <c r="A70" s="68">
        <v>66</v>
      </c>
      <c r="B70" s="69" t="s">
        <v>74</v>
      </c>
      <c r="C70" s="69"/>
      <c r="D70" s="70"/>
      <c r="E70" s="69"/>
      <c r="F70" s="69"/>
    </row>
    <row r="71" spans="1:6">
      <c r="A71" s="68">
        <v>67</v>
      </c>
      <c r="B71" s="69" t="s">
        <v>75</v>
      </c>
      <c r="C71" s="69"/>
      <c r="D71" s="70"/>
      <c r="E71" s="69"/>
      <c r="F71" s="69"/>
    </row>
    <row r="72" spans="1:6">
      <c r="A72" s="68">
        <v>68</v>
      </c>
      <c r="B72" s="69" t="s">
        <v>76</v>
      </c>
      <c r="C72" s="69"/>
      <c r="D72" s="70"/>
      <c r="E72" s="69"/>
      <c r="F72" s="69"/>
    </row>
    <row r="73" spans="1:6">
      <c r="A73" s="68">
        <v>69</v>
      </c>
      <c r="B73" s="69" t="s">
        <v>77</v>
      </c>
      <c r="C73" s="69"/>
      <c r="D73" s="70"/>
      <c r="E73" s="69"/>
      <c r="F73" s="69"/>
    </row>
    <row r="74" spans="1:6">
      <c r="A74" s="68">
        <v>70</v>
      </c>
      <c r="B74" s="69" t="s">
        <v>78</v>
      </c>
      <c r="C74" s="69"/>
      <c r="D74" s="70"/>
      <c r="E74" s="69"/>
      <c r="F74" s="69"/>
    </row>
    <row r="75" spans="1:6">
      <c r="A75" s="68">
        <v>71</v>
      </c>
      <c r="B75" s="69" t="s">
        <v>79</v>
      </c>
      <c r="C75" s="69"/>
      <c r="D75" s="70"/>
      <c r="E75" s="69"/>
      <c r="F75" s="69"/>
    </row>
    <row r="76" spans="1:6">
      <c r="A76" s="68">
        <v>72</v>
      </c>
      <c r="B76" s="69" t="s">
        <v>80</v>
      </c>
      <c r="C76" s="69"/>
      <c r="D76" s="70"/>
      <c r="E76" s="69"/>
      <c r="F76" s="69"/>
    </row>
    <row r="77" spans="1:6">
      <c r="A77" s="68">
        <v>73</v>
      </c>
      <c r="B77" s="69" t="s">
        <v>81</v>
      </c>
      <c r="C77" s="69"/>
      <c r="D77" s="70"/>
      <c r="E77" s="69"/>
      <c r="F77" s="69"/>
    </row>
    <row r="78" spans="1:6">
      <c r="A78" s="68">
        <v>74</v>
      </c>
      <c r="B78" s="69" t="s">
        <v>82</v>
      </c>
      <c r="C78" s="69"/>
      <c r="D78" s="70"/>
      <c r="E78" s="69"/>
      <c r="F78" s="69"/>
    </row>
    <row r="79" spans="1:6">
      <c r="A79" s="68">
        <v>75</v>
      </c>
      <c r="B79" s="69" t="s">
        <v>83</v>
      </c>
      <c r="C79" s="69"/>
      <c r="D79" s="70"/>
      <c r="E79" s="69"/>
      <c r="F79" s="69"/>
    </row>
    <row r="80" spans="1:6">
      <c r="A80" s="68">
        <v>76</v>
      </c>
      <c r="B80" s="69" t="s">
        <v>84</v>
      </c>
      <c r="C80" s="69"/>
      <c r="D80" s="70"/>
      <c r="E80" s="69"/>
      <c r="F80" s="69"/>
    </row>
    <row r="81" spans="1:6">
      <c r="A81" s="68">
        <v>77</v>
      </c>
      <c r="B81" s="69" t="s">
        <v>85</v>
      </c>
      <c r="C81" s="69"/>
      <c r="D81" s="70"/>
      <c r="E81" s="69"/>
      <c r="F81" s="69"/>
    </row>
    <row r="82" spans="1:6">
      <c r="A82" s="68">
        <v>78</v>
      </c>
      <c r="B82" s="69" t="s">
        <v>86</v>
      </c>
      <c r="C82" s="69"/>
      <c r="D82" s="70"/>
      <c r="E82" s="69"/>
      <c r="F82" s="69"/>
    </row>
    <row r="83" spans="1:6">
      <c r="A83" s="68">
        <v>79</v>
      </c>
      <c r="B83" s="69" t="s">
        <v>87</v>
      </c>
      <c r="C83" s="69"/>
      <c r="D83" s="70"/>
      <c r="E83" s="69"/>
      <c r="F83" s="69"/>
    </row>
    <row r="84" spans="1:6">
      <c r="A84" s="68">
        <v>80</v>
      </c>
      <c r="B84" s="69" t="s">
        <v>88</v>
      </c>
      <c r="C84" s="69"/>
      <c r="D84" s="70"/>
      <c r="E84" s="69"/>
      <c r="F84" s="69"/>
    </row>
    <row r="85" spans="1:6">
      <c r="A85" s="68">
        <v>81</v>
      </c>
      <c r="B85" s="69" t="s">
        <v>89</v>
      </c>
      <c r="C85" s="69"/>
      <c r="D85" s="70"/>
      <c r="E85" s="69"/>
      <c r="F85" s="69"/>
    </row>
    <row r="86" spans="1:6">
      <c r="A86" s="68">
        <v>82</v>
      </c>
      <c r="B86" s="69" t="s">
        <v>90</v>
      </c>
      <c r="C86" s="69"/>
      <c r="D86" s="70"/>
      <c r="E86" s="69"/>
      <c r="F86" s="69"/>
    </row>
    <row r="87" spans="1:6">
      <c r="A87" s="68">
        <v>83</v>
      </c>
      <c r="B87" s="69" t="s">
        <v>91</v>
      </c>
      <c r="C87" s="69"/>
      <c r="D87" s="70"/>
      <c r="E87" s="69"/>
      <c r="F87" s="69"/>
    </row>
    <row r="88" spans="1:6">
      <c r="A88" s="68">
        <v>84</v>
      </c>
      <c r="B88" s="69" t="s">
        <v>92</v>
      </c>
      <c r="C88" s="69"/>
      <c r="D88" s="70"/>
      <c r="E88" s="69"/>
      <c r="F88" s="69"/>
    </row>
    <row r="89" spans="1:6">
      <c r="A89" s="68">
        <v>85</v>
      </c>
      <c r="B89" s="69" t="s">
        <v>93</v>
      </c>
      <c r="C89" s="69"/>
      <c r="D89" s="70"/>
      <c r="E89" s="69"/>
      <c r="F89" s="69"/>
    </row>
    <row r="90" spans="1:6">
      <c r="A90" s="68">
        <v>86</v>
      </c>
      <c r="B90" s="69" t="s">
        <v>94</v>
      </c>
      <c r="C90" s="69"/>
      <c r="D90" s="70"/>
      <c r="E90" s="69"/>
      <c r="F90" s="69"/>
    </row>
    <row r="91" spans="1:6">
      <c r="A91" s="68">
        <v>87</v>
      </c>
      <c r="B91" s="69" t="s">
        <v>95</v>
      </c>
      <c r="C91" s="69"/>
      <c r="D91" s="70"/>
      <c r="E91" s="69"/>
      <c r="F91" s="69"/>
    </row>
    <row r="92" spans="1:6">
      <c r="A92" s="68">
        <v>88</v>
      </c>
      <c r="B92" s="69" t="s">
        <v>96</v>
      </c>
      <c r="C92" s="69"/>
      <c r="D92" s="70"/>
      <c r="E92" s="69"/>
      <c r="F92" s="69"/>
    </row>
    <row r="93" spans="1:6">
      <c r="A93" s="68">
        <v>89</v>
      </c>
      <c r="B93" s="69" t="s">
        <v>97</v>
      </c>
      <c r="C93" s="69"/>
      <c r="D93" s="70"/>
      <c r="E93" s="69"/>
      <c r="F93" s="69"/>
    </row>
    <row r="94" spans="1:6">
      <c r="A94" s="68">
        <v>90</v>
      </c>
      <c r="B94" s="69" t="s">
        <v>98</v>
      </c>
      <c r="C94" s="69"/>
      <c r="D94" s="70"/>
      <c r="E94" s="69"/>
      <c r="F94" s="69"/>
    </row>
    <row r="95" spans="1:6">
      <c r="A95" s="68">
        <v>91</v>
      </c>
      <c r="B95" s="69" t="s">
        <v>99</v>
      </c>
      <c r="C95" s="69"/>
      <c r="D95" s="70"/>
      <c r="E95" s="69"/>
      <c r="F95" s="69"/>
    </row>
    <row r="96" spans="1:6">
      <c r="A96" s="68">
        <v>92</v>
      </c>
      <c r="B96" s="69" t="s">
        <v>100</v>
      </c>
      <c r="C96" s="69"/>
      <c r="D96" s="70"/>
      <c r="E96" s="69"/>
      <c r="F96" s="69"/>
    </row>
    <row r="97" spans="1:6">
      <c r="A97" s="68">
        <v>93</v>
      </c>
      <c r="B97" s="69" t="s">
        <v>101</v>
      </c>
      <c r="C97" s="69"/>
      <c r="D97" s="70"/>
      <c r="E97" s="69"/>
      <c r="F97" s="69"/>
    </row>
    <row r="98" spans="1:6">
      <c r="A98" s="68">
        <v>94</v>
      </c>
      <c r="B98" s="69" t="s">
        <v>102</v>
      </c>
      <c r="C98" s="69"/>
      <c r="D98" s="70"/>
      <c r="E98" s="69"/>
      <c r="F98" s="69"/>
    </row>
    <row r="99" spans="1:6">
      <c r="A99" s="68">
        <v>95</v>
      </c>
      <c r="B99" s="69" t="s">
        <v>103</v>
      </c>
      <c r="C99" s="69"/>
      <c r="D99" s="70"/>
      <c r="E99" s="69"/>
      <c r="F99" s="69"/>
    </row>
    <row r="100" spans="1:6">
      <c r="A100" s="68">
        <v>96</v>
      </c>
      <c r="B100" s="69" t="s">
        <v>104</v>
      </c>
      <c r="C100" s="69"/>
      <c r="D100" s="70"/>
      <c r="E100" s="69"/>
      <c r="F100" s="69"/>
    </row>
    <row r="101" spans="1:6">
      <c r="A101" s="68">
        <v>97</v>
      </c>
      <c r="B101" s="69" t="s">
        <v>105</v>
      </c>
      <c r="C101" s="69"/>
      <c r="D101" s="70"/>
      <c r="E101" s="69"/>
      <c r="F101" s="69"/>
    </row>
    <row r="102" spans="1:6">
      <c r="A102" s="68">
        <v>98</v>
      </c>
      <c r="B102" s="69" t="s">
        <v>106</v>
      </c>
      <c r="C102" s="69"/>
      <c r="D102" s="70"/>
      <c r="E102" s="69"/>
      <c r="F102" s="69"/>
    </row>
    <row r="103" spans="1:6">
      <c r="A103" s="68">
        <v>99</v>
      </c>
      <c r="B103" s="69" t="s">
        <v>107</v>
      </c>
      <c r="C103" s="69"/>
      <c r="D103" s="70"/>
      <c r="E103" s="69"/>
      <c r="F103" s="69"/>
    </row>
    <row r="104" spans="1:6">
      <c r="A104" s="68">
        <v>100</v>
      </c>
      <c r="B104" s="69" t="s">
        <v>108</v>
      </c>
      <c r="C104" s="69"/>
      <c r="D104" s="70"/>
      <c r="E104" s="69"/>
      <c r="F104" s="69"/>
    </row>
    <row r="105" spans="1:6">
      <c r="A105" s="68">
        <v>101</v>
      </c>
      <c r="B105" s="69"/>
      <c r="C105" s="69"/>
      <c r="D105" s="70"/>
      <c r="E105" s="69"/>
      <c r="F105" s="69"/>
    </row>
    <row r="106" spans="1:6">
      <c r="A106" s="68">
        <v>102</v>
      </c>
      <c r="B106" s="69"/>
      <c r="C106" s="69"/>
      <c r="D106" s="70"/>
      <c r="E106" s="69"/>
      <c r="F106" s="69"/>
    </row>
    <row r="107" spans="1:6">
      <c r="A107" s="68">
        <v>103</v>
      </c>
      <c r="B107" s="69"/>
      <c r="C107" s="69"/>
      <c r="D107" s="70"/>
      <c r="E107" s="69"/>
      <c r="F107" s="69"/>
    </row>
    <row r="108" spans="1:6">
      <c r="A108" s="68">
        <v>104</v>
      </c>
      <c r="B108" s="69"/>
      <c r="C108" s="69"/>
      <c r="D108" s="70"/>
      <c r="E108" s="69"/>
      <c r="F108" s="69"/>
    </row>
    <row r="109" spans="1:6">
      <c r="A109" s="68">
        <v>105</v>
      </c>
      <c r="B109" s="69"/>
      <c r="C109" s="69"/>
      <c r="D109" s="70"/>
      <c r="E109" s="69"/>
      <c r="F109" s="69"/>
    </row>
    <row r="110" spans="1:6">
      <c r="A110" s="68">
        <v>106</v>
      </c>
      <c r="B110" s="69"/>
      <c r="C110" s="69"/>
      <c r="D110" s="70"/>
      <c r="E110" s="69"/>
      <c r="F110" s="69"/>
    </row>
    <row r="111" spans="1:6">
      <c r="A111" s="68">
        <v>107</v>
      </c>
      <c r="B111" s="69"/>
      <c r="C111" s="69"/>
      <c r="D111" s="70"/>
      <c r="E111" s="69"/>
      <c r="F111" s="69"/>
    </row>
    <row r="112" spans="1:6">
      <c r="A112" s="68">
        <v>108</v>
      </c>
      <c r="B112" s="69"/>
      <c r="C112" s="69"/>
      <c r="D112" s="70"/>
      <c r="E112" s="69"/>
      <c r="F112" s="69"/>
    </row>
    <row r="113" spans="1:6">
      <c r="A113" s="68">
        <v>109</v>
      </c>
      <c r="B113" s="69"/>
      <c r="C113" s="69"/>
      <c r="D113" s="70"/>
      <c r="E113" s="69"/>
      <c r="F113" s="69"/>
    </row>
    <row r="114" spans="1:6">
      <c r="A114" s="68">
        <v>110</v>
      </c>
      <c r="B114" s="69"/>
      <c r="C114" s="69"/>
      <c r="D114" s="70"/>
      <c r="E114" s="69"/>
      <c r="F114" s="69"/>
    </row>
    <row r="115" spans="1:6">
      <c r="A115" s="68">
        <v>111</v>
      </c>
      <c r="B115" s="69"/>
      <c r="C115" s="69"/>
      <c r="D115" s="70"/>
      <c r="E115" s="69"/>
      <c r="F115" s="69"/>
    </row>
    <row r="116" spans="1:6">
      <c r="A116" s="68">
        <v>112</v>
      </c>
      <c r="B116" s="69"/>
      <c r="C116" s="69"/>
      <c r="D116" s="70"/>
      <c r="E116" s="69"/>
      <c r="F116" s="69"/>
    </row>
    <row r="117" spans="1:6">
      <c r="A117" s="68">
        <v>113</v>
      </c>
      <c r="B117" s="69"/>
      <c r="C117" s="69"/>
      <c r="D117" s="70"/>
      <c r="E117" s="69"/>
      <c r="F117" s="69"/>
    </row>
    <row r="118" spans="1:6">
      <c r="A118" s="68">
        <v>114</v>
      </c>
      <c r="B118" s="69"/>
      <c r="C118" s="69"/>
      <c r="D118" s="70"/>
      <c r="E118" s="69"/>
      <c r="F118" s="69"/>
    </row>
    <row r="119" spans="1:6">
      <c r="A119" s="68">
        <v>115</v>
      </c>
      <c r="B119" s="69"/>
      <c r="C119" s="69"/>
      <c r="D119" s="70"/>
      <c r="E119" s="69"/>
      <c r="F119" s="69"/>
    </row>
    <row r="120" spans="1:6">
      <c r="A120" s="68">
        <v>116</v>
      </c>
      <c r="B120" s="69"/>
      <c r="C120" s="69"/>
      <c r="D120" s="70"/>
      <c r="E120" s="69"/>
      <c r="F120" s="69"/>
    </row>
    <row r="121" spans="1:6">
      <c r="A121" s="68">
        <v>117</v>
      </c>
      <c r="B121" s="69"/>
      <c r="C121" s="69"/>
      <c r="D121" s="70"/>
      <c r="E121" s="69"/>
      <c r="F121" s="69"/>
    </row>
    <row r="122" spans="1:6">
      <c r="A122" s="68">
        <v>118</v>
      </c>
      <c r="B122" s="69"/>
      <c r="C122" s="69"/>
      <c r="D122" s="70"/>
      <c r="E122" s="69"/>
      <c r="F122" s="69"/>
    </row>
    <row r="123" spans="1:6">
      <c r="A123" s="68">
        <v>119</v>
      </c>
      <c r="B123" s="69"/>
      <c r="C123" s="69"/>
      <c r="D123" s="70"/>
      <c r="E123" s="69"/>
      <c r="F123" s="69"/>
    </row>
    <row r="124" spans="1:6">
      <c r="A124" s="68">
        <v>120</v>
      </c>
      <c r="B124" s="69"/>
      <c r="C124" s="69"/>
      <c r="D124" s="70"/>
      <c r="E124" s="69"/>
      <c r="F124" s="69"/>
    </row>
    <row r="125" spans="1:6">
      <c r="A125" s="68">
        <v>121</v>
      </c>
      <c r="B125" s="69"/>
      <c r="C125" s="69"/>
      <c r="D125" s="70"/>
      <c r="E125" s="69"/>
      <c r="F125" s="69"/>
    </row>
    <row r="126" spans="1:6">
      <c r="A126" s="68">
        <v>122</v>
      </c>
      <c r="B126" s="69"/>
      <c r="C126" s="69"/>
      <c r="D126" s="70"/>
      <c r="E126" s="69"/>
      <c r="F126" s="69"/>
    </row>
    <row r="127" spans="1:6">
      <c r="A127" s="68">
        <v>123</v>
      </c>
      <c r="B127" s="69"/>
      <c r="C127" s="69"/>
      <c r="D127" s="70"/>
      <c r="E127" s="69"/>
      <c r="F127" s="69"/>
    </row>
    <row r="128" spans="1:6">
      <c r="A128" s="68">
        <v>124</v>
      </c>
      <c r="B128" s="69"/>
      <c r="C128" s="69"/>
      <c r="D128" s="70"/>
      <c r="E128" s="69"/>
      <c r="F128" s="69"/>
    </row>
    <row r="129" spans="1:6">
      <c r="A129" s="68">
        <v>125</v>
      </c>
      <c r="B129" s="69"/>
      <c r="C129" s="69"/>
      <c r="D129" s="70"/>
      <c r="E129" s="69"/>
      <c r="F129" s="69"/>
    </row>
    <row r="130" spans="1:6">
      <c r="A130" s="68">
        <v>126</v>
      </c>
      <c r="B130" s="69"/>
      <c r="C130" s="69"/>
      <c r="D130" s="70"/>
      <c r="E130" s="69"/>
      <c r="F130" s="69"/>
    </row>
    <row r="131" spans="1:6">
      <c r="A131" s="68">
        <v>127</v>
      </c>
      <c r="B131" s="69"/>
      <c r="C131" s="69"/>
      <c r="D131" s="70"/>
      <c r="E131" s="69"/>
      <c r="F131" s="69"/>
    </row>
    <row r="132" spans="1:6">
      <c r="A132" s="68">
        <v>128</v>
      </c>
      <c r="B132" s="69"/>
      <c r="C132" s="69"/>
      <c r="D132" s="70"/>
      <c r="E132" s="69"/>
      <c r="F132" s="69"/>
    </row>
    <row r="133" spans="1:6">
      <c r="A133" s="68">
        <v>129</v>
      </c>
      <c r="B133" s="69"/>
      <c r="C133" s="69"/>
      <c r="D133" s="70"/>
      <c r="E133" s="69"/>
      <c r="F133" s="69"/>
    </row>
    <row r="134" spans="1:6">
      <c r="A134" s="68">
        <v>130</v>
      </c>
      <c r="B134" s="69"/>
      <c r="C134" s="69"/>
      <c r="D134" s="70"/>
      <c r="E134" s="69"/>
      <c r="F134" s="69"/>
    </row>
    <row r="135" spans="1:6">
      <c r="A135" s="68">
        <v>131</v>
      </c>
      <c r="B135" s="69"/>
      <c r="C135" s="69"/>
      <c r="D135" s="70"/>
      <c r="E135" s="69"/>
      <c r="F135" s="69"/>
    </row>
    <row r="136" spans="1:6">
      <c r="A136" s="68">
        <v>132</v>
      </c>
      <c r="B136" s="69"/>
      <c r="C136" s="69"/>
      <c r="D136" s="70"/>
      <c r="E136" s="69"/>
      <c r="F136" s="69"/>
    </row>
    <row r="137" spans="1:6">
      <c r="A137" s="68">
        <v>133</v>
      </c>
      <c r="B137" s="69"/>
      <c r="C137" s="69"/>
      <c r="D137" s="70"/>
      <c r="E137" s="69"/>
      <c r="F137" s="69"/>
    </row>
    <row r="138" spans="1:6">
      <c r="A138" s="68">
        <v>134</v>
      </c>
      <c r="B138" s="69"/>
      <c r="C138" s="69"/>
      <c r="D138" s="70"/>
      <c r="E138" s="69"/>
      <c r="F138" s="69"/>
    </row>
    <row r="139" spans="1:6">
      <c r="A139" s="68">
        <v>135</v>
      </c>
      <c r="B139" s="69"/>
      <c r="C139" s="69"/>
      <c r="D139" s="70"/>
      <c r="E139" s="69"/>
      <c r="F139" s="69"/>
    </row>
    <row r="140" spans="1:6">
      <c r="A140" s="68">
        <v>136</v>
      </c>
      <c r="B140" s="69"/>
      <c r="C140" s="69"/>
      <c r="D140" s="70"/>
      <c r="E140" s="69"/>
      <c r="F140" s="69"/>
    </row>
    <row r="141" spans="1:6">
      <c r="A141" s="68">
        <v>137</v>
      </c>
      <c r="B141" s="69"/>
      <c r="C141" s="69"/>
      <c r="D141" s="70"/>
      <c r="E141" s="69"/>
      <c r="F141" s="69"/>
    </row>
    <row r="142" spans="1:6">
      <c r="A142" s="68">
        <v>138</v>
      </c>
      <c r="B142" s="69"/>
      <c r="C142" s="69"/>
      <c r="D142" s="70"/>
      <c r="E142" s="69"/>
      <c r="F142" s="69"/>
    </row>
    <row r="143" spans="1:6">
      <c r="A143" s="68">
        <v>139</v>
      </c>
      <c r="B143" s="69"/>
      <c r="C143" s="69"/>
      <c r="D143" s="70"/>
      <c r="E143" s="69"/>
      <c r="F143" s="69"/>
    </row>
    <row r="144" spans="1:6">
      <c r="A144" s="68">
        <v>140</v>
      </c>
      <c r="B144" s="69"/>
      <c r="C144" s="69"/>
      <c r="D144" s="70"/>
      <c r="E144" s="69"/>
      <c r="F144" s="69"/>
    </row>
    <row r="145" spans="1:6">
      <c r="A145" s="68">
        <v>141</v>
      </c>
      <c r="B145" s="69"/>
      <c r="C145" s="69"/>
      <c r="D145" s="70"/>
      <c r="E145" s="69"/>
      <c r="F145" s="69"/>
    </row>
    <row r="146" spans="1:6">
      <c r="A146" s="68">
        <v>142</v>
      </c>
      <c r="B146" s="69"/>
      <c r="C146" s="69"/>
      <c r="D146" s="70"/>
      <c r="E146" s="69"/>
      <c r="F146" s="69"/>
    </row>
    <row r="147" spans="1:6">
      <c r="A147" s="68">
        <v>143</v>
      </c>
      <c r="B147" s="69"/>
      <c r="C147" s="69"/>
      <c r="D147" s="70"/>
      <c r="E147" s="69"/>
      <c r="F147" s="69"/>
    </row>
    <row r="148" spans="1:6">
      <c r="A148" s="68">
        <v>144</v>
      </c>
      <c r="B148" s="69"/>
      <c r="C148" s="69"/>
      <c r="D148" s="70"/>
      <c r="E148" s="69"/>
      <c r="F148" s="69"/>
    </row>
    <row r="149" spans="1:6">
      <c r="A149" s="68">
        <v>145</v>
      </c>
      <c r="B149" s="69"/>
      <c r="C149" s="69"/>
      <c r="D149" s="70"/>
      <c r="E149" s="69"/>
      <c r="F149" s="69"/>
    </row>
    <row r="150" spans="1:6">
      <c r="A150" s="68">
        <v>146</v>
      </c>
      <c r="B150" s="69"/>
      <c r="C150" s="69"/>
      <c r="D150" s="70"/>
      <c r="E150" s="69"/>
      <c r="F150" s="69"/>
    </row>
    <row r="151" spans="1:6">
      <c r="A151" s="68">
        <v>147</v>
      </c>
      <c r="B151" s="69"/>
      <c r="C151" s="69"/>
      <c r="D151" s="70"/>
      <c r="E151" s="69"/>
      <c r="F151" s="69"/>
    </row>
    <row r="152" spans="1:6">
      <c r="A152" s="68">
        <v>148</v>
      </c>
      <c r="B152" s="69"/>
      <c r="C152" s="69"/>
      <c r="D152" s="70"/>
      <c r="E152" s="69"/>
      <c r="F152" s="69"/>
    </row>
    <row r="153" spans="1:6">
      <c r="A153" s="68">
        <v>149</v>
      </c>
      <c r="B153" s="69"/>
      <c r="C153" s="69"/>
      <c r="D153" s="70"/>
      <c r="E153" s="69"/>
      <c r="F153" s="69"/>
    </row>
    <row r="154" spans="1:6">
      <c r="A154" s="68">
        <v>150</v>
      </c>
      <c r="B154" s="69"/>
      <c r="C154" s="69"/>
      <c r="D154" s="70"/>
      <c r="E154" s="69"/>
      <c r="F154" s="69"/>
    </row>
    <row r="155" spans="1:6">
      <c r="A155" s="68">
        <v>151</v>
      </c>
      <c r="B155" s="69"/>
      <c r="C155" s="69"/>
      <c r="D155" s="70"/>
      <c r="E155" s="69"/>
      <c r="F155" s="69"/>
    </row>
    <row r="156" spans="1:6">
      <c r="A156" s="68">
        <v>152</v>
      </c>
      <c r="B156" s="69"/>
      <c r="C156" s="69"/>
      <c r="D156" s="70"/>
      <c r="E156" s="69"/>
      <c r="F156" s="69"/>
    </row>
    <row r="157" spans="1:6">
      <c r="A157" s="68">
        <v>153</v>
      </c>
      <c r="B157" s="69"/>
      <c r="C157" s="69"/>
      <c r="D157" s="70"/>
      <c r="E157" s="69"/>
      <c r="F157" s="69"/>
    </row>
    <row r="158" spans="1:6">
      <c r="A158" s="68">
        <v>154</v>
      </c>
      <c r="B158" s="69"/>
      <c r="C158" s="69"/>
      <c r="D158" s="70"/>
      <c r="E158" s="69"/>
      <c r="F158" s="69"/>
    </row>
    <row r="159" spans="1:6">
      <c r="A159" s="68">
        <v>155</v>
      </c>
      <c r="B159" s="69"/>
      <c r="C159" s="69"/>
      <c r="D159" s="70"/>
      <c r="E159" s="69"/>
      <c r="F159" s="69"/>
    </row>
    <row r="160" spans="1:6">
      <c r="A160" s="68">
        <v>156</v>
      </c>
      <c r="B160" s="69"/>
      <c r="C160" s="69"/>
      <c r="D160" s="70"/>
      <c r="E160" s="69"/>
      <c r="F160" s="69"/>
    </row>
    <row r="161" spans="1:6">
      <c r="A161" s="68">
        <v>157</v>
      </c>
      <c r="B161" s="69"/>
      <c r="C161" s="69"/>
      <c r="D161" s="70"/>
      <c r="E161" s="69"/>
      <c r="F161" s="69"/>
    </row>
    <row r="162" spans="1:6">
      <c r="A162" s="68">
        <v>158</v>
      </c>
      <c r="B162" s="69"/>
      <c r="C162" s="69"/>
      <c r="D162" s="70"/>
      <c r="E162" s="69"/>
      <c r="F162" s="69"/>
    </row>
    <row r="163" spans="1:6">
      <c r="A163" s="68">
        <v>159</v>
      </c>
      <c r="B163" s="69"/>
      <c r="C163" s="69"/>
      <c r="D163" s="70"/>
      <c r="E163" s="69"/>
      <c r="F163" s="69"/>
    </row>
    <row r="164" spans="1:6">
      <c r="A164" s="68">
        <v>160</v>
      </c>
      <c r="B164" s="69"/>
      <c r="C164" s="69"/>
      <c r="D164" s="70"/>
      <c r="E164" s="69"/>
      <c r="F164" s="69"/>
    </row>
    <row r="165" spans="1:6">
      <c r="A165" s="68">
        <v>161</v>
      </c>
      <c r="B165" s="69"/>
      <c r="C165" s="69"/>
      <c r="D165" s="70"/>
      <c r="E165" s="69"/>
      <c r="F165" s="69"/>
    </row>
    <row r="166" spans="1:6">
      <c r="A166" s="68">
        <v>162</v>
      </c>
      <c r="B166" s="69"/>
      <c r="C166" s="69"/>
      <c r="D166" s="70"/>
      <c r="E166" s="69"/>
      <c r="F166" s="69"/>
    </row>
    <row r="167" spans="1:6">
      <c r="A167" s="68">
        <v>163</v>
      </c>
      <c r="B167" s="69"/>
      <c r="C167" s="69"/>
      <c r="D167" s="70"/>
      <c r="E167" s="69"/>
      <c r="F167" s="69"/>
    </row>
    <row r="168" spans="1:6">
      <c r="A168" s="68">
        <v>164</v>
      </c>
      <c r="B168" s="69"/>
      <c r="C168" s="69"/>
      <c r="D168" s="70"/>
      <c r="E168" s="69"/>
      <c r="F168" s="69"/>
    </row>
    <row r="169" spans="1:6">
      <c r="A169" s="68">
        <v>165</v>
      </c>
      <c r="B169" s="69"/>
      <c r="C169" s="69"/>
      <c r="D169" s="70"/>
      <c r="E169" s="69"/>
      <c r="F169" s="69"/>
    </row>
    <row r="170" spans="1:6">
      <c r="A170" s="68">
        <v>166</v>
      </c>
      <c r="B170" s="69"/>
      <c r="C170" s="69"/>
      <c r="D170" s="70"/>
      <c r="E170" s="69"/>
      <c r="F170" s="69"/>
    </row>
    <row r="171" spans="1:6">
      <c r="A171" s="68">
        <v>167</v>
      </c>
      <c r="B171" s="69"/>
      <c r="C171" s="69"/>
      <c r="D171" s="70"/>
      <c r="E171" s="69"/>
      <c r="F171" s="69"/>
    </row>
    <row r="172" spans="1:6">
      <c r="A172" s="68">
        <v>168</v>
      </c>
      <c r="B172" s="69"/>
      <c r="C172" s="69"/>
      <c r="D172" s="70"/>
      <c r="E172" s="69"/>
      <c r="F172" s="69"/>
    </row>
    <row r="173" spans="1:6">
      <c r="A173" s="68">
        <v>169</v>
      </c>
      <c r="B173" s="69"/>
      <c r="C173" s="69"/>
      <c r="D173" s="70"/>
      <c r="E173" s="69"/>
      <c r="F173" s="69"/>
    </row>
    <row r="174" spans="1:6">
      <c r="A174" s="68">
        <v>170</v>
      </c>
      <c r="B174" s="69"/>
      <c r="C174" s="69"/>
      <c r="D174" s="70"/>
      <c r="E174" s="69"/>
      <c r="F174" s="69"/>
    </row>
    <row r="175" spans="1:6">
      <c r="A175" s="68">
        <v>171</v>
      </c>
      <c r="B175" s="69"/>
      <c r="C175" s="69"/>
      <c r="D175" s="70"/>
      <c r="E175" s="69"/>
      <c r="F175" s="69"/>
    </row>
    <row r="176" spans="1:6">
      <c r="A176" s="68">
        <v>172</v>
      </c>
      <c r="B176" s="69"/>
      <c r="C176" s="69"/>
      <c r="D176" s="70"/>
      <c r="E176" s="69"/>
      <c r="F176" s="69"/>
    </row>
    <row r="177" spans="1:6">
      <c r="A177" s="68">
        <v>173</v>
      </c>
      <c r="B177" s="69"/>
      <c r="C177" s="69"/>
      <c r="D177" s="70"/>
      <c r="E177" s="69"/>
      <c r="F177" s="69"/>
    </row>
    <row r="178" spans="1:6">
      <c r="A178" s="68">
        <v>174</v>
      </c>
      <c r="B178" s="69"/>
      <c r="C178" s="69"/>
      <c r="D178" s="70"/>
      <c r="E178" s="69"/>
      <c r="F178" s="69"/>
    </row>
    <row r="179" spans="1:6">
      <c r="A179" s="68">
        <v>175</v>
      </c>
      <c r="B179" s="69"/>
      <c r="C179" s="69"/>
      <c r="D179" s="70"/>
      <c r="E179" s="69"/>
      <c r="F179" s="69"/>
    </row>
    <row r="180" spans="1:6">
      <c r="A180" s="68">
        <v>176</v>
      </c>
      <c r="B180" s="69"/>
      <c r="C180" s="69"/>
      <c r="D180" s="70"/>
      <c r="E180" s="69"/>
      <c r="F180" s="69"/>
    </row>
    <row r="181" spans="1:6">
      <c r="A181" s="68">
        <v>177</v>
      </c>
      <c r="B181" s="69"/>
      <c r="C181" s="69"/>
      <c r="D181" s="70"/>
      <c r="E181" s="69"/>
      <c r="F181" s="69"/>
    </row>
    <row r="182" spans="1:6">
      <c r="A182" s="68">
        <v>178</v>
      </c>
      <c r="B182" s="69"/>
      <c r="C182" s="69"/>
      <c r="D182" s="70"/>
      <c r="E182" s="69"/>
      <c r="F182" s="69"/>
    </row>
    <row r="183" spans="1:6">
      <c r="A183" s="68">
        <v>179</v>
      </c>
      <c r="B183" s="69"/>
      <c r="C183" s="69"/>
      <c r="D183" s="70"/>
      <c r="E183" s="69"/>
      <c r="F183" s="69"/>
    </row>
    <row r="184" spans="1:6">
      <c r="A184" s="68">
        <v>180</v>
      </c>
      <c r="B184" s="69"/>
      <c r="C184" s="69"/>
      <c r="D184" s="70"/>
      <c r="E184" s="69"/>
      <c r="F184" s="69"/>
    </row>
    <row r="185" spans="1:6">
      <c r="A185" s="68">
        <v>181</v>
      </c>
      <c r="B185" s="69"/>
      <c r="C185" s="69"/>
      <c r="D185" s="70"/>
      <c r="E185" s="69"/>
      <c r="F185" s="69"/>
    </row>
    <row r="186" spans="1:6">
      <c r="A186" s="68">
        <v>182</v>
      </c>
      <c r="B186" s="69"/>
      <c r="C186" s="69"/>
      <c r="D186" s="70"/>
      <c r="E186" s="69"/>
      <c r="F186" s="69"/>
    </row>
    <row r="187" spans="1:6">
      <c r="A187" s="68">
        <v>183</v>
      </c>
      <c r="B187" s="69"/>
      <c r="C187" s="69"/>
      <c r="D187" s="70"/>
      <c r="E187" s="69"/>
      <c r="F187" s="69"/>
    </row>
    <row r="188" spans="1:6">
      <c r="A188" s="68">
        <v>184</v>
      </c>
      <c r="B188" s="69"/>
      <c r="C188" s="69"/>
      <c r="D188" s="70"/>
      <c r="E188" s="69"/>
      <c r="F188" s="69"/>
    </row>
    <row r="189" spans="1:6">
      <c r="A189" s="68">
        <v>185</v>
      </c>
      <c r="B189" s="69"/>
      <c r="C189" s="69"/>
      <c r="D189" s="70"/>
      <c r="E189" s="69"/>
      <c r="F189" s="69"/>
    </row>
    <row r="190" spans="1:6">
      <c r="A190" s="68">
        <v>186</v>
      </c>
      <c r="B190" s="69"/>
      <c r="C190" s="69"/>
      <c r="D190" s="70"/>
      <c r="E190" s="69"/>
      <c r="F190" s="69"/>
    </row>
    <row r="191" spans="1:6">
      <c r="A191" s="68">
        <v>187</v>
      </c>
      <c r="B191" s="69"/>
      <c r="C191" s="69"/>
      <c r="D191" s="70"/>
      <c r="E191" s="69"/>
      <c r="F191" s="69"/>
    </row>
    <row r="192" spans="1:6">
      <c r="A192" s="68">
        <v>188</v>
      </c>
      <c r="B192" s="69"/>
      <c r="C192" s="69"/>
      <c r="D192" s="70"/>
      <c r="E192" s="69"/>
      <c r="F192" s="69"/>
    </row>
    <row r="193" spans="1:6">
      <c r="A193" s="68">
        <v>189</v>
      </c>
      <c r="B193" s="69"/>
      <c r="C193" s="69"/>
      <c r="D193" s="70"/>
      <c r="E193" s="69"/>
      <c r="F193" s="69"/>
    </row>
    <row r="194" spans="1:6">
      <c r="A194" s="68">
        <v>190</v>
      </c>
      <c r="B194" s="69"/>
      <c r="C194" s="69"/>
      <c r="D194" s="70"/>
      <c r="E194" s="69"/>
      <c r="F194" s="69"/>
    </row>
    <row r="195" spans="1:6">
      <c r="A195" s="68">
        <v>191</v>
      </c>
      <c r="B195" s="69"/>
      <c r="C195" s="69"/>
      <c r="D195" s="70"/>
      <c r="E195" s="69"/>
      <c r="F195" s="69"/>
    </row>
    <row r="196" spans="1:6">
      <c r="A196" s="68">
        <v>192</v>
      </c>
      <c r="B196" s="69"/>
      <c r="C196" s="69"/>
      <c r="D196" s="70"/>
      <c r="E196" s="69"/>
      <c r="F196" s="69"/>
    </row>
    <row r="197" spans="1:6">
      <c r="A197" s="68">
        <v>193</v>
      </c>
      <c r="B197" s="69"/>
      <c r="C197" s="69"/>
      <c r="D197" s="70"/>
      <c r="E197" s="69"/>
      <c r="F197" s="69"/>
    </row>
    <row r="198" spans="1:6">
      <c r="A198" s="68">
        <v>194</v>
      </c>
      <c r="B198" s="69"/>
      <c r="C198" s="69"/>
      <c r="D198" s="70"/>
      <c r="E198" s="69"/>
      <c r="F198" s="69"/>
    </row>
    <row r="199" spans="1:6">
      <c r="A199" s="68">
        <v>195</v>
      </c>
      <c r="B199" s="69"/>
      <c r="C199" s="69"/>
      <c r="D199" s="70"/>
      <c r="E199" s="69"/>
      <c r="F199" s="69"/>
    </row>
    <row r="200" spans="1:6">
      <c r="A200" s="68">
        <v>196</v>
      </c>
      <c r="B200" s="69"/>
      <c r="C200" s="69"/>
      <c r="D200" s="70"/>
      <c r="E200" s="69"/>
      <c r="F200" s="69"/>
    </row>
    <row r="201" spans="1:6">
      <c r="A201" s="68">
        <v>197</v>
      </c>
      <c r="B201" s="69"/>
      <c r="C201" s="69"/>
      <c r="D201" s="70"/>
      <c r="E201" s="69"/>
      <c r="F201" s="69"/>
    </row>
    <row r="202" spans="1:6">
      <c r="A202" s="68">
        <v>198</v>
      </c>
      <c r="B202" s="69"/>
      <c r="C202" s="69"/>
      <c r="D202" s="70"/>
      <c r="E202" s="69"/>
      <c r="F202" s="69"/>
    </row>
    <row r="203" spans="1:6">
      <c r="A203" s="68">
        <v>199</v>
      </c>
      <c r="B203" s="69"/>
      <c r="C203" s="69"/>
      <c r="D203" s="70"/>
      <c r="E203" s="69"/>
      <c r="F203" s="69"/>
    </row>
    <row r="204" spans="1:6">
      <c r="A204" s="68">
        <v>200</v>
      </c>
      <c r="B204" s="69"/>
      <c r="C204" s="69"/>
      <c r="D204" s="70"/>
      <c r="E204" s="69"/>
      <c r="F204" s="69"/>
    </row>
    <row r="205" spans="1:6">
      <c r="A205" s="68">
        <v>201</v>
      </c>
      <c r="B205" s="69"/>
      <c r="C205" s="69"/>
      <c r="D205" s="70"/>
      <c r="E205" s="69"/>
      <c r="F205" s="69"/>
    </row>
    <row r="206" spans="1:6">
      <c r="A206" s="68">
        <v>202</v>
      </c>
      <c r="B206" s="69"/>
      <c r="C206" s="69"/>
      <c r="D206" s="70"/>
      <c r="E206" s="69"/>
      <c r="F206" s="69"/>
    </row>
    <row r="207" spans="1:6">
      <c r="A207" s="68">
        <v>203</v>
      </c>
      <c r="B207" s="69"/>
      <c r="C207" s="69"/>
      <c r="D207" s="70"/>
      <c r="E207" s="69"/>
      <c r="F207" s="69"/>
    </row>
    <row r="208" spans="1:6">
      <c r="A208" s="68">
        <v>204</v>
      </c>
      <c r="B208" s="69"/>
      <c r="C208" s="69"/>
      <c r="D208" s="70"/>
      <c r="E208" s="69"/>
      <c r="F208" s="69"/>
    </row>
    <row r="209" spans="1:6">
      <c r="A209" s="68">
        <v>205</v>
      </c>
      <c r="B209" s="69"/>
      <c r="C209" s="69"/>
      <c r="D209" s="70"/>
      <c r="E209" s="69"/>
      <c r="F209" s="69"/>
    </row>
    <row r="210" spans="1:6">
      <c r="A210" s="68">
        <v>206</v>
      </c>
      <c r="B210" s="69"/>
      <c r="C210" s="69"/>
      <c r="D210" s="70"/>
      <c r="E210" s="69"/>
      <c r="F210" s="69"/>
    </row>
    <row r="211" spans="1:6">
      <c r="A211" s="68">
        <v>207</v>
      </c>
      <c r="B211" s="69"/>
      <c r="C211" s="69"/>
      <c r="D211" s="70"/>
      <c r="E211" s="69"/>
      <c r="F211" s="69"/>
    </row>
    <row r="212" spans="1:6">
      <c r="A212" s="68">
        <v>208</v>
      </c>
      <c r="B212" s="69"/>
      <c r="C212" s="69"/>
      <c r="D212" s="70"/>
      <c r="E212" s="69"/>
      <c r="F212" s="69"/>
    </row>
    <row r="213" spans="1:6">
      <c r="A213" s="68">
        <v>209</v>
      </c>
      <c r="B213" s="69"/>
      <c r="C213" s="69"/>
      <c r="D213" s="70"/>
      <c r="E213" s="69"/>
      <c r="F213" s="69"/>
    </row>
    <row r="214" spans="1:6">
      <c r="A214" s="68">
        <v>210</v>
      </c>
      <c r="B214" s="69"/>
      <c r="C214" s="69"/>
      <c r="D214" s="70"/>
      <c r="E214" s="69"/>
      <c r="F214" s="69"/>
    </row>
    <row r="215" spans="1:6">
      <c r="A215" s="68">
        <v>211</v>
      </c>
      <c r="B215" s="69"/>
      <c r="C215" s="69"/>
      <c r="D215" s="70"/>
      <c r="E215" s="69"/>
      <c r="F215" s="69"/>
    </row>
    <row r="216" spans="1:6">
      <c r="A216" s="68">
        <v>212</v>
      </c>
      <c r="B216" s="69"/>
      <c r="C216" s="69"/>
      <c r="D216" s="70"/>
      <c r="E216" s="69"/>
      <c r="F216" s="69"/>
    </row>
    <row r="217" spans="1:6">
      <c r="A217" s="68">
        <v>213</v>
      </c>
      <c r="B217" s="69"/>
      <c r="C217" s="69"/>
      <c r="D217" s="70"/>
      <c r="E217" s="69"/>
      <c r="F217" s="69"/>
    </row>
    <row r="218" spans="1:6">
      <c r="A218" s="68">
        <v>214</v>
      </c>
      <c r="B218" s="69"/>
      <c r="C218" s="69"/>
      <c r="D218" s="70"/>
      <c r="E218" s="69"/>
      <c r="F218" s="69"/>
    </row>
    <row r="219" spans="1:6">
      <c r="A219" s="68">
        <v>215</v>
      </c>
      <c r="B219" s="69"/>
      <c r="C219" s="69"/>
      <c r="D219" s="70"/>
      <c r="E219" s="69"/>
      <c r="F219" s="69"/>
    </row>
    <row r="220" spans="1:6">
      <c r="A220" s="68">
        <v>216</v>
      </c>
      <c r="B220" s="69"/>
      <c r="C220" s="69"/>
      <c r="D220" s="70"/>
      <c r="E220" s="69"/>
      <c r="F220" s="69"/>
    </row>
    <row r="221" spans="1:6">
      <c r="A221" s="68">
        <v>217</v>
      </c>
      <c r="B221" s="69"/>
      <c r="C221" s="69"/>
      <c r="D221" s="70"/>
      <c r="E221" s="69"/>
      <c r="F221" s="69"/>
    </row>
    <row r="222" spans="1:6">
      <c r="A222" s="68">
        <v>218</v>
      </c>
      <c r="B222" s="69"/>
      <c r="C222" s="69"/>
      <c r="D222" s="70"/>
      <c r="E222" s="69"/>
      <c r="F222" s="69"/>
    </row>
    <row r="223" spans="1:6">
      <c r="A223" s="68">
        <v>219</v>
      </c>
      <c r="B223" s="69"/>
      <c r="C223" s="69"/>
      <c r="D223" s="70"/>
      <c r="E223" s="69"/>
      <c r="F223" s="69"/>
    </row>
    <row r="224" spans="1:6">
      <c r="A224" s="68">
        <v>220</v>
      </c>
      <c r="B224" s="69"/>
      <c r="C224" s="69"/>
      <c r="D224" s="70"/>
      <c r="E224" s="69"/>
      <c r="F224" s="69"/>
    </row>
    <row r="225" spans="1:6">
      <c r="A225" s="68">
        <v>221</v>
      </c>
      <c r="B225" s="69"/>
      <c r="C225" s="69"/>
      <c r="D225" s="70"/>
      <c r="E225" s="69"/>
      <c r="F225" s="69"/>
    </row>
    <row r="226" spans="1:6">
      <c r="A226" s="68">
        <v>222</v>
      </c>
      <c r="B226" s="69"/>
      <c r="C226" s="69"/>
      <c r="D226" s="70"/>
      <c r="E226" s="69"/>
      <c r="F226" s="69"/>
    </row>
    <row r="227" spans="1:6">
      <c r="A227" s="68">
        <v>223</v>
      </c>
      <c r="B227" s="69"/>
      <c r="C227" s="69"/>
      <c r="D227" s="70"/>
      <c r="E227" s="69"/>
      <c r="F227" s="69"/>
    </row>
    <row r="228" spans="1:6">
      <c r="A228" s="68">
        <v>224</v>
      </c>
      <c r="B228" s="69"/>
      <c r="C228" s="69"/>
      <c r="D228" s="70"/>
      <c r="E228" s="69"/>
      <c r="F228" s="69"/>
    </row>
    <row r="229" spans="1:6">
      <c r="A229" s="68">
        <v>225</v>
      </c>
      <c r="B229" s="69"/>
      <c r="C229" s="69"/>
      <c r="D229" s="70"/>
      <c r="E229" s="69"/>
      <c r="F229" s="69"/>
    </row>
    <row r="230" spans="1:6">
      <c r="A230" s="68">
        <v>226</v>
      </c>
      <c r="B230" s="69"/>
      <c r="C230" s="69"/>
      <c r="D230" s="70"/>
      <c r="E230" s="69"/>
      <c r="F230" s="69"/>
    </row>
    <row r="231" spans="1:6">
      <c r="A231" s="68">
        <v>227</v>
      </c>
      <c r="B231" s="69"/>
      <c r="C231" s="69"/>
      <c r="D231" s="70"/>
      <c r="E231" s="69"/>
      <c r="F231" s="69"/>
    </row>
    <row r="232" spans="1:6">
      <c r="A232" s="68">
        <v>228</v>
      </c>
      <c r="B232" s="69"/>
      <c r="C232" s="69"/>
      <c r="D232" s="70"/>
      <c r="E232" s="69"/>
      <c r="F232" s="69"/>
    </row>
    <row r="233" spans="1:6">
      <c r="A233" s="68">
        <v>229</v>
      </c>
      <c r="B233" s="69"/>
      <c r="C233" s="69"/>
      <c r="D233" s="70"/>
      <c r="E233" s="69"/>
      <c r="F233" s="69"/>
    </row>
    <row r="234" spans="1:6">
      <c r="A234" s="68">
        <v>230</v>
      </c>
      <c r="B234" s="69"/>
      <c r="C234" s="69"/>
      <c r="D234" s="70"/>
      <c r="E234" s="69"/>
      <c r="F234" s="69"/>
    </row>
    <row r="235" spans="1:6">
      <c r="A235" s="68">
        <v>231</v>
      </c>
      <c r="B235" s="69"/>
      <c r="C235" s="69"/>
      <c r="D235" s="70"/>
      <c r="E235" s="69"/>
      <c r="F235" s="69"/>
    </row>
    <row r="236" spans="1:6">
      <c r="A236" s="68">
        <v>232</v>
      </c>
      <c r="B236" s="69"/>
      <c r="C236" s="69"/>
      <c r="D236" s="70"/>
      <c r="E236" s="69"/>
      <c r="F236" s="69"/>
    </row>
    <row r="237" spans="1:6">
      <c r="A237" s="68">
        <v>233</v>
      </c>
      <c r="B237" s="69"/>
      <c r="C237" s="69"/>
      <c r="D237" s="70"/>
      <c r="E237" s="69"/>
      <c r="F237" s="69"/>
    </row>
    <row r="238" spans="1:6">
      <c r="A238" s="68">
        <v>234</v>
      </c>
      <c r="B238" s="69"/>
      <c r="C238" s="69"/>
      <c r="D238" s="70"/>
      <c r="E238" s="69"/>
      <c r="F238" s="69"/>
    </row>
    <row r="239" spans="1:6">
      <c r="A239" s="68">
        <v>235</v>
      </c>
      <c r="B239" s="69"/>
      <c r="C239" s="69"/>
      <c r="D239" s="70"/>
      <c r="E239" s="69"/>
      <c r="F239" s="69"/>
    </row>
    <row r="240" spans="1:6">
      <c r="A240" s="68">
        <v>236</v>
      </c>
      <c r="B240" s="69"/>
      <c r="C240" s="69"/>
      <c r="D240" s="70"/>
      <c r="E240" s="69"/>
      <c r="F240" s="69"/>
    </row>
    <row r="241" spans="1:6">
      <c r="A241" s="68">
        <v>237</v>
      </c>
      <c r="B241" s="69"/>
      <c r="C241" s="69"/>
      <c r="D241" s="70"/>
      <c r="E241" s="69"/>
      <c r="F241" s="69"/>
    </row>
    <row r="242" spans="1:6">
      <c r="A242" s="68">
        <v>238</v>
      </c>
      <c r="B242" s="69"/>
      <c r="C242" s="69"/>
      <c r="D242" s="70"/>
      <c r="E242" s="69"/>
      <c r="F242" s="69"/>
    </row>
    <row r="243" spans="1:6">
      <c r="A243" s="68">
        <v>239</v>
      </c>
      <c r="B243" s="69"/>
      <c r="C243" s="69"/>
      <c r="D243" s="70"/>
      <c r="E243" s="69"/>
      <c r="F243" s="69"/>
    </row>
    <row r="244" spans="1:6">
      <c r="A244" s="68">
        <v>240</v>
      </c>
      <c r="B244" s="69"/>
      <c r="C244" s="69"/>
      <c r="D244" s="70"/>
      <c r="E244" s="69"/>
      <c r="F244" s="69"/>
    </row>
    <row r="245" spans="1:6">
      <c r="A245" s="68">
        <v>241</v>
      </c>
      <c r="B245" s="69"/>
      <c r="C245" s="69"/>
      <c r="D245" s="70"/>
      <c r="E245" s="69"/>
      <c r="F245" s="69"/>
    </row>
    <row r="246" spans="1:6">
      <c r="A246" s="68">
        <v>242</v>
      </c>
      <c r="B246" s="69"/>
      <c r="C246" s="69"/>
      <c r="D246" s="70"/>
      <c r="E246" s="69"/>
      <c r="F246" s="69"/>
    </row>
    <row r="247" spans="1:6">
      <c r="A247" s="68">
        <v>243</v>
      </c>
      <c r="B247" s="69"/>
      <c r="C247" s="69"/>
      <c r="D247" s="70"/>
      <c r="E247" s="69"/>
      <c r="F247" s="69"/>
    </row>
    <row r="248" spans="1:6">
      <c r="A248" s="68">
        <v>244</v>
      </c>
      <c r="B248" s="69"/>
      <c r="C248" s="69"/>
      <c r="D248" s="70"/>
      <c r="E248" s="69"/>
      <c r="F248" s="69"/>
    </row>
    <row r="249" spans="1:6">
      <c r="A249" s="68">
        <v>245</v>
      </c>
      <c r="B249" s="69"/>
      <c r="C249" s="69"/>
      <c r="D249" s="70"/>
      <c r="E249" s="69"/>
      <c r="F249" s="69"/>
    </row>
    <row r="250" spans="1:6">
      <c r="A250" s="68">
        <v>246</v>
      </c>
      <c r="B250" s="69"/>
      <c r="C250" s="69"/>
      <c r="D250" s="70"/>
      <c r="E250" s="69"/>
      <c r="F250" s="69"/>
    </row>
    <row r="251" spans="1:6">
      <c r="A251" s="68">
        <v>247</v>
      </c>
      <c r="B251" s="69"/>
      <c r="C251" s="69"/>
      <c r="D251" s="70"/>
      <c r="E251" s="69"/>
      <c r="F251" s="69"/>
    </row>
    <row r="252" spans="1:6">
      <c r="A252" s="68">
        <v>248</v>
      </c>
      <c r="B252" s="69"/>
      <c r="C252" s="69"/>
      <c r="D252" s="70"/>
      <c r="E252" s="69"/>
      <c r="F252" s="69"/>
    </row>
    <row r="253" spans="1:6">
      <c r="A253" s="68">
        <v>249</v>
      </c>
      <c r="B253" s="69"/>
      <c r="C253" s="69"/>
      <c r="D253" s="70"/>
      <c r="E253" s="69"/>
      <c r="F253" s="69"/>
    </row>
    <row r="254" spans="1:6">
      <c r="A254" s="68">
        <v>250</v>
      </c>
      <c r="B254" s="69"/>
      <c r="C254" s="69"/>
      <c r="D254" s="70"/>
      <c r="E254" s="69"/>
      <c r="F254" s="69"/>
    </row>
  </sheetData>
  <sheetProtection password="DD11" sheet="1" objects="1" scenarios="1"/>
  <pageMargins left="0.5" right="0.5" top="0.5" bottom="0.5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V254"/>
  <sheetViews>
    <sheetView showGridLines="0" tabSelected="1" workbookViewId="0">
      <pane xSplit="4" topLeftCell="E1" activePane="topRight" state="frozen"/>
      <selection/>
      <selection pane="topRight" activeCell="S2" sqref="S2"/>
    </sheetView>
  </sheetViews>
  <sheetFormatPr defaultColWidth="0" defaultRowHeight="10"/>
  <cols>
    <col min="1" max="1" width="8.89090909090909" style="35" customWidth="1"/>
    <col min="2" max="41" width="5.33636363636364" style="36" customWidth="1"/>
    <col min="42" max="251" width="5.33636363636364" style="32" customWidth="1"/>
    <col min="252" max="16384" width="2.55454545454545" style="37" hidden="1"/>
  </cols>
  <sheetData>
    <row r="1" s="27" customFormat="1" ht="23.25" customHeight="1" spans="1:41">
      <c r="A1" s="38" t="s">
        <v>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</row>
    <row r="2" s="28" customFormat="1" ht="23.25" customHeight="1" spans="1:25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</row>
    <row r="3" s="29" customFormat="1" ht="46.5" customHeight="1" spans="1:251">
      <c r="A3" s="42" t="s">
        <v>110</v>
      </c>
      <c r="B3" s="43" t="s">
        <v>8</v>
      </c>
      <c r="C3" s="43" t="s">
        <v>10</v>
      </c>
      <c r="D3" s="43" t="s">
        <v>11</v>
      </c>
      <c r="E3" s="43" t="s">
        <v>12</v>
      </c>
      <c r="F3" s="43" t="s">
        <v>13</v>
      </c>
      <c r="G3" s="43" t="s">
        <v>14</v>
      </c>
      <c r="H3" s="43" t="s">
        <v>15</v>
      </c>
      <c r="I3" s="43" t="s">
        <v>16</v>
      </c>
      <c r="J3" s="43" t="s">
        <v>17</v>
      </c>
      <c r="K3" s="43" t="s">
        <v>18</v>
      </c>
      <c r="L3" s="43" t="s">
        <v>19</v>
      </c>
      <c r="M3" s="43" t="s">
        <v>20</v>
      </c>
      <c r="N3" s="43" t="s">
        <v>21</v>
      </c>
      <c r="O3" s="43" t="s">
        <v>22</v>
      </c>
      <c r="P3" s="43" t="s">
        <v>23</v>
      </c>
      <c r="Q3" s="43" t="s">
        <v>24</v>
      </c>
      <c r="R3" s="43" t="s">
        <v>25</v>
      </c>
      <c r="S3" s="43" t="s">
        <v>26</v>
      </c>
      <c r="T3" s="43" t="s">
        <v>27</v>
      </c>
      <c r="U3" s="43" t="s">
        <v>28</v>
      </c>
      <c r="V3" s="43" t="s">
        <v>29</v>
      </c>
      <c r="W3" s="43" t="s">
        <v>30</v>
      </c>
      <c r="X3" s="43" t="s">
        <v>31</v>
      </c>
      <c r="Y3" s="43" t="s">
        <v>32</v>
      </c>
      <c r="Z3" s="43" t="s">
        <v>33</v>
      </c>
      <c r="AA3" s="43" t="s">
        <v>34</v>
      </c>
      <c r="AB3" s="43" t="s">
        <v>35</v>
      </c>
      <c r="AC3" s="43" t="s">
        <v>36</v>
      </c>
      <c r="AD3" s="43" t="s">
        <v>37</v>
      </c>
      <c r="AE3" s="43" t="s">
        <v>38</v>
      </c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 t="s">
        <v>12</v>
      </c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</row>
    <row r="4" s="30" customFormat="1" spans="1:251">
      <c r="A4" s="44">
        <v>1</v>
      </c>
      <c r="B4" s="45"/>
      <c r="C4" s="45"/>
      <c r="D4" s="45"/>
      <c r="E4" s="45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>
        <v>1</v>
      </c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6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</row>
    <row r="5" s="30" customFormat="1" spans="1:251">
      <c r="A5" s="44">
        <v>2</v>
      </c>
      <c r="B5" s="45"/>
      <c r="C5" s="45"/>
      <c r="D5" s="45"/>
      <c r="E5" s="45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>
        <v>2</v>
      </c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6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  <c r="EN5" s="48"/>
      <c r="EO5" s="48"/>
      <c r="EP5" s="48"/>
      <c r="EQ5" s="48"/>
      <c r="ER5" s="48"/>
      <c r="ES5" s="48"/>
      <c r="ET5" s="48"/>
      <c r="EU5" s="48"/>
      <c r="EV5" s="48"/>
      <c r="EW5" s="48"/>
      <c r="EX5" s="48"/>
      <c r="EY5" s="48"/>
      <c r="EZ5" s="48"/>
      <c r="FA5" s="48"/>
      <c r="FB5" s="48"/>
      <c r="FC5" s="48"/>
      <c r="FD5" s="48"/>
      <c r="FE5" s="48"/>
      <c r="FF5" s="48"/>
      <c r="FG5" s="48"/>
      <c r="FH5" s="48"/>
      <c r="FI5" s="48"/>
      <c r="FJ5" s="48"/>
      <c r="FK5" s="48"/>
      <c r="FL5" s="48"/>
      <c r="FM5" s="48"/>
      <c r="FN5" s="48"/>
      <c r="FO5" s="48"/>
      <c r="FP5" s="48"/>
      <c r="FQ5" s="48"/>
      <c r="FR5" s="48"/>
      <c r="FS5" s="48"/>
      <c r="FT5" s="48"/>
      <c r="FU5" s="48"/>
      <c r="FV5" s="48"/>
      <c r="FW5" s="48"/>
      <c r="FX5" s="48"/>
      <c r="FY5" s="48"/>
      <c r="FZ5" s="48"/>
      <c r="GA5" s="48"/>
      <c r="GB5" s="48"/>
      <c r="GC5" s="48"/>
      <c r="GD5" s="48"/>
      <c r="GE5" s="48"/>
      <c r="GF5" s="48"/>
      <c r="GG5" s="48"/>
      <c r="GH5" s="48"/>
      <c r="GI5" s="48"/>
      <c r="GJ5" s="48"/>
      <c r="GK5" s="48"/>
      <c r="GL5" s="48"/>
      <c r="GM5" s="48"/>
      <c r="GN5" s="48"/>
      <c r="GO5" s="48"/>
      <c r="GP5" s="48"/>
      <c r="GQ5" s="48"/>
      <c r="GR5" s="48"/>
      <c r="GS5" s="48"/>
      <c r="GT5" s="48"/>
      <c r="GU5" s="48"/>
      <c r="GV5" s="48"/>
      <c r="GW5" s="48"/>
      <c r="GX5" s="48"/>
      <c r="GY5" s="48"/>
      <c r="GZ5" s="48"/>
      <c r="HA5" s="48"/>
      <c r="HB5" s="48"/>
      <c r="HC5" s="48"/>
      <c r="HD5" s="48"/>
      <c r="HE5" s="48"/>
      <c r="HF5" s="48"/>
      <c r="HG5" s="48"/>
      <c r="HH5" s="48"/>
      <c r="HI5" s="48"/>
      <c r="HJ5" s="48"/>
      <c r="HK5" s="48"/>
      <c r="HL5" s="48"/>
      <c r="HM5" s="48"/>
      <c r="HN5" s="48"/>
      <c r="HO5" s="48"/>
      <c r="HP5" s="48"/>
      <c r="HQ5" s="48"/>
      <c r="HR5" s="48"/>
      <c r="HS5" s="48"/>
      <c r="HT5" s="48"/>
      <c r="HU5" s="48"/>
      <c r="HV5" s="48"/>
      <c r="HW5" s="48"/>
      <c r="HX5" s="48"/>
      <c r="HY5" s="48"/>
      <c r="HZ5" s="48"/>
      <c r="IA5" s="48"/>
      <c r="IB5" s="48"/>
      <c r="IC5" s="48"/>
      <c r="ID5" s="48"/>
      <c r="IE5" s="48"/>
      <c r="IF5" s="48"/>
      <c r="IG5" s="48"/>
      <c r="IH5" s="48"/>
      <c r="II5" s="48"/>
      <c r="IJ5" s="48"/>
      <c r="IK5" s="48"/>
      <c r="IL5" s="48"/>
      <c r="IM5" s="48"/>
      <c r="IN5" s="48"/>
      <c r="IO5" s="48"/>
      <c r="IP5" s="48"/>
      <c r="IQ5" s="48"/>
    </row>
    <row r="6" s="30" customFormat="1" spans="1:251">
      <c r="A6" s="44">
        <v>3</v>
      </c>
      <c r="B6" s="45"/>
      <c r="C6" s="45"/>
      <c r="D6" s="45"/>
      <c r="E6" s="45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>
        <v>1</v>
      </c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6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</row>
    <row r="7" s="30" customFormat="1" spans="1:251">
      <c r="A7" s="44">
        <v>4</v>
      </c>
      <c r="B7" s="45"/>
      <c r="C7" s="45"/>
      <c r="D7" s="45"/>
      <c r="E7" s="45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>
        <v>2</v>
      </c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6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</row>
    <row r="8" s="30" customFormat="1" spans="1:251">
      <c r="A8" s="44">
        <v>5</v>
      </c>
      <c r="B8" s="45"/>
      <c r="C8" s="45"/>
      <c r="D8" s="45"/>
      <c r="E8" s="45"/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>
        <v>1</v>
      </c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6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</row>
    <row r="9" s="30" customFormat="1" spans="1:251">
      <c r="A9" s="44">
        <v>6</v>
      </c>
      <c r="B9" s="45"/>
      <c r="C9" s="45"/>
      <c r="D9" s="45"/>
      <c r="E9" s="45"/>
      <c r="F9" s="46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>
        <v>1</v>
      </c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6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</row>
    <row r="10" s="30" customFormat="1" spans="1:251">
      <c r="A10" s="44">
        <v>7</v>
      </c>
      <c r="B10" s="45"/>
      <c r="C10" s="45"/>
      <c r="D10" s="45"/>
      <c r="E10" s="45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>
        <v>2</v>
      </c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6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</row>
    <row r="11" s="30" customFormat="1" spans="1:251">
      <c r="A11" s="44">
        <v>8</v>
      </c>
      <c r="B11" s="45"/>
      <c r="C11" s="45"/>
      <c r="D11" s="45"/>
      <c r="E11" s="45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>
        <v>2</v>
      </c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6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</row>
    <row r="12" s="30" customFormat="1" spans="1:251">
      <c r="A12" s="44">
        <v>9</v>
      </c>
      <c r="B12" s="45"/>
      <c r="C12" s="45"/>
      <c r="D12" s="45"/>
      <c r="E12" s="45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>
        <v>2</v>
      </c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6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</row>
    <row r="13" s="30" customFormat="1" spans="1:251">
      <c r="A13" s="44">
        <v>10</v>
      </c>
      <c r="B13" s="45"/>
      <c r="C13" s="45"/>
      <c r="D13" s="45"/>
      <c r="E13" s="45"/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>
        <v>1</v>
      </c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6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</row>
    <row r="14" s="30" customFormat="1" spans="1:251">
      <c r="A14" s="44">
        <v>11</v>
      </c>
      <c r="B14" s="45"/>
      <c r="C14" s="45"/>
      <c r="D14" s="45"/>
      <c r="E14" s="45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>
        <v>2</v>
      </c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6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</row>
    <row r="15" s="30" customFormat="1" spans="1:251">
      <c r="A15" s="44">
        <v>12</v>
      </c>
      <c r="B15" s="45"/>
      <c r="C15" s="45"/>
      <c r="D15" s="45"/>
      <c r="E15" s="45"/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>
        <v>2</v>
      </c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6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</row>
    <row r="16" s="30" customFormat="1" spans="1:251">
      <c r="A16" s="44">
        <v>13</v>
      </c>
      <c r="B16" s="45"/>
      <c r="C16" s="45"/>
      <c r="D16" s="45"/>
      <c r="E16" s="45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>
        <v>1</v>
      </c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6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</row>
    <row r="17" s="30" customFormat="1" spans="1:251">
      <c r="A17" s="44">
        <v>14</v>
      </c>
      <c r="B17" s="45"/>
      <c r="C17" s="45"/>
      <c r="D17" s="45"/>
      <c r="E17" s="45"/>
      <c r="F17" s="46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>
        <v>2</v>
      </c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6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</row>
    <row r="18" s="30" customFormat="1" spans="1:251">
      <c r="A18" s="44">
        <v>15</v>
      </c>
      <c r="B18" s="45"/>
      <c r="C18" s="45"/>
      <c r="D18" s="45"/>
      <c r="E18" s="45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>
        <v>2</v>
      </c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6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48"/>
      <c r="HR18" s="48"/>
      <c r="HS18" s="48"/>
      <c r="HT18" s="48"/>
      <c r="HU18" s="48"/>
      <c r="HV18" s="48"/>
      <c r="HW18" s="48"/>
      <c r="HX18" s="48"/>
      <c r="HY18" s="48"/>
      <c r="HZ18" s="48"/>
      <c r="IA18" s="48"/>
      <c r="IB18" s="48"/>
      <c r="IC18" s="48"/>
      <c r="ID18" s="48"/>
      <c r="IE18" s="48"/>
      <c r="IF18" s="48"/>
      <c r="IG18" s="48"/>
      <c r="IH18" s="48"/>
      <c r="II18" s="48"/>
      <c r="IJ18" s="48"/>
      <c r="IK18" s="48"/>
      <c r="IL18" s="48"/>
      <c r="IM18" s="48"/>
      <c r="IN18" s="48"/>
      <c r="IO18" s="48"/>
      <c r="IP18" s="48"/>
      <c r="IQ18" s="48"/>
    </row>
    <row r="19" s="30" customFormat="1" spans="1:251">
      <c r="A19" s="44">
        <v>16</v>
      </c>
      <c r="B19" s="45"/>
      <c r="C19" s="45"/>
      <c r="D19" s="45"/>
      <c r="E19" s="45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>
        <v>1</v>
      </c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6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</row>
    <row r="20" s="30" customFormat="1" spans="1:251">
      <c r="A20" s="44">
        <v>17</v>
      </c>
      <c r="B20" s="45"/>
      <c r="C20" s="45"/>
      <c r="D20" s="45"/>
      <c r="E20" s="45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>
        <v>1</v>
      </c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6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48"/>
      <c r="HR20" s="48"/>
      <c r="HS20" s="48"/>
      <c r="HT20" s="48"/>
      <c r="HU20" s="48"/>
      <c r="HV20" s="48"/>
      <c r="HW20" s="48"/>
      <c r="HX20" s="48"/>
      <c r="HY20" s="48"/>
      <c r="HZ20" s="48"/>
      <c r="IA20" s="48"/>
      <c r="IB20" s="48"/>
      <c r="IC20" s="48"/>
      <c r="ID20" s="48"/>
      <c r="IE20" s="48"/>
      <c r="IF20" s="48"/>
      <c r="IG20" s="48"/>
      <c r="IH20" s="48"/>
      <c r="II20" s="48"/>
      <c r="IJ20" s="48"/>
      <c r="IK20" s="48"/>
      <c r="IL20" s="48"/>
      <c r="IM20" s="48"/>
      <c r="IN20" s="48"/>
      <c r="IO20" s="48"/>
      <c r="IP20" s="48"/>
      <c r="IQ20" s="48"/>
    </row>
    <row r="21" s="30" customFormat="1" spans="1:251">
      <c r="A21" s="44">
        <v>18</v>
      </c>
      <c r="B21" s="45"/>
      <c r="C21" s="45"/>
      <c r="D21" s="45"/>
      <c r="E21" s="45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>
        <v>2</v>
      </c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6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48"/>
      <c r="HR21" s="48"/>
      <c r="HS21" s="48"/>
      <c r="HT21" s="48"/>
      <c r="HU21" s="48"/>
      <c r="HV21" s="48"/>
      <c r="HW21" s="48"/>
      <c r="HX21" s="48"/>
      <c r="HY21" s="48"/>
      <c r="HZ21" s="48"/>
      <c r="IA21" s="48"/>
      <c r="IB21" s="48"/>
      <c r="IC21" s="48"/>
      <c r="ID21" s="48"/>
      <c r="IE21" s="48"/>
      <c r="IF21" s="48"/>
      <c r="IG21" s="48"/>
      <c r="IH21" s="48"/>
      <c r="II21" s="48"/>
      <c r="IJ21" s="48"/>
      <c r="IK21" s="48"/>
      <c r="IL21" s="48"/>
      <c r="IM21" s="48"/>
      <c r="IN21" s="48"/>
      <c r="IO21" s="48"/>
      <c r="IP21" s="48"/>
      <c r="IQ21" s="48"/>
    </row>
    <row r="22" s="30" customFormat="1" spans="1:251">
      <c r="A22" s="44">
        <v>19</v>
      </c>
      <c r="B22" s="45"/>
      <c r="C22" s="45"/>
      <c r="D22" s="45"/>
      <c r="E22" s="45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>
        <v>1</v>
      </c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6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</row>
    <row r="23" s="30" customFormat="1" spans="1:251">
      <c r="A23" s="44">
        <v>20</v>
      </c>
      <c r="B23" s="45"/>
      <c r="C23" s="45"/>
      <c r="D23" s="45"/>
      <c r="E23" s="45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>
        <v>1</v>
      </c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6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48"/>
      <c r="HR23" s="48"/>
      <c r="HS23" s="48"/>
      <c r="HT23" s="48"/>
      <c r="HU23" s="48"/>
      <c r="HV23" s="48"/>
      <c r="HW23" s="48"/>
      <c r="HX23" s="48"/>
      <c r="HY23" s="48"/>
      <c r="HZ23" s="48"/>
      <c r="IA23" s="48"/>
      <c r="IB23" s="48"/>
      <c r="IC23" s="48"/>
      <c r="ID23" s="48"/>
      <c r="IE23" s="48"/>
      <c r="IF23" s="48"/>
      <c r="IG23" s="48"/>
      <c r="IH23" s="48"/>
      <c r="II23" s="48"/>
      <c r="IJ23" s="48"/>
      <c r="IK23" s="48"/>
      <c r="IL23" s="48"/>
      <c r="IM23" s="48"/>
      <c r="IN23" s="48"/>
      <c r="IO23" s="48"/>
      <c r="IP23" s="48"/>
      <c r="IQ23" s="48"/>
    </row>
    <row r="24" s="30" customFormat="1" spans="1:251">
      <c r="A24" s="44">
        <v>21</v>
      </c>
      <c r="B24" s="45"/>
      <c r="C24" s="45"/>
      <c r="D24" s="45"/>
      <c r="E24" s="45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>
        <v>2</v>
      </c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6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</row>
    <row r="25" s="30" customFormat="1" spans="1:251">
      <c r="A25" s="44">
        <v>22</v>
      </c>
      <c r="B25" s="45"/>
      <c r="C25" s="45"/>
      <c r="D25" s="45"/>
      <c r="E25" s="45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>
        <v>2</v>
      </c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6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8"/>
      <c r="IM25" s="48"/>
      <c r="IN25" s="48"/>
      <c r="IO25" s="48"/>
      <c r="IP25" s="48"/>
      <c r="IQ25" s="48"/>
    </row>
    <row r="26" s="30" customFormat="1" spans="1:251">
      <c r="A26" s="44">
        <v>23</v>
      </c>
      <c r="B26" s="45"/>
      <c r="C26" s="45"/>
      <c r="D26" s="45"/>
      <c r="E26" s="45"/>
      <c r="F26" s="4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>
        <v>1</v>
      </c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6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</row>
    <row r="27" s="30" customFormat="1" spans="1:251">
      <c r="A27" s="44">
        <v>24</v>
      </c>
      <c r="B27" s="45"/>
      <c r="C27" s="45"/>
      <c r="D27" s="45"/>
      <c r="E27" s="45"/>
      <c r="F27" s="4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>
        <v>2</v>
      </c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6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</row>
    <row r="28" s="30" customFormat="1" spans="1:251">
      <c r="A28" s="44">
        <v>25</v>
      </c>
      <c r="B28" s="45"/>
      <c r="C28" s="45"/>
      <c r="D28" s="45"/>
      <c r="E28" s="45"/>
      <c r="F28" s="4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>
        <v>1</v>
      </c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6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</row>
    <row r="29" s="30" customFormat="1" spans="1:251">
      <c r="A29" s="44">
        <v>26</v>
      </c>
      <c r="B29" s="45"/>
      <c r="C29" s="45"/>
      <c r="D29" s="45"/>
      <c r="E29" s="45"/>
      <c r="F29" s="4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>
        <v>1</v>
      </c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6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  <c r="IH29" s="48"/>
      <c r="II29" s="48"/>
      <c r="IJ29" s="48"/>
      <c r="IK29" s="48"/>
      <c r="IL29" s="48"/>
      <c r="IM29" s="48"/>
      <c r="IN29" s="48"/>
      <c r="IO29" s="48"/>
      <c r="IP29" s="48"/>
      <c r="IQ29" s="48"/>
    </row>
    <row r="30" s="30" customFormat="1" spans="1:251">
      <c r="A30" s="44">
        <v>27</v>
      </c>
      <c r="B30" s="45"/>
      <c r="C30" s="45"/>
      <c r="D30" s="45"/>
      <c r="E30" s="45"/>
      <c r="F30" s="46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>
        <v>1</v>
      </c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6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48"/>
      <c r="HR30" s="48"/>
      <c r="HS30" s="48"/>
      <c r="HT30" s="48"/>
      <c r="HU30" s="48"/>
      <c r="HV30" s="48"/>
      <c r="HW30" s="48"/>
      <c r="HX30" s="48"/>
      <c r="HY30" s="48"/>
      <c r="HZ30" s="48"/>
      <c r="IA30" s="48"/>
      <c r="IB30" s="48"/>
      <c r="IC30" s="48"/>
      <c r="ID30" s="48"/>
      <c r="IE30" s="48"/>
      <c r="IF30" s="48"/>
      <c r="IG30" s="48"/>
      <c r="IH30" s="48"/>
      <c r="II30" s="48"/>
      <c r="IJ30" s="48"/>
      <c r="IK30" s="48"/>
      <c r="IL30" s="48"/>
      <c r="IM30" s="48"/>
      <c r="IN30" s="48"/>
      <c r="IO30" s="48"/>
      <c r="IP30" s="48"/>
      <c r="IQ30" s="48"/>
    </row>
    <row r="31" s="30" customFormat="1" spans="1:251">
      <c r="A31" s="44">
        <v>28</v>
      </c>
      <c r="B31" s="45"/>
      <c r="C31" s="45"/>
      <c r="D31" s="45"/>
      <c r="E31" s="45"/>
      <c r="F31" s="4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>
        <v>1</v>
      </c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6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48"/>
      <c r="HR31" s="48"/>
      <c r="HS31" s="48"/>
      <c r="HT31" s="48"/>
      <c r="HU31" s="48"/>
      <c r="HV31" s="48"/>
      <c r="HW31" s="48"/>
      <c r="HX31" s="48"/>
      <c r="HY31" s="48"/>
      <c r="HZ31" s="48"/>
      <c r="IA31" s="48"/>
      <c r="IB31" s="48"/>
      <c r="IC31" s="48"/>
      <c r="ID31" s="48"/>
      <c r="IE31" s="48"/>
      <c r="IF31" s="48"/>
      <c r="IG31" s="48"/>
      <c r="IH31" s="48"/>
      <c r="II31" s="48"/>
      <c r="IJ31" s="48"/>
      <c r="IK31" s="48"/>
      <c r="IL31" s="48"/>
      <c r="IM31" s="48"/>
      <c r="IN31" s="48"/>
      <c r="IO31" s="48"/>
      <c r="IP31" s="48"/>
      <c r="IQ31" s="48"/>
    </row>
    <row r="32" s="30" customFormat="1" spans="1:251">
      <c r="A32" s="44">
        <v>29</v>
      </c>
      <c r="B32" s="45"/>
      <c r="C32" s="45"/>
      <c r="D32" s="45"/>
      <c r="E32" s="45"/>
      <c r="F32" s="46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>
        <v>2</v>
      </c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6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</row>
    <row r="33" s="30" customFormat="1" spans="1:251">
      <c r="A33" s="44">
        <v>30</v>
      </c>
      <c r="B33" s="45"/>
      <c r="C33" s="45"/>
      <c r="D33" s="45"/>
      <c r="E33" s="45"/>
      <c r="F33" s="46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>
        <v>1</v>
      </c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6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  <c r="HG33" s="48"/>
      <c r="HH33" s="48"/>
      <c r="HI33" s="48"/>
      <c r="HJ33" s="48"/>
      <c r="HK33" s="48"/>
      <c r="HL33" s="48"/>
      <c r="HM33" s="48"/>
      <c r="HN33" s="48"/>
      <c r="HO33" s="48"/>
      <c r="HP33" s="48"/>
      <c r="HQ33" s="48"/>
      <c r="HR33" s="48"/>
      <c r="HS33" s="48"/>
      <c r="HT33" s="48"/>
      <c r="HU33" s="48"/>
      <c r="HV33" s="48"/>
      <c r="HW33" s="48"/>
      <c r="HX33" s="48"/>
      <c r="HY33" s="48"/>
      <c r="HZ33" s="48"/>
      <c r="IA33" s="48"/>
      <c r="IB33" s="48"/>
      <c r="IC33" s="48"/>
      <c r="ID33" s="48"/>
      <c r="IE33" s="48"/>
      <c r="IF33" s="48"/>
      <c r="IG33" s="48"/>
      <c r="IH33" s="48"/>
      <c r="II33" s="48"/>
      <c r="IJ33" s="48"/>
      <c r="IK33" s="48"/>
      <c r="IL33" s="48"/>
      <c r="IM33" s="48"/>
      <c r="IN33" s="48"/>
      <c r="IO33" s="48"/>
      <c r="IP33" s="48"/>
      <c r="IQ33" s="48"/>
    </row>
    <row r="34" s="30" customFormat="1" spans="1:251">
      <c r="A34" s="44">
        <v>31</v>
      </c>
      <c r="B34" s="45"/>
      <c r="C34" s="45"/>
      <c r="D34" s="45"/>
      <c r="E34" s="45"/>
      <c r="F34" s="46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>
        <v>2</v>
      </c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6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  <c r="HG34" s="48"/>
      <c r="HH34" s="48"/>
      <c r="HI34" s="48"/>
      <c r="HJ34" s="48"/>
      <c r="HK34" s="48"/>
      <c r="HL34" s="48"/>
      <c r="HM34" s="48"/>
      <c r="HN34" s="48"/>
      <c r="HO34" s="48"/>
      <c r="HP34" s="48"/>
      <c r="HQ34" s="48"/>
      <c r="HR34" s="48"/>
      <c r="HS34" s="48"/>
      <c r="HT34" s="48"/>
      <c r="HU34" s="48"/>
      <c r="HV34" s="48"/>
      <c r="HW34" s="48"/>
      <c r="HX34" s="48"/>
      <c r="HY34" s="48"/>
      <c r="HZ34" s="48"/>
      <c r="IA34" s="48"/>
      <c r="IB34" s="48"/>
      <c r="IC34" s="48"/>
      <c r="ID34" s="48"/>
      <c r="IE34" s="48"/>
      <c r="IF34" s="48"/>
      <c r="IG34" s="48"/>
      <c r="IH34" s="48"/>
      <c r="II34" s="48"/>
      <c r="IJ34" s="48"/>
      <c r="IK34" s="48"/>
      <c r="IL34" s="48"/>
      <c r="IM34" s="48"/>
      <c r="IN34" s="48"/>
      <c r="IO34" s="48"/>
      <c r="IP34" s="48"/>
      <c r="IQ34" s="48"/>
    </row>
    <row r="35" s="30" customFormat="1" spans="1:251">
      <c r="A35" s="44">
        <v>32</v>
      </c>
      <c r="B35" s="45"/>
      <c r="C35" s="45"/>
      <c r="D35" s="45"/>
      <c r="E35" s="45"/>
      <c r="F35" s="46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>
        <v>2</v>
      </c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6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  <c r="HG35" s="48"/>
      <c r="HH35" s="48"/>
      <c r="HI35" s="48"/>
      <c r="HJ35" s="48"/>
      <c r="HK35" s="48"/>
      <c r="HL35" s="48"/>
      <c r="HM35" s="48"/>
      <c r="HN35" s="48"/>
      <c r="HO35" s="48"/>
      <c r="HP35" s="48"/>
      <c r="HQ35" s="48"/>
      <c r="HR35" s="48"/>
      <c r="HS35" s="48"/>
      <c r="HT35" s="48"/>
      <c r="HU35" s="48"/>
      <c r="HV35" s="48"/>
      <c r="HW35" s="48"/>
      <c r="HX35" s="48"/>
      <c r="HY35" s="48"/>
      <c r="HZ35" s="48"/>
      <c r="IA35" s="48"/>
      <c r="IB35" s="48"/>
      <c r="IC35" s="48"/>
      <c r="ID35" s="48"/>
      <c r="IE35" s="48"/>
      <c r="IF35" s="48"/>
      <c r="IG35" s="48"/>
      <c r="IH35" s="48"/>
      <c r="II35" s="48"/>
      <c r="IJ35" s="48"/>
      <c r="IK35" s="48"/>
      <c r="IL35" s="48"/>
      <c r="IM35" s="48"/>
      <c r="IN35" s="48"/>
      <c r="IO35" s="48"/>
      <c r="IP35" s="48"/>
      <c r="IQ35" s="48"/>
    </row>
    <row r="36" s="30" customFormat="1" spans="1:251">
      <c r="A36" s="44">
        <v>33</v>
      </c>
      <c r="B36" s="45"/>
      <c r="C36" s="45"/>
      <c r="D36" s="45"/>
      <c r="E36" s="45"/>
      <c r="F36" s="46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>
        <v>1</v>
      </c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6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</row>
    <row r="37" s="30" customFormat="1" spans="1:251">
      <c r="A37" s="44">
        <v>34</v>
      </c>
      <c r="B37" s="45"/>
      <c r="C37" s="45"/>
      <c r="D37" s="45"/>
      <c r="E37" s="45"/>
      <c r="F37" s="46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>
        <v>2</v>
      </c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6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</row>
    <row r="38" s="30" customFormat="1" spans="1:251">
      <c r="A38" s="44">
        <v>35</v>
      </c>
      <c r="B38" s="45"/>
      <c r="C38" s="45"/>
      <c r="D38" s="45"/>
      <c r="E38" s="45"/>
      <c r="F38" s="46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>
        <v>1</v>
      </c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6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8"/>
      <c r="HV38" s="48"/>
      <c r="HW38" s="48"/>
      <c r="HX38" s="48"/>
      <c r="HY38" s="48"/>
      <c r="HZ38" s="48"/>
      <c r="IA38" s="48"/>
      <c r="IB38" s="48"/>
      <c r="IC38" s="48"/>
      <c r="ID38" s="48"/>
      <c r="IE38" s="48"/>
      <c r="IF38" s="48"/>
      <c r="IG38" s="48"/>
      <c r="IH38" s="48"/>
      <c r="II38" s="48"/>
      <c r="IJ38" s="48"/>
      <c r="IK38" s="48"/>
      <c r="IL38" s="48"/>
      <c r="IM38" s="48"/>
      <c r="IN38" s="48"/>
      <c r="IO38" s="48"/>
      <c r="IP38" s="48"/>
      <c r="IQ38" s="48"/>
    </row>
    <row r="39" s="30" customFormat="1" spans="1:251">
      <c r="A39" s="44">
        <v>36</v>
      </c>
      <c r="B39" s="45"/>
      <c r="C39" s="45"/>
      <c r="D39" s="45"/>
      <c r="E39" s="45"/>
      <c r="F39" s="46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>
        <v>1</v>
      </c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6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</row>
    <row r="40" s="30" customFormat="1" spans="1:251">
      <c r="A40" s="44">
        <v>37</v>
      </c>
      <c r="B40" s="45"/>
      <c r="C40" s="45"/>
      <c r="D40" s="45"/>
      <c r="E40" s="45"/>
      <c r="F40" s="46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>
        <v>2</v>
      </c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6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  <c r="HG40" s="48"/>
      <c r="HH40" s="48"/>
      <c r="HI40" s="48"/>
      <c r="HJ40" s="48"/>
      <c r="HK40" s="48"/>
      <c r="HL40" s="48"/>
      <c r="HM40" s="48"/>
      <c r="HN40" s="48"/>
      <c r="HO40" s="48"/>
      <c r="HP40" s="48"/>
      <c r="HQ40" s="48"/>
      <c r="HR40" s="48"/>
      <c r="HS40" s="48"/>
      <c r="HT40" s="48"/>
      <c r="HU40" s="48"/>
      <c r="HV40" s="48"/>
      <c r="HW40" s="48"/>
      <c r="HX40" s="48"/>
      <c r="HY40" s="48"/>
      <c r="HZ40" s="48"/>
      <c r="IA40" s="48"/>
      <c r="IB40" s="48"/>
      <c r="IC40" s="48"/>
      <c r="ID40" s="48"/>
      <c r="IE40" s="48"/>
      <c r="IF40" s="48"/>
      <c r="IG40" s="48"/>
      <c r="IH40" s="48"/>
      <c r="II40" s="48"/>
      <c r="IJ40" s="48"/>
      <c r="IK40" s="48"/>
      <c r="IL40" s="48"/>
      <c r="IM40" s="48"/>
      <c r="IN40" s="48"/>
      <c r="IO40" s="48"/>
      <c r="IP40" s="48"/>
      <c r="IQ40" s="48"/>
    </row>
    <row r="41" s="30" customFormat="1" spans="1:251">
      <c r="A41" s="44">
        <v>38</v>
      </c>
      <c r="B41" s="45"/>
      <c r="C41" s="45"/>
      <c r="D41" s="45"/>
      <c r="E41" s="45"/>
      <c r="F41" s="4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>
        <v>2</v>
      </c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6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</row>
    <row r="42" s="30" customFormat="1" spans="1:251">
      <c r="A42" s="44">
        <v>39</v>
      </c>
      <c r="B42" s="45"/>
      <c r="C42" s="45"/>
      <c r="D42" s="45"/>
      <c r="E42" s="45"/>
      <c r="F42" s="46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>
        <v>1</v>
      </c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6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  <c r="HG42" s="48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</row>
    <row r="43" s="30" customFormat="1" spans="1:251">
      <c r="A43" s="44">
        <v>40</v>
      </c>
      <c r="B43" s="45"/>
      <c r="C43" s="45"/>
      <c r="D43" s="45"/>
      <c r="E43" s="45"/>
      <c r="F43" s="4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>
        <v>1</v>
      </c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6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  <c r="HG43" s="48"/>
      <c r="HH43" s="48"/>
      <c r="HI43" s="48"/>
      <c r="HJ43" s="48"/>
      <c r="HK43" s="48"/>
      <c r="HL43" s="48"/>
      <c r="HM43" s="48"/>
      <c r="HN43" s="48"/>
      <c r="HO43" s="48"/>
      <c r="HP43" s="48"/>
      <c r="HQ43" s="48"/>
      <c r="HR43" s="48"/>
      <c r="HS43" s="48"/>
      <c r="HT43" s="48"/>
      <c r="HU43" s="48"/>
      <c r="HV43" s="48"/>
      <c r="HW43" s="48"/>
      <c r="HX43" s="48"/>
      <c r="HY43" s="48"/>
      <c r="HZ43" s="48"/>
      <c r="IA43" s="48"/>
      <c r="IB43" s="48"/>
      <c r="IC43" s="48"/>
      <c r="ID43" s="48"/>
      <c r="IE43" s="48"/>
      <c r="IF43" s="48"/>
      <c r="IG43" s="48"/>
      <c r="IH43" s="48"/>
      <c r="II43" s="48"/>
      <c r="IJ43" s="48"/>
      <c r="IK43" s="48"/>
      <c r="IL43" s="48"/>
      <c r="IM43" s="48"/>
      <c r="IN43" s="48"/>
      <c r="IO43" s="48"/>
      <c r="IP43" s="48"/>
      <c r="IQ43" s="48"/>
    </row>
    <row r="44" s="30" customFormat="1" spans="1:251">
      <c r="A44" s="44">
        <v>41</v>
      </c>
      <c r="B44" s="45"/>
      <c r="C44" s="45"/>
      <c r="D44" s="45"/>
      <c r="E44" s="45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>
        <v>1</v>
      </c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6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</row>
    <row r="45" s="30" customFormat="1" spans="1:251">
      <c r="A45" s="44">
        <v>42</v>
      </c>
      <c r="B45" s="45"/>
      <c r="C45" s="45"/>
      <c r="D45" s="45"/>
      <c r="E45" s="45"/>
      <c r="F45" s="4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>
        <v>2</v>
      </c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6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  <c r="HG45" s="48"/>
      <c r="HH45" s="48"/>
      <c r="HI45" s="48"/>
      <c r="HJ45" s="48"/>
      <c r="HK45" s="48"/>
      <c r="HL45" s="48"/>
      <c r="HM45" s="48"/>
      <c r="HN45" s="48"/>
      <c r="HO45" s="48"/>
      <c r="HP45" s="48"/>
      <c r="HQ45" s="48"/>
      <c r="HR45" s="48"/>
      <c r="HS45" s="48"/>
      <c r="HT45" s="48"/>
      <c r="HU45" s="48"/>
      <c r="HV45" s="48"/>
      <c r="HW45" s="48"/>
      <c r="HX45" s="48"/>
      <c r="HY45" s="48"/>
      <c r="HZ45" s="48"/>
      <c r="IA45" s="48"/>
      <c r="IB45" s="48"/>
      <c r="IC45" s="48"/>
      <c r="ID45" s="48"/>
      <c r="IE45" s="48"/>
      <c r="IF45" s="48"/>
      <c r="IG45" s="48"/>
      <c r="IH45" s="48"/>
      <c r="II45" s="48"/>
      <c r="IJ45" s="48"/>
      <c r="IK45" s="48"/>
      <c r="IL45" s="48"/>
      <c r="IM45" s="48"/>
      <c r="IN45" s="48"/>
      <c r="IO45" s="48"/>
      <c r="IP45" s="48"/>
      <c r="IQ45" s="48"/>
    </row>
    <row r="46" s="30" customFormat="1" spans="1:251">
      <c r="A46" s="44">
        <v>43</v>
      </c>
      <c r="B46" s="45"/>
      <c r="C46" s="45"/>
      <c r="D46" s="45"/>
      <c r="E46" s="45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>
        <v>1</v>
      </c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6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48"/>
      <c r="HV46" s="48"/>
      <c r="HW46" s="48"/>
      <c r="HX46" s="48"/>
      <c r="HY46" s="48"/>
      <c r="HZ46" s="48"/>
      <c r="IA46" s="48"/>
      <c r="IB46" s="48"/>
      <c r="IC46" s="48"/>
      <c r="ID46" s="48"/>
      <c r="IE46" s="48"/>
      <c r="IF46" s="48"/>
      <c r="IG46" s="48"/>
      <c r="IH46" s="48"/>
      <c r="II46" s="48"/>
      <c r="IJ46" s="48"/>
      <c r="IK46" s="48"/>
      <c r="IL46" s="48"/>
      <c r="IM46" s="48"/>
      <c r="IN46" s="48"/>
      <c r="IO46" s="48"/>
      <c r="IP46" s="48"/>
      <c r="IQ46" s="48"/>
    </row>
    <row r="47" s="30" customFormat="1" spans="1:251">
      <c r="A47" s="44">
        <v>44</v>
      </c>
      <c r="B47" s="45"/>
      <c r="C47" s="45"/>
      <c r="D47" s="45"/>
      <c r="E47" s="45"/>
      <c r="F47" s="4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>
        <v>2</v>
      </c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6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</row>
    <row r="48" s="30" customFormat="1" spans="1:251">
      <c r="A48" s="44">
        <v>45</v>
      </c>
      <c r="B48" s="45"/>
      <c r="C48" s="45"/>
      <c r="D48" s="45"/>
      <c r="E48" s="45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>
        <v>1</v>
      </c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6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  <c r="HG48" s="48"/>
      <c r="HH48" s="48"/>
      <c r="HI48" s="48"/>
      <c r="HJ48" s="48"/>
      <c r="HK48" s="48"/>
      <c r="HL48" s="48"/>
      <c r="HM48" s="48"/>
      <c r="HN48" s="48"/>
      <c r="HO48" s="48"/>
      <c r="HP48" s="48"/>
      <c r="HQ48" s="48"/>
      <c r="HR48" s="48"/>
      <c r="HS48" s="48"/>
      <c r="HT48" s="48"/>
      <c r="HU48" s="48"/>
      <c r="HV48" s="48"/>
      <c r="HW48" s="48"/>
      <c r="HX48" s="48"/>
      <c r="HY48" s="48"/>
      <c r="HZ48" s="48"/>
      <c r="IA48" s="48"/>
      <c r="IB48" s="48"/>
      <c r="IC48" s="48"/>
      <c r="ID48" s="48"/>
      <c r="IE48" s="48"/>
      <c r="IF48" s="48"/>
      <c r="IG48" s="48"/>
      <c r="IH48" s="48"/>
      <c r="II48" s="48"/>
      <c r="IJ48" s="48"/>
      <c r="IK48" s="48"/>
      <c r="IL48" s="48"/>
      <c r="IM48" s="48"/>
      <c r="IN48" s="48"/>
      <c r="IO48" s="48"/>
      <c r="IP48" s="48"/>
      <c r="IQ48" s="48"/>
    </row>
    <row r="49" s="30" customFormat="1" spans="1:251">
      <c r="A49" s="44">
        <v>46</v>
      </c>
      <c r="B49" s="45"/>
      <c r="C49" s="45"/>
      <c r="D49" s="45"/>
      <c r="E49" s="45"/>
      <c r="F49" s="4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>
        <v>1</v>
      </c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6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  <c r="IH49" s="48"/>
      <c r="II49" s="48"/>
      <c r="IJ49" s="48"/>
      <c r="IK49" s="48"/>
      <c r="IL49" s="48"/>
      <c r="IM49" s="48"/>
      <c r="IN49" s="48"/>
      <c r="IO49" s="48"/>
      <c r="IP49" s="48"/>
      <c r="IQ49" s="48"/>
    </row>
    <row r="50" s="30" customFormat="1" spans="1:251">
      <c r="A50" s="44">
        <v>47</v>
      </c>
      <c r="B50" s="45"/>
      <c r="C50" s="45"/>
      <c r="D50" s="45"/>
      <c r="E50" s="45"/>
      <c r="F50" s="46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>
        <v>1</v>
      </c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6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  <c r="HG50" s="48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</row>
    <row r="51" s="30" customFormat="1" spans="1:251">
      <c r="A51" s="44">
        <v>48</v>
      </c>
      <c r="B51" s="45"/>
      <c r="C51" s="45"/>
      <c r="D51" s="45"/>
      <c r="E51" s="45"/>
      <c r="F51" s="46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>
        <v>2</v>
      </c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6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</row>
    <row r="52" s="30" customFormat="1" spans="1:251">
      <c r="A52" s="44">
        <v>49</v>
      </c>
      <c r="B52" s="45"/>
      <c r="C52" s="45"/>
      <c r="D52" s="45"/>
      <c r="E52" s="45"/>
      <c r="F52" s="46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>
        <v>1</v>
      </c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6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  <c r="HG52" s="48"/>
      <c r="HH52" s="48"/>
      <c r="HI52" s="48"/>
      <c r="HJ52" s="48"/>
      <c r="HK52" s="48"/>
      <c r="HL52" s="48"/>
      <c r="HM52" s="48"/>
      <c r="HN52" s="48"/>
      <c r="HO52" s="48"/>
      <c r="HP52" s="48"/>
      <c r="HQ52" s="48"/>
      <c r="HR52" s="48"/>
      <c r="HS52" s="48"/>
      <c r="HT52" s="48"/>
      <c r="HU52" s="48"/>
      <c r="HV52" s="48"/>
      <c r="HW52" s="48"/>
      <c r="HX52" s="48"/>
      <c r="HY52" s="48"/>
      <c r="HZ52" s="48"/>
      <c r="IA52" s="48"/>
      <c r="IB52" s="48"/>
      <c r="IC52" s="48"/>
      <c r="ID52" s="48"/>
      <c r="IE52" s="48"/>
      <c r="IF52" s="48"/>
      <c r="IG52" s="48"/>
      <c r="IH52" s="48"/>
      <c r="II52" s="48"/>
      <c r="IJ52" s="48"/>
      <c r="IK52" s="48"/>
      <c r="IL52" s="48"/>
      <c r="IM52" s="48"/>
      <c r="IN52" s="48"/>
      <c r="IO52" s="48"/>
      <c r="IP52" s="48"/>
      <c r="IQ52" s="48"/>
    </row>
    <row r="53" s="30" customFormat="1" spans="1:251">
      <c r="A53" s="44">
        <v>50</v>
      </c>
      <c r="B53" s="45"/>
      <c r="C53" s="45"/>
      <c r="D53" s="45"/>
      <c r="E53" s="45"/>
      <c r="F53" s="46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>
        <v>1</v>
      </c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6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48"/>
      <c r="HJ53" s="48"/>
      <c r="HK53" s="48"/>
      <c r="HL53" s="48"/>
      <c r="HM53" s="48"/>
      <c r="HN53" s="48"/>
      <c r="HO53" s="48"/>
      <c r="HP53" s="48"/>
      <c r="HQ53" s="48"/>
      <c r="HR53" s="48"/>
      <c r="HS53" s="48"/>
      <c r="HT53" s="48"/>
      <c r="HU53" s="48"/>
      <c r="HV53" s="48"/>
      <c r="HW53" s="48"/>
      <c r="HX53" s="48"/>
      <c r="HY53" s="48"/>
      <c r="HZ53" s="48"/>
      <c r="IA53" s="48"/>
      <c r="IB53" s="48"/>
      <c r="IC53" s="48"/>
      <c r="ID53" s="48"/>
      <c r="IE53" s="48"/>
      <c r="IF53" s="48"/>
      <c r="IG53" s="48"/>
      <c r="IH53" s="48"/>
      <c r="II53" s="48"/>
      <c r="IJ53" s="48"/>
      <c r="IK53" s="48"/>
      <c r="IL53" s="48"/>
      <c r="IM53" s="48"/>
      <c r="IN53" s="48"/>
      <c r="IO53" s="48"/>
      <c r="IP53" s="48"/>
      <c r="IQ53" s="48"/>
    </row>
    <row r="54" s="30" customFormat="1" spans="1:251">
      <c r="A54" s="44">
        <v>51</v>
      </c>
      <c r="B54" s="45"/>
      <c r="C54" s="45"/>
      <c r="D54" s="45"/>
      <c r="E54" s="45"/>
      <c r="F54" s="4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>
        <v>1</v>
      </c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6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  <c r="HG54" s="48"/>
      <c r="HH54" s="48"/>
      <c r="HI54" s="48"/>
      <c r="HJ54" s="48"/>
      <c r="HK54" s="48"/>
      <c r="HL54" s="48"/>
      <c r="HM54" s="48"/>
      <c r="HN54" s="48"/>
      <c r="HO54" s="48"/>
      <c r="HP54" s="48"/>
      <c r="HQ54" s="48"/>
      <c r="HR54" s="48"/>
      <c r="HS54" s="48"/>
      <c r="HT54" s="48"/>
      <c r="HU54" s="48"/>
      <c r="HV54" s="48"/>
      <c r="HW54" s="48"/>
      <c r="HX54" s="48"/>
      <c r="HY54" s="48"/>
      <c r="HZ54" s="48"/>
      <c r="IA54" s="48"/>
      <c r="IB54" s="48"/>
      <c r="IC54" s="48"/>
      <c r="ID54" s="48"/>
      <c r="IE54" s="48"/>
      <c r="IF54" s="48"/>
      <c r="IG54" s="48"/>
      <c r="IH54" s="48"/>
      <c r="II54" s="48"/>
      <c r="IJ54" s="48"/>
      <c r="IK54" s="48"/>
      <c r="IL54" s="48"/>
      <c r="IM54" s="48"/>
      <c r="IN54" s="48"/>
      <c r="IO54" s="48"/>
      <c r="IP54" s="48"/>
      <c r="IQ54" s="48"/>
    </row>
    <row r="55" s="30" customFormat="1" spans="1:251">
      <c r="A55" s="44">
        <v>52</v>
      </c>
      <c r="B55" s="45"/>
      <c r="C55" s="45"/>
      <c r="D55" s="45"/>
      <c r="E55" s="45"/>
      <c r="F55" s="46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>
        <v>2</v>
      </c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6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  <c r="HG55" s="48"/>
      <c r="HH55" s="48"/>
      <c r="HI55" s="48"/>
      <c r="HJ55" s="48"/>
      <c r="HK55" s="48"/>
      <c r="HL55" s="48"/>
      <c r="HM55" s="48"/>
      <c r="HN55" s="48"/>
      <c r="HO55" s="48"/>
      <c r="HP55" s="48"/>
      <c r="HQ55" s="48"/>
      <c r="HR55" s="48"/>
      <c r="HS55" s="48"/>
      <c r="HT55" s="48"/>
      <c r="HU55" s="48"/>
      <c r="HV55" s="48"/>
      <c r="HW55" s="48"/>
      <c r="HX55" s="48"/>
      <c r="HY55" s="48"/>
      <c r="HZ55" s="48"/>
      <c r="IA55" s="48"/>
      <c r="IB55" s="48"/>
      <c r="IC55" s="48"/>
      <c r="ID55" s="48"/>
      <c r="IE55" s="48"/>
      <c r="IF55" s="48"/>
      <c r="IG55" s="48"/>
      <c r="IH55" s="48"/>
      <c r="II55" s="48"/>
      <c r="IJ55" s="48"/>
      <c r="IK55" s="48"/>
      <c r="IL55" s="48"/>
      <c r="IM55" s="48"/>
      <c r="IN55" s="48"/>
      <c r="IO55" s="48"/>
      <c r="IP55" s="48"/>
      <c r="IQ55" s="48"/>
    </row>
    <row r="56" s="30" customFormat="1" spans="1:251">
      <c r="A56" s="44">
        <v>53</v>
      </c>
      <c r="B56" s="45"/>
      <c r="C56" s="45"/>
      <c r="D56" s="45"/>
      <c r="E56" s="45"/>
      <c r="F56" s="46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>
        <v>2</v>
      </c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6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  <c r="HG56" s="48"/>
      <c r="HH56" s="48"/>
      <c r="HI56" s="48"/>
      <c r="HJ56" s="48"/>
      <c r="HK56" s="48"/>
      <c r="HL56" s="48"/>
      <c r="HM56" s="48"/>
      <c r="HN56" s="48"/>
      <c r="HO56" s="48"/>
      <c r="HP56" s="48"/>
      <c r="HQ56" s="48"/>
      <c r="HR56" s="48"/>
      <c r="HS56" s="48"/>
      <c r="HT56" s="48"/>
      <c r="HU56" s="48"/>
      <c r="HV56" s="48"/>
      <c r="HW56" s="48"/>
      <c r="HX56" s="48"/>
      <c r="HY56" s="48"/>
      <c r="HZ56" s="48"/>
      <c r="IA56" s="48"/>
      <c r="IB56" s="48"/>
      <c r="IC56" s="48"/>
      <c r="ID56" s="48"/>
      <c r="IE56" s="48"/>
      <c r="IF56" s="48"/>
      <c r="IG56" s="48"/>
      <c r="IH56" s="48"/>
      <c r="II56" s="48"/>
      <c r="IJ56" s="48"/>
      <c r="IK56" s="48"/>
      <c r="IL56" s="48"/>
      <c r="IM56" s="48"/>
      <c r="IN56" s="48"/>
      <c r="IO56" s="48"/>
      <c r="IP56" s="48"/>
      <c r="IQ56" s="48"/>
    </row>
    <row r="57" s="30" customFormat="1" spans="1:251">
      <c r="A57" s="44">
        <v>54</v>
      </c>
      <c r="B57" s="45"/>
      <c r="C57" s="45"/>
      <c r="D57" s="45"/>
      <c r="E57" s="45"/>
      <c r="F57" s="46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>
        <v>2</v>
      </c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6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</row>
    <row r="58" s="30" customFormat="1" spans="1:251">
      <c r="A58" s="44">
        <v>55</v>
      </c>
      <c r="B58" s="45"/>
      <c r="C58" s="45"/>
      <c r="D58" s="45"/>
      <c r="E58" s="45"/>
      <c r="F58" s="46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>
        <v>2</v>
      </c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6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48"/>
      <c r="HR58" s="48"/>
      <c r="HS58" s="48"/>
      <c r="HT58" s="48"/>
      <c r="HU58" s="48"/>
      <c r="HV58" s="48"/>
      <c r="HW58" s="48"/>
      <c r="HX58" s="48"/>
      <c r="HY58" s="48"/>
      <c r="HZ58" s="48"/>
      <c r="IA58" s="48"/>
      <c r="IB58" s="48"/>
      <c r="IC58" s="48"/>
      <c r="ID58" s="48"/>
      <c r="IE58" s="48"/>
      <c r="IF58" s="48"/>
      <c r="IG58" s="48"/>
      <c r="IH58" s="48"/>
      <c r="II58" s="48"/>
      <c r="IJ58" s="48"/>
      <c r="IK58" s="48"/>
      <c r="IL58" s="48"/>
      <c r="IM58" s="48"/>
      <c r="IN58" s="48"/>
      <c r="IO58" s="48"/>
      <c r="IP58" s="48"/>
      <c r="IQ58" s="48"/>
    </row>
    <row r="59" s="30" customFormat="1" spans="1:251">
      <c r="A59" s="44">
        <v>56</v>
      </c>
      <c r="B59" s="45"/>
      <c r="C59" s="45"/>
      <c r="D59" s="45"/>
      <c r="E59" s="45"/>
      <c r="F59" s="4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>
        <v>1</v>
      </c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6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48"/>
      <c r="HR59" s="48"/>
      <c r="HS59" s="48"/>
      <c r="HT59" s="48"/>
      <c r="HU59" s="48"/>
      <c r="HV59" s="48"/>
      <c r="HW59" s="48"/>
      <c r="HX59" s="48"/>
      <c r="HY59" s="48"/>
      <c r="HZ59" s="48"/>
      <c r="IA59" s="48"/>
      <c r="IB59" s="48"/>
      <c r="IC59" s="48"/>
      <c r="ID59" s="48"/>
      <c r="IE59" s="48"/>
      <c r="IF59" s="48"/>
      <c r="IG59" s="48"/>
      <c r="IH59" s="48"/>
      <c r="II59" s="48"/>
      <c r="IJ59" s="48"/>
      <c r="IK59" s="48"/>
      <c r="IL59" s="48"/>
      <c r="IM59" s="48"/>
      <c r="IN59" s="48"/>
      <c r="IO59" s="48"/>
      <c r="IP59" s="48"/>
      <c r="IQ59" s="48"/>
    </row>
    <row r="60" s="30" customFormat="1" spans="1:251">
      <c r="A60" s="44">
        <v>57</v>
      </c>
      <c r="B60" s="45"/>
      <c r="C60" s="45"/>
      <c r="D60" s="45"/>
      <c r="E60" s="45"/>
      <c r="F60" s="46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>
        <v>1</v>
      </c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6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8"/>
      <c r="IF60" s="48"/>
      <c r="IG60" s="48"/>
      <c r="IH60" s="48"/>
      <c r="II60" s="48"/>
      <c r="IJ60" s="48"/>
      <c r="IK60" s="48"/>
      <c r="IL60" s="48"/>
      <c r="IM60" s="48"/>
      <c r="IN60" s="48"/>
      <c r="IO60" s="48"/>
      <c r="IP60" s="48"/>
      <c r="IQ60" s="48"/>
    </row>
    <row r="61" s="30" customFormat="1" spans="1:251">
      <c r="A61" s="44">
        <v>58</v>
      </c>
      <c r="B61" s="45"/>
      <c r="C61" s="45"/>
      <c r="D61" s="45"/>
      <c r="E61" s="45"/>
      <c r="F61" s="46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>
        <v>1</v>
      </c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6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</row>
    <row r="62" s="30" customFormat="1" spans="1:251">
      <c r="A62" s="44">
        <v>59</v>
      </c>
      <c r="B62" s="45"/>
      <c r="C62" s="45"/>
      <c r="D62" s="45"/>
      <c r="E62" s="45"/>
      <c r="F62" s="46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>
        <v>1</v>
      </c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6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</row>
    <row r="63" s="30" customFormat="1" spans="1:251">
      <c r="A63" s="44">
        <v>60</v>
      </c>
      <c r="B63" s="45"/>
      <c r="C63" s="45"/>
      <c r="D63" s="45"/>
      <c r="E63" s="45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>
        <v>2</v>
      </c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6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  <c r="HG63" s="48"/>
      <c r="HH63" s="48"/>
      <c r="HI63" s="48"/>
      <c r="HJ63" s="48"/>
      <c r="HK63" s="48"/>
      <c r="HL63" s="48"/>
      <c r="HM63" s="48"/>
      <c r="HN63" s="48"/>
      <c r="HO63" s="48"/>
      <c r="HP63" s="48"/>
      <c r="HQ63" s="48"/>
      <c r="HR63" s="48"/>
      <c r="HS63" s="48"/>
      <c r="HT63" s="48"/>
      <c r="HU63" s="48"/>
      <c r="HV63" s="48"/>
      <c r="HW63" s="48"/>
      <c r="HX63" s="48"/>
      <c r="HY63" s="48"/>
      <c r="HZ63" s="48"/>
      <c r="IA63" s="48"/>
      <c r="IB63" s="48"/>
      <c r="IC63" s="48"/>
      <c r="ID63" s="48"/>
      <c r="IE63" s="48"/>
      <c r="IF63" s="48"/>
      <c r="IG63" s="48"/>
      <c r="IH63" s="48"/>
      <c r="II63" s="48"/>
      <c r="IJ63" s="48"/>
      <c r="IK63" s="48"/>
      <c r="IL63" s="48"/>
      <c r="IM63" s="48"/>
      <c r="IN63" s="48"/>
      <c r="IO63" s="48"/>
      <c r="IP63" s="48"/>
      <c r="IQ63" s="48"/>
    </row>
    <row r="64" s="30" customFormat="1" spans="1:251">
      <c r="A64" s="44">
        <v>61</v>
      </c>
      <c r="B64" s="45"/>
      <c r="C64" s="45"/>
      <c r="D64" s="45"/>
      <c r="E64" s="45"/>
      <c r="F64" s="4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>
        <v>1</v>
      </c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6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  <c r="HI64" s="48"/>
      <c r="HJ64" s="48"/>
      <c r="HK64" s="48"/>
      <c r="HL64" s="48"/>
      <c r="HM64" s="48"/>
      <c r="HN64" s="48"/>
      <c r="HO64" s="48"/>
      <c r="HP64" s="48"/>
      <c r="HQ64" s="48"/>
      <c r="HR64" s="48"/>
      <c r="HS64" s="48"/>
      <c r="HT64" s="48"/>
      <c r="HU64" s="48"/>
      <c r="HV64" s="48"/>
      <c r="HW64" s="48"/>
      <c r="HX64" s="48"/>
      <c r="HY64" s="48"/>
      <c r="HZ64" s="48"/>
      <c r="IA64" s="48"/>
      <c r="IB64" s="48"/>
      <c r="IC64" s="48"/>
      <c r="ID64" s="48"/>
      <c r="IE64" s="48"/>
      <c r="IF64" s="48"/>
      <c r="IG64" s="48"/>
      <c r="IH64" s="48"/>
      <c r="II64" s="48"/>
      <c r="IJ64" s="48"/>
      <c r="IK64" s="48"/>
      <c r="IL64" s="48"/>
      <c r="IM64" s="48"/>
      <c r="IN64" s="48"/>
      <c r="IO64" s="48"/>
      <c r="IP64" s="48"/>
      <c r="IQ64" s="48"/>
    </row>
    <row r="65" s="30" customFormat="1" spans="1:251">
      <c r="A65" s="44">
        <v>62</v>
      </c>
      <c r="B65" s="45"/>
      <c r="C65" s="45"/>
      <c r="D65" s="45"/>
      <c r="E65" s="45"/>
      <c r="F65" s="4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>
        <v>2</v>
      </c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6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48"/>
      <c r="HR65" s="48"/>
      <c r="HS65" s="48"/>
      <c r="HT65" s="48"/>
      <c r="HU65" s="48"/>
      <c r="HV65" s="48"/>
      <c r="HW65" s="48"/>
      <c r="HX65" s="48"/>
      <c r="HY65" s="48"/>
      <c r="HZ65" s="48"/>
      <c r="IA65" s="48"/>
      <c r="IB65" s="48"/>
      <c r="IC65" s="48"/>
      <c r="ID65" s="48"/>
      <c r="IE65" s="48"/>
      <c r="IF65" s="48"/>
      <c r="IG65" s="48"/>
      <c r="IH65" s="48"/>
      <c r="II65" s="48"/>
      <c r="IJ65" s="48"/>
      <c r="IK65" s="48"/>
      <c r="IL65" s="48"/>
      <c r="IM65" s="48"/>
      <c r="IN65" s="48"/>
      <c r="IO65" s="48"/>
      <c r="IP65" s="48"/>
      <c r="IQ65" s="48"/>
    </row>
    <row r="66" s="30" customFormat="1" spans="1:251">
      <c r="A66" s="44">
        <v>63</v>
      </c>
      <c r="B66" s="45"/>
      <c r="C66" s="45"/>
      <c r="D66" s="45"/>
      <c r="E66" s="45"/>
      <c r="F66" s="46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>
        <v>2</v>
      </c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6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  <c r="HI66" s="48"/>
      <c r="HJ66" s="48"/>
      <c r="HK66" s="48"/>
      <c r="HL66" s="48"/>
      <c r="HM66" s="48"/>
      <c r="HN66" s="48"/>
      <c r="HO66" s="48"/>
      <c r="HP66" s="48"/>
      <c r="HQ66" s="48"/>
      <c r="HR66" s="48"/>
      <c r="HS66" s="48"/>
      <c r="HT66" s="48"/>
      <c r="HU66" s="48"/>
      <c r="HV66" s="48"/>
      <c r="HW66" s="48"/>
      <c r="HX66" s="48"/>
      <c r="HY66" s="48"/>
      <c r="HZ66" s="48"/>
      <c r="IA66" s="48"/>
      <c r="IB66" s="48"/>
      <c r="IC66" s="48"/>
      <c r="ID66" s="48"/>
      <c r="IE66" s="48"/>
      <c r="IF66" s="48"/>
      <c r="IG66" s="48"/>
      <c r="IH66" s="48"/>
      <c r="II66" s="48"/>
      <c r="IJ66" s="48"/>
      <c r="IK66" s="48"/>
      <c r="IL66" s="48"/>
      <c r="IM66" s="48"/>
      <c r="IN66" s="48"/>
      <c r="IO66" s="48"/>
      <c r="IP66" s="48"/>
      <c r="IQ66" s="48"/>
    </row>
    <row r="67" s="30" customFormat="1" spans="1:251">
      <c r="A67" s="44">
        <v>64</v>
      </c>
      <c r="B67" s="45"/>
      <c r="C67" s="45"/>
      <c r="D67" s="45"/>
      <c r="E67" s="45"/>
      <c r="F67" s="46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>
        <v>2</v>
      </c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6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</row>
    <row r="68" s="30" customFormat="1" spans="1:251">
      <c r="A68" s="44">
        <v>65</v>
      </c>
      <c r="B68" s="45"/>
      <c r="C68" s="45"/>
      <c r="D68" s="45"/>
      <c r="E68" s="45"/>
      <c r="F68" s="46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>
        <v>2</v>
      </c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6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  <c r="HG68" s="48"/>
      <c r="HH68" s="48"/>
      <c r="HI68" s="48"/>
      <c r="HJ68" s="48"/>
      <c r="HK68" s="48"/>
      <c r="HL68" s="48"/>
      <c r="HM68" s="48"/>
      <c r="HN68" s="48"/>
      <c r="HO68" s="48"/>
      <c r="HP68" s="48"/>
      <c r="HQ68" s="48"/>
      <c r="HR68" s="48"/>
      <c r="HS68" s="48"/>
      <c r="HT68" s="48"/>
      <c r="HU68" s="48"/>
      <c r="HV68" s="48"/>
      <c r="HW68" s="48"/>
      <c r="HX68" s="48"/>
      <c r="HY68" s="48"/>
      <c r="HZ68" s="48"/>
      <c r="IA68" s="48"/>
      <c r="IB68" s="48"/>
      <c r="IC68" s="48"/>
      <c r="ID68" s="48"/>
      <c r="IE68" s="48"/>
      <c r="IF68" s="48"/>
      <c r="IG68" s="48"/>
      <c r="IH68" s="48"/>
      <c r="II68" s="48"/>
      <c r="IJ68" s="48"/>
      <c r="IK68" s="48"/>
      <c r="IL68" s="48"/>
      <c r="IM68" s="48"/>
      <c r="IN68" s="48"/>
      <c r="IO68" s="48"/>
      <c r="IP68" s="48"/>
      <c r="IQ68" s="48"/>
    </row>
    <row r="69" s="30" customFormat="1" spans="1:251">
      <c r="A69" s="44">
        <v>66</v>
      </c>
      <c r="B69" s="45"/>
      <c r="C69" s="45"/>
      <c r="D69" s="45"/>
      <c r="E69" s="45"/>
      <c r="F69" s="46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>
        <v>1</v>
      </c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6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  <c r="HG69" s="48"/>
      <c r="HH69" s="48"/>
      <c r="HI69" s="48"/>
      <c r="HJ69" s="48"/>
      <c r="HK69" s="48"/>
      <c r="HL69" s="48"/>
      <c r="HM69" s="48"/>
      <c r="HN69" s="48"/>
      <c r="HO69" s="48"/>
      <c r="HP69" s="48"/>
      <c r="HQ69" s="48"/>
      <c r="HR69" s="48"/>
      <c r="HS69" s="48"/>
      <c r="HT69" s="48"/>
      <c r="HU69" s="48"/>
      <c r="HV69" s="48"/>
      <c r="HW69" s="48"/>
      <c r="HX69" s="48"/>
      <c r="HY69" s="48"/>
      <c r="HZ69" s="48"/>
      <c r="IA69" s="48"/>
      <c r="IB69" s="48"/>
      <c r="IC69" s="48"/>
      <c r="ID69" s="48"/>
      <c r="IE69" s="48"/>
      <c r="IF69" s="48"/>
      <c r="IG69" s="48"/>
      <c r="IH69" s="48"/>
      <c r="II69" s="48"/>
      <c r="IJ69" s="48"/>
      <c r="IK69" s="48"/>
      <c r="IL69" s="48"/>
      <c r="IM69" s="48"/>
      <c r="IN69" s="48"/>
      <c r="IO69" s="48"/>
      <c r="IP69" s="48"/>
      <c r="IQ69" s="48"/>
    </row>
    <row r="70" s="30" customFormat="1" spans="1:251">
      <c r="A70" s="44">
        <v>67</v>
      </c>
      <c r="B70" s="45"/>
      <c r="C70" s="45"/>
      <c r="D70" s="45"/>
      <c r="E70" s="45"/>
      <c r="F70" s="46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>
        <v>1</v>
      </c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6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  <c r="HG70" s="48"/>
      <c r="HH70" s="48"/>
      <c r="HI70" s="48"/>
      <c r="HJ70" s="48"/>
      <c r="HK70" s="48"/>
      <c r="HL70" s="48"/>
      <c r="HM70" s="48"/>
      <c r="HN70" s="48"/>
      <c r="HO70" s="48"/>
      <c r="HP70" s="48"/>
      <c r="HQ70" s="48"/>
      <c r="HR70" s="48"/>
      <c r="HS70" s="48"/>
      <c r="HT70" s="48"/>
      <c r="HU70" s="48"/>
      <c r="HV70" s="48"/>
      <c r="HW70" s="48"/>
      <c r="HX70" s="48"/>
      <c r="HY70" s="48"/>
      <c r="HZ70" s="48"/>
      <c r="IA70" s="48"/>
      <c r="IB70" s="48"/>
      <c r="IC70" s="48"/>
      <c r="ID70" s="48"/>
      <c r="IE70" s="48"/>
      <c r="IF70" s="48"/>
      <c r="IG70" s="48"/>
      <c r="IH70" s="48"/>
      <c r="II70" s="48"/>
      <c r="IJ70" s="48"/>
      <c r="IK70" s="48"/>
      <c r="IL70" s="48"/>
      <c r="IM70" s="48"/>
      <c r="IN70" s="48"/>
      <c r="IO70" s="48"/>
      <c r="IP70" s="48"/>
      <c r="IQ70" s="48"/>
    </row>
    <row r="71" s="30" customFormat="1" spans="1:251">
      <c r="A71" s="44">
        <v>68</v>
      </c>
      <c r="B71" s="45"/>
      <c r="C71" s="45"/>
      <c r="D71" s="45"/>
      <c r="E71" s="45"/>
      <c r="F71" s="4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>
        <v>2</v>
      </c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6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  <c r="HG71" s="48"/>
      <c r="HH71" s="48"/>
      <c r="HI71" s="48"/>
      <c r="HJ71" s="48"/>
      <c r="HK71" s="48"/>
      <c r="HL71" s="48"/>
      <c r="HM71" s="48"/>
      <c r="HN71" s="48"/>
      <c r="HO71" s="48"/>
      <c r="HP71" s="48"/>
      <c r="HQ71" s="48"/>
      <c r="HR71" s="48"/>
      <c r="HS71" s="48"/>
      <c r="HT71" s="48"/>
      <c r="HU71" s="48"/>
      <c r="HV71" s="48"/>
      <c r="HW71" s="48"/>
      <c r="HX71" s="48"/>
      <c r="HY71" s="48"/>
      <c r="HZ71" s="48"/>
      <c r="IA71" s="48"/>
      <c r="IB71" s="48"/>
      <c r="IC71" s="48"/>
      <c r="ID71" s="48"/>
      <c r="IE71" s="48"/>
      <c r="IF71" s="48"/>
      <c r="IG71" s="48"/>
      <c r="IH71" s="48"/>
      <c r="II71" s="48"/>
      <c r="IJ71" s="48"/>
      <c r="IK71" s="48"/>
      <c r="IL71" s="48"/>
      <c r="IM71" s="48"/>
      <c r="IN71" s="48"/>
      <c r="IO71" s="48"/>
      <c r="IP71" s="48"/>
      <c r="IQ71" s="48"/>
    </row>
    <row r="72" s="30" customFormat="1" spans="1:251">
      <c r="A72" s="44">
        <v>69</v>
      </c>
      <c r="B72" s="45"/>
      <c r="C72" s="45"/>
      <c r="D72" s="45"/>
      <c r="E72" s="45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>
        <v>1</v>
      </c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6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</row>
    <row r="73" s="30" customFormat="1" spans="1:251">
      <c r="A73" s="44">
        <v>70</v>
      </c>
      <c r="B73" s="45"/>
      <c r="C73" s="45"/>
      <c r="D73" s="45"/>
      <c r="E73" s="45"/>
      <c r="F73" s="46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>
        <v>2</v>
      </c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6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  <c r="HG73" s="48"/>
      <c r="HH73" s="48"/>
      <c r="HI73" s="48"/>
      <c r="HJ73" s="48"/>
      <c r="HK73" s="48"/>
      <c r="HL73" s="48"/>
      <c r="HM73" s="48"/>
      <c r="HN73" s="48"/>
      <c r="HO73" s="48"/>
      <c r="HP73" s="48"/>
      <c r="HQ73" s="48"/>
      <c r="HR73" s="48"/>
      <c r="HS73" s="48"/>
      <c r="HT73" s="48"/>
      <c r="HU73" s="48"/>
      <c r="HV73" s="48"/>
      <c r="HW73" s="48"/>
      <c r="HX73" s="48"/>
      <c r="HY73" s="48"/>
      <c r="HZ73" s="48"/>
      <c r="IA73" s="48"/>
      <c r="IB73" s="48"/>
      <c r="IC73" s="48"/>
      <c r="ID73" s="48"/>
      <c r="IE73" s="48"/>
      <c r="IF73" s="48"/>
      <c r="IG73" s="48"/>
      <c r="IH73" s="48"/>
      <c r="II73" s="48"/>
      <c r="IJ73" s="48"/>
      <c r="IK73" s="48"/>
      <c r="IL73" s="48"/>
      <c r="IM73" s="48"/>
      <c r="IN73" s="48"/>
      <c r="IO73" s="48"/>
      <c r="IP73" s="48"/>
      <c r="IQ73" s="48"/>
    </row>
    <row r="74" s="30" customFormat="1" spans="1:251">
      <c r="A74" s="44">
        <v>71</v>
      </c>
      <c r="B74" s="45"/>
      <c r="C74" s="45"/>
      <c r="D74" s="45"/>
      <c r="E74" s="45"/>
      <c r="F74" s="46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>
        <v>1</v>
      </c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6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  <c r="HG74" s="48"/>
      <c r="HH74" s="48"/>
      <c r="HI74" s="48"/>
      <c r="HJ74" s="48"/>
      <c r="HK74" s="48"/>
      <c r="HL74" s="48"/>
      <c r="HM74" s="48"/>
      <c r="HN74" s="48"/>
      <c r="HO74" s="48"/>
      <c r="HP74" s="48"/>
      <c r="HQ74" s="48"/>
      <c r="HR74" s="48"/>
      <c r="HS74" s="48"/>
      <c r="HT74" s="48"/>
      <c r="HU74" s="48"/>
      <c r="HV74" s="48"/>
      <c r="HW74" s="48"/>
      <c r="HX74" s="48"/>
      <c r="HY74" s="48"/>
      <c r="HZ74" s="48"/>
      <c r="IA74" s="48"/>
      <c r="IB74" s="48"/>
      <c r="IC74" s="48"/>
      <c r="ID74" s="48"/>
      <c r="IE74" s="48"/>
      <c r="IF74" s="48"/>
      <c r="IG74" s="48"/>
      <c r="IH74" s="48"/>
      <c r="II74" s="48"/>
      <c r="IJ74" s="48"/>
      <c r="IK74" s="48"/>
      <c r="IL74" s="48"/>
      <c r="IM74" s="48"/>
      <c r="IN74" s="48"/>
      <c r="IO74" s="48"/>
      <c r="IP74" s="48"/>
      <c r="IQ74" s="48"/>
    </row>
    <row r="75" s="30" customFormat="1" spans="1:251">
      <c r="A75" s="44">
        <v>72</v>
      </c>
      <c r="B75" s="45"/>
      <c r="C75" s="45"/>
      <c r="D75" s="45"/>
      <c r="E75" s="45"/>
      <c r="F75" s="46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>
        <v>2</v>
      </c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6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  <c r="HT75" s="48"/>
      <c r="HU75" s="48"/>
      <c r="HV75" s="48"/>
      <c r="HW75" s="48"/>
      <c r="HX75" s="48"/>
      <c r="HY75" s="48"/>
      <c r="HZ75" s="48"/>
      <c r="IA75" s="48"/>
      <c r="IB75" s="48"/>
      <c r="IC75" s="48"/>
      <c r="ID75" s="48"/>
      <c r="IE75" s="48"/>
      <c r="IF75" s="48"/>
      <c r="IG75" s="48"/>
      <c r="IH75" s="48"/>
      <c r="II75" s="48"/>
      <c r="IJ75" s="48"/>
      <c r="IK75" s="48"/>
      <c r="IL75" s="48"/>
      <c r="IM75" s="48"/>
      <c r="IN75" s="48"/>
      <c r="IO75" s="48"/>
      <c r="IP75" s="48"/>
      <c r="IQ75" s="48"/>
    </row>
    <row r="76" s="30" customFormat="1" spans="1:251">
      <c r="A76" s="44">
        <v>73</v>
      </c>
      <c r="B76" s="45"/>
      <c r="C76" s="45"/>
      <c r="D76" s="45"/>
      <c r="E76" s="45"/>
      <c r="F76" s="4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>
        <v>1</v>
      </c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6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  <c r="HG76" s="48"/>
      <c r="HH76" s="48"/>
      <c r="HI76" s="48"/>
      <c r="HJ76" s="48"/>
      <c r="HK76" s="48"/>
      <c r="HL76" s="48"/>
      <c r="HM76" s="48"/>
      <c r="HN76" s="48"/>
      <c r="HO76" s="48"/>
      <c r="HP76" s="48"/>
      <c r="HQ76" s="48"/>
      <c r="HR76" s="48"/>
      <c r="HS76" s="48"/>
      <c r="HT76" s="48"/>
      <c r="HU76" s="48"/>
      <c r="HV76" s="48"/>
      <c r="HW76" s="48"/>
      <c r="HX76" s="48"/>
      <c r="HY76" s="48"/>
      <c r="HZ76" s="48"/>
      <c r="IA76" s="48"/>
      <c r="IB76" s="48"/>
      <c r="IC76" s="48"/>
      <c r="ID76" s="48"/>
      <c r="IE76" s="48"/>
      <c r="IF76" s="48"/>
      <c r="IG76" s="48"/>
      <c r="IH76" s="48"/>
      <c r="II76" s="48"/>
      <c r="IJ76" s="48"/>
      <c r="IK76" s="48"/>
      <c r="IL76" s="48"/>
      <c r="IM76" s="48"/>
      <c r="IN76" s="48"/>
      <c r="IO76" s="48"/>
      <c r="IP76" s="48"/>
      <c r="IQ76" s="48"/>
    </row>
    <row r="77" s="30" customFormat="1" spans="1:251">
      <c r="A77" s="44">
        <v>74</v>
      </c>
      <c r="B77" s="45"/>
      <c r="C77" s="45"/>
      <c r="D77" s="45"/>
      <c r="E77" s="45"/>
      <c r="F77" s="46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>
        <v>2</v>
      </c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6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</row>
    <row r="78" s="30" customFormat="1" spans="1:251">
      <c r="A78" s="44">
        <v>75</v>
      </c>
      <c r="B78" s="45"/>
      <c r="C78" s="45"/>
      <c r="D78" s="45"/>
      <c r="E78" s="45"/>
      <c r="F78" s="4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>
        <v>2</v>
      </c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6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  <c r="HG78" s="48"/>
      <c r="HH78" s="48"/>
      <c r="HI78" s="48"/>
      <c r="HJ78" s="48"/>
      <c r="HK78" s="48"/>
      <c r="HL78" s="48"/>
      <c r="HM78" s="48"/>
      <c r="HN78" s="48"/>
      <c r="HO78" s="48"/>
      <c r="HP78" s="48"/>
      <c r="HQ78" s="48"/>
      <c r="HR78" s="48"/>
      <c r="HS78" s="48"/>
      <c r="HT78" s="48"/>
      <c r="HU78" s="48"/>
      <c r="HV78" s="48"/>
      <c r="HW78" s="48"/>
      <c r="HX78" s="48"/>
      <c r="HY78" s="48"/>
      <c r="HZ78" s="48"/>
      <c r="IA78" s="48"/>
      <c r="IB78" s="48"/>
      <c r="IC78" s="48"/>
      <c r="ID78" s="48"/>
      <c r="IE78" s="48"/>
      <c r="IF78" s="48"/>
      <c r="IG78" s="48"/>
      <c r="IH78" s="48"/>
      <c r="II78" s="48"/>
      <c r="IJ78" s="48"/>
      <c r="IK78" s="48"/>
      <c r="IL78" s="48"/>
      <c r="IM78" s="48"/>
      <c r="IN78" s="48"/>
      <c r="IO78" s="48"/>
      <c r="IP78" s="48"/>
      <c r="IQ78" s="48"/>
    </row>
    <row r="79" s="30" customFormat="1" spans="1:251">
      <c r="A79" s="44">
        <v>76</v>
      </c>
      <c r="B79" s="45"/>
      <c r="C79" s="45"/>
      <c r="D79" s="45"/>
      <c r="E79" s="45"/>
      <c r="F79" s="4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>
        <v>1</v>
      </c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6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  <c r="HG79" s="48"/>
      <c r="HH79" s="48"/>
      <c r="HI79" s="48"/>
      <c r="HJ79" s="48"/>
      <c r="HK79" s="48"/>
      <c r="HL79" s="48"/>
      <c r="HM79" s="48"/>
      <c r="HN79" s="48"/>
      <c r="HO79" s="48"/>
      <c r="HP79" s="48"/>
      <c r="HQ79" s="48"/>
      <c r="HR79" s="48"/>
      <c r="HS79" s="48"/>
      <c r="HT79" s="48"/>
      <c r="HU79" s="48"/>
      <c r="HV79" s="48"/>
      <c r="HW79" s="48"/>
      <c r="HX79" s="48"/>
      <c r="HY79" s="48"/>
      <c r="HZ79" s="48"/>
      <c r="IA79" s="48"/>
      <c r="IB79" s="48"/>
      <c r="IC79" s="48"/>
      <c r="ID79" s="48"/>
      <c r="IE79" s="48"/>
      <c r="IF79" s="48"/>
      <c r="IG79" s="48"/>
      <c r="IH79" s="48"/>
      <c r="II79" s="48"/>
      <c r="IJ79" s="48"/>
      <c r="IK79" s="48"/>
      <c r="IL79" s="48"/>
      <c r="IM79" s="48"/>
      <c r="IN79" s="48"/>
      <c r="IO79" s="48"/>
      <c r="IP79" s="48"/>
      <c r="IQ79" s="48"/>
    </row>
    <row r="80" s="30" customFormat="1" spans="1:251">
      <c r="A80" s="44">
        <v>77</v>
      </c>
      <c r="B80" s="45"/>
      <c r="C80" s="45"/>
      <c r="D80" s="45"/>
      <c r="E80" s="45"/>
      <c r="F80" s="46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>
        <v>2</v>
      </c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6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  <c r="HG80" s="48"/>
      <c r="HH80" s="48"/>
      <c r="HI80" s="48"/>
      <c r="HJ80" s="48"/>
      <c r="HK80" s="48"/>
      <c r="HL80" s="48"/>
      <c r="HM80" s="48"/>
      <c r="HN80" s="48"/>
      <c r="HO80" s="48"/>
      <c r="HP80" s="48"/>
      <c r="HQ80" s="48"/>
      <c r="HR80" s="48"/>
      <c r="HS80" s="48"/>
      <c r="HT80" s="48"/>
      <c r="HU80" s="48"/>
      <c r="HV80" s="48"/>
      <c r="HW80" s="48"/>
      <c r="HX80" s="48"/>
      <c r="HY80" s="48"/>
      <c r="HZ80" s="48"/>
      <c r="IA80" s="48"/>
      <c r="IB80" s="48"/>
      <c r="IC80" s="48"/>
      <c r="ID80" s="48"/>
      <c r="IE80" s="48"/>
      <c r="IF80" s="48"/>
      <c r="IG80" s="48"/>
      <c r="IH80" s="48"/>
      <c r="II80" s="48"/>
      <c r="IJ80" s="48"/>
      <c r="IK80" s="48"/>
      <c r="IL80" s="48"/>
      <c r="IM80" s="48"/>
      <c r="IN80" s="48"/>
      <c r="IO80" s="48"/>
      <c r="IP80" s="48"/>
      <c r="IQ80" s="48"/>
    </row>
    <row r="81" s="30" customFormat="1" spans="1:251">
      <c r="A81" s="44">
        <v>78</v>
      </c>
      <c r="B81" s="45"/>
      <c r="C81" s="45"/>
      <c r="D81" s="45"/>
      <c r="E81" s="45"/>
      <c r="F81" s="46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>
        <v>1</v>
      </c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6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  <c r="HG81" s="48"/>
      <c r="HH81" s="48"/>
      <c r="HI81" s="48"/>
      <c r="HJ81" s="48"/>
      <c r="HK81" s="48"/>
      <c r="HL81" s="48"/>
      <c r="HM81" s="48"/>
      <c r="HN81" s="48"/>
      <c r="HO81" s="48"/>
      <c r="HP81" s="48"/>
      <c r="HQ81" s="48"/>
      <c r="HR81" s="48"/>
      <c r="HS81" s="48"/>
      <c r="HT81" s="48"/>
      <c r="HU81" s="48"/>
      <c r="HV81" s="48"/>
      <c r="HW81" s="48"/>
      <c r="HX81" s="48"/>
      <c r="HY81" s="48"/>
      <c r="HZ81" s="48"/>
      <c r="IA81" s="48"/>
      <c r="IB81" s="48"/>
      <c r="IC81" s="48"/>
      <c r="ID81" s="48"/>
      <c r="IE81" s="48"/>
      <c r="IF81" s="48"/>
      <c r="IG81" s="48"/>
      <c r="IH81" s="48"/>
      <c r="II81" s="48"/>
      <c r="IJ81" s="48"/>
      <c r="IK81" s="48"/>
      <c r="IL81" s="48"/>
      <c r="IM81" s="48"/>
      <c r="IN81" s="48"/>
      <c r="IO81" s="48"/>
      <c r="IP81" s="48"/>
      <c r="IQ81" s="48"/>
    </row>
    <row r="82" s="30" customFormat="1" spans="1:251">
      <c r="A82" s="44">
        <v>79</v>
      </c>
      <c r="B82" s="45"/>
      <c r="C82" s="45"/>
      <c r="D82" s="45"/>
      <c r="E82" s="45"/>
      <c r="F82" s="46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>
        <v>1</v>
      </c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6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  <c r="HG82" s="48"/>
      <c r="HH82" s="48"/>
      <c r="HI82" s="48"/>
      <c r="HJ82" s="48"/>
      <c r="HK82" s="48"/>
      <c r="HL82" s="48"/>
      <c r="HM82" s="48"/>
      <c r="HN82" s="48"/>
      <c r="HO82" s="48"/>
      <c r="HP82" s="48"/>
      <c r="HQ82" s="48"/>
      <c r="HR82" s="48"/>
      <c r="HS82" s="48"/>
      <c r="HT82" s="48"/>
      <c r="HU82" s="48"/>
      <c r="HV82" s="48"/>
      <c r="HW82" s="48"/>
      <c r="HX82" s="48"/>
      <c r="HY82" s="48"/>
      <c r="HZ82" s="48"/>
      <c r="IA82" s="48"/>
      <c r="IB82" s="48"/>
      <c r="IC82" s="48"/>
      <c r="ID82" s="48"/>
      <c r="IE82" s="48"/>
      <c r="IF82" s="48"/>
      <c r="IG82" s="48"/>
      <c r="IH82" s="48"/>
      <c r="II82" s="48"/>
      <c r="IJ82" s="48"/>
      <c r="IK82" s="48"/>
      <c r="IL82" s="48"/>
      <c r="IM82" s="48"/>
      <c r="IN82" s="48"/>
      <c r="IO82" s="48"/>
      <c r="IP82" s="48"/>
      <c r="IQ82" s="48"/>
    </row>
    <row r="83" s="30" customFormat="1" spans="1:251">
      <c r="A83" s="44">
        <v>80</v>
      </c>
      <c r="B83" s="45"/>
      <c r="C83" s="45"/>
      <c r="D83" s="45"/>
      <c r="E83" s="45"/>
      <c r="F83" s="46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>
        <v>1</v>
      </c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6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  <c r="HG83" s="48"/>
      <c r="HH83" s="48"/>
      <c r="HI83" s="48"/>
      <c r="HJ83" s="48"/>
      <c r="HK83" s="48"/>
      <c r="HL83" s="48"/>
      <c r="HM83" s="48"/>
      <c r="HN83" s="48"/>
      <c r="HO83" s="48"/>
      <c r="HP83" s="48"/>
      <c r="HQ83" s="48"/>
      <c r="HR83" s="48"/>
      <c r="HS83" s="48"/>
      <c r="HT83" s="48"/>
      <c r="HU83" s="48"/>
      <c r="HV83" s="48"/>
      <c r="HW83" s="48"/>
      <c r="HX83" s="48"/>
      <c r="HY83" s="48"/>
      <c r="HZ83" s="48"/>
      <c r="IA83" s="48"/>
      <c r="IB83" s="48"/>
      <c r="IC83" s="48"/>
      <c r="ID83" s="48"/>
      <c r="IE83" s="48"/>
      <c r="IF83" s="48"/>
      <c r="IG83" s="48"/>
      <c r="IH83" s="48"/>
      <c r="II83" s="48"/>
      <c r="IJ83" s="48"/>
      <c r="IK83" s="48"/>
      <c r="IL83" s="48"/>
      <c r="IM83" s="48"/>
      <c r="IN83" s="48"/>
      <c r="IO83" s="48"/>
      <c r="IP83" s="48"/>
      <c r="IQ83" s="48"/>
    </row>
    <row r="84" s="30" customFormat="1" spans="1:251">
      <c r="A84" s="44">
        <v>81</v>
      </c>
      <c r="B84" s="45"/>
      <c r="C84" s="45"/>
      <c r="D84" s="45"/>
      <c r="E84" s="45"/>
      <c r="F84" s="46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>
        <v>1</v>
      </c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6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  <c r="HG84" s="48"/>
      <c r="HH84" s="48"/>
      <c r="HI84" s="48"/>
      <c r="HJ84" s="48"/>
      <c r="HK84" s="48"/>
      <c r="HL84" s="48"/>
      <c r="HM84" s="48"/>
      <c r="HN84" s="48"/>
      <c r="HO84" s="48"/>
      <c r="HP84" s="48"/>
      <c r="HQ84" s="48"/>
      <c r="HR84" s="48"/>
      <c r="HS84" s="48"/>
      <c r="HT84" s="48"/>
      <c r="HU84" s="48"/>
      <c r="HV84" s="48"/>
      <c r="HW84" s="48"/>
      <c r="HX84" s="48"/>
      <c r="HY84" s="48"/>
      <c r="HZ84" s="48"/>
      <c r="IA84" s="48"/>
      <c r="IB84" s="48"/>
      <c r="IC84" s="48"/>
      <c r="ID84" s="48"/>
      <c r="IE84" s="48"/>
      <c r="IF84" s="48"/>
      <c r="IG84" s="48"/>
      <c r="IH84" s="48"/>
      <c r="II84" s="48"/>
      <c r="IJ84" s="48"/>
      <c r="IK84" s="48"/>
      <c r="IL84" s="48"/>
      <c r="IM84" s="48"/>
      <c r="IN84" s="48"/>
      <c r="IO84" s="48"/>
      <c r="IP84" s="48"/>
      <c r="IQ84" s="48"/>
    </row>
    <row r="85" s="30" customFormat="1" spans="1:251">
      <c r="A85" s="44">
        <v>82</v>
      </c>
      <c r="B85" s="45"/>
      <c r="C85" s="45"/>
      <c r="D85" s="45"/>
      <c r="E85" s="45"/>
      <c r="F85" s="46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>
        <v>2</v>
      </c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6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  <c r="HG85" s="48"/>
      <c r="HH85" s="48"/>
      <c r="HI85" s="48"/>
      <c r="HJ85" s="48"/>
      <c r="HK85" s="48"/>
      <c r="HL85" s="48"/>
      <c r="HM85" s="48"/>
      <c r="HN85" s="48"/>
      <c r="HO85" s="48"/>
      <c r="HP85" s="48"/>
      <c r="HQ85" s="48"/>
      <c r="HR85" s="48"/>
      <c r="HS85" s="48"/>
      <c r="HT85" s="48"/>
      <c r="HU85" s="48"/>
      <c r="HV85" s="48"/>
      <c r="HW85" s="48"/>
      <c r="HX85" s="48"/>
      <c r="HY85" s="48"/>
      <c r="HZ85" s="48"/>
      <c r="IA85" s="48"/>
      <c r="IB85" s="48"/>
      <c r="IC85" s="48"/>
      <c r="ID85" s="48"/>
      <c r="IE85" s="48"/>
      <c r="IF85" s="48"/>
      <c r="IG85" s="48"/>
      <c r="IH85" s="48"/>
      <c r="II85" s="48"/>
      <c r="IJ85" s="48"/>
      <c r="IK85" s="48"/>
      <c r="IL85" s="48"/>
      <c r="IM85" s="48"/>
      <c r="IN85" s="48"/>
      <c r="IO85" s="48"/>
      <c r="IP85" s="48"/>
      <c r="IQ85" s="48"/>
    </row>
    <row r="86" s="30" customFormat="1" spans="1:251">
      <c r="A86" s="44">
        <v>83</v>
      </c>
      <c r="B86" s="45"/>
      <c r="C86" s="45"/>
      <c r="D86" s="45"/>
      <c r="E86" s="45"/>
      <c r="F86" s="46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>
        <v>2</v>
      </c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6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  <c r="HG86" s="48"/>
      <c r="HH86" s="48"/>
      <c r="HI86" s="48"/>
      <c r="HJ86" s="48"/>
      <c r="HK86" s="48"/>
      <c r="HL86" s="48"/>
      <c r="HM86" s="48"/>
      <c r="HN86" s="48"/>
      <c r="HO86" s="48"/>
      <c r="HP86" s="48"/>
      <c r="HQ86" s="48"/>
      <c r="HR86" s="48"/>
      <c r="HS86" s="48"/>
      <c r="HT86" s="48"/>
      <c r="HU86" s="48"/>
      <c r="HV86" s="48"/>
      <c r="HW86" s="48"/>
      <c r="HX86" s="48"/>
      <c r="HY86" s="48"/>
      <c r="HZ86" s="48"/>
      <c r="IA86" s="48"/>
      <c r="IB86" s="48"/>
      <c r="IC86" s="48"/>
      <c r="ID86" s="48"/>
      <c r="IE86" s="48"/>
      <c r="IF86" s="48"/>
      <c r="IG86" s="48"/>
      <c r="IH86" s="48"/>
      <c r="II86" s="48"/>
      <c r="IJ86" s="48"/>
      <c r="IK86" s="48"/>
      <c r="IL86" s="48"/>
      <c r="IM86" s="48"/>
      <c r="IN86" s="48"/>
      <c r="IO86" s="48"/>
      <c r="IP86" s="48"/>
      <c r="IQ86" s="48"/>
    </row>
    <row r="87" s="30" customFormat="1" spans="1:251">
      <c r="A87" s="44">
        <v>84</v>
      </c>
      <c r="B87" s="45"/>
      <c r="C87" s="45"/>
      <c r="D87" s="45"/>
      <c r="E87" s="45"/>
      <c r="F87" s="46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>
        <v>2</v>
      </c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6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  <c r="HG87" s="48"/>
      <c r="HH87" s="48"/>
      <c r="HI87" s="48"/>
      <c r="HJ87" s="48"/>
      <c r="HK87" s="48"/>
      <c r="HL87" s="48"/>
      <c r="HM87" s="48"/>
      <c r="HN87" s="48"/>
      <c r="HO87" s="48"/>
      <c r="HP87" s="48"/>
      <c r="HQ87" s="48"/>
      <c r="HR87" s="48"/>
      <c r="HS87" s="48"/>
      <c r="HT87" s="48"/>
      <c r="HU87" s="48"/>
      <c r="HV87" s="48"/>
      <c r="HW87" s="48"/>
      <c r="HX87" s="48"/>
      <c r="HY87" s="48"/>
      <c r="HZ87" s="48"/>
      <c r="IA87" s="48"/>
      <c r="IB87" s="48"/>
      <c r="IC87" s="48"/>
      <c r="ID87" s="48"/>
      <c r="IE87" s="48"/>
      <c r="IF87" s="48"/>
      <c r="IG87" s="48"/>
      <c r="IH87" s="48"/>
      <c r="II87" s="48"/>
      <c r="IJ87" s="48"/>
      <c r="IK87" s="48"/>
      <c r="IL87" s="48"/>
      <c r="IM87" s="48"/>
      <c r="IN87" s="48"/>
      <c r="IO87" s="48"/>
      <c r="IP87" s="48"/>
      <c r="IQ87" s="48"/>
    </row>
    <row r="88" s="30" customFormat="1" spans="1:251">
      <c r="A88" s="44">
        <v>85</v>
      </c>
      <c r="B88" s="45"/>
      <c r="C88" s="45"/>
      <c r="D88" s="45"/>
      <c r="E88" s="45"/>
      <c r="F88" s="46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>
        <v>1</v>
      </c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6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</row>
    <row r="89" s="30" customFormat="1" spans="1:251">
      <c r="A89" s="44">
        <v>86</v>
      </c>
      <c r="B89" s="45"/>
      <c r="C89" s="45"/>
      <c r="D89" s="45"/>
      <c r="E89" s="45"/>
      <c r="F89" s="46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>
        <v>1</v>
      </c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6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  <c r="HG89" s="48"/>
      <c r="HH89" s="48"/>
      <c r="HI89" s="48"/>
      <c r="HJ89" s="48"/>
      <c r="HK89" s="48"/>
      <c r="HL89" s="48"/>
      <c r="HM89" s="48"/>
      <c r="HN89" s="48"/>
      <c r="HO89" s="48"/>
      <c r="HP89" s="48"/>
      <c r="HQ89" s="48"/>
      <c r="HR89" s="48"/>
      <c r="HS89" s="48"/>
      <c r="HT89" s="48"/>
      <c r="HU89" s="48"/>
      <c r="HV89" s="48"/>
      <c r="HW89" s="48"/>
      <c r="HX89" s="48"/>
      <c r="HY89" s="48"/>
      <c r="HZ89" s="48"/>
      <c r="IA89" s="48"/>
      <c r="IB89" s="48"/>
      <c r="IC89" s="48"/>
      <c r="ID89" s="48"/>
      <c r="IE89" s="48"/>
      <c r="IF89" s="48"/>
      <c r="IG89" s="48"/>
      <c r="IH89" s="48"/>
      <c r="II89" s="48"/>
      <c r="IJ89" s="48"/>
      <c r="IK89" s="48"/>
      <c r="IL89" s="48"/>
      <c r="IM89" s="48"/>
      <c r="IN89" s="48"/>
      <c r="IO89" s="48"/>
      <c r="IP89" s="48"/>
      <c r="IQ89" s="48"/>
    </row>
    <row r="90" s="30" customFormat="1" spans="1:251">
      <c r="A90" s="44">
        <v>87</v>
      </c>
      <c r="B90" s="45"/>
      <c r="C90" s="45"/>
      <c r="D90" s="45"/>
      <c r="E90" s="45"/>
      <c r="F90" s="46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>
        <v>2</v>
      </c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6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  <c r="HG90" s="48"/>
      <c r="HH90" s="48"/>
      <c r="HI90" s="48"/>
      <c r="HJ90" s="48"/>
      <c r="HK90" s="48"/>
      <c r="HL90" s="48"/>
      <c r="HM90" s="48"/>
      <c r="HN90" s="48"/>
      <c r="HO90" s="48"/>
      <c r="HP90" s="48"/>
      <c r="HQ90" s="48"/>
      <c r="HR90" s="48"/>
      <c r="HS90" s="48"/>
      <c r="HT90" s="48"/>
      <c r="HU90" s="48"/>
      <c r="HV90" s="48"/>
      <c r="HW90" s="48"/>
      <c r="HX90" s="48"/>
      <c r="HY90" s="48"/>
      <c r="HZ90" s="48"/>
      <c r="IA90" s="48"/>
      <c r="IB90" s="48"/>
      <c r="IC90" s="48"/>
      <c r="ID90" s="48"/>
      <c r="IE90" s="48"/>
      <c r="IF90" s="48"/>
      <c r="IG90" s="48"/>
      <c r="IH90" s="48"/>
      <c r="II90" s="48"/>
      <c r="IJ90" s="48"/>
      <c r="IK90" s="48"/>
      <c r="IL90" s="48"/>
      <c r="IM90" s="48"/>
      <c r="IN90" s="48"/>
      <c r="IO90" s="48"/>
      <c r="IP90" s="48"/>
      <c r="IQ90" s="48"/>
    </row>
    <row r="91" s="30" customFormat="1" spans="1:251">
      <c r="A91" s="44">
        <v>88</v>
      </c>
      <c r="B91" s="45"/>
      <c r="C91" s="45"/>
      <c r="D91" s="45"/>
      <c r="E91" s="45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>
        <v>1</v>
      </c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6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  <c r="HG91" s="48"/>
      <c r="HH91" s="48"/>
      <c r="HI91" s="48"/>
      <c r="HJ91" s="48"/>
      <c r="HK91" s="48"/>
      <c r="HL91" s="48"/>
      <c r="HM91" s="48"/>
      <c r="HN91" s="48"/>
      <c r="HO91" s="48"/>
      <c r="HP91" s="48"/>
      <c r="HQ91" s="48"/>
      <c r="HR91" s="48"/>
      <c r="HS91" s="48"/>
      <c r="HT91" s="48"/>
      <c r="HU91" s="48"/>
      <c r="HV91" s="48"/>
      <c r="HW91" s="48"/>
      <c r="HX91" s="48"/>
      <c r="HY91" s="48"/>
      <c r="HZ91" s="48"/>
      <c r="IA91" s="48"/>
      <c r="IB91" s="48"/>
      <c r="IC91" s="48"/>
      <c r="ID91" s="48"/>
      <c r="IE91" s="48"/>
      <c r="IF91" s="48"/>
      <c r="IG91" s="48"/>
      <c r="IH91" s="48"/>
      <c r="II91" s="48"/>
      <c r="IJ91" s="48"/>
      <c r="IK91" s="48"/>
      <c r="IL91" s="48"/>
      <c r="IM91" s="48"/>
      <c r="IN91" s="48"/>
      <c r="IO91" s="48"/>
      <c r="IP91" s="48"/>
      <c r="IQ91" s="48"/>
    </row>
    <row r="92" s="30" customFormat="1" spans="1:251">
      <c r="A92" s="44">
        <v>89</v>
      </c>
      <c r="B92" s="45"/>
      <c r="C92" s="45"/>
      <c r="D92" s="45"/>
      <c r="E92" s="45"/>
      <c r="F92" s="46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>
        <v>1</v>
      </c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6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  <c r="HG92" s="48"/>
      <c r="HH92" s="48"/>
      <c r="HI92" s="48"/>
      <c r="HJ92" s="48"/>
      <c r="HK92" s="48"/>
      <c r="HL92" s="48"/>
      <c r="HM92" s="48"/>
      <c r="HN92" s="48"/>
      <c r="HO92" s="48"/>
      <c r="HP92" s="48"/>
      <c r="HQ92" s="48"/>
      <c r="HR92" s="48"/>
      <c r="HS92" s="48"/>
      <c r="HT92" s="48"/>
      <c r="HU92" s="48"/>
      <c r="HV92" s="48"/>
      <c r="HW92" s="48"/>
      <c r="HX92" s="48"/>
      <c r="HY92" s="48"/>
      <c r="HZ92" s="48"/>
      <c r="IA92" s="48"/>
      <c r="IB92" s="48"/>
      <c r="IC92" s="48"/>
      <c r="ID92" s="48"/>
      <c r="IE92" s="48"/>
      <c r="IF92" s="48"/>
      <c r="IG92" s="48"/>
      <c r="IH92" s="48"/>
      <c r="II92" s="48"/>
      <c r="IJ92" s="48"/>
      <c r="IK92" s="48"/>
      <c r="IL92" s="48"/>
      <c r="IM92" s="48"/>
      <c r="IN92" s="48"/>
      <c r="IO92" s="48"/>
      <c r="IP92" s="48"/>
      <c r="IQ92" s="48"/>
    </row>
    <row r="93" s="31" customFormat="1" spans="1:251">
      <c r="A93" s="44">
        <v>90</v>
      </c>
      <c r="B93" s="45"/>
      <c r="C93" s="45"/>
      <c r="D93" s="45"/>
      <c r="E93" s="45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>
        <v>1</v>
      </c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55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  <c r="HG93" s="48"/>
      <c r="HH93" s="48"/>
      <c r="HI93" s="48"/>
      <c r="HJ93" s="48"/>
      <c r="HK93" s="48"/>
      <c r="HL93" s="48"/>
      <c r="HM93" s="48"/>
      <c r="HN93" s="48"/>
      <c r="HO93" s="48"/>
      <c r="HP93" s="48"/>
      <c r="HQ93" s="48"/>
      <c r="HR93" s="48"/>
      <c r="HS93" s="48"/>
      <c r="HT93" s="48"/>
      <c r="HU93" s="48"/>
      <c r="HV93" s="48"/>
      <c r="HW93" s="48"/>
      <c r="HX93" s="48"/>
      <c r="HY93" s="48"/>
      <c r="HZ93" s="48"/>
      <c r="IA93" s="48"/>
      <c r="IB93" s="48"/>
      <c r="IC93" s="48"/>
      <c r="ID93" s="48"/>
      <c r="IE93" s="48"/>
      <c r="IF93" s="48"/>
      <c r="IG93" s="48"/>
      <c r="IH93" s="48"/>
      <c r="II93" s="48"/>
      <c r="IJ93" s="48"/>
      <c r="IK93" s="48"/>
      <c r="IL93" s="48"/>
      <c r="IM93" s="48"/>
      <c r="IN93" s="48"/>
      <c r="IO93" s="48"/>
      <c r="IP93" s="48"/>
      <c r="IQ93" s="48"/>
    </row>
    <row r="94" ht="43.5" customHeight="1" spans="1:251">
      <c r="A94" s="50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</row>
    <row r="95" s="32" customFormat="1" ht="11.25" customHeight="1" spans="1:256">
      <c r="A95" s="35" t="s">
        <v>111</v>
      </c>
      <c r="B95" s="36">
        <f>COUNTIF(B92,"=2")+COUNTIF(B81,"=2")+COUNTIF(B70,"=2")+COUNTIF(B59,"=2")+COUNTIF(B48,"=2")+COUNTIF(B37,"=2")+COUNTIF(B26,"=2")+COUNTIF(B15,"=2")+COUNTIF(B4,"=2")</f>
        <v>0</v>
      </c>
      <c r="C95" s="36">
        <f t="shared" ref="C95:AW95" si="0">COUNTIF(C92,"=2")+COUNTIF(C81,"=2")+COUNTIF(C70,"=2")+COUNTIF(C59,"=2")+COUNTIF(C48,"=2")+COUNTIF(C37,"=2")+COUNTIF(C26,"=2")+COUNTIF(C15,"=2")+COUNTIF(C4,"=2")</f>
        <v>0</v>
      </c>
      <c r="D95" s="36">
        <f t="shared" si="0"/>
        <v>0</v>
      </c>
      <c r="E95" s="36" t="e">
        <f>COUNTIF(#REF!,"=2")+COUNTIF(#REF!,"=2")+COUNTIF(#REF!,"=2")+COUNTIF(#REF!,"=2")+COUNTIF(#REF!,"=2")+COUNTIF(#REF!,"=2")+COUNTIF(#REF!,"=2")+COUNTIF(#REF!,"=2")+COUNTIF(#REF!,"=2")</f>
        <v>#REF!</v>
      </c>
      <c r="F95" s="36" t="e">
        <f>COUNTIF(#REF!,"=2")+COUNTIF(#REF!,"=2")+COUNTIF(#REF!,"=2")+COUNTIF(#REF!,"=2")+COUNTIF(#REF!,"=2")+COUNTIF(#REF!,"=2")+COUNTIF(#REF!,"=2")+COUNTIF(#REF!,"=2")+COUNTIF(#REF!,"=2")</f>
        <v>#REF!</v>
      </c>
      <c r="G95" s="36">
        <f t="shared" si="0"/>
        <v>0</v>
      </c>
      <c r="H95" s="36">
        <f t="shared" si="0"/>
        <v>0</v>
      </c>
      <c r="I95" s="36">
        <f t="shared" si="0"/>
        <v>0</v>
      </c>
      <c r="J95" s="36">
        <f t="shared" si="0"/>
        <v>0</v>
      </c>
      <c r="K95" s="36">
        <f t="shared" si="0"/>
        <v>0</v>
      </c>
      <c r="L95" s="36">
        <f t="shared" si="0"/>
        <v>0</v>
      </c>
      <c r="M95" s="36">
        <f t="shared" si="0"/>
        <v>0</v>
      </c>
      <c r="N95" s="36">
        <f t="shared" si="0"/>
        <v>0</v>
      </c>
      <c r="O95" s="36">
        <f t="shared" si="0"/>
        <v>0</v>
      </c>
      <c r="P95" s="36">
        <f t="shared" si="0"/>
        <v>0</v>
      </c>
      <c r="Q95" s="36">
        <f t="shared" si="0"/>
        <v>0</v>
      </c>
      <c r="R95" s="36">
        <f t="shared" si="0"/>
        <v>0</v>
      </c>
      <c r="S95" s="36">
        <f t="shared" si="0"/>
        <v>0</v>
      </c>
      <c r="T95" s="36">
        <f t="shared" si="0"/>
        <v>0</v>
      </c>
      <c r="U95" s="36">
        <f t="shared" si="0"/>
        <v>0</v>
      </c>
      <c r="V95" s="36">
        <f t="shared" si="0"/>
        <v>0</v>
      </c>
      <c r="W95" s="36">
        <f t="shared" si="0"/>
        <v>0</v>
      </c>
      <c r="X95" s="36">
        <f t="shared" si="0"/>
        <v>0</v>
      </c>
      <c r="Y95" s="36">
        <f t="shared" si="0"/>
        <v>0</v>
      </c>
      <c r="Z95" s="36">
        <f t="shared" si="0"/>
        <v>0</v>
      </c>
      <c r="AA95" s="36">
        <f t="shared" si="0"/>
        <v>0</v>
      </c>
      <c r="AB95" s="36">
        <f t="shared" si="0"/>
        <v>0</v>
      </c>
      <c r="AC95" s="36">
        <f t="shared" si="0"/>
        <v>0</v>
      </c>
      <c r="AD95" s="36">
        <f t="shared" si="0"/>
        <v>0</v>
      </c>
      <c r="AE95" s="36">
        <f t="shared" si="0"/>
        <v>0</v>
      </c>
      <c r="AF95" s="36">
        <f t="shared" si="0"/>
        <v>0</v>
      </c>
      <c r="AG95" s="36">
        <f t="shared" si="0"/>
        <v>0</v>
      </c>
      <c r="AH95" s="36">
        <f t="shared" si="0"/>
        <v>0</v>
      </c>
      <c r="AI95" s="36">
        <f t="shared" si="0"/>
        <v>0</v>
      </c>
      <c r="AJ95" s="36">
        <f t="shared" si="0"/>
        <v>0</v>
      </c>
      <c r="AK95" s="36">
        <f t="shared" si="0"/>
        <v>0</v>
      </c>
      <c r="AL95" s="36">
        <f t="shared" si="0"/>
        <v>0</v>
      </c>
      <c r="AM95" s="36">
        <f t="shared" si="0"/>
        <v>0</v>
      </c>
      <c r="AN95" s="36">
        <f t="shared" si="0"/>
        <v>0</v>
      </c>
      <c r="AO95" s="36">
        <f t="shared" si="0"/>
        <v>0</v>
      </c>
      <c r="AP95" s="36">
        <f t="shared" si="0"/>
        <v>0</v>
      </c>
      <c r="AQ95" s="36">
        <f t="shared" si="0"/>
        <v>0</v>
      </c>
      <c r="AR95" s="36">
        <f t="shared" si="0"/>
        <v>0</v>
      </c>
      <c r="AS95" s="36">
        <f t="shared" si="0"/>
        <v>0</v>
      </c>
      <c r="AT95" s="36">
        <f t="shared" si="0"/>
        <v>0</v>
      </c>
      <c r="AU95" s="36">
        <f t="shared" si="0"/>
        <v>0</v>
      </c>
      <c r="AV95" s="36">
        <f t="shared" si="0"/>
        <v>0</v>
      </c>
      <c r="AW95" s="36">
        <f t="shared" si="0"/>
        <v>0</v>
      </c>
      <c r="AX95" s="36">
        <f t="shared" ref="AX95:CP95" si="1">COUNTIF(AZ92,"=2")+COUNTIF(AZ81,"=2")+COUNTIF(AZ70,"=2")+COUNTIF(AZ59,"=2")+COUNTIF(AZ48,"=2")+COUNTIF(AZ37,"=2")+COUNTIF(AZ26,"=2")+COUNTIF(AZ15,"=2")+COUNTIF(AZ4,"=2")</f>
        <v>0</v>
      </c>
      <c r="AY95" s="36">
        <f t="shared" si="1"/>
        <v>0</v>
      </c>
      <c r="AZ95" s="36" t="e">
        <f>COUNTIF(#REF!,"=2")+COUNTIF(#REF!,"=2")+COUNTIF(#REF!,"=2")+COUNTIF(#REF!,"=2")+COUNTIF(#REF!,"=2")+COUNTIF(#REF!,"=2")+COUNTIF(#REF!,"=2")+COUNTIF(#REF!,"=2")+COUNTIF(#REF!,"=2")</f>
        <v>#REF!</v>
      </c>
      <c r="BA95" s="36">
        <f t="shared" si="1"/>
        <v>0</v>
      </c>
      <c r="BB95" s="36">
        <f t="shared" si="1"/>
        <v>0</v>
      </c>
      <c r="BC95" s="36">
        <f t="shared" si="1"/>
        <v>0</v>
      </c>
      <c r="BD95" s="36">
        <f t="shared" si="1"/>
        <v>0</v>
      </c>
      <c r="BE95" s="36">
        <f t="shared" si="1"/>
        <v>0</v>
      </c>
      <c r="BF95" s="36">
        <f t="shared" si="1"/>
        <v>0</v>
      </c>
      <c r="BG95" s="36">
        <f t="shared" si="1"/>
        <v>0</v>
      </c>
      <c r="BH95" s="36">
        <f t="shared" si="1"/>
        <v>0</v>
      </c>
      <c r="BI95" s="36">
        <f t="shared" si="1"/>
        <v>0</v>
      </c>
      <c r="BJ95" s="36">
        <f t="shared" si="1"/>
        <v>0</v>
      </c>
      <c r="BK95" s="36">
        <f t="shared" si="1"/>
        <v>0</v>
      </c>
      <c r="BL95" s="36">
        <f t="shared" si="1"/>
        <v>0</v>
      </c>
      <c r="BM95" s="36">
        <f t="shared" si="1"/>
        <v>0</v>
      </c>
      <c r="BN95" s="36">
        <f t="shared" si="1"/>
        <v>0</v>
      </c>
      <c r="BO95" s="36">
        <f t="shared" si="1"/>
        <v>0</v>
      </c>
      <c r="BP95" s="36">
        <f t="shared" si="1"/>
        <v>0</v>
      </c>
      <c r="BQ95" s="36">
        <f t="shared" si="1"/>
        <v>0</v>
      </c>
      <c r="BR95" s="36">
        <f t="shared" si="1"/>
        <v>0</v>
      </c>
      <c r="BS95" s="36">
        <f t="shared" si="1"/>
        <v>0</v>
      </c>
      <c r="BT95" s="36">
        <f t="shared" si="1"/>
        <v>0</v>
      </c>
      <c r="BU95" s="36">
        <f>COUNTIF(BB92,"=2")+COUNTIF(BB81,"=2")+COUNTIF(BB70,"=2")+COUNTIF(BB59,"=2")+COUNTIF(BB48,"=2")+COUNTIF(BB37,"=2")+COUNTIF(BB26,"=2")+COUNTIF(BB15,"=2")+COUNTIF(BB4,"=2")</f>
        <v>2</v>
      </c>
      <c r="BV95" s="36">
        <f t="shared" si="1"/>
        <v>0</v>
      </c>
      <c r="BW95" s="36">
        <f t="shared" si="1"/>
        <v>0</v>
      </c>
      <c r="BX95" s="36">
        <f t="shared" si="1"/>
        <v>0</v>
      </c>
      <c r="BY95" s="36">
        <f t="shared" si="1"/>
        <v>0</v>
      </c>
      <c r="BZ95" s="36">
        <f t="shared" si="1"/>
        <v>0</v>
      </c>
      <c r="CA95" s="36">
        <f t="shared" si="1"/>
        <v>0</v>
      </c>
      <c r="CB95" s="36">
        <f t="shared" si="1"/>
        <v>0</v>
      </c>
      <c r="CC95" s="36">
        <f t="shared" si="1"/>
        <v>0</v>
      </c>
      <c r="CD95" s="36">
        <f t="shared" si="1"/>
        <v>0</v>
      </c>
      <c r="CE95" s="36">
        <f t="shared" si="1"/>
        <v>0</v>
      </c>
      <c r="CF95" s="36">
        <f t="shared" si="1"/>
        <v>0</v>
      </c>
      <c r="CG95" s="36">
        <f t="shared" si="1"/>
        <v>0</v>
      </c>
      <c r="CH95" s="36">
        <f t="shared" si="1"/>
        <v>0</v>
      </c>
      <c r="CI95" s="36">
        <f t="shared" si="1"/>
        <v>0</v>
      </c>
      <c r="CJ95" s="36">
        <f t="shared" si="1"/>
        <v>0</v>
      </c>
      <c r="CK95" s="36">
        <f t="shared" si="1"/>
        <v>0</v>
      </c>
      <c r="CL95" s="36">
        <f t="shared" si="1"/>
        <v>0</v>
      </c>
      <c r="CM95" s="36">
        <f t="shared" si="1"/>
        <v>0</v>
      </c>
      <c r="CN95" s="36">
        <f t="shared" si="1"/>
        <v>0</v>
      </c>
      <c r="CO95" s="36">
        <f t="shared" si="1"/>
        <v>0</v>
      </c>
      <c r="CP95" s="36">
        <f t="shared" si="1"/>
        <v>0</v>
      </c>
      <c r="CQ95" s="36" t="e">
        <f>COUNTIF(#REF!,"=2")+COUNTIF(#REF!,"=2")+COUNTIF(#REF!,"=2")+COUNTIF(#REF!,"=2")+COUNTIF(#REF!,"=2")+COUNTIF(#REF!,"=2")+COUNTIF(#REF!,"=2")+COUNTIF(#REF!,"=2")+COUNTIF(#REF!,"=2")</f>
        <v>#REF!</v>
      </c>
      <c r="CR95" s="36" t="e">
        <f>COUNTIF(#REF!,"=2")+COUNTIF(#REF!,"=2")+COUNTIF(#REF!,"=2")+COUNTIF(#REF!,"=2")+COUNTIF(#REF!,"=2")+COUNTIF(#REF!,"=2")+COUNTIF(#REF!,"=2")+COUNTIF(#REF!,"=2")+COUNTIF(#REF!,"=2")</f>
        <v>#REF!</v>
      </c>
      <c r="CS95" s="36">
        <f t="shared" ref="CS95:DZ95" si="2">COUNTIF(CS92,"=2")+COUNTIF(CS81,"=2")+COUNTIF(CS70,"=2")+COUNTIF(CS59,"=2")+COUNTIF(CS48,"=2")+COUNTIF(CS37,"=2")+COUNTIF(CS26,"=2")+COUNTIF(CS15,"=2")+COUNTIF(CS4,"=2")</f>
        <v>0</v>
      </c>
      <c r="CT95" s="36">
        <f t="shared" si="2"/>
        <v>0</v>
      </c>
      <c r="CU95" s="36">
        <f t="shared" si="2"/>
        <v>0</v>
      </c>
      <c r="CV95" s="36">
        <f t="shared" si="2"/>
        <v>0</v>
      </c>
      <c r="CW95" s="36">
        <f t="shared" si="2"/>
        <v>0</v>
      </c>
      <c r="CX95" s="36">
        <f t="shared" si="2"/>
        <v>0</v>
      </c>
      <c r="CY95" s="36">
        <f t="shared" si="2"/>
        <v>0</v>
      </c>
      <c r="CZ95" s="36">
        <f t="shared" si="2"/>
        <v>0</v>
      </c>
      <c r="DA95" s="36">
        <f t="shared" si="2"/>
        <v>0</v>
      </c>
      <c r="DB95" s="36">
        <f t="shared" si="2"/>
        <v>0</v>
      </c>
      <c r="DC95" s="36">
        <f t="shared" si="2"/>
        <v>0</v>
      </c>
      <c r="DD95" s="36">
        <f t="shared" si="2"/>
        <v>0</v>
      </c>
      <c r="DE95" s="36">
        <f t="shared" si="2"/>
        <v>0</v>
      </c>
      <c r="DF95" s="36">
        <f t="shared" si="2"/>
        <v>0</v>
      </c>
      <c r="DG95" s="36">
        <f t="shared" si="2"/>
        <v>0</v>
      </c>
      <c r="DH95" s="36">
        <f t="shared" si="2"/>
        <v>0</v>
      </c>
      <c r="DI95" s="36">
        <f t="shared" si="2"/>
        <v>0</v>
      </c>
      <c r="DJ95" s="36">
        <f t="shared" si="2"/>
        <v>0</v>
      </c>
      <c r="DK95" s="36">
        <f t="shared" si="2"/>
        <v>0</v>
      </c>
      <c r="DL95" s="36">
        <f t="shared" si="2"/>
        <v>0</v>
      </c>
      <c r="DM95" s="36">
        <f t="shared" si="2"/>
        <v>0</v>
      </c>
      <c r="DN95" s="36">
        <f t="shared" si="2"/>
        <v>0</v>
      </c>
      <c r="DO95" s="36">
        <f t="shared" si="2"/>
        <v>0</v>
      </c>
      <c r="DP95" s="36">
        <f t="shared" si="2"/>
        <v>0</v>
      </c>
      <c r="DQ95" s="36">
        <f t="shared" si="2"/>
        <v>0</v>
      </c>
      <c r="DR95" s="36">
        <f t="shared" si="2"/>
        <v>0</v>
      </c>
      <c r="DS95" s="36">
        <f t="shared" si="2"/>
        <v>0</v>
      </c>
      <c r="DT95" s="36">
        <f t="shared" si="2"/>
        <v>0</v>
      </c>
      <c r="DU95" s="36">
        <f t="shared" si="2"/>
        <v>0</v>
      </c>
      <c r="DV95" s="36">
        <f t="shared" si="2"/>
        <v>0</v>
      </c>
      <c r="DW95" s="36">
        <f t="shared" si="2"/>
        <v>0</v>
      </c>
      <c r="DX95" s="36">
        <f t="shared" si="2"/>
        <v>0</v>
      </c>
      <c r="DY95" s="36">
        <f t="shared" si="2"/>
        <v>0</v>
      </c>
      <c r="DZ95" s="36">
        <f t="shared" si="2"/>
        <v>0</v>
      </c>
      <c r="EA95" s="36">
        <f t="shared" ref="EA95:GL95" si="3">COUNTIF(EA92,"=2")+COUNTIF(EA81,"=2")+COUNTIF(EA70,"=2")+COUNTIF(EA59,"=2")+COUNTIF(EA48,"=2")+COUNTIF(EA37,"=2")+COUNTIF(EA26,"=2")+COUNTIF(EA15,"=2")+COUNTIF(EA4,"=2")</f>
        <v>0</v>
      </c>
      <c r="EB95" s="36">
        <f t="shared" si="3"/>
        <v>0</v>
      </c>
      <c r="EC95" s="36">
        <f t="shared" si="3"/>
        <v>0</v>
      </c>
      <c r="ED95" s="36">
        <f t="shared" si="3"/>
        <v>0</v>
      </c>
      <c r="EE95" s="36">
        <f t="shared" si="3"/>
        <v>0</v>
      </c>
      <c r="EF95" s="36">
        <f t="shared" si="3"/>
        <v>0</v>
      </c>
      <c r="EG95" s="36">
        <f t="shared" si="3"/>
        <v>0</v>
      </c>
      <c r="EH95" s="36">
        <f t="shared" si="3"/>
        <v>0</v>
      </c>
      <c r="EI95" s="36">
        <f t="shared" si="3"/>
        <v>0</v>
      </c>
      <c r="EJ95" s="36">
        <f t="shared" si="3"/>
        <v>0</v>
      </c>
      <c r="EK95" s="36">
        <f t="shared" si="3"/>
        <v>0</v>
      </c>
      <c r="EL95" s="36">
        <f t="shared" si="3"/>
        <v>0</v>
      </c>
      <c r="EM95" s="36">
        <f t="shared" si="3"/>
        <v>0</v>
      </c>
      <c r="EN95" s="36">
        <f t="shared" si="3"/>
        <v>0</v>
      </c>
      <c r="EO95" s="36">
        <f t="shared" si="3"/>
        <v>0</v>
      </c>
      <c r="EP95" s="36">
        <f t="shared" si="3"/>
        <v>0</v>
      </c>
      <c r="EQ95" s="36">
        <f t="shared" si="3"/>
        <v>0</v>
      </c>
      <c r="ER95" s="36">
        <f t="shared" si="3"/>
        <v>0</v>
      </c>
      <c r="ES95" s="36">
        <f t="shared" si="3"/>
        <v>0</v>
      </c>
      <c r="ET95" s="36">
        <f t="shared" si="3"/>
        <v>0</v>
      </c>
      <c r="EU95" s="36">
        <f t="shared" si="3"/>
        <v>0</v>
      </c>
      <c r="EV95" s="36">
        <f t="shared" si="3"/>
        <v>0</v>
      </c>
      <c r="EW95" s="36">
        <f t="shared" si="3"/>
        <v>0</v>
      </c>
      <c r="EX95" s="36">
        <f t="shared" si="3"/>
        <v>0</v>
      </c>
      <c r="EY95" s="36">
        <f t="shared" si="3"/>
        <v>0</v>
      </c>
      <c r="EZ95" s="36">
        <f t="shared" si="3"/>
        <v>0</v>
      </c>
      <c r="FA95" s="36">
        <f t="shared" si="3"/>
        <v>0</v>
      </c>
      <c r="FB95" s="36">
        <f t="shared" si="3"/>
        <v>0</v>
      </c>
      <c r="FC95" s="36">
        <f t="shared" si="3"/>
        <v>0</v>
      </c>
      <c r="FD95" s="36">
        <f t="shared" si="3"/>
        <v>0</v>
      </c>
      <c r="FE95" s="36">
        <f t="shared" si="3"/>
        <v>0</v>
      </c>
      <c r="FF95" s="36">
        <f t="shared" si="3"/>
        <v>0</v>
      </c>
      <c r="FG95" s="36">
        <f t="shared" si="3"/>
        <v>0</v>
      </c>
      <c r="FH95" s="36">
        <f t="shared" si="3"/>
        <v>0</v>
      </c>
      <c r="FI95" s="36">
        <f t="shared" si="3"/>
        <v>0</v>
      </c>
      <c r="FJ95" s="36">
        <f t="shared" si="3"/>
        <v>0</v>
      </c>
      <c r="FK95" s="36">
        <f t="shared" si="3"/>
        <v>0</v>
      </c>
      <c r="FL95" s="36">
        <f t="shared" si="3"/>
        <v>0</v>
      </c>
      <c r="FM95" s="36">
        <f t="shared" si="3"/>
        <v>0</v>
      </c>
      <c r="FN95" s="36">
        <f t="shared" si="3"/>
        <v>0</v>
      </c>
      <c r="FO95" s="36">
        <f t="shared" si="3"/>
        <v>0</v>
      </c>
      <c r="FP95" s="36">
        <f t="shared" si="3"/>
        <v>0</v>
      </c>
      <c r="FQ95" s="36">
        <f t="shared" si="3"/>
        <v>0</v>
      </c>
      <c r="FR95" s="36">
        <f t="shared" si="3"/>
        <v>0</v>
      </c>
      <c r="FS95" s="36">
        <f t="shared" si="3"/>
        <v>0</v>
      </c>
      <c r="FT95" s="36">
        <f t="shared" si="3"/>
        <v>0</v>
      </c>
      <c r="FU95" s="36">
        <f t="shared" si="3"/>
        <v>0</v>
      </c>
      <c r="FV95" s="36">
        <f t="shared" si="3"/>
        <v>0</v>
      </c>
      <c r="FW95" s="36">
        <f t="shared" si="3"/>
        <v>0</v>
      </c>
      <c r="FX95" s="36">
        <f t="shared" si="3"/>
        <v>0</v>
      </c>
      <c r="FY95" s="36">
        <f t="shared" si="3"/>
        <v>0</v>
      </c>
      <c r="FZ95" s="36">
        <f t="shared" si="3"/>
        <v>0</v>
      </c>
      <c r="GA95" s="36">
        <f t="shared" si="3"/>
        <v>0</v>
      </c>
      <c r="GB95" s="36">
        <f t="shared" si="3"/>
        <v>0</v>
      </c>
      <c r="GC95" s="36">
        <f t="shared" si="3"/>
        <v>0</v>
      </c>
      <c r="GD95" s="36">
        <f t="shared" si="3"/>
        <v>0</v>
      </c>
      <c r="GE95" s="36">
        <f t="shared" si="3"/>
        <v>0</v>
      </c>
      <c r="GF95" s="36">
        <f t="shared" si="3"/>
        <v>0</v>
      </c>
      <c r="GG95" s="36">
        <f t="shared" si="3"/>
        <v>0</v>
      </c>
      <c r="GH95" s="36">
        <f t="shared" si="3"/>
        <v>0</v>
      </c>
      <c r="GI95" s="36">
        <f t="shared" si="3"/>
        <v>0</v>
      </c>
      <c r="GJ95" s="36">
        <f t="shared" si="3"/>
        <v>0</v>
      </c>
      <c r="GK95" s="36">
        <f t="shared" si="3"/>
        <v>0</v>
      </c>
      <c r="GL95" s="36">
        <f t="shared" si="3"/>
        <v>0</v>
      </c>
      <c r="GM95" s="36">
        <f t="shared" ref="GM95:IQ95" si="4">COUNTIF(GM92,"=2")+COUNTIF(GM81,"=2")+COUNTIF(GM70,"=2")+COUNTIF(GM59,"=2")+COUNTIF(GM48,"=2")+COUNTIF(GM37,"=2")+COUNTIF(GM26,"=2")+COUNTIF(GM15,"=2")+COUNTIF(GM4,"=2")</f>
        <v>0</v>
      </c>
      <c r="GN95" s="36">
        <f t="shared" si="4"/>
        <v>0</v>
      </c>
      <c r="GO95" s="36">
        <f t="shared" si="4"/>
        <v>0</v>
      </c>
      <c r="GP95" s="36">
        <f t="shared" si="4"/>
        <v>0</v>
      </c>
      <c r="GQ95" s="36">
        <f t="shared" si="4"/>
        <v>0</v>
      </c>
      <c r="GR95" s="36">
        <f t="shared" si="4"/>
        <v>0</v>
      </c>
      <c r="GS95" s="36">
        <f t="shared" si="4"/>
        <v>0</v>
      </c>
      <c r="GT95" s="36">
        <f t="shared" si="4"/>
        <v>0</v>
      </c>
      <c r="GU95" s="36">
        <f t="shared" si="4"/>
        <v>0</v>
      </c>
      <c r="GV95" s="36">
        <f t="shared" si="4"/>
        <v>0</v>
      </c>
      <c r="GW95" s="36">
        <f t="shared" si="4"/>
        <v>0</v>
      </c>
      <c r="GX95" s="36">
        <f t="shared" si="4"/>
        <v>0</v>
      </c>
      <c r="GY95" s="36">
        <f t="shared" si="4"/>
        <v>0</v>
      </c>
      <c r="GZ95" s="36">
        <f t="shared" si="4"/>
        <v>0</v>
      </c>
      <c r="HA95" s="36">
        <f t="shared" si="4"/>
        <v>0</v>
      </c>
      <c r="HB95" s="36">
        <f t="shared" si="4"/>
        <v>0</v>
      </c>
      <c r="HC95" s="36">
        <f t="shared" si="4"/>
        <v>0</v>
      </c>
      <c r="HD95" s="36">
        <f t="shared" si="4"/>
        <v>0</v>
      </c>
      <c r="HE95" s="36">
        <f t="shared" si="4"/>
        <v>0</v>
      </c>
      <c r="HF95" s="36">
        <f t="shared" si="4"/>
        <v>0</v>
      </c>
      <c r="HG95" s="36">
        <f t="shared" si="4"/>
        <v>0</v>
      </c>
      <c r="HH95" s="36">
        <f t="shared" si="4"/>
        <v>0</v>
      </c>
      <c r="HI95" s="36">
        <f t="shared" si="4"/>
        <v>0</v>
      </c>
      <c r="HJ95" s="36">
        <f t="shared" si="4"/>
        <v>0</v>
      </c>
      <c r="HK95" s="36">
        <f t="shared" si="4"/>
        <v>0</v>
      </c>
      <c r="HL95" s="36">
        <f t="shared" si="4"/>
        <v>0</v>
      </c>
      <c r="HM95" s="36">
        <f t="shared" si="4"/>
        <v>0</v>
      </c>
      <c r="HN95" s="36">
        <f t="shared" si="4"/>
        <v>0</v>
      </c>
      <c r="HO95" s="36">
        <f t="shared" si="4"/>
        <v>0</v>
      </c>
      <c r="HP95" s="36">
        <f t="shared" si="4"/>
        <v>0</v>
      </c>
      <c r="HQ95" s="36">
        <f t="shared" si="4"/>
        <v>0</v>
      </c>
      <c r="HR95" s="36">
        <f t="shared" si="4"/>
        <v>0</v>
      </c>
      <c r="HS95" s="36">
        <f t="shared" si="4"/>
        <v>0</v>
      </c>
      <c r="HT95" s="36">
        <f t="shared" si="4"/>
        <v>0</v>
      </c>
      <c r="HU95" s="36">
        <f t="shared" si="4"/>
        <v>0</v>
      </c>
      <c r="HV95" s="36">
        <f t="shared" si="4"/>
        <v>0</v>
      </c>
      <c r="HW95" s="36">
        <f t="shared" si="4"/>
        <v>0</v>
      </c>
      <c r="HX95" s="36">
        <f t="shared" si="4"/>
        <v>0</v>
      </c>
      <c r="HY95" s="36">
        <f t="shared" si="4"/>
        <v>0</v>
      </c>
      <c r="HZ95" s="36">
        <f t="shared" si="4"/>
        <v>0</v>
      </c>
      <c r="IA95" s="36">
        <f t="shared" si="4"/>
        <v>0</v>
      </c>
      <c r="IB95" s="36">
        <f t="shared" si="4"/>
        <v>0</v>
      </c>
      <c r="IC95" s="36">
        <f t="shared" si="4"/>
        <v>0</v>
      </c>
      <c r="ID95" s="36">
        <f t="shared" si="4"/>
        <v>0</v>
      </c>
      <c r="IE95" s="36">
        <f t="shared" si="4"/>
        <v>0</v>
      </c>
      <c r="IF95" s="36">
        <f t="shared" si="4"/>
        <v>0</v>
      </c>
      <c r="IG95" s="36">
        <f t="shared" si="4"/>
        <v>0</v>
      </c>
      <c r="IH95" s="36">
        <f t="shared" si="4"/>
        <v>0</v>
      </c>
      <c r="II95" s="36">
        <f t="shared" si="4"/>
        <v>0</v>
      </c>
      <c r="IJ95" s="36">
        <f t="shared" si="4"/>
        <v>0</v>
      </c>
      <c r="IK95" s="36">
        <f t="shared" si="4"/>
        <v>0</v>
      </c>
      <c r="IL95" s="36">
        <f t="shared" si="4"/>
        <v>0</v>
      </c>
      <c r="IM95" s="36">
        <f t="shared" si="4"/>
        <v>0</v>
      </c>
      <c r="IN95" s="36">
        <f t="shared" si="4"/>
        <v>0</v>
      </c>
      <c r="IO95" s="36">
        <f t="shared" si="4"/>
        <v>0</v>
      </c>
      <c r="IP95" s="36">
        <f t="shared" si="4"/>
        <v>0</v>
      </c>
      <c r="IQ95" s="36">
        <f t="shared" si="4"/>
        <v>0</v>
      </c>
      <c r="IR95" s="36"/>
      <c r="IS95" s="36"/>
      <c r="IT95" s="36"/>
      <c r="IU95" s="36"/>
      <c r="IV95" s="36"/>
    </row>
    <row r="96" s="32" customFormat="1" ht="11.25" customHeight="1" spans="1:256">
      <c r="A96" s="35" t="s">
        <v>112</v>
      </c>
      <c r="B96" s="36">
        <f>COUNTIF(B92,"=1")+COUNTIF(B91,"=2")+COUNTIF(B80,"=2")+COUNTIF(B69,"=2")+COUNTIF(B58,"=2")+COUNTIF(B47,"=2")+COUNTIF(B36,"=2")+COUNTIF(B25,"=2")+COUNTIF(B14,"=2")</f>
        <v>0</v>
      </c>
      <c r="C96" s="36">
        <f t="shared" ref="C96:AW96" si="5">COUNTIF(C92,"=1")+COUNTIF(C91,"=2")+COUNTIF(C80,"=2")+COUNTIF(C69,"=2")+COUNTIF(C58,"=2")+COUNTIF(C47,"=2")+COUNTIF(C36,"=2")+COUNTIF(C25,"=2")+COUNTIF(C14,"=2")</f>
        <v>0</v>
      </c>
      <c r="D96" s="36">
        <f t="shared" si="5"/>
        <v>0</v>
      </c>
      <c r="E96" s="36" t="e">
        <f>COUNTIF(#REF!,"=1")+COUNTIF(#REF!,"=2")+COUNTIF(#REF!,"=2")+COUNTIF(#REF!,"=2")+COUNTIF(#REF!,"=2")+COUNTIF(#REF!,"=2")+COUNTIF(#REF!,"=2")+COUNTIF(#REF!,"=2")+COUNTIF(#REF!,"=2")</f>
        <v>#REF!</v>
      </c>
      <c r="F96" s="36" t="e">
        <f>COUNTIF(#REF!,"=1")+COUNTIF(#REF!,"=2")+COUNTIF(#REF!,"=2")+COUNTIF(#REF!,"=2")+COUNTIF(#REF!,"=2")+COUNTIF(#REF!,"=2")+COUNTIF(#REF!,"=2")+COUNTIF(#REF!,"=2")+COUNTIF(#REF!,"=2")</f>
        <v>#REF!</v>
      </c>
      <c r="G96" s="36">
        <f t="shared" si="5"/>
        <v>0</v>
      </c>
      <c r="H96" s="36">
        <f t="shared" si="5"/>
        <v>0</v>
      </c>
      <c r="I96" s="36">
        <f t="shared" si="5"/>
        <v>0</v>
      </c>
      <c r="J96" s="36">
        <f t="shared" si="5"/>
        <v>0</v>
      </c>
      <c r="K96" s="36">
        <f t="shared" si="5"/>
        <v>0</v>
      </c>
      <c r="L96" s="36">
        <f t="shared" si="5"/>
        <v>0</v>
      </c>
      <c r="M96" s="36">
        <f t="shared" si="5"/>
        <v>0</v>
      </c>
      <c r="N96" s="36">
        <f t="shared" si="5"/>
        <v>0</v>
      </c>
      <c r="O96" s="36">
        <f t="shared" si="5"/>
        <v>0</v>
      </c>
      <c r="P96" s="36">
        <f t="shared" si="5"/>
        <v>0</v>
      </c>
      <c r="Q96" s="36">
        <f t="shared" si="5"/>
        <v>0</v>
      </c>
      <c r="R96" s="36">
        <f t="shared" si="5"/>
        <v>0</v>
      </c>
      <c r="S96" s="36">
        <f t="shared" si="5"/>
        <v>0</v>
      </c>
      <c r="T96" s="36">
        <f t="shared" si="5"/>
        <v>0</v>
      </c>
      <c r="U96" s="36">
        <f t="shared" si="5"/>
        <v>0</v>
      </c>
      <c r="V96" s="36">
        <f t="shared" si="5"/>
        <v>0</v>
      </c>
      <c r="W96" s="36">
        <f t="shared" si="5"/>
        <v>0</v>
      </c>
      <c r="X96" s="36">
        <f t="shared" si="5"/>
        <v>0</v>
      </c>
      <c r="Y96" s="36">
        <f t="shared" si="5"/>
        <v>0</v>
      </c>
      <c r="Z96" s="36">
        <f t="shared" si="5"/>
        <v>0</v>
      </c>
      <c r="AA96" s="36">
        <f t="shared" si="5"/>
        <v>0</v>
      </c>
      <c r="AB96" s="36">
        <f t="shared" si="5"/>
        <v>0</v>
      </c>
      <c r="AC96" s="36">
        <f t="shared" si="5"/>
        <v>0</v>
      </c>
      <c r="AD96" s="36">
        <f t="shared" si="5"/>
        <v>0</v>
      </c>
      <c r="AE96" s="36">
        <f t="shared" si="5"/>
        <v>0</v>
      </c>
      <c r="AF96" s="36">
        <f t="shared" si="5"/>
        <v>0</v>
      </c>
      <c r="AG96" s="36">
        <f t="shared" si="5"/>
        <v>0</v>
      </c>
      <c r="AH96" s="36">
        <f t="shared" si="5"/>
        <v>0</v>
      </c>
      <c r="AI96" s="36">
        <f t="shared" si="5"/>
        <v>0</v>
      </c>
      <c r="AJ96" s="36">
        <f t="shared" si="5"/>
        <v>0</v>
      </c>
      <c r="AK96" s="36">
        <f t="shared" si="5"/>
        <v>0</v>
      </c>
      <c r="AL96" s="36">
        <f t="shared" si="5"/>
        <v>0</v>
      </c>
      <c r="AM96" s="36">
        <f t="shared" si="5"/>
        <v>0</v>
      </c>
      <c r="AN96" s="36">
        <f t="shared" si="5"/>
        <v>0</v>
      </c>
      <c r="AO96" s="36">
        <f t="shared" si="5"/>
        <v>0</v>
      </c>
      <c r="AP96" s="36">
        <f t="shared" si="5"/>
        <v>0</v>
      </c>
      <c r="AQ96" s="36">
        <f t="shared" si="5"/>
        <v>0</v>
      </c>
      <c r="AR96" s="36">
        <f t="shared" si="5"/>
        <v>0</v>
      </c>
      <c r="AS96" s="36">
        <f t="shared" si="5"/>
        <v>0</v>
      </c>
      <c r="AT96" s="36">
        <f t="shared" si="5"/>
        <v>0</v>
      </c>
      <c r="AU96" s="36">
        <f t="shared" si="5"/>
        <v>0</v>
      </c>
      <c r="AV96" s="36">
        <f t="shared" si="5"/>
        <v>0</v>
      </c>
      <c r="AW96" s="36">
        <f t="shared" si="5"/>
        <v>0</v>
      </c>
      <c r="AX96" s="36">
        <f t="shared" ref="AX96:CP96" si="6">COUNTIF(AZ92,"=1")+COUNTIF(AZ91,"=2")+COUNTIF(AZ80,"=2")+COUNTIF(AZ69,"=2")+COUNTIF(AZ58,"=2")+COUNTIF(AZ47,"=2")+COUNTIF(AZ36,"=2")+COUNTIF(AZ25,"=2")+COUNTIF(AZ14,"=2")</f>
        <v>0</v>
      </c>
      <c r="AY96" s="36">
        <f t="shared" si="6"/>
        <v>0</v>
      </c>
      <c r="AZ96" s="36" t="e">
        <f>COUNTIF(#REF!,"=1")+COUNTIF(#REF!,"=2")+COUNTIF(#REF!,"=2")+COUNTIF(#REF!,"=2")+COUNTIF(#REF!,"=2")+COUNTIF(#REF!,"=2")+COUNTIF(#REF!,"=2")+COUNTIF(#REF!,"=2")+COUNTIF(#REF!,"=2")</f>
        <v>#REF!</v>
      </c>
      <c r="BA96" s="36">
        <f t="shared" si="6"/>
        <v>0</v>
      </c>
      <c r="BB96" s="36">
        <f t="shared" si="6"/>
        <v>0</v>
      </c>
      <c r="BC96" s="36">
        <f t="shared" si="6"/>
        <v>0</v>
      </c>
      <c r="BD96" s="36">
        <f t="shared" si="6"/>
        <v>0</v>
      </c>
      <c r="BE96" s="36">
        <f t="shared" si="6"/>
        <v>0</v>
      </c>
      <c r="BF96" s="36">
        <f t="shared" si="6"/>
        <v>0</v>
      </c>
      <c r="BG96" s="36">
        <f t="shared" si="6"/>
        <v>0</v>
      </c>
      <c r="BH96" s="36">
        <f t="shared" si="6"/>
        <v>0</v>
      </c>
      <c r="BI96" s="36">
        <f t="shared" si="6"/>
        <v>0</v>
      </c>
      <c r="BJ96" s="36">
        <f t="shared" si="6"/>
        <v>0</v>
      </c>
      <c r="BK96" s="36">
        <f t="shared" si="6"/>
        <v>0</v>
      </c>
      <c r="BL96" s="36">
        <f t="shared" si="6"/>
        <v>0</v>
      </c>
      <c r="BM96" s="36">
        <f t="shared" si="6"/>
        <v>0</v>
      </c>
      <c r="BN96" s="36">
        <f t="shared" si="6"/>
        <v>0</v>
      </c>
      <c r="BO96" s="36">
        <f t="shared" si="6"/>
        <v>0</v>
      </c>
      <c r="BP96" s="36">
        <f t="shared" si="6"/>
        <v>0</v>
      </c>
      <c r="BQ96" s="36">
        <f t="shared" si="6"/>
        <v>0</v>
      </c>
      <c r="BR96" s="36">
        <f t="shared" si="6"/>
        <v>0</v>
      </c>
      <c r="BS96" s="36">
        <f t="shared" si="6"/>
        <v>0</v>
      </c>
      <c r="BT96" s="36">
        <f t="shared" si="6"/>
        <v>0</v>
      </c>
      <c r="BU96" s="36">
        <f>COUNTIF(BB92,"=1")+COUNTIF(BB91,"=2")+COUNTIF(BB80,"=2")+COUNTIF(BB69,"=2")+COUNTIF(BB58,"=2")+COUNTIF(BB47,"=2")+COUNTIF(BB36,"=2")+COUNTIF(BB25,"=2")+COUNTIF(BB14,"=2")</f>
        <v>6</v>
      </c>
      <c r="BV96" s="36">
        <f t="shared" si="6"/>
        <v>0</v>
      </c>
      <c r="BW96" s="36">
        <f t="shared" si="6"/>
        <v>0</v>
      </c>
      <c r="BX96" s="36">
        <f t="shared" si="6"/>
        <v>0</v>
      </c>
      <c r="BY96" s="36">
        <f t="shared" si="6"/>
        <v>0</v>
      </c>
      <c r="BZ96" s="36">
        <f t="shared" si="6"/>
        <v>0</v>
      </c>
      <c r="CA96" s="36">
        <f t="shared" si="6"/>
        <v>0</v>
      </c>
      <c r="CB96" s="36">
        <f t="shared" si="6"/>
        <v>0</v>
      </c>
      <c r="CC96" s="36">
        <f t="shared" si="6"/>
        <v>0</v>
      </c>
      <c r="CD96" s="36">
        <f t="shared" si="6"/>
        <v>0</v>
      </c>
      <c r="CE96" s="36">
        <f t="shared" si="6"/>
        <v>0</v>
      </c>
      <c r="CF96" s="36">
        <f t="shared" si="6"/>
        <v>0</v>
      </c>
      <c r="CG96" s="36">
        <f t="shared" si="6"/>
        <v>0</v>
      </c>
      <c r="CH96" s="36">
        <f t="shared" si="6"/>
        <v>0</v>
      </c>
      <c r="CI96" s="36">
        <f t="shared" si="6"/>
        <v>0</v>
      </c>
      <c r="CJ96" s="36">
        <f t="shared" si="6"/>
        <v>0</v>
      </c>
      <c r="CK96" s="36">
        <f t="shared" si="6"/>
        <v>0</v>
      </c>
      <c r="CL96" s="36">
        <f t="shared" si="6"/>
        <v>0</v>
      </c>
      <c r="CM96" s="36">
        <f t="shared" si="6"/>
        <v>0</v>
      </c>
      <c r="CN96" s="36">
        <f t="shared" si="6"/>
        <v>0</v>
      </c>
      <c r="CO96" s="36">
        <f t="shared" si="6"/>
        <v>0</v>
      </c>
      <c r="CP96" s="36">
        <f t="shared" si="6"/>
        <v>0</v>
      </c>
      <c r="CQ96" s="36" t="e">
        <f>COUNTIF(#REF!,"=1")+COUNTIF(#REF!,"=2")+COUNTIF(#REF!,"=2")+COUNTIF(#REF!,"=2")+COUNTIF(#REF!,"=2")+COUNTIF(#REF!,"=2")+COUNTIF(#REF!,"=2")+COUNTIF(#REF!,"=2")+COUNTIF(#REF!,"=2")</f>
        <v>#REF!</v>
      </c>
      <c r="CR96" s="36" t="e">
        <f>COUNTIF(#REF!,"=1")+COUNTIF(#REF!,"=2")+COUNTIF(#REF!,"=2")+COUNTIF(#REF!,"=2")+COUNTIF(#REF!,"=2")+COUNTIF(#REF!,"=2")+COUNTIF(#REF!,"=2")+COUNTIF(#REF!,"=2")+COUNTIF(#REF!,"=2")</f>
        <v>#REF!</v>
      </c>
      <c r="CS96" s="36">
        <f t="shared" ref="CS96:DZ96" si="7">COUNTIF(CS92,"=1")+COUNTIF(CS91,"=2")+COUNTIF(CS80,"=2")+COUNTIF(CS69,"=2")+COUNTIF(CS58,"=2")+COUNTIF(CS47,"=2")+COUNTIF(CS36,"=2")+COUNTIF(CS25,"=2")+COUNTIF(CS14,"=2")</f>
        <v>0</v>
      </c>
      <c r="CT96" s="36">
        <f t="shared" si="7"/>
        <v>0</v>
      </c>
      <c r="CU96" s="36">
        <f t="shared" si="7"/>
        <v>0</v>
      </c>
      <c r="CV96" s="36">
        <f t="shared" si="7"/>
        <v>0</v>
      </c>
      <c r="CW96" s="36">
        <f t="shared" si="7"/>
        <v>0</v>
      </c>
      <c r="CX96" s="36">
        <f t="shared" si="7"/>
        <v>0</v>
      </c>
      <c r="CY96" s="36">
        <f t="shared" si="7"/>
        <v>0</v>
      </c>
      <c r="CZ96" s="36">
        <f t="shared" si="7"/>
        <v>0</v>
      </c>
      <c r="DA96" s="36">
        <f t="shared" si="7"/>
        <v>0</v>
      </c>
      <c r="DB96" s="36">
        <f t="shared" si="7"/>
        <v>0</v>
      </c>
      <c r="DC96" s="36">
        <f t="shared" si="7"/>
        <v>0</v>
      </c>
      <c r="DD96" s="36">
        <f t="shared" si="7"/>
        <v>0</v>
      </c>
      <c r="DE96" s="36">
        <f t="shared" si="7"/>
        <v>0</v>
      </c>
      <c r="DF96" s="36">
        <f t="shared" si="7"/>
        <v>0</v>
      </c>
      <c r="DG96" s="36">
        <f t="shared" si="7"/>
        <v>0</v>
      </c>
      <c r="DH96" s="36">
        <f t="shared" si="7"/>
        <v>0</v>
      </c>
      <c r="DI96" s="36">
        <f t="shared" si="7"/>
        <v>0</v>
      </c>
      <c r="DJ96" s="36">
        <f t="shared" si="7"/>
        <v>0</v>
      </c>
      <c r="DK96" s="36">
        <f t="shared" si="7"/>
        <v>0</v>
      </c>
      <c r="DL96" s="36">
        <f t="shared" si="7"/>
        <v>0</v>
      </c>
      <c r="DM96" s="36">
        <f t="shared" si="7"/>
        <v>0</v>
      </c>
      <c r="DN96" s="36">
        <f t="shared" si="7"/>
        <v>0</v>
      </c>
      <c r="DO96" s="36">
        <f t="shared" si="7"/>
        <v>0</v>
      </c>
      <c r="DP96" s="36">
        <f t="shared" si="7"/>
        <v>0</v>
      </c>
      <c r="DQ96" s="36">
        <f t="shared" si="7"/>
        <v>0</v>
      </c>
      <c r="DR96" s="36">
        <f t="shared" si="7"/>
        <v>0</v>
      </c>
      <c r="DS96" s="36">
        <f t="shared" si="7"/>
        <v>0</v>
      </c>
      <c r="DT96" s="36">
        <f t="shared" si="7"/>
        <v>0</v>
      </c>
      <c r="DU96" s="36">
        <f t="shared" si="7"/>
        <v>0</v>
      </c>
      <c r="DV96" s="36">
        <f t="shared" si="7"/>
        <v>0</v>
      </c>
      <c r="DW96" s="36">
        <f t="shared" si="7"/>
        <v>0</v>
      </c>
      <c r="DX96" s="36">
        <f t="shared" si="7"/>
        <v>0</v>
      </c>
      <c r="DY96" s="36">
        <f t="shared" si="7"/>
        <v>0</v>
      </c>
      <c r="DZ96" s="36">
        <f t="shared" si="7"/>
        <v>0</v>
      </c>
      <c r="EA96" s="36">
        <f t="shared" ref="EA96:GL96" si="8">COUNTIF(EA92,"=1")+COUNTIF(EA91,"=2")+COUNTIF(EA80,"=2")+COUNTIF(EA69,"=2")+COUNTIF(EA58,"=2")+COUNTIF(EA47,"=2")+COUNTIF(EA36,"=2")+COUNTIF(EA25,"=2")+COUNTIF(EA14,"=2")</f>
        <v>0</v>
      </c>
      <c r="EB96" s="36">
        <f t="shared" si="8"/>
        <v>0</v>
      </c>
      <c r="EC96" s="36">
        <f t="shared" si="8"/>
        <v>0</v>
      </c>
      <c r="ED96" s="36">
        <f t="shared" si="8"/>
        <v>0</v>
      </c>
      <c r="EE96" s="36">
        <f t="shared" si="8"/>
        <v>0</v>
      </c>
      <c r="EF96" s="36">
        <f t="shared" si="8"/>
        <v>0</v>
      </c>
      <c r="EG96" s="36">
        <f t="shared" si="8"/>
        <v>0</v>
      </c>
      <c r="EH96" s="36">
        <f t="shared" si="8"/>
        <v>0</v>
      </c>
      <c r="EI96" s="36">
        <f t="shared" si="8"/>
        <v>0</v>
      </c>
      <c r="EJ96" s="36">
        <f t="shared" si="8"/>
        <v>0</v>
      </c>
      <c r="EK96" s="36">
        <f t="shared" si="8"/>
        <v>0</v>
      </c>
      <c r="EL96" s="36">
        <f t="shared" si="8"/>
        <v>0</v>
      </c>
      <c r="EM96" s="36">
        <f t="shared" si="8"/>
        <v>0</v>
      </c>
      <c r="EN96" s="36">
        <f t="shared" si="8"/>
        <v>0</v>
      </c>
      <c r="EO96" s="36">
        <f t="shared" si="8"/>
        <v>0</v>
      </c>
      <c r="EP96" s="36">
        <f t="shared" si="8"/>
        <v>0</v>
      </c>
      <c r="EQ96" s="36">
        <f t="shared" si="8"/>
        <v>0</v>
      </c>
      <c r="ER96" s="36">
        <f t="shared" si="8"/>
        <v>0</v>
      </c>
      <c r="ES96" s="36">
        <f t="shared" si="8"/>
        <v>0</v>
      </c>
      <c r="ET96" s="36">
        <f t="shared" si="8"/>
        <v>0</v>
      </c>
      <c r="EU96" s="36">
        <f t="shared" si="8"/>
        <v>0</v>
      </c>
      <c r="EV96" s="36">
        <f t="shared" si="8"/>
        <v>0</v>
      </c>
      <c r="EW96" s="36">
        <f t="shared" si="8"/>
        <v>0</v>
      </c>
      <c r="EX96" s="36">
        <f t="shared" si="8"/>
        <v>0</v>
      </c>
      <c r="EY96" s="36">
        <f t="shared" si="8"/>
        <v>0</v>
      </c>
      <c r="EZ96" s="36">
        <f t="shared" si="8"/>
        <v>0</v>
      </c>
      <c r="FA96" s="36">
        <f t="shared" si="8"/>
        <v>0</v>
      </c>
      <c r="FB96" s="36">
        <f t="shared" si="8"/>
        <v>0</v>
      </c>
      <c r="FC96" s="36">
        <f t="shared" si="8"/>
        <v>0</v>
      </c>
      <c r="FD96" s="36">
        <f t="shared" si="8"/>
        <v>0</v>
      </c>
      <c r="FE96" s="36">
        <f t="shared" si="8"/>
        <v>0</v>
      </c>
      <c r="FF96" s="36">
        <f t="shared" si="8"/>
        <v>0</v>
      </c>
      <c r="FG96" s="36">
        <f t="shared" si="8"/>
        <v>0</v>
      </c>
      <c r="FH96" s="36">
        <f t="shared" si="8"/>
        <v>0</v>
      </c>
      <c r="FI96" s="36">
        <f t="shared" si="8"/>
        <v>0</v>
      </c>
      <c r="FJ96" s="36">
        <f t="shared" si="8"/>
        <v>0</v>
      </c>
      <c r="FK96" s="36">
        <f t="shared" si="8"/>
        <v>0</v>
      </c>
      <c r="FL96" s="36">
        <f t="shared" si="8"/>
        <v>0</v>
      </c>
      <c r="FM96" s="36">
        <f t="shared" si="8"/>
        <v>0</v>
      </c>
      <c r="FN96" s="36">
        <f t="shared" si="8"/>
        <v>0</v>
      </c>
      <c r="FO96" s="36">
        <f t="shared" si="8"/>
        <v>0</v>
      </c>
      <c r="FP96" s="36">
        <f t="shared" si="8"/>
        <v>0</v>
      </c>
      <c r="FQ96" s="36">
        <f t="shared" si="8"/>
        <v>0</v>
      </c>
      <c r="FR96" s="36">
        <f t="shared" si="8"/>
        <v>0</v>
      </c>
      <c r="FS96" s="36">
        <f t="shared" si="8"/>
        <v>0</v>
      </c>
      <c r="FT96" s="36">
        <f t="shared" si="8"/>
        <v>0</v>
      </c>
      <c r="FU96" s="36">
        <f t="shared" si="8"/>
        <v>0</v>
      </c>
      <c r="FV96" s="36">
        <f t="shared" si="8"/>
        <v>0</v>
      </c>
      <c r="FW96" s="36">
        <f t="shared" si="8"/>
        <v>0</v>
      </c>
      <c r="FX96" s="36">
        <f t="shared" si="8"/>
        <v>0</v>
      </c>
      <c r="FY96" s="36">
        <f t="shared" si="8"/>
        <v>0</v>
      </c>
      <c r="FZ96" s="36">
        <f t="shared" si="8"/>
        <v>0</v>
      </c>
      <c r="GA96" s="36">
        <f t="shared" si="8"/>
        <v>0</v>
      </c>
      <c r="GB96" s="36">
        <f t="shared" si="8"/>
        <v>0</v>
      </c>
      <c r="GC96" s="36">
        <f t="shared" si="8"/>
        <v>0</v>
      </c>
      <c r="GD96" s="36">
        <f t="shared" si="8"/>
        <v>0</v>
      </c>
      <c r="GE96" s="36">
        <f t="shared" si="8"/>
        <v>0</v>
      </c>
      <c r="GF96" s="36">
        <f t="shared" si="8"/>
        <v>0</v>
      </c>
      <c r="GG96" s="36">
        <f t="shared" si="8"/>
        <v>0</v>
      </c>
      <c r="GH96" s="36">
        <f t="shared" si="8"/>
        <v>0</v>
      </c>
      <c r="GI96" s="36">
        <f t="shared" si="8"/>
        <v>0</v>
      </c>
      <c r="GJ96" s="36">
        <f t="shared" si="8"/>
        <v>0</v>
      </c>
      <c r="GK96" s="36">
        <f t="shared" si="8"/>
        <v>0</v>
      </c>
      <c r="GL96" s="36">
        <f t="shared" si="8"/>
        <v>0</v>
      </c>
      <c r="GM96" s="36">
        <f t="shared" ref="GM96:IQ96" si="9">COUNTIF(GM92,"=1")+COUNTIF(GM91,"=2")+COUNTIF(GM80,"=2")+COUNTIF(GM69,"=2")+COUNTIF(GM58,"=2")+COUNTIF(GM47,"=2")+COUNTIF(GM36,"=2")+COUNTIF(GM25,"=2")+COUNTIF(GM14,"=2")</f>
        <v>0</v>
      </c>
      <c r="GN96" s="36">
        <f t="shared" si="9"/>
        <v>0</v>
      </c>
      <c r="GO96" s="36">
        <f t="shared" si="9"/>
        <v>0</v>
      </c>
      <c r="GP96" s="36">
        <f t="shared" si="9"/>
        <v>0</v>
      </c>
      <c r="GQ96" s="36">
        <f t="shared" si="9"/>
        <v>0</v>
      </c>
      <c r="GR96" s="36">
        <f t="shared" si="9"/>
        <v>0</v>
      </c>
      <c r="GS96" s="36">
        <f t="shared" si="9"/>
        <v>0</v>
      </c>
      <c r="GT96" s="36">
        <f t="shared" si="9"/>
        <v>0</v>
      </c>
      <c r="GU96" s="36">
        <f t="shared" si="9"/>
        <v>0</v>
      </c>
      <c r="GV96" s="36">
        <f t="shared" si="9"/>
        <v>0</v>
      </c>
      <c r="GW96" s="36">
        <f t="shared" si="9"/>
        <v>0</v>
      </c>
      <c r="GX96" s="36">
        <f t="shared" si="9"/>
        <v>0</v>
      </c>
      <c r="GY96" s="36">
        <f t="shared" si="9"/>
        <v>0</v>
      </c>
      <c r="GZ96" s="36">
        <f t="shared" si="9"/>
        <v>0</v>
      </c>
      <c r="HA96" s="36">
        <f t="shared" si="9"/>
        <v>0</v>
      </c>
      <c r="HB96" s="36">
        <f t="shared" si="9"/>
        <v>0</v>
      </c>
      <c r="HC96" s="36">
        <f t="shared" si="9"/>
        <v>0</v>
      </c>
      <c r="HD96" s="36">
        <f t="shared" si="9"/>
        <v>0</v>
      </c>
      <c r="HE96" s="36">
        <f t="shared" si="9"/>
        <v>0</v>
      </c>
      <c r="HF96" s="36">
        <f t="shared" si="9"/>
        <v>0</v>
      </c>
      <c r="HG96" s="36">
        <f t="shared" si="9"/>
        <v>0</v>
      </c>
      <c r="HH96" s="36">
        <f t="shared" si="9"/>
        <v>0</v>
      </c>
      <c r="HI96" s="36">
        <f t="shared" si="9"/>
        <v>0</v>
      </c>
      <c r="HJ96" s="36">
        <f t="shared" si="9"/>
        <v>0</v>
      </c>
      <c r="HK96" s="36">
        <f t="shared" si="9"/>
        <v>0</v>
      </c>
      <c r="HL96" s="36">
        <f t="shared" si="9"/>
        <v>0</v>
      </c>
      <c r="HM96" s="36">
        <f t="shared" si="9"/>
        <v>0</v>
      </c>
      <c r="HN96" s="36">
        <f t="shared" si="9"/>
        <v>0</v>
      </c>
      <c r="HO96" s="36">
        <f t="shared" si="9"/>
        <v>0</v>
      </c>
      <c r="HP96" s="36">
        <f t="shared" si="9"/>
        <v>0</v>
      </c>
      <c r="HQ96" s="36">
        <f t="shared" si="9"/>
        <v>0</v>
      </c>
      <c r="HR96" s="36">
        <f t="shared" si="9"/>
        <v>0</v>
      </c>
      <c r="HS96" s="36">
        <f t="shared" si="9"/>
        <v>0</v>
      </c>
      <c r="HT96" s="36">
        <f t="shared" si="9"/>
        <v>0</v>
      </c>
      <c r="HU96" s="36">
        <f t="shared" si="9"/>
        <v>0</v>
      </c>
      <c r="HV96" s="36">
        <f t="shared" si="9"/>
        <v>0</v>
      </c>
      <c r="HW96" s="36">
        <f t="shared" si="9"/>
        <v>0</v>
      </c>
      <c r="HX96" s="36">
        <f t="shared" si="9"/>
        <v>0</v>
      </c>
      <c r="HY96" s="36">
        <f t="shared" si="9"/>
        <v>0</v>
      </c>
      <c r="HZ96" s="36">
        <f t="shared" si="9"/>
        <v>0</v>
      </c>
      <c r="IA96" s="36">
        <f t="shared" si="9"/>
        <v>0</v>
      </c>
      <c r="IB96" s="36">
        <f t="shared" si="9"/>
        <v>0</v>
      </c>
      <c r="IC96" s="36">
        <f t="shared" si="9"/>
        <v>0</v>
      </c>
      <c r="ID96" s="36">
        <f t="shared" si="9"/>
        <v>0</v>
      </c>
      <c r="IE96" s="36">
        <f t="shared" si="9"/>
        <v>0</v>
      </c>
      <c r="IF96" s="36">
        <f t="shared" si="9"/>
        <v>0</v>
      </c>
      <c r="IG96" s="36">
        <f t="shared" si="9"/>
        <v>0</v>
      </c>
      <c r="IH96" s="36">
        <f t="shared" si="9"/>
        <v>0</v>
      </c>
      <c r="II96" s="36">
        <f t="shared" si="9"/>
        <v>0</v>
      </c>
      <c r="IJ96" s="36">
        <f t="shared" si="9"/>
        <v>0</v>
      </c>
      <c r="IK96" s="36">
        <f t="shared" si="9"/>
        <v>0</v>
      </c>
      <c r="IL96" s="36">
        <f t="shared" si="9"/>
        <v>0</v>
      </c>
      <c r="IM96" s="36">
        <f t="shared" si="9"/>
        <v>0</v>
      </c>
      <c r="IN96" s="36">
        <f t="shared" si="9"/>
        <v>0</v>
      </c>
      <c r="IO96" s="36">
        <f t="shared" si="9"/>
        <v>0</v>
      </c>
      <c r="IP96" s="36">
        <f t="shared" si="9"/>
        <v>0</v>
      </c>
      <c r="IQ96" s="36">
        <f t="shared" si="9"/>
        <v>0</v>
      </c>
      <c r="IR96" s="36"/>
      <c r="IS96" s="36"/>
      <c r="IT96" s="36"/>
      <c r="IU96" s="36"/>
      <c r="IV96" s="36"/>
    </row>
    <row r="97" s="32" customFormat="1" ht="11.25" customHeight="1" spans="1:256">
      <c r="A97" s="35" t="s">
        <v>113</v>
      </c>
      <c r="B97" s="36">
        <f>COUNTIF(B81,"=1")+COUNTIF(B91,"=1")+COUNTIF(B90,"=2")+COUNTIF(B79,"=2")+COUNTIF(B68,"=2")+COUNTIF(B57,"=2")+COUNTIF(B46,"=2")+COUNTIF(B35,"=2")+COUNTIF(B24,"=2")</f>
        <v>0</v>
      </c>
      <c r="C97" s="36">
        <f t="shared" ref="C97:AW97" si="10">COUNTIF(C81,"=1")+COUNTIF(C91,"=1")+COUNTIF(C90,"=2")+COUNTIF(C79,"=2")+COUNTIF(C68,"=2")+COUNTIF(C57,"=2")+COUNTIF(C46,"=2")+COUNTIF(C35,"=2")+COUNTIF(C24,"=2")</f>
        <v>0</v>
      </c>
      <c r="D97" s="36">
        <f t="shared" si="10"/>
        <v>0</v>
      </c>
      <c r="E97" s="36" t="e">
        <f>COUNTIF(#REF!,"=1")+COUNTIF(#REF!,"=1")+COUNTIF(#REF!,"=2")+COUNTIF(#REF!,"=2")+COUNTIF(#REF!,"=2")+COUNTIF(#REF!,"=2")+COUNTIF(#REF!,"=2")+COUNTIF(#REF!,"=2")+COUNTIF(#REF!,"=2")</f>
        <v>#REF!</v>
      </c>
      <c r="F97" s="36" t="e">
        <f>COUNTIF(#REF!,"=1")+COUNTIF(#REF!,"=1")+COUNTIF(#REF!,"=2")+COUNTIF(#REF!,"=2")+COUNTIF(#REF!,"=2")+COUNTIF(#REF!,"=2")+COUNTIF(#REF!,"=2")+COUNTIF(#REF!,"=2")+COUNTIF(#REF!,"=2")</f>
        <v>#REF!</v>
      </c>
      <c r="G97" s="36">
        <f t="shared" si="10"/>
        <v>0</v>
      </c>
      <c r="H97" s="36">
        <f t="shared" si="10"/>
        <v>0</v>
      </c>
      <c r="I97" s="36">
        <f t="shared" si="10"/>
        <v>0</v>
      </c>
      <c r="J97" s="36">
        <f t="shared" si="10"/>
        <v>0</v>
      </c>
      <c r="K97" s="36">
        <f t="shared" si="10"/>
        <v>0</v>
      </c>
      <c r="L97" s="36">
        <f t="shared" si="10"/>
        <v>0</v>
      </c>
      <c r="M97" s="36">
        <f t="shared" si="10"/>
        <v>0</v>
      </c>
      <c r="N97" s="36">
        <f t="shared" si="10"/>
        <v>0</v>
      </c>
      <c r="O97" s="36">
        <f t="shared" si="10"/>
        <v>0</v>
      </c>
      <c r="P97" s="36">
        <f t="shared" si="10"/>
        <v>0</v>
      </c>
      <c r="Q97" s="36">
        <f t="shared" si="10"/>
        <v>0</v>
      </c>
      <c r="R97" s="36">
        <f t="shared" si="10"/>
        <v>0</v>
      </c>
      <c r="S97" s="36">
        <f t="shared" si="10"/>
        <v>0</v>
      </c>
      <c r="T97" s="36">
        <f t="shared" si="10"/>
        <v>0</v>
      </c>
      <c r="U97" s="36">
        <f t="shared" si="10"/>
        <v>0</v>
      </c>
      <c r="V97" s="36">
        <f t="shared" si="10"/>
        <v>0</v>
      </c>
      <c r="W97" s="36">
        <f t="shared" si="10"/>
        <v>0</v>
      </c>
      <c r="X97" s="36">
        <f t="shared" si="10"/>
        <v>0</v>
      </c>
      <c r="Y97" s="36">
        <f t="shared" si="10"/>
        <v>0</v>
      </c>
      <c r="Z97" s="36">
        <f t="shared" si="10"/>
        <v>0</v>
      </c>
      <c r="AA97" s="36">
        <f t="shared" si="10"/>
        <v>0</v>
      </c>
      <c r="AB97" s="36">
        <f t="shared" si="10"/>
        <v>0</v>
      </c>
      <c r="AC97" s="36">
        <f t="shared" si="10"/>
        <v>0</v>
      </c>
      <c r="AD97" s="36">
        <f t="shared" si="10"/>
        <v>0</v>
      </c>
      <c r="AE97" s="36">
        <f t="shared" si="10"/>
        <v>0</v>
      </c>
      <c r="AF97" s="36">
        <f t="shared" si="10"/>
        <v>0</v>
      </c>
      <c r="AG97" s="36">
        <f t="shared" si="10"/>
        <v>0</v>
      </c>
      <c r="AH97" s="36">
        <f t="shared" si="10"/>
        <v>0</v>
      </c>
      <c r="AI97" s="36">
        <f t="shared" si="10"/>
        <v>0</v>
      </c>
      <c r="AJ97" s="36">
        <f t="shared" si="10"/>
        <v>0</v>
      </c>
      <c r="AK97" s="36">
        <f t="shared" si="10"/>
        <v>0</v>
      </c>
      <c r="AL97" s="36">
        <f t="shared" si="10"/>
        <v>0</v>
      </c>
      <c r="AM97" s="36">
        <f t="shared" si="10"/>
        <v>0</v>
      </c>
      <c r="AN97" s="36">
        <f t="shared" si="10"/>
        <v>0</v>
      </c>
      <c r="AO97" s="36">
        <f t="shared" si="10"/>
        <v>0</v>
      </c>
      <c r="AP97" s="36">
        <f t="shared" si="10"/>
        <v>0</v>
      </c>
      <c r="AQ97" s="36">
        <f t="shared" si="10"/>
        <v>0</v>
      </c>
      <c r="AR97" s="36">
        <f t="shared" si="10"/>
        <v>0</v>
      </c>
      <c r="AS97" s="36">
        <f t="shared" si="10"/>
        <v>0</v>
      </c>
      <c r="AT97" s="36">
        <f t="shared" si="10"/>
        <v>0</v>
      </c>
      <c r="AU97" s="36">
        <f t="shared" si="10"/>
        <v>0</v>
      </c>
      <c r="AV97" s="36">
        <f t="shared" si="10"/>
        <v>0</v>
      </c>
      <c r="AW97" s="36">
        <f t="shared" si="10"/>
        <v>0</v>
      </c>
      <c r="AX97" s="36">
        <f t="shared" ref="AX97:CP97" si="11">COUNTIF(AZ81,"=1")+COUNTIF(AZ91,"=1")+COUNTIF(AZ90,"=2")+COUNTIF(AZ79,"=2")+COUNTIF(AZ68,"=2")+COUNTIF(AZ57,"=2")+COUNTIF(AZ46,"=2")+COUNTIF(AZ35,"=2")+COUNTIF(AZ24,"=2")</f>
        <v>0</v>
      </c>
      <c r="AY97" s="36">
        <f t="shared" si="11"/>
        <v>0</v>
      </c>
      <c r="AZ97" s="36" t="e">
        <f>COUNTIF(#REF!,"=1")+COUNTIF(#REF!,"=1")+COUNTIF(#REF!,"=2")+COUNTIF(#REF!,"=2")+COUNTIF(#REF!,"=2")+COUNTIF(#REF!,"=2")+COUNTIF(#REF!,"=2")+COUNTIF(#REF!,"=2")+COUNTIF(#REF!,"=2")</f>
        <v>#REF!</v>
      </c>
      <c r="BA97" s="36">
        <f t="shared" si="11"/>
        <v>0</v>
      </c>
      <c r="BB97" s="36">
        <f t="shared" si="11"/>
        <v>0</v>
      </c>
      <c r="BC97" s="36">
        <f t="shared" si="11"/>
        <v>0</v>
      </c>
      <c r="BD97" s="36">
        <f t="shared" si="11"/>
        <v>0</v>
      </c>
      <c r="BE97" s="36">
        <f t="shared" si="11"/>
        <v>0</v>
      </c>
      <c r="BF97" s="36">
        <f t="shared" si="11"/>
        <v>0</v>
      </c>
      <c r="BG97" s="36">
        <f t="shared" si="11"/>
        <v>0</v>
      </c>
      <c r="BH97" s="36">
        <f t="shared" si="11"/>
        <v>0</v>
      </c>
      <c r="BI97" s="36">
        <f t="shared" si="11"/>
        <v>0</v>
      </c>
      <c r="BJ97" s="36">
        <f t="shared" si="11"/>
        <v>0</v>
      </c>
      <c r="BK97" s="36">
        <f t="shared" si="11"/>
        <v>0</v>
      </c>
      <c r="BL97" s="36">
        <f t="shared" si="11"/>
        <v>0</v>
      </c>
      <c r="BM97" s="36">
        <f t="shared" si="11"/>
        <v>0</v>
      </c>
      <c r="BN97" s="36">
        <f t="shared" si="11"/>
        <v>0</v>
      </c>
      <c r="BO97" s="36">
        <f t="shared" si="11"/>
        <v>0</v>
      </c>
      <c r="BP97" s="36">
        <f t="shared" si="11"/>
        <v>0</v>
      </c>
      <c r="BQ97" s="36">
        <f t="shared" si="11"/>
        <v>0</v>
      </c>
      <c r="BR97" s="36">
        <f t="shared" si="11"/>
        <v>0</v>
      </c>
      <c r="BS97" s="36">
        <f t="shared" si="11"/>
        <v>0</v>
      </c>
      <c r="BT97" s="36">
        <f t="shared" si="11"/>
        <v>0</v>
      </c>
      <c r="BU97" s="36">
        <f>COUNTIF(BB81,"=1")+COUNTIF(BB91,"=1")+COUNTIF(BB90,"=2")+COUNTIF(BB79,"=2")+COUNTIF(BB68,"=2")+COUNTIF(BB57,"=2")+COUNTIF(BB46,"=2")+COUNTIF(BB35,"=2")+COUNTIF(BB24,"=2")</f>
        <v>7</v>
      </c>
      <c r="BV97" s="36">
        <f t="shared" si="11"/>
        <v>0</v>
      </c>
      <c r="BW97" s="36">
        <f t="shared" si="11"/>
        <v>0</v>
      </c>
      <c r="BX97" s="36">
        <f t="shared" si="11"/>
        <v>0</v>
      </c>
      <c r="BY97" s="36">
        <f t="shared" si="11"/>
        <v>0</v>
      </c>
      <c r="BZ97" s="36">
        <f t="shared" si="11"/>
        <v>0</v>
      </c>
      <c r="CA97" s="36">
        <f t="shared" si="11"/>
        <v>0</v>
      </c>
      <c r="CB97" s="36">
        <f t="shared" si="11"/>
        <v>0</v>
      </c>
      <c r="CC97" s="36">
        <f t="shared" si="11"/>
        <v>0</v>
      </c>
      <c r="CD97" s="36">
        <f t="shared" si="11"/>
        <v>0</v>
      </c>
      <c r="CE97" s="36">
        <f t="shared" si="11"/>
        <v>0</v>
      </c>
      <c r="CF97" s="36">
        <f t="shared" si="11"/>
        <v>0</v>
      </c>
      <c r="CG97" s="36">
        <f t="shared" si="11"/>
        <v>0</v>
      </c>
      <c r="CH97" s="36">
        <f t="shared" si="11"/>
        <v>0</v>
      </c>
      <c r="CI97" s="36">
        <f t="shared" si="11"/>
        <v>0</v>
      </c>
      <c r="CJ97" s="36">
        <f t="shared" si="11"/>
        <v>0</v>
      </c>
      <c r="CK97" s="36">
        <f t="shared" si="11"/>
        <v>0</v>
      </c>
      <c r="CL97" s="36">
        <f t="shared" si="11"/>
        <v>0</v>
      </c>
      <c r="CM97" s="36">
        <f t="shared" si="11"/>
        <v>0</v>
      </c>
      <c r="CN97" s="36">
        <f t="shared" si="11"/>
        <v>0</v>
      </c>
      <c r="CO97" s="36">
        <f t="shared" si="11"/>
        <v>0</v>
      </c>
      <c r="CP97" s="36">
        <f t="shared" si="11"/>
        <v>0</v>
      </c>
      <c r="CQ97" s="36" t="e">
        <f>COUNTIF(#REF!,"=1")+COUNTIF(#REF!,"=1")+COUNTIF(#REF!,"=2")+COUNTIF(#REF!,"=2")+COUNTIF(#REF!,"=2")+COUNTIF(#REF!,"=2")+COUNTIF(#REF!,"=2")+COUNTIF(#REF!,"=2")+COUNTIF(#REF!,"=2")</f>
        <v>#REF!</v>
      </c>
      <c r="CR97" s="36" t="e">
        <f>COUNTIF(#REF!,"=1")+COUNTIF(#REF!,"=1")+COUNTIF(#REF!,"=2")+COUNTIF(#REF!,"=2")+COUNTIF(#REF!,"=2")+COUNTIF(#REF!,"=2")+COUNTIF(#REF!,"=2")+COUNTIF(#REF!,"=2")+COUNTIF(#REF!,"=2")</f>
        <v>#REF!</v>
      </c>
      <c r="CS97" s="36">
        <f t="shared" ref="CS97:DZ97" si="12">COUNTIF(CS81,"=1")+COUNTIF(CS91,"=1")+COUNTIF(CS90,"=2")+COUNTIF(CS79,"=2")+COUNTIF(CS68,"=2")+COUNTIF(CS57,"=2")+COUNTIF(CS46,"=2")+COUNTIF(CS35,"=2")+COUNTIF(CS24,"=2")</f>
        <v>0</v>
      </c>
      <c r="CT97" s="36">
        <f t="shared" si="12"/>
        <v>0</v>
      </c>
      <c r="CU97" s="36">
        <f t="shared" si="12"/>
        <v>0</v>
      </c>
      <c r="CV97" s="36">
        <f t="shared" si="12"/>
        <v>0</v>
      </c>
      <c r="CW97" s="36">
        <f t="shared" si="12"/>
        <v>0</v>
      </c>
      <c r="CX97" s="36">
        <f t="shared" si="12"/>
        <v>0</v>
      </c>
      <c r="CY97" s="36">
        <f t="shared" si="12"/>
        <v>0</v>
      </c>
      <c r="CZ97" s="36">
        <f t="shared" si="12"/>
        <v>0</v>
      </c>
      <c r="DA97" s="36">
        <f t="shared" si="12"/>
        <v>0</v>
      </c>
      <c r="DB97" s="36">
        <f t="shared" si="12"/>
        <v>0</v>
      </c>
      <c r="DC97" s="36">
        <f t="shared" si="12"/>
        <v>0</v>
      </c>
      <c r="DD97" s="36">
        <f t="shared" si="12"/>
        <v>0</v>
      </c>
      <c r="DE97" s="36">
        <f t="shared" si="12"/>
        <v>0</v>
      </c>
      <c r="DF97" s="36">
        <f t="shared" si="12"/>
        <v>0</v>
      </c>
      <c r="DG97" s="36">
        <f t="shared" si="12"/>
        <v>0</v>
      </c>
      <c r="DH97" s="36">
        <f t="shared" si="12"/>
        <v>0</v>
      </c>
      <c r="DI97" s="36">
        <f t="shared" si="12"/>
        <v>0</v>
      </c>
      <c r="DJ97" s="36">
        <f t="shared" si="12"/>
        <v>0</v>
      </c>
      <c r="DK97" s="36">
        <f t="shared" si="12"/>
        <v>0</v>
      </c>
      <c r="DL97" s="36">
        <f t="shared" si="12"/>
        <v>0</v>
      </c>
      <c r="DM97" s="36">
        <f t="shared" si="12"/>
        <v>0</v>
      </c>
      <c r="DN97" s="36">
        <f t="shared" si="12"/>
        <v>0</v>
      </c>
      <c r="DO97" s="36">
        <f t="shared" si="12"/>
        <v>0</v>
      </c>
      <c r="DP97" s="36">
        <f t="shared" si="12"/>
        <v>0</v>
      </c>
      <c r="DQ97" s="36">
        <f t="shared" si="12"/>
        <v>0</v>
      </c>
      <c r="DR97" s="36">
        <f t="shared" si="12"/>
        <v>0</v>
      </c>
      <c r="DS97" s="36">
        <f t="shared" si="12"/>
        <v>0</v>
      </c>
      <c r="DT97" s="36">
        <f t="shared" si="12"/>
        <v>0</v>
      </c>
      <c r="DU97" s="36">
        <f t="shared" si="12"/>
        <v>0</v>
      </c>
      <c r="DV97" s="36">
        <f t="shared" si="12"/>
        <v>0</v>
      </c>
      <c r="DW97" s="36">
        <f t="shared" si="12"/>
        <v>0</v>
      </c>
      <c r="DX97" s="36">
        <f t="shared" si="12"/>
        <v>0</v>
      </c>
      <c r="DY97" s="36">
        <f t="shared" si="12"/>
        <v>0</v>
      </c>
      <c r="DZ97" s="36">
        <f t="shared" si="12"/>
        <v>0</v>
      </c>
      <c r="EA97" s="36">
        <f t="shared" ref="EA97:GL97" si="13">COUNTIF(EA81,"=1")+COUNTIF(EA91,"=1")+COUNTIF(EA90,"=2")+COUNTIF(EA79,"=2")+COUNTIF(EA68,"=2")+COUNTIF(EA57,"=2")+COUNTIF(EA46,"=2")+COUNTIF(EA35,"=2")+COUNTIF(EA24,"=2")</f>
        <v>0</v>
      </c>
      <c r="EB97" s="36">
        <f t="shared" si="13"/>
        <v>0</v>
      </c>
      <c r="EC97" s="36">
        <f t="shared" si="13"/>
        <v>0</v>
      </c>
      <c r="ED97" s="36">
        <f t="shared" si="13"/>
        <v>0</v>
      </c>
      <c r="EE97" s="36">
        <f t="shared" si="13"/>
        <v>0</v>
      </c>
      <c r="EF97" s="36">
        <f t="shared" si="13"/>
        <v>0</v>
      </c>
      <c r="EG97" s="36">
        <f t="shared" si="13"/>
        <v>0</v>
      </c>
      <c r="EH97" s="36">
        <f t="shared" si="13"/>
        <v>0</v>
      </c>
      <c r="EI97" s="36">
        <f t="shared" si="13"/>
        <v>0</v>
      </c>
      <c r="EJ97" s="36">
        <f t="shared" si="13"/>
        <v>0</v>
      </c>
      <c r="EK97" s="36">
        <f t="shared" si="13"/>
        <v>0</v>
      </c>
      <c r="EL97" s="36">
        <f t="shared" si="13"/>
        <v>0</v>
      </c>
      <c r="EM97" s="36">
        <f t="shared" si="13"/>
        <v>0</v>
      </c>
      <c r="EN97" s="36">
        <f t="shared" si="13"/>
        <v>0</v>
      </c>
      <c r="EO97" s="36">
        <f t="shared" si="13"/>
        <v>0</v>
      </c>
      <c r="EP97" s="36">
        <f t="shared" si="13"/>
        <v>0</v>
      </c>
      <c r="EQ97" s="36">
        <f t="shared" si="13"/>
        <v>0</v>
      </c>
      <c r="ER97" s="36">
        <f t="shared" si="13"/>
        <v>0</v>
      </c>
      <c r="ES97" s="36">
        <f t="shared" si="13"/>
        <v>0</v>
      </c>
      <c r="ET97" s="36">
        <f t="shared" si="13"/>
        <v>0</v>
      </c>
      <c r="EU97" s="36">
        <f t="shared" si="13"/>
        <v>0</v>
      </c>
      <c r="EV97" s="36">
        <f t="shared" si="13"/>
        <v>0</v>
      </c>
      <c r="EW97" s="36">
        <f t="shared" si="13"/>
        <v>0</v>
      </c>
      <c r="EX97" s="36">
        <f t="shared" si="13"/>
        <v>0</v>
      </c>
      <c r="EY97" s="36">
        <f t="shared" si="13"/>
        <v>0</v>
      </c>
      <c r="EZ97" s="36">
        <f t="shared" si="13"/>
        <v>0</v>
      </c>
      <c r="FA97" s="36">
        <f t="shared" si="13"/>
        <v>0</v>
      </c>
      <c r="FB97" s="36">
        <f t="shared" si="13"/>
        <v>0</v>
      </c>
      <c r="FC97" s="36">
        <f t="shared" si="13"/>
        <v>0</v>
      </c>
      <c r="FD97" s="36">
        <f t="shared" si="13"/>
        <v>0</v>
      </c>
      <c r="FE97" s="36">
        <f t="shared" si="13"/>
        <v>0</v>
      </c>
      <c r="FF97" s="36">
        <f t="shared" si="13"/>
        <v>0</v>
      </c>
      <c r="FG97" s="36">
        <f t="shared" si="13"/>
        <v>0</v>
      </c>
      <c r="FH97" s="36">
        <f t="shared" si="13"/>
        <v>0</v>
      </c>
      <c r="FI97" s="36">
        <f t="shared" si="13"/>
        <v>0</v>
      </c>
      <c r="FJ97" s="36">
        <f t="shared" si="13"/>
        <v>0</v>
      </c>
      <c r="FK97" s="36">
        <f t="shared" si="13"/>
        <v>0</v>
      </c>
      <c r="FL97" s="36">
        <f t="shared" si="13"/>
        <v>0</v>
      </c>
      <c r="FM97" s="36">
        <f t="shared" si="13"/>
        <v>0</v>
      </c>
      <c r="FN97" s="36">
        <f t="shared" si="13"/>
        <v>0</v>
      </c>
      <c r="FO97" s="36">
        <f t="shared" si="13"/>
        <v>0</v>
      </c>
      <c r="FP97" s="36">
        <f t="shared" si="13"/>
        <v>0</v>
      </c>
      <c r="FQ97" s="36">
        <f t="shared" si="13"/>
        <v>0</v>
      </c>
      <c r="FR97" s="36">
        <f t="shared" si="13"/>
        <v>0</v>
      </c>
      <c r="FS97" s="36">
        <f t="shared" si="13"/>
        <v>0</v>
      </c>
      <c r="FT97" s="36">
        <f t="shared" si="13"/>
        <v>0</v>
      </c>
      <c r="FU97" s="36">
        <f t="shared" si="13"/>
        <v>0</v>
      </c>
      <c r="FV97" s="36">
        <f t="shared" si="13"/>
        <v>0</v>
      </c>
      <c r="FW97" s="36">
        <f t="shared" si="13"/>
        <v>0</v>
      </c>
      <c r="FX97" s="36">
        <f t="shared" si="13"/>
        <v>0</v>
      </c>
      <c r="FY97" s="36">
        <f t="shared" si="13"/>
        <v>0</v>
      </c>
      <c r="FZ97" s="36">
        <f t="shared" si="13"/>
        <v>0</v>
      </c>
      <c r="GA97" s="36">
        <f t="shared" si="13"/>
        <v>0</v>
      </c>
      <c r="GB97" s="36">
        <f t="shared" si="13"/>
        <v>0</v>
      </c>
      <c r="GC97" s="36">
        <f t="shared" si="13"/>
        <v>0</v>
      </c>
      <c r="GD97" s="36">
        <f t="shared" si="13"/>
        <v>0</v>
      </c>
      <c r="GE97" s="36">
        <f t="shared" si="13"/>
        <v>0</v>
      </c>
      <c r="GF97" s="36">
        <f t="shared" si="13"/>
        <v>0</v>
      </c>
      <c r="GG97" s="36">
        <f t="shared" si="13"/>
        <v>0</v>
      </c>
      <c r="GH97" s="36">
        <f t="shared" si="13"/>
        <v>0</v>
      </c>
      <c r="GI97" s="36">
        <f t="shared" si="13"/>
        <v>0</v>
      </c>
      <c r="GJ97" s="36">
        <f t="shared" si="13"/>
        <v>0</v>
      </c>
      <c r="GK97" s="36">
        <f t="shared" si="13"/>
        <v>0</v>
      </c>
      <c r="GL97" s="36">
        <f t="shared" si="13"/>
        <v>0</v>
      </c>
      <c r="GM97" s="36">
        <f t="shared" ref="GM97:IQ97" si="14">COUNTIF(GM81,"=1")+COUNTIF(GM91,"=1")+COUNTIF(GM90,"=2")+COUNTIF(GM79,"=2")+COUNTIF(GM68,"=2")+COUNTIF(GM57,"=2")+COUNTIF(GM46,"=2")+COUNTIF(GM35,"=2")+COUNTIF(GM24,"=2")</f>
        <v>0</v>
      </c>
      <c r="GN97" s="36">
        <f t="shared" si="14"/>
        <v>0</v>
      </c>
      <c r="GO97" s="36">
        <f t="shared" si="14"/>
        <v>0</v>
      </c>
      <c r="GP97" s="36">
        <f t="shared" si="14"/>
        <v>0</v>
      </c>
      <c r="GQ97" s="36">
        <f t="shared" si="14"/>
        <v>0</v>
      </c>
      <c r="GR97" s="36">
        <f t="shared" si="14"/>
        <v>0</v>
      </c>
      <c r="GS97" s="36">
        <f t="shared" si="14"/>
        <v>0</v>
      </c>
      <c r="GT97" s="36">
        <f t="shared" si="14"/>
        <v>0</v>
      </c>
      <c r="GU97" s="36">
        <f t="shared" si="14"/>
        <v>0</v>
      </c>
      <c r="GV97" s="36">
        <f t="shared" si="14"/>
        <v>0</v>
      </c>
      <c r="GW97" s="36">
        <f t="shared" si="14"/>
        <v>0</v>
      </c>
      <c r="GX97" s="36">
        <f t="shared" si="14"/>
        <v>0</v>
      </c>
      <c r="GY97" s="36">
        <f t="shared" si="14"/>
        <v>0</v>
      </c>
      <c r="GZ97" s="36">
        <f t="shared" si="14"/>
        <v>0</v>
      </c>
      <c r="HA97" s="36">
        <f t="shared" si="14"/>
        <v>0</v>
      </c>
      <c r="HB97" s="36">
        <f t="shared" si="14"/>
        <v>0</v>
      </c>
      <c r="HC97" s="36">
        <f t="shared" si="14"/>
        <v>0</v>
      </c>
      <c r="HD97" s="36">
        <f t="shared" si="14"/>
        <v>0</v>
      </c>
      <c r="HE97" s="36">
        <f t="shared" si="14"/>
        <v>0</v>
      </c>
      <c r="HF97" s="36">
        <f t="shared" si="14"/>
        <v>0</v>
      </c>
      <c r="HG97" s="36">
        <f t="shared" si="14"/>
        <v>0</v>
      </c>
      <c r="HH97" s="36">
        <f t="shared" si="14"/>
        <v>0</v>
      </c>
      <c r="HI97" s="36">
        <f t="shared" si="14"/>
        <v>0</v>
      </c>
      <c r="HJ97" s="36">
        <f t="shared" si="14"/>
        <v>0</v>
      </c>
      <c r="HK97" s="36">
        <f t="shared" si="14"/>
        <v>0</v>
      </c>
      <c r="HL97" s="36">
        <f t="shared" si="14"/>
        <v>0</v>
      </c>
      <c r="HM97" s="36">
        <f t="shared" si="14"/>
        <v>0</v>
      </c>
      <c r="HN97" s="36">
        <f t="shared" si="14"/>
        <v>0</v>
      </c>
      <c r="HO97" s="36">
        <f t="shared" si="14"/>
        <v>0</v>
      </c>
      <c r="HP97" s="36">
        <f t="shared" si="14"/>
        <v>0</v>
      </c>
      <c r="HQ97" s="36">
        <f t="shared" si="14"/>
        <v>0</v>
      </c>
      <c r="HR97" s="36">
        <f t="shared" si="14"/>
        <v>0</v>
      </c>
      <c r="HS97" s="36">
        <f t="shared" si="14"/>
        <v>0</v>
      </c>
      <c r="HT97" s="36">
        <f t="shared" si="14"/>
        <v>0</v>
      </c>
      <c r="HU97" s="36">
        <f t="shared" si="14"/>
        <v>0</v>
      </c>
      <c r="HV97" s="36">
        <f t="shared" si="14"/>
        <v>0</v>
      </c>
      <c r="HW97" s="36">
        <f t="shared" si="14"/>
        <v>0</v>
      </c>
      <c r="HX97" s="36">
        <f t="shared" si="14"/>
        <v>0</v>
      </c>
      <c r="HY97" s="36">
        <f t="shared" si="14"/>
        <v>0</v>
      </c>
      <c r="HZ97" s="36">
        <f t="shared" si="14"/>
        <v>0</v>
      </c>
      <c r="IA97" s="36">
        <f t="shared" si="14"/>
        <v>0</v>
      </c>
      <c r="IB97" s="36">
        <f t="shared" si="14"/>
        <v>0</v>
      </c>
      <c r="IC97" s="36">
        <f t="shared" si="14"/>
        <v>0</v>
      </c>
      <c r="ID97" s="36">
        <f t="shared" si="14"/>
        <v>0</v>
      </c>
      <c r="IE97" s="36">
        <f t="shared" si="14"/>
        <v>0</v>
      </c>
      <c r="IF97" s="36">
        <f t="shared" si="14"/>
        <v>0</v>
      </c>
      <c r="IG97" s="36">
        <f t="shared" si="14"/>
        <v>0</v>
      </c>
      <c r="IH97" s="36">
        <f t="shared" si="14"/>
        <v>0</v>
      </c>
      <c r="II97" s="36">
        <f t="shared" si="14"/>
        <v>0</v>
      </c>
      <c r="IJ97" s="36">
        <f t="shared" si="14"/>
        <v>0</v>
      </c>
      <c r="IK97" s="36">
        <f t="shared" si="14"/>
        <v>0</v>
      </c>
      <c r="IL97" s="36">
        <f t="shared" si="14"/>
        <v>0</v>
      </c>
      <c r="IM97" s="36">
        <f t="shared" si="14"/>
        <v>0</v>
      </c>
      <c r="IN97" s="36">
        <f t="shared" si="14"/>
        <v>0</v>
      </c>
      <c r="IO97" s="36">
        <f t="shared" si="14"/>
        <v>0</v>
      </c>
      <c r="IP97" s="36">
        <f t="shared" si="14"/>
        <v>0</v>
      </c>
      <c r="IQ97" s="36">
        <f t="shared" si="14"/>
        <v>0</v>
      </c>
      <c r="IR97" s="36"/>
      <c r="IS97" s="36"/>
      <c r="IT97" s="36"/>
      <c r="IU97" s="36"/>
      <c r="IV97" s="36"/>
    </row>
    <row r="98" s="32" customFormat="1" ht="11.25" customHeight="1" spans="1:256">
      <c r="A98" s="35" t="s">
        <v>114</v>
      </c>
      <c r="B98" s="36">
        <f>COUNTIF(B70,"=1")+COUNTIF(B80,"=1")+COUNTIF(B90,"=1")+COUNTIF(B89,"=2")+COUNTIF(B78,"=2")+COUNTIF(B67,"=2")+COUNTIF(B56,"=2")+COUNTIF(B45,"=2")+COUNTIF(B34,"=2")</f>
        <v>0</v>
      </c>
      <c r="C98" s="36">
        <f t="shared" ref="C98:AW98" si="15">COUNTIF(C70,"=1")+COUNTIF(C80,"=1")+COUNTIF(C90,"=1")+COUNTIF(C89,"=2")+COUNTIF(C78,"=2")+COUNTIF(C67,"=2")+COUNTIF(C56,"=2")+COUNTIF(C45,"=2")+COUNTIF(C34,"=2")</f>
        <v>0</v>
      </c>
      <c r="D98" s="36">
        <f t="shared" si="15"/>
        <v>0</v>
      </c>
      <c r="E98" s="36" t="e">
        <f>COUNTIF(#REF!,"=1")+COUNTIF(#REF!,"=1")+COUNTIF(#REF!,"=1")+COUNTIF(#REF!,"=2")+COUNTIF(#REF!,"=2")+COUNTIF(#REF!,"=2")+COUNTIF(#REF!,"=2")+COUNTIF(#REF!,"=2")+COUNTIF(#REF!,"=2")</f>
        <v>#REF!</v>
      </c>
      <c r="F98" s="36" t="e">
        <f>COUNTIF(#REF!,"=1")+COUNTIF(#REF!,"=1")+COUNTIF(#REF!,"=1")+COUNTIF(#REF!,"=2")+COUNTIF(#REF!,"=2")+COUNTIF(#REF!,"=2")+COUNTIF(#REF!,"=2")+COUNTIF(#REF!,"=2")+COUNTIF(#REF!,"=2")</f>
        <v>#REF!</v>
      </c>
      <c r="G98" s="36">
        <f t="shared" si="15"/>
        <v>0</v>
      </c>
      <c r="H98" s="36">
        <f t="shared" si="15"/>
        <v>0</v>
      </c>
      <c r="I98" s="36">
        <f t="shared" si="15"/>
        <v>0</v>
      </c>
      <c r="J98" s="36">
        <f t="shared" si="15"/>
        <v>0</v>
      </c>
      <c r="K98" s="36">
        <f t="shared" si="15"/>
        <v>0</v>
      </c>
      <c r="L98" s="36">
        <f t="shared" si="15"/>
        <v>0</v>
      </c>
      <c r="M98" s="36">
        <f t="shared" si="15"/>
        <v>0</v>
      </c>
      <c r="N98" s="36">
        <f t="shared" si="15"/>
        <v>0</v>
      </c>
      <c r="O98" s="36">
        <f t="shared" si="15"/>
        <v>0</v>
      </c>
      <c r="P98" s="36">
        <f t="shared" si="15"/>
        <v>0</v>
      </c>
      <c r="Q98" s="36">
        <f t="shared" si="15"/>
        <v>0</v>
      </c>
      <c r="R98" s="36">
        <f t="shared" si="15"/>
        <v>0</v>
      </c>
      <c r="S98" s="36">
        <f t="shared" si="15"/>
        <v>0</v>
      </c>
      <c r="T98" s="36">
        <f t="shared" si="15"/>
        <v>0</v>
      </c>
      <c r="U98" s="36">
        <f t="shared" si="15"/>
        <v>0</v>
      </c>
      <c r="V98" s="36">
        <f t="shared" si="15"/>
        <v>0</v>
      </c>
      <c r="W98" s="36">
        <f t="shared" si="15"/>
        <v>0</v>
      </c>
      <c r="X98" s="36">
        <f t="shared" si="15"/>
        <v>0</v>
      </c>
      <c r="Y98" s="36">
        <f t="shared" si="15"/>
        <v>0</v>
      </c>
      <c r="Z98" s="36">
        <f t="shared" si="15"/>
        <v>0</v>
      </c>
      <c r="AA98" s="36">
        <f t="shared" si="15"/>
        <v>0</v>
      </c>
      <c r="AB98" s="36">
        <f t="shared" si="15"/>
        <v>0</v>
      </c>
      <c r="AC98" s="36">
        <f t="shared" si="15"/>
        <v>0</v>
      </c>
      <c r="AD98" s="36">
        <f t="shared" si="15"/>
        <v>0</v>
      </c>
      <c r="AE98" s="36">
        <f t="shared" si="15"/>
        <v>0</v>
      </c>
      <c r="AF98" s="36">
        <f t="shared" si="15"/>
        <v>0</v>
      </c>
      <c r="AG98" s="36">
        <f t="shared" si="15"/>
        <v>0</v>
      </c>
      <c r="AH98" s="36">
        <f t="shared" si="15"/>
        <v>0</v>
      </c>
      <c r="AI98" s="36">
        <f t="shared" si="15"/>
        <v>0</v>
      </c>
      <c r="AJ98" s="36">
        <f t="shared" si="15"/>
        <v>0</v>
      </c>
      <c r="AK98" s="36">
        <f t="shared" si="15"/>
        <v>0</v>
      </c>
      <c r="AL98" s="36">
        <f t="shared" si="15"/>
        <v>0</v>
      </c>
      <c r="AM98" s="36">
        <f t="shared" si="15"/>
        <v>0</v>
      </c>
      <c r="AN98" s="36">
        <f t="shared" si="15"/>
        <v>0</v>
      </c>
      <c r="AO98" s="36">
        <f t="shared" si="15"/>
        <v>0</v>
      </c>
      <c r="AP98" s="36">
        <f t="shared" si="15"/>
        <v>0</v>
      </c>
      <c r="AQ98" s="36">
        <f t="shared" si="15"/>
        <v>0</v>
      </c>
      <c r="AR98" s="36">
        <f t="shared" si="15"/>
        <v>0</v>
      </c>
      <c r="AS98" s="36">
        <f t="shared" si="15"/>
        <v>0</v>
      </c>
      <c r="AT98" s="36">
        <f t="shared" si="15"/>
        <v>0</v>
      </c>
      <c r="AU98" s="36">
        <f t="shared" si="15"/>
        <v>0</v>
      </c>
      <c r="AV98" s="36">
        <f t="shared" si="15"/>
        <v>0</v>
      </c>
      <c r="AW98" s="36">
        <f t="shared" si="15"/>
        <v>0</v>
      </c>
      <c r="AX98" s="36">
        <f t="shared" ref="AX98:CP98" si="16">COUNTIF(AZ70,"=1")+COUNTIF(AZ80,"=1")+COUNTIF(AZ90,"=1")+COUNTIF(AZ89,"=2")+COUNTIF(AZ78,"=2")+COUNTIF(AZ67,"=2")+COUNTIF(AZ56,"=2")+COUNTIF(AZ45,"=2")+COUNTIF(AZ34,"=2")</f>
        <v>0</v>
      </c>
      <c r="AY98" s="36">
        <f t="shared" si="16"/>
        <v>0</v>
      </c>
      <c r="AZ98" s="36" t="e">
        <f>COUNTIF(#REF!,"=1")+COUNTIF(#REF!,"=1")+COUNTIF(#REF!,"=1")+COUNTIF(#REF!,"=2")+COUNTIF(#REF!,"=2")+COUNTIF(#REF!,"=2")+COUNTIF(#REF!,"=2")+COUNTIF(#REF!,"=2")+COUNTIF(#REF!,"=2")</f>
        <v>#REF!</v>
      </c>
      <c r="BA98" s="36">
        <f t="shared" si="16"/>
        <v>0</v>
      </c>
      <c r="BB98" s="36">
        <f t="shared" si="16"/>
        <v>0</v>
      </c>
      <c r="BC98" s="36">
        <f t="shared" si="16"/>
        <v>0</v>
      </c>
      <c r="BD98" s="36">
        <f t="shared" si="16"/>
        <v>0</v>
      </c>
      <c r="BE98" s="36">
        <f t="shared" si="16"/>
        <v>0</v>
      </c>
      <c r="BF98" s="36">
        <f t="shared" si="16"/>
        <v>0</v>
      </c>
      <c r="BG98" s="36">
        <f t="shared" si="16"/>
        <v>0</v>
      </c>
      <c r="BH98" s="36">
        <f t="shared" si="16"/>
        <v>0</v>
      </c>
      <c r="BI98" s="36">
        <f t="shared" si="16"/>
        <v>0</v>
      </c>
      <c r="BJ98" s="36">
        <f t="shared" si="16"/>
        <v>0</v>
      </c>
      <c r="BK98" s="36">
        <f t="shared" si="16"/>
        <v>0</v>
      </c>
      <c r="BL98" s="36">
        <f t="shared" si="16"/>
        <v>0</v>
      </c>
      <c r="BM98" s="36">
        <f t="shared" si="16"/>
        <v>0</v>
      </c>
      <c r="BN98" s="36">
        <f t="shared" si="16"/>
        <v>0</v>
      </c>
      <c r="BO98" s="36">
        <f t="shared" si="16"/>
        <v>0</v>
      </c>
      <c r="BP98" s="36">
        <f t="shared" si="16"/>
        <v>0</v>
      </c>
      <c r="BQ98" s="36">
        <f t="shared" si="16"/>
        <v>0</v>
      </c>
      <c r="BR98" s="36">
        <f t="shared" si="16"/>
        <v>0</v>
      </c>
      <c r="BS98" s="36">
        <f t="shared" si="16"/>
        <v>0</v>
      </c>
      <c r="BT98" s="36">
        <f t="shared" si="16"/>
        <v>0</v>
      </c>
      <c r="BU98" s="36">
        <f>COUNTIF(BB70,"=1")+COUNTIF(BB80,"=1")+COUNTIF(BB90,"=1")+COUNTIF(BB89,"=2")+COUNTIF(BB78,"=2")+COUNTIF(BB67,"=2")+COUNTIF(BB56,"=2")+COUNTIF(BB45,"=2")+COUNTIF(BB34,"=2")</f>
        <v>6</v>
      </c>
      <c r="BV98" s="36">
        <f t="shared" si="16"/>
        <v>0</v>
      </c>
      <c r="BW98" s="36">
        <f t="shared" si="16"/>
        <v>0</v>
      </c>
      <c r="BX98" s="36">
        <f t="shared" si="16"/>
        <v>0</v>
      </c>
      <c r="BY98" s="36">
        <f t="shared" si="16"/>
        <v>0</v>
      </c>
      <c r="BZ98" s="36">
        <f t="shared" si="16"/>
        <v>0</v>
      </c>
      <c r="CA98" s="36">
        <f t="shared" si="16"/>
        <v>0</v>
      </c>
      <c r="CB98" s="36">
        <f t="shared" si="16"/>
        <v>0</v>
      </c>
      <c r="CC98" s="36">
        <f t="shared" si="16"/>
        <v>0</v>
      </c>
      <c r="CD98" s="36">
        <f t="shared" si="16"/>
        <v>0</v>
      </c>
      <c r="CE98" s="36">
        <f t="shared" si="16"/>
        <v>0</v>
      </c>
      <c r="CF98" s="36">
        <f t="shared" si="16"/>
        <v>0</v>
      </c>
      <c r="CG98" s="36">
        <f t="shared" si="16"/>
        <v>0</v>
      </c>
      <c r="CH98" s="36">
        <f t="shared" si="16"/>
        <v>0</v>
      </c>
      <c r="CI98" s="36">
        <f t="shared" si="16"/>
        <v>0</v>
      </c>
      <c r="CJ98" s="36">
        <f t="shared" si="16"/>
        <v>0</v>
      </c>
      <c r="CK98" s="36">
        <f t="shared" si="16"/>
        <v>0</v>
      </c>
      <c r="CL98" s="36">
        <f t="shared" si="16"/>
        <v>0</v>
      </c>
      <c r="CM98" s="36">
        <f t="shared" si="16"/>
        <v>0</v>
      </c>
      <c r="CN98" s="36">
        <f t="shared" si="16"/>
        <v>0</v>
      </c>
      <c r="CO98" s="36">
        <f t="shared" si="16"/>
        <v>0</v>
      </c>
      <c r="CP98" s="36">
        <f t="shared" si="16"/>
        <v>0</v>
      </c>
      <c r="CQ98" s="36" t="e">
        <f>COUNTIF(#REF!,"=1")+COUNTIF(#REF!,"=1")+COUNTIF(#REF!,"=1")+COUNTIF(#REF!,"=2")+COUNTIF(#REF!,"=2")+COUNTIF(#REF!,"=2")+COUNTIF(#REF!,"=2")+COUNTIF(#REF!,"=2")+COUNTIF(#REF!,"=2")</f>
        <v>#REF!</v>
      </c>
      <c r="CR98" s="36" t="e">
        <f>COUNTIF(#REF!,"=1")+COUNTIF(#REF!,"=1")+COUNTIF(#REF!,"=1")+COUNTIF(#REF!,"=2")+COUNTIF(#REF!,"=2")+COUNTIF(#REF!,"=2")+COUNTIF(#REF!,"=2")+COUNTIF(#REF!,"=2")+COUNTIF(#REF!,"=2")</f>
        <v>#REF!</v>
      </c>
      <c r="CS98" s="36">
        <f t="shared" ref="CS98:DZ98" si="17">COUNTIF(CS70,"=1")+COUNTIF(CS80,"=1")+COUNTIF(CS90,"=1")+COUNTIF(CS89,"=2")+COUNTIF(CS78,"=2")+COUNTIF(CS67,"=2")+COUNTIF(CS56,"=2")+COUNTIF(CS45,"=2")+COUNTIF(CS34,"=2")</f>
        <v>0</v>
      </c>
      <c r="CT98" s="36">
        <f t="shared" si="17"/>
        <v>0</v>
      </c>
      <c r="CU98" s="36">
        <f t="shared" si="17"/>
        <v>0</v>
      </c>
      <c r="CV98" s="36">
        <f t="shared" si="17"/>
        <v>0</v>
      </c>
      <c r="CW98" s="36">
        <f t="shared" si="17"/>
        <v>0</v>
      </c>
      <c r="CX98" s="36">
        <f t="shared" si="17"/>
        <v>0</v>
      </c>
      <c r="CY98" s="36">
        <f t="shared" si="17"/>
        <v>0</v>
      </c>
      <c r="CZ98" s="36">
        <f t="shared" si="17"/>
        <v>0</v>
      </c>
      <c r="DA98" s="36">
        <f t="shared" si="17"/>
        <v>0</v>
      </c>
      <c r="DB98" s="36">
        <f t="shared" si="17"/>
        <v>0</v>
      </c>
      <c r="DC98" s="36">
        <f t="shared" si="17"/>
        <v>0</v>
      </c>
      <c r="DD98" s="36">
        <f t="shared" si="17"/>
        <v>0</v>
      </c>
      <c r="DE98" s="36">
        <f t="shared" si="17"/>
        <v>0</v>
      </c>
      <c r="DF98" s="36">
        <f t="shared" si="17"/>
        <v>0</v>
      </c>
      <c r="DG98" s="36">
        <f t="shared" si="17"/>
        <v>0</v>
      </c>
      <c r="DH98" s="36">
        <f t="shared" si="17"/>
        <v>0</v>
      </c>
      <c r="DI98" s="36">
        <f t="shared" si="17"/>
        <v>0</v>
      </c>
      <c r="DJ98" s="36">
        <f t="shared" si="17"/>
        <v>0</v>
      </c>
      <c r="DK98" s="36">
        <f t="shared" si="17"/>
        <v>0</v>
      </c>
      <c r="DL98" s="36">
        <f t="shared" si="17"/>
        <v>0</v>
      </c>
      <c r="DM98" s="36">
        <f t="shared" si="17"/>
        <v>0</v>
      </c>
      <c r="DN98" s="36">
        <f t="shared" si="17"/>
        <v>0</v>
      </c>
      <c r="DO98" s="36">
        <f t="shared" si="17"/>
        <v>0</v>
      </c>
      <c r="DP98" s="36">
        <f t="shared" si="17"/>
        <v>0</v>
      </c>
      <c r="DQ98" s="36">
        <f t="shared" si="17"/>
        <v>0</v>
      </c>
      <c r="DR98" s="36">
        <f t="shared" si="17"/>
        <v>0</v>
      </c>
      <c r="DS98" s="36">
        <f t="shared" si="17"/>
        <v>0</v>
      </c>
      <c r="DT98" s="36">
        <f t="shared" si="17"/>
        <v>0</v>
      </c>
      <c r="DU98" s="36">
        <f t="shared" si="17"/>
        <v>0</v>
      </c>
      <c r="DV98" s="36">
        <f t="shared" si="17"/>
        <v>0</v>
      </c>
      <c r="DW98" s="36">
        <f t="shared" si="17"/>
        <v>0</v>
      </c>
      <c r="DX98" s="36">
        <f t="shared" si="17"/>
        <v>0</v>
      </c>
      <c r="DY98" s="36">
        <f t="shared" si="17"/>
        <v>0</v>
      </c>
      <c r="DZ98" s="36">
        <f t="shared" si="17"/>
        <v>0</v>
      </c>
      <c r="EA98" s="36">
        <f t="shared" ref="EA98:GL98" si="18">COUNTIF(EA70,"=1")+COUNTIF(EA80,"=1")+COUNTIF(EA90,"=1")+COUNTIF(EA89,"=2")+COUNTIF(EA78,"=2")+COUNTIF(EA67,"=2")+COUNTIF(EA56,"=2")+COUNTIF(EA45,"=2")+COUNTIF(EA34,"=2")</f>
        <v>0</v>
      </c>
      <c r="EB98" s="36">
        <f t="shared" si="18"/>
        <v>0</v>
      </c>
      <c r="EC98" s="36">
        <f t="shared" si="18"/>
        <v>0</v>
      </c>
      <c r="ED98" s="36">
        <f t="shared" si="18"/>
        <v>0</v>
      </c>
      <c r="EE98" s="36">
        <f t="shared" si="18"/>
        <v>0</v>
      </c>
      <c r="EF98" s="36">
        <f t="shared" si="18"/>
        <v>0</v>
      </c>
      <c r="EG98" s="36">
        <f t="shared" si="18"/>
        <v>0</v>
      </c>
      <c r="EH98" s="36">
        <f t="shared" si="18"/>
        <v>0</v>
      </c>
      <c r="EI98" s="36">
        <f t="shared" si="18"/>
        <v>0</v>
      </c>
      <c r="EJ98" s="36">
        <f t="shared" si="18"/>
        <v>0</v>
      </c>
      <c r="EK98" s="36">
        <f t="shared" si="18"/>
        <v>0</v>
      </c>
      <c r="EL98" s="36">
        <f t="shared" si="18"/>
        <v>0</v>
      </c>
      <c r="EM98" s="36">
        <f t="shared" si="18"/>
        <v>0</v>
      </c>
      <c r="EN98" s="36">
        <f t="shared" si="18"/>
        <v>0</v>
      </c>
      <c r="EO98" s="36">
        <f t="shared" si="18"/>
        <v>0</v>
      </c>
      <c r="EP98" s="36">
        <f t="shared" si="18"/>
        <v>0</v>
      </c>
      <c r="EQ98" s="36">
        <f t="shared" si="18"/>
        <v>0</v>
      </c>
      <c r="ER98" s="36">
        <f t="shared" si="18"/>
        <v>0</v>
      </c>
      <c r="ES98" s="36">
        <f t="shared" si="18"/>
        <v>0</v>
      </c>
      <c r="ET98" s="36">
        <f t="shared" si="18"/>
        <v>0</v>
      </c>
      <c r="EU98" s="36">
        <f t="shared" si="18"/>
        <v>0</v>
      </c>
      <c r="EV98" s="36">
        <f t="shared" si="18"/>
        <v>0</v>
      </c>
      <c r="EW98" s="36">
        <f t="shared" si="18"/>
        <v>0</v>
      </c>
      <c r="EX98" s="36">
        <f t="shared" si="18"/>
        <v>0</v>
      </c>
      <c r="EY98" s="36">
        <f t="shared" si="18"/>
        <v>0</v>
      </c>
      <c r="EZ98" s="36">
        <f t="shared" si="18"/>
        <v>0</v>
      </c>
      <c r="FA98" s="36">
        <f t="shared" si="18"/>
        <v>0</v>
      </c>
      <c r="FB98" s="36">
        <f t="shared" si="18"/>
        <v>0</v>
      </c>
      <c r="FC98" s="36">
        <f t="shared" si="18"/>
        <v>0</v>
      </c>
      <c r="FD98" s="36">
        <f t="shared" si="18"/>
        <v>0</v>
      </c>
      <c r="FE98" s="36">
        <f t="shared" si="18"/>
        <v>0</v>
      </c>
      <c r="FF98" s="36">
        <f t="shared" si="18"/>
        <v>0</v>
      </c>
      <c r="FG98" s="36">
        <f t="shared" si="18"/>
        <v>0</v>
      </c>
      <c r="FH98" s="36">
        <f t="shared" si="18"/>
        <v>0</v>
      </c>
      <c r="FI98" s="36">
        <f t="shared" si="18"/>
        <v>0</v>
      </c>
      <c r="FJ98" s="36">
        <f t="shared" si="18"/>
        <v>0</v>
      </c>
      <c r="FK98" s="36">
        <f t="shared" si="18"/>
        <v>0</v>
      </c>
      <c r="FL98" s="36">
        <f t="shared" si="18"/>
        <v>0</v>
      </c>
      <c r="FM98" s="36">
        <f t="shared" si="18"/>
        <v>0</v>
      </c>
      <c r="FN98" s="36">
        <f t="shared" si="18"/>
        <v>0</v>
      </c>
      <c r="FO98" s="36">
        <f t="shared" si="18"/>
        <v>0</v>
      </c>
      <c r="FP98" s="36">
        <f t="shared" si="18"/>
        <v>0</v>
      </c>
      <c r="FQ98" s="36">
        <f t="shared" si="18"/>
        <v>0</v>
      </c>
      <c r="FR98" s="36">
        <f t="shared" si="18"/>
        <v>0</v>
      </c>
      <c r="FS98" s="36">
        <f t="shared" si="18"/>
        <v>0</v>
      </c>
      <c r="FT98" s="36">
        <f t="shared" si="18"/>
        <v>0</v>
      </c>
      <c r="FU98" s="36">
        <f t="shared" si="18"/>
        <v>0</v>
      </c>
      <c r="FV98" s="36">
        <f t="shared" si="18"/>
        <v>0</v>
      </c>
      <c r="FW98" s="36">
        <f t="shared" si="18"/>
        <v>0</v>
      </c>
      <c r="FX98" s="36">
        <f t="shared" si="18"/>
        <v>0</v>
      </c>
      <c r="FY98" s="36">
        <f t="shared" si="18"/>
        <v>0</v>
      </c>
      <c r="FZ98" s="36">
        <f t="shared" si="18"/>
        <v>0</v>
      </c>
      <c r="GA98" s="36">
        <f t="shared" si="18"/>
        <v>0</v>
      </c>
      <c r="GB98" s="36">
        <f t="shared" si="18"/>
        <v>0</v>
      </c>
      <c r="GC98" s="36">
        <f t="shared" si="18"/>
        <v>0</v>
      </c>
      <c r="GD98" s="36">
        <f t="shared" si="18"/>
        <v>0</v>
      </c>
      <c r="GE98" s="36">
        <f t="shared" si="18"/>
        <v>0</v>
      </c>
      <c r="GF98" s="36">
        <f t="shared" si="18"/>
        <v>0</v>
      </c>
      <c r="GG98" s="36">
        <f t="shared" si="18"/>
        <v>0</v>
      </c>
      <c r="GH98" s="36">
        <f t="shared" si="18"/>
        <v>0</v>
      </c>
      <c r="GI98" s="36">
        <f t="shared" si="18"/>
        <v>0</v>
      </c>
      <c r="GJ98" s="36">
        <f t="shared" si="18"/>
        <v>0</v>
      </c>
      <c r="GK98" s="36">
        <f t="shared" si="18"/>
        <v>0</v>
      </c>
      <c r="GL98" s="36">
        <f t="shared" si="18"/>
        <v>0</v>
      </c>
      <c r="GM98" s="36">
        <f t="shared" ref="GM98:IQ98" si="19">COUNTIF(GM70,"=1")+COUNTIF(GM80,"=1")+COUNTIF(GM90,"=1")+COUNTIF(GM89,"=2")+COUNTIF(GM78,"=2")+COUNTIF(GM67,"=2")+COUNTIF(GM56,"=2")+COUNTIF(GM45,"=2")+COUNTIF(GM34,"=2")</f>
        <v>0</v>
      </c>
      <c r="GN98" s="36">
        <f t="shared" si="19"/>
        <v>0</v>
      </c>
      <c r="GO98" s="36">
        <f t="shared" si="19"/>
        <v>0</v>
      </c>
      <c r="GP98" s="36">
        <f t="shared" si="19"/>
        <v>0</v>
      </c>
      <c r="GQ98" s="36">
        <f t="shared" si="19"/>
        <v>0</v>
      </c>
      <c r="GR98" s="36">
        <f t="shared" si="19"/>
        <v>0</v>
      </c>
      <c r="GS98" s="36">
        <f t="shared" si="19"/>
        <v>0</v>
      </c>
      <c r="GT98" s="36">
        <f t="shared" si="19"/>
        <v>0</v>
      </c>
      <c r="GU98" s="36">
        <f t="shared" si="19"/>
        <v>0</v>
      </c>
      <c r="GV98" s="36">
        <f t="shared" si="19"/>
        <v>0</v>
      </c>
      <c r="GW98" s="36">
        <f t="shared" si="19"/>
        <v>0</v>
      </c>
      <c r="GX98" s="36">
        <f t="shared" si="19"/>
        <v>0</v>
      </c>
      <c r="GY98" s="36">
        <f t="shared" si="19"/>
        <v>0</v>
      </c>
      <c r="GZ98" s="36">
        <f t="shared" si="19"/>
        <v>0</v>
      </c>
      <c r="HA98" s="36">
        <f t="shared" si="19"/>
        <v>0</v>
      </c>
      <c r="HB98" s="36">
        <f t="shared" si="19"/>
        <v>0</v>
      </c>
      <c r="HC98" s="36">
        <f t="shared" si="19"/>
        <v>0</v>
      </c>
      <c r="HD98" s="36">
        <f t="shared" si="19"/>
        <v>0</v>
      </c>
      <c r="HE98" s="36">
        <f t="shared" si="19"/>
        <v>0</v>
      </c>
      <c r="HF98" s="36">
        <f t="shared" si="19"/>
        <v>0</v>
      </c>
      <c r="HG98" s="36">
        <f t="shared" si="19"/>
        <v>0</v>
      </c>
      <c r="HH98" s="36">
        <f t="shared" si="19"/>
        <v>0</v>
      </c>
      <c r="HI98" s="36">
        <f t="shared" si="19"/>
        <v>0</v>
      </c>
      <c r="HJ98" s="36">
        <f t="shared" si="19"/>
        <v>0</v>
      </c>
      <c r="HK98" s="36">
        <f t="shared" si="19"/>
        <v>0</v>
      </c>
      <c r="HL98" s="36">
        <f t="shared" si="19"/>
        <v>0</v>
      </c>
      <c r="HM98" s="36">
        <f t="shared" si="19"/>
        <v>0</v>
      </c>
      <c r="HN98" s="36">
        <f t="shared" si="19"/>
        <v>0</v>
      </c>
      <c r="HO98" s="36">
        <f t="shared" si="19"/>
        <v>0</v>
      </c>
      <c r="HP98" s="36">
        <f t="shared" si="19"/>
        <v>0</v>
      </c>
      <c r="HQ98" s="36">
        <f t="shared" si="19"/>
        <v>0</v>
      </c>
      <c r="HR98" s="36">
        <f t="shared" si="19"/>
        <v>0</v>
      </c>
      <c r="HS98" s="36">
        <f t="shared" si="19"/>
        <v>0</v>
      </c>
      <c r="HT98" s="36">
        <f t="shared" si="19"/>
        <v>0</v>
      </c>
      <c r="HU98" s="36">
        <f t="shared" si="19"/>
        <v>0</v>
      </c>
      <c r="HV98" s="36">
        <f t="shared" si="19"/>
        <v>0</v>
      </c>
      <c r="HW98" s="36">
        <f t="shared" si="19"/>
        <v>0</v>
      </c>
      <c r="HX98" s="36">
        <f t="shared" si="19"/>
        <v>0</v>
      </c>
      <c r="HY98" s="36">
        <f t="shared" si="19"/>
        <v>0</v>
      </c>
      <c r="HZ98" s="36">
        <f t="shared" si="19"/>
        <v>0</v>
      </c>
      <c r="IA98" s="36">
        <f t="shared" si="19"/>
        <v>0</v>
      </c>
      <c r="IB98" s="36">
        <f t="shared" si="19"/>
        <v>0</v>
      </c>
      <c r="IC98" s="36">
        <f t="shared" si="19"/>
        <v>0</v>
      </c>
      <c r="ID98" s="36">
        <f t="shared" si="19"/>
        <v>0</v>
      </c>
      <c r="IE98" s="36">
        <f t="shared" si="19"/>
        <v>0</v>
      </c>
      <c r="IF98" s="36">
        <f t="shared" si="19"/>
        <v>0</v>
      </c>
      <c r="IG98" s="36">
        <f t="shared" si="19"/>
        <v>0</v>
      </c>
      <c r="IH98" s="36">
        <f t="shared" si="19"/>
        <v>0</v>
      </c>
      <c r="II98" s="36">
        <f t="shared" si="19"/>
        <v>0</v>
      </c>
      <c r="IJ98" s="36">
        <f t="shared" si="19"/>
        <v>0</v>
      </c>
      <c r="IK98" s="36">
        <f t="shared" si="19"/>
        <v>0</v>
      </c>
      <c r="IL98" s="36">
        <f t="shared" si="19"/>
        <v>0</v>
      </c>
      <c r="IM98" s="36">
        <f t="shared" si="19"/>
        <v>0</v>
      </c>
      <c r="IN98" s="36">
        <f t="shared" si="19"/>
        <v>0</v>
      </c>
      <c r="IO98" s="36">
        <f t="shared" si="19"/>
        <v>0</v>
      </c>
      <c r="IP98" s="36">
        <f t="shared" si="19"/>
        <v>0</v>
      </c>
      <c r="IQ98" s="36">
        <f t="shared" si="19"/>
        <v>0</v>
      </c>
      <c r="IR98" s="36"/>
      <c r="IS98" s="36"/>
      <c r="IT98" s="36"/>
      <c r="IU98" s="36"/>
      <c r="IV98" s="36"/>
    </row>
    <row r="99" s="32" customFormat="1" ht="11.25" customHeight="1" spans="1:256">
      <c r="A99" s="35" t="s">
        <v>115</v>
      </c>
      <c r="B99" s="36">
        <f>COUNTIF(B59,"=1")+COUNTIF(B69,"=1")+COUNTIF(B79,"=1")+COUNTIF(B89,"=1")+COUNTIF(B88,"=2")+COUNTIF(B77,"=2")+COUNTIF(B66,"=2")++COUNTIF(B55,"=2")+COUNTIF(B44,"=2")</f>
        <v>0</v>
      </c>
      <c r="C99" s="36">
        <f t="shared" ref="C99:AW99" si="20">COUNTIF(C59,"=1")+COUNTIF(C69,"=1")+COUNTIF(C79,"=1")+COUNTIF(C89,"=1")+COUNTIF(C88,"=2")+COUNTIF(C77,"=2")+COUNTIF(C66,"=2")++COUNTIF(C55,"=2")+COUNTIF(C44,"=2")</f>
        <v>0</v>
      </c>
      <c r="D99" s="36">
        <f t="shared" si="20"/>
        <v>0</v>
      </c>
      <c r="E99" s="36" t="e">
        <f>COUNTIF(#REF!,"=1")+COUNTIF(#REF!,"=1")+COUNTIF(#REF!,"=1")+COUNTIF(#REF!,"=1")+COUNTIF(#REF!,"=2")+COUNTIF(#REF!,"=2")+COUNTIF(#REF!,"=2")++COUNTIF(#REF!,"=2")+COUNTIF(#REF!,"=2")</f>
        <v>#REF!</v>
      </c>
      <c r="F99" s="36" t="e">
        <f>COUNTIF(#REF!,"=1")+COUNTIF(#REF!,"=1")+COUNTIF(#REF!,"=1")+COUNTIF(#REF!,"=1")+COUNTIF(#REF!,"=2")+COUNTIF(#REF!,"=2")+COUNTIF(#REF!,"=2")++COUNTIF(#REF!,"=2")+COUNTIF(#REF!,"=2")</f>
        <v>#REF!</v>
      </c>
      <c r="G99" s="36">
        <f t="shared" si="20"/>
        <v>0</v>
      </c>
      <c r="H99" s="36">
        <f t="shared" si="20"/>
        <v>0</v>
      </c>
      <c r="I99" s="36">
        <f t="shared" si="20"/>
        <v>0</v>
      </c>
      <c r="J99" s="36">
        <f t="shared" si="20"/>
        <v>0</v>
      </c>
      <c r="K99" s="36">
        <f t="shared" si="20"/>
        <v>0</v>
      </c>
      <c r="L99" s="36">
        <f t="shared" si="20"/>
        <v>0</v>
      </c>
      <c r="M99" s="36">
        <f t="shared" si="20"/>
        <v>0</v>
      </c>
      <c r="N99" s="36">
        <f t="shared" si="20"/>
        <v>0</v>
      </c>
      <c r="O99" s="36">
        <f t="shared" si="20"/>
        <v>0</v>
      </c>
      <c r="P99" s="36">
        <f t="shared" si="20"/>
        <v>0</v>
      </c>
      <c r="Q99" s="36">
        <f t="shared" si="20"/>
        <v>0</v>
      </c>
      <c r="R99" s="36">
        <f t="shared" si="20"/>
        <v>0</v>
      </c>
      <c r="S99" s="36">
        <f t="shared" si="20"/>
        <v>0</v>
      </c>
      <c r="T99" s="36">
        <f t="shared" si="20"/>
        <v>0</v>
      </c>
      <c r="U99" s="36">
        <f t="shared" si="20"/>
        <v>0</v>
      </c>
      <c r="V99" s="36">
        <f t="shared" si="20"/>
        <v>0</v>
      </c>
      <c r="W99" s="36">
        <f t="shared" si="20"/>
        <v>0</v>
      </c>
      <c r="X99" s="36">
        <f t="shared" si="20"/>
        <v>0</v>
      </c>
      <c r="Y99" s="36">
        <f t="shared" si="20"/>
        <v>0</v>
      </c>
      <c r="Z99" s="36">
        <f t="shared" si="20"/>
        <v>0</v>
      </c>
      <c r="AA99" s="36">
        <f t="shared" si="20"/>
        <v>0</v>
      </c>
      <c r="AB99" s="36">
        <f t="shared" si="20"/>
        <v>0</v>
      </c>
      <c r="AC99" s="36">
        <f t="shared" si="20"/>
        <v>0</v>
      </c>
      <c r="AD99" s="36">
        <f t="shared" si="20"/>
        <v>0</v>
      </c>
      <c r="AE99" s="36">
        <f t="shared" si="20"/>
        <v>0</v>
      </c>
      <c r="AF99" s="36">
        <f t="shared" si="20"/>
        <v>0</v>
      </c>
      <c r="AG99" s="36">
        <f t="shared" si="20"/>
        <v>0</v>
      </c>
      <c r="AH99" s="36">
        <f t="shared" si="20"/>
        <v>0</v>
      </c>
      <c r="AI99" s="36">
        <f t="shared" si="20"/>
        <v>0</v>
      </c>
      <c r="AJ99" s="36">
        <f t="shared" si="20"/>
        <v>0</v>
      </c>
      <c r="AK99" s="36">
        <f t="shared" si="20"/>
        <v>0</v>
      </c>
      <c r="AL99" s="36">
        <f t="shared" si="20"/>
        <v>0</v>
      </c>
      <c r="AM99" s="36">
        <f t="shared" si="20"/>
        <v>0</v>
      </c>
      <c r="AN99" s="36">
        <f t="shared" si="20"/>
        <v>0</v>
      </c>
      <c r="AO99" s="36">
        <f t="shared" si="20"/>
        <v>0</v>
      </c>
      <c r="AP99" s="36">
        <f t="shared" si="20"/>
        <v>0</v>
      </c>
      <c r="AQ99" s="36">
        <f t="shared" si="20"/>
        <v>0</v>
      </c>
      <c r="AR99" s="36">
        <f t="shared" si="20"/>
        <v>0</v>
      </c>
      <c r="AS99" s="36">
        <f t="shared" si="20"/>
        <v>0</v>
      </c>
      <c r="AT99" s="36">
        <f t="shared" si="20"/>
        <v>0</v>
      </c>
      <c r="AU99" s="36">
        <f t="shared" si="20"/>
        <v>0</v>
      </c>
      <c r="AV99" s="36">
        <f t="shared" si="20"/>
        <v>0</v>
      </c>
      <c r="AW99" s="36">
        <f t="shared" si="20"/>
        <v>0</v>
      </c>
      <c r="AX99" s="36">
        <f t="shared" ref="AX99:CP99" si="21">COUNTIF(AZ59,"=1")+COUNTIF(AZ69,"=1")+COUNTIF(AZ79,"=1")+COUNTIF(AZ89,"=1")+COUNTIF(AZ88,"=2")+COUNTIF(AZ77,"=2")+COUNTIF(AZ66,"=2")++COUNTIF(AZ55,"=2")+COUNTIF(AZ44,"=2")</f>
        <v>0</v>
      </c>
      <c r="AY99" s="36">
        <f t="shared" si="21"/>
        <v>0</v>
      </c>
      <c r="AZ99" s="36" t="e">
        <f>COUNTIF(#REF!,"=1")+COUNTIF(#REF!,"=1")+COUNTIF(#REF!,"=1")+COUNTIF(#REF!,"=1")+COUNTIF(#REF!,"=2")+COUNTIF(#REF!,"=2")+COUNTIF(#REF!,"=2")++COUNTIF(#REF!,"=2")+COUNTIF(#REF!,"=2")</f>
        <v>#REF!</v>
      </c>
      <c r="BA99" s="36">
        <f t="shared" si="21"/>
        <v>0</v>
      </c>
      <c r="BB99" s="36">
        <f t="shared" si="21"/>
        <v>0</v>
      </c>
      <c r="BC99" s="36">
        <f t="shared" si="21"/>
        <v>0</v>
      </c>
      <c r="BD99" s="36">
        <f t="shared" si="21"/>
        <v>0</v>
      </c>
      <c r="BE99" s="36">
        <f t="shared" si="21"/>
        <v>0</v>
      </c>
      <c r="BF99" s="36">
        <f t="shared" si="21"/>
        <v>0</v>
      </c>
      <c r="BG99" s="36">
        <f t="shared" si="21"/>
        <v>0</v>
      </c>
      <c r="BH99" s="36">
        <f t="shared" si="21"/>
        <v>0</v>
      </c>
      <c r="BI99" s="36">
        <f t="shared" si="21"/>
        <v>0</v>
      </c>
      <c r="BJ99" s="36">
        <f t="shared" si="21"/>
        <v>0</v>
      </c>
      <c r="BK99" s="36">
        <f t="shared" si="21"/>
        <v>0</v>
      </c>
      <c r="BL99" s="36">
        <f t="shared" si="21"/>
        <v>0</v>
      </c>
      <c r="BM99" s="36">
        <f t="shared" si="21"/>
        <v>0</v>
      </c>
      <c r="BN99" s="36">
        <f t="shared" si="21"/>
        <v>0</v>
      </c>
      <c r="BO99" s="36">
        <f t="shared" si="21"/>
        <v>0</v>
      </c>
      <c r="BP99" s="36">
        <f t="shared" si="21"/>
        <v>0</v>
      </c>
      <c r="BQ99" s="36">
        <f t="shared" si="21"/>
        <v>0</v>
      </c>
      <c r="BR99" s="36">
        <f t="shared" si="21"/>
        <v>0</v>
      </c>
      <c r="BS99" s="36">
        <f t="shared" si="21"/>
        <v>0</v>
      </c>
      <c r="BT99" s="36">
        <f t="shared" si="21"/>
        <v>0</v>
      </c>
      <c r="BU99" s="36">
        <f>COUNTIF(BB59,"=1")+COUNTIF(BB69,"=1")+COUNTIF(BB79,"=1")+COUNTIF(BB89,"=1")+COUNTIF(BB88,"=2")+COUNTIF(BB77,"=2")+COUNTIF(BB66,"=2")++COUNTIF(BB55,"=2")+COUNTIF(BB44,"=2")</f>
        <v>7</v>
      </c>
      <c r="BV99" s="36">
        <f t="shared" si="21"/>
        <v>0</v>
      </c>
      <c r="BW99" s="36">
        <f t="shared" si="21"/>
        <v>0</v>
      </c>
      <c r="BX99" s="36">
        <f t="shared" si="21"/>
        <v>0</v>
      </c>
      <c r="BY99" s="36">
        <f t="shared" si="21"/>
        <v>0</v>
      </c>
      <c r="BZ99" s="36">
        <f t="shared" si="21"/>
        <v>0</v>
      </c>
      <c r="CA99" s="36">
        <f t="shared" si="21"/>
        <v>0</v>
      </c>
      <c r="CB99" s="36">
        <f t="shared" si="21"/>
        <v>0</v>
      </c>
      <c r="CC99" s="36">
        <f t="shared" si="21"/>
        <v>0</v>
      </c>
      <c r="CD99" s="36">
        <f t="shared" si="21"/>
        <v>0</v>
      </c>
      <c r="CE99" s="36">
        <f t="shared" si="21"/>
        <v>0</v>
      </c>
      <c r="CF99" s="36">
        <f t="shared" si="21"/>
        <v>0</v>
      </c>
      <c r="CG99" s="36">
        <f t="shared" si="21"/>
        <v>0</v>
      </c>
      <c r="CH99" s="36">
        <f t="shared" si="21"/>
        <v>0</v>
      </c>
      <c r="CI99" s="36">
        <f t="shared" si="21"/>
        <v>0</v>
      </c>
      <c r="CJ99" s="36">
        <f t="shared" si="21"/>
        <v>0</v>
      </c>
      <c r="CK99" s="36">
        <f t="shared" si="21"/>
        <v>0</v>
      </c>
      <c r="CL99" s="36">
        <f t="shared" si="21"/>
        <v>0</v>
      </c>
      <c r="CM99" s="36">
        <f t="shared" si="21"/>
        <v>0</v>
      </c>
      <c r="CN99" s="36">
        <f t="shared" si="21"/>
        <v>0</v>
      </c>
      <c r="CO99" s="36">
        <f t="shared" si="21"/>
        <v>0</v>
      </c>
      <c r="CP99" s="36">
        <f t="shared" si="21"/>
        <v>0</v>
      </c>
      <c r="CQ99" s="36" t="e">
        <f>COUNTIF(#REF!,"=1")+COUNTIF(#REF!,"=1")+COUNTIF(#REF!,"=1")+COUNTIF(#REF!,"=1")+COUNTIF(#REF!,"=2")+COUNTIF(#REF!,"=2")+COUNTIF(#REF!,"=2")++COUNTIF(#REF!,"=2")+COUNTIF(#REF!,"=2")</f>
        <v>#REF!</v>
      </c>
      <c r="CR99" s="36" t="e">
        <f>COUNTIF(#REF!,"=1")+COUNTIF(#REF!,"=1")+COUNTIF(#REF!,"=1")+COUNTIF(#REF!,"=1")+COUNTIF(#REF!,"=2")+COUNTIF(#REF!,"=2")+COUNTIF(#REF!,"=2")++COUNTIF(#REF!,"=2")+COUNTIF(#REF!,"=2")</f>
        <v>#REF!</v>
      </c>
      <c r="CS99" s="36">
        <f t="shared" ref="CS99:DZ99" si="22">COUNTIF(CS59,"=1")+COUNTIF(CS69,"=1")+COUNTIF(CS79,"=1")+COUNTIF(CS89,"=1")+COUNTIF(CS88,"=2")+COUNTIF(CS77,"=2")+COUNTIF(CS66,"=2")++COUNTIF(CS55,"=2")+COUNTIF(CS44,"=2")</f>
        <v>0</v>
      </c>
      <c r="CT99" s="36">
        <f t="shared" si="22"/>
        <v>0</v>
      </c>
      <c r="CU99" s="36">
        <f t="shared" si="22"/>
        <v>0</v>
      </c>
      <c r="CV99" s="36">
        <f t="shared" si="22"/>
        <v>0</v>
      </c>
      <c r="CW99" s="36">
        <f t="shared" si="22"/>
        <v>0</v>
      </c>
      <c r="CX99" s="36">
        <f t="shared" si="22"/>
        <v>0</v>
      </c>
      <c r="CY99" s="36">
        <f t="shared" si="22"/>
        <v>0</v>
      </c>
      <c r="CZ99" s="36">
        <f t="shared" si="22"/>
        <v>0</v>
      </c>
      <c r="DA99" s="36">
        <f t="shared" si="22"/>
        <v>0</v>
      </c>
      <c r="DB99" s="36">
        <f t="shared" si="22"/>
        <v>0</v>
      </c>
      <c r="DC99" s="36">
        <f t="shared" si="22"/>
        <v>0</v>
      </c>
      <c r="DD99" s="36">
        <f t="shared" si="22"/>
        <v>0</v>
      </c>
      <c r="DE99" s="36">
        <f t="shared" si="22"/>
        <v>0</v>
      </c>
      <c r="DF99" s="36">
        <f t="shared" si="22"/>
        <v>0</v>
      </c>
      <c r="DG99" s="36">
        <f t="shared" si="22"/>
        <v>0</v>
      </c>
      <c r="DH99" s="36">
        <f t="shared" si="22"/>
        <v>0</v>
      </c>
      <c r="DI99" s="36">
        <f t="shared" si="22"/>
        <v>0</v>
      </c>
      <c r="DJ99" s="36">
        <f t="shared" si="22"/>
        <v>0</v>
      </c>
      <c r="DK99" s="36">
        <f t="shared" si="22"/>
        <v>0</v>
      </c>
      <c r="DL99" s="36">
        <f t="shared" si="22"/>
        <v>0</v>
      </c>
      <c r="DM99" s="36">
        <f t="shared" si="22"/>
        <v>0</v>
      </c>
      <c r="DN99" s="36">
        <f t="shared" si="22"/>
        <v>0</v>
      </c>
      <c r="DO99" s="36">
        <f t="shared" si="22"/>
        <v>0</v>
      </c>
      <c r="DP99" s="36">
        <f t="shared" si="22"/>
        <v>0</v>
      </c>
      <c r="DQ99" s="36">
        <f t="shared" si="22"/>
        <v>0</v>
      </c>
      <c r="DR99" s="36">
        <f t="shared" si="22"/>
        <v>0</v>
      </c>
      <c r="DS99" s="36">
        <f t="shared" si="22"/>
        <v>0</v>
      </c>
      <c r="DT99" s="36">
        <f t="shared" si="22"/>
        <v>0</v>
      </c>
      <c r="DU99" s="36">
        <f t="shared" si="22"/>
        <v>0</v>
      </c>
      <c r="DV99" s="36">
        <f t="shared" si="22"/>
        <v>0</v>
      </c>
      <c r="DW99" s="36">
        <f t="shared" si="22"/>
        <v>0</v>
      </c>
      <c r="DX99" s="36">
        <f t="shared" si="22"/>
        <v>0</v>
      </c>
      <c r="DY99" s="36">
        <f t="shared" si="22"/>
        <v>0</v>
      </c>
      <c r="DZ99" s="36">
        <f t="shared" si="22"/>
        <v>0</v>
      </c>
      <c r="EA99" s="36">
        <f t="shared" ref="EA99:GL99" si="23">COUNTIF(EA59,"=1")+COUNTIF(EA69,"=1")+COUNTIF(EA79,"=1")+COUNTIF(EA89,"=1")+COUNTIF(EA88,"=2")+COUNTIF(EA77,"=2")+COUNTIF(EA66,"=2")++COUNTIF(EA55,"=2")+COUNTIF(EA44,"=2")</f>
        <v>0</v>
      </c>
      <c r="EB99" s="36">
        <f t="shared" si="23"/>
        <v>0</v>
      </c>
      <c r="EC99" s="36">
        <f t="shared" si="23"/>
        <v>0</v>
      </c>
      <c r="ED99" s="36">
        <f t="shared" si="23"/>
        <v>0</v>
      </c>
      <c r="EE99" s="36">
        <f t="shared" si="23"/>
        <v>0</v>
      </c>
      <c r="EF99" s="36">
        <f t="shared" si="23"/>
        <v>0</v>
      </c>
      <c r="EG99" s="36">
        <f t="shared" si="23"/>
        <v>0</v>
      </c>
      <c r="EH99" s="36">
        <f t="shared" si="23"/>
        <v>0</v>
      </c>
      <c r="EI99" s="36">
        <f t="shared" si="23"/>
        <v>0</v>
      </c>
      <c r="EJ99" s="36">
        <f t="shared" si="23"/>
        <v>0</v>
      </c>
      <c r="EK99" s="36">
        <f t="shared" si="23"/>
        <v>0</v>
      </c>
      <c r="EL99" s="36">
        <f t="shared" si="23"/>
        <v>0</v>
      </c>
      <c r="EM99" s="36">
        <f t="shared" si="23"/>
        <v>0</v>
      </c>
      <c r="EN99" s="36">
        <f t="shared" si="23"/>
        <v>0</v>
      </c>
      <c r="EO99" s="36">
        <f t="shared" si="23"/>
        <v>0</v>
      </c>
      <c r="EP99" s="36">
        <f t="shared" si="23"/>
        <v>0</v>
      </c>
      <c r="EQ99" s="36">
        <f t="shared" si="23"/>
        <v>0</v>
      </c>
      <c r="ER99" s="36">
        <f t="shared" si="23"/>
        <v>0</v>
      </c>
      <c r="ES99" s="36">
        <f t="shared" si="23"/>
        <v>0</v>
      </c>
      <c r="ET99" s="36">
        <f t="shared" si="23"/>
        <v>0</v>
      </c>
      <c r="EU99" s="36">
        <f t="shared" si="23"/>
        <v>0</v>
      </c>
      <c r="EV99" s="36">
        <f t="shared" si="23"/>
        <v>0</v>
      </c>
      <c r="EW99" s="36">
        <f t="shared" si="23"/>
        <v>0</v>
      </c>
      <c r="EX99" s="36">
        <f t="shared" si="23"/>
        <v>0</v>
      </c>
      <c r="EY99" s="36">
        <f t="shared" si="23"/>
        <v>0</v>
      </c>
      <c r="EZ99" s="36">
        <f t="shared" si="23"/>
        <v>0</v>
      </c>
      <c r="FA99" s="36">
        <f t="shared" si="23"/>
        <v>0</v>
      </c>
      <c r="FB99" s="36">
        <f t="shared" si="23"/>
        <v>0</v>
      </c>
      <c r="FC99" s="36">
        <f t="shared" si="23"/>
        <v>0</v>
      </c>
      <c r="FD99" s="36">
        <f t="shared" si="23"/>
        <v>0</v>
      </c>
      <c r="FE99" s="36">
        <f t="shared" si="23"/>
        <v>0</v>
      </c>
      <c r="FF99" s="36">
        <f t="shared" si="23"/>
        <v>0</v>
      </c>
      <c r="FG99" s="36">
        <f t="shared" si="23"/>
        <v>0</v>
      </c>
      <c r="FH99" s="36">
        <f t="shared" si="23"/>
        <v>0</v>
      </c>
      <c r="FI99" s="36">
        <f t="shared" si="23"/>
        <v>0</v>
      </c>
      <c r="FJ99" s="36">
        <f t="shared" si="23"/>
        <v>0</v>
      </c>
      <c r="FK99" s="36">
        <f t="shared" si="23"/>
        <v>0</v>
      </c>
      <c r="FL99" s="36">
        <f t="shared" si="23"/>
        <v>0</v>
      </c>
      <c r="FM99" s="36">
        <f t="shared" si="23"/>
        <v>0</v>
      </c>
      <c r="FN99" s="36">
        <f t="shared" si="23"/>
        <v>0</v>
      </c>
      <c r="FO99" s="36">
        <f t="shared" si="23"/>
        <v>0</v>
      </c>
      <c r="FP99" s="36">
        <f t="shared" si="23"/>
        <v>0</v>
      </c>
      <c r="FQ99" s="36">
        <f t="shared" si="23"/>
        <v>0</v>
      </c>
      <c r="FR99" s="36">
        <f t="shared" si="23"/>
        <v>0</v>
      </c>
      <c r="FS99" s="36">
        <f t="shared" si="23"/>
        <v>0</v>
      </c>
      <c r="FT99" s="36">
        <f t="shared" si="23"/>
        <v>0</v>
      </c>
      <c r="FU99" s="36">
        <f t="shared" si="23"/>
        <v>0</v>
      </c>
      <c r="FV99" s="36">
        <f t="shared" si="23"/>
        <v>0</v>
      </c>
      <c r="FW99" s="36">
        <f t="shared" si="23"/>
        <v>0</v>
      </c>
      <c r="FX99" s="36">
        <f t="shared" si="23"/>
        <v>0</v>
      </c>
      <c r="FY99" s="36">
        <f t="shared" si="23"/>
        <v>0</v>
      </c>
      <c r="FZ99" s="36">
        <f t="shared" si="23"/>
        <v>0</v>
      </c>
      <c r="GA99" s="36">
        <f t="shared" si="23"/>
        <v>0</v>
      </c>
      <c r="GB99" s="36">
        <f t="shared" si="23"/>
        <v>0</v>
      </c>
      <c r="GC99" s="36">
        <f t="shared" si="23"/>
        <v>0</v>
      </c>
      <c r="GD99" s="36">
        <f t="shared" si="23"/>
        <v>0</v>
      </c>
      <c r="GE99" s="36">
        <f t="shared" si="23"/>
        <v>0</v>
      </c>
      <c r="GF99" s="36">
        <f t="shared" si="23"/>
        <v>0</v>
      </c>
      <c r="GG99" s="36">
        <f t="shared" si="23"/>
        <v>0</v>
      </c>
      <c r="GH99" s="36">
        <f t="shared" si="23"/>
        <v>0</v>
      </c>
      <c r="GI99" s="36">
        <f t="shared" si="23"/>
        <v>0</v>
      </c>
      <c r="GJ99" s="36">
        <f t="shared" si="23"/>
        <v>0</v>
      </c>
      <c r="GK99" s="36">
        <f t="shared" si="23"/>
        <v>0</v>
      </c>
      <c r="GL99" s="36">
        <f t="shared" si="23"/>
        <v>0</v>
      </c>
      <c r="GM99" s="36">
        <f t="shared" ref="GM99:IQ99" si="24">COUNTIF(GM59,"=1")+COUNTIF(GM69,"=1")+COUNTIF(GM79,"=1")+COUNTIF(GM89,"=1")+COUNTIF(GM88,"=2")+COUNTIF(GM77,"=2")+COUNTIF(GM66,"=2")++COUNTIF(GM55,"=2")+COUNTIF(GM44,"=2")</f>
        <v>0</v>
      </c>
      <c r="GN99" s="36">
        <f t="shared" si="24"/>
        <v>0</v>
      </c>
      <c r="GO99" s="36">
        <f t="shared" si="24"/>
        <v>0</v>
      </c>
      <c r="GP99" s="36">
        <f t="shared" si="24"/>
        <v>0</v>
      </c>
      <c r="GQ99" s="36">
        <f t="shared" si="24"/>
        <v>0</v>
      </c>
      <c r="GR99" s="36">
        <f t="shared" si="24"/>
        <v>0</v>
      </c>
      <c r="GS99" s="36">
        <f t="shared" si="24"/>
        <v>0</v>
      </c>
      <c r="GT99" s="36">
        <f t="shared" si="24"/>
        <v>0</v>
      </c>
      <c r="GU99" s="36">
        <f t="shared" si="24"/>
        <v>0</v>
      </c>
      <c r="GV99" s="36">
        <f t="shared" si="24"/>
        <v>0</v>
      </c>
      <c r="GW99" s="36">
        <f t="shared" si="24"/>
        <v>0</v>
      </c>
      <c r="GX99" s="36">
        <f t="shared" si="24"/>
        <v>0</v>
      </c>
      <c r="GY99" s="36">
        <f t="shared" si="24"/>
        <v>0</v>
      </c>
      <c r="GZ99" s="36">
        <f t="shared" si="24"/>
        <v>0</v>
      </c>
      <c r="HA99" s="36">
        <f t="shared" si="24"/>
        <v>0</v>
      </c>
      <c r="HB99" s="36">
        <f t="shared" si="24"/>
        <v>0</v>
      </c>
      <c r="HC99" s="36">
        <f t="shared" si="24"/>
        <v>0</v>
      </c>
      <c r="HD99" s="36">
        <f t="shared" si="24"/>
        <v>0</v>
      </c>
      <c r="HE99" s="36">
        <f t="shared" si="24"/>
        <v>0</v>
      </c>
      <c r="HF99" s="36">
        <f t="shared" si="24"/>
        <v>0</v>
      </c>
      <c r="HG99" s="36">
        <f t="shared" si="24"/>
        <v>0</v>
      </c>
      <c r="HH99" s="36">
        <f t="shared" si="24"/>
        <v>0</v>
      </c>
      <c r="HI99" s="36">
        <f t="shared" si="24"/>
        <v>0</v>
      </c>
      <c r="HJ99" s="36">
        <f t="shared" si="24"/>
        <v>0</v>
      </c>
      <c r="HK99" s="36">
        <f t="shared" si="24"/>
        <v>0</v>
      </c>
      <c r="HL99" s="36">
        <f t="shared" si="24"/>
        <v>0</v>
      </c>
      <c r="HM99" s="36">
        <f t="shared" si="24"/>
        <v>0</v>
      </c>
      <c r="HN99" s="36">
        <f t="shared" si="24"/>
        <v>0</v>
      </c>
      <c r="HO99" s="36">
        <f t="shared" si="24"/>
        <v>0</v>
      </c>
      <c r="HP99" s="36">
        <f t="shared" si="24"/>
        <v>0</v>
      </c>
      <c r="HQ99" s="36">
        <f t="shared" si="24"/>
        <v>0</v>
      </c>
      <c r="HR99" s="36">
        <f t="shared" si="24"/>
        <v>0</v>
      </c>
      <c r="HS99" s="36">
        <f t="shared" si="24"/>
        <v>0</v>
      </c>
      <c r="HT99" s="36">
        <f t="shared" si="24"/>
        <v>0</v>
      </c>
      <c r="HU99" s="36">
        <f t="shared" si="24"/>
        <v>0</v>
      </c>
      <c r="HV99" s="36">
        <f t="shared" si="24"/>
        <v>0</v>
      </c>
      <c r="HW99" s="36">
        <f t="shared" si="24"/>
        <v>0</v>
      </c>
      <c r="HX99" s="36">
        <f t="shared" si="24"/>
        <v>0</v>
      </c>
      <c r="HY99" s="36">
        <f t="shared" si="24"/>
        <v>0</v>
      </c>
      <c r="HZ99" s="36">
        <f t="shared" si="24"/>
        <v>0</v>
      </c>
      <c r="IA99" s="36">
        <f t="shared" si="24"/>
        <v>0</v>
      </c>
      <c r="IB99" s="36">
        <f t="shared" si="24"/>
        <v>0</v>
      </c>
      <c r="IC99" s="36">
        <f t="shared" si="24"/>
        <v>0</v>
      </c>
      <c r="ID99" s="36">
        <f t="shared" si="24"/>
        <v>0</v>
      </c>
      <c r="IE99" s="36">
        <f t="shared" si="24"/>
        <v>0</v>
      </c>
      <c r="IF99" s="36">
        <f t="shared" si="24"/>
        <v>0</v>
      </c>
      <c r="IG99" s="36">
        <f t="shared" si="24"/>
        <v>0</v>
      </c>
      <c r="IH99" s="36">
        <f t="shared" si="24"/>
        <v>0</v>
      </c>
      <c r="II99" s="36">
        <f t="shared" si="24"/>
        <v>0</v>
      </c>
      <c r="IJ99" s="36">
        <f t="shared" si="24"/>
        <v>0</v>
      </c>
      <c r="IK99" s="36">
        <f t="shared" si="24"/>
        <v>0</v>
      </c>
      <c r="IL99" s="36">
        <f t="shared" si="24"/>
        <v>0</v>
      </c>
      <c r="IM99" s="36">
        <f t="shared" si="24"/>
        <v>0</v>
      </c>
      <c r="IN99" s="36">
        <f t="shared" si="24"/>
        <v>0</v>
      </c>
      <c r="IO99" s="36">
        <f t="shared" si="24"/>
        <v>0</v>
      </c>
      <c r="IP99" s="36">
        <f t="shared" si="24"/>
        <v>0</v>
      </c>
      <c r="IQ99" s="36">
        <f t="shared" si="24"/>
        <v>0</v>
      </c>
      <c r="IR99" s="36"/>
      <c r="IS99" s="36"/>
      <c r="IT99" s="36"/>
      <c r="IU99" s="36"/>
      <c r="IV99" s="36"/>
    </row>
    <row r="100" s="32" customFormat="1" ht="11.25" customHeight="1" spans="1:256">
      <c r="A100" s="35" t="s">
        <v>116</v>
      </c>
      <c r="B100" s="36">
        <f>COUNTIF(B48,"=1")+COUNTIF(B58,"=1")+COUNTIF(B68,"=1")+COUNTIF(B78,"=1")+COUNTIF(B88,"=1")+COUNTIF(B87,"=2")+COUNTIF(B76,"=2")+COUNTIF(B65,"=2")+COUNTIF(B54,"=2")</f>
        <v>0</v>
      </c>
      <c r="C100" s="36">
        <f t="shared" ref="C100:AW100" si="25">COUNTIF(C48,"=1")+COUNTIF(C58,"=1")+COUNTIF(C68,"=1")+COUNTIF(C78,"=1")+COUNTIF(C88,"=1")+COUNTIF(C87,"=2")+COUNTIF(C76,"=2")+COUNTIF(C65,"=2")+COUNTIF(C54,"=2")</f>
        <v>0</v>
      </c>
      <c r="D100" s="36">
        <f t="shared" si="25"/>
        <v>0</v>
      </c>
      <c r="E100" s="36" t="e">
        <f>COUNTIF(#REF!,"=1")+COUNTIF(#REF!,"=1")+COUNTIF(#REF!,"=1")+COUNTIF(#REF!,"=1")+COUNTIF(#REF!,"=1")+COUNTIF(#REF!,"=2")+COUNTIF(#REF!,"=2")+COUNTIF(#REF!,"=2")+COUNTIF(#REF!,"=2")</f>
        <v>#REF!</v>
      </c>
      <c r="F100" s="36" t="e">
        <f>COUNTIF(#REF!,"=1")+COUNTIF(#REF!,"=1")+COUNTIF(#REF!,"=1")+COUNTIF(#REF!,"=1")+COUNTIF(#REF!,"=1")+COUNTIF(#REF!,"=2")+COUNTIF(#REF!,"=2")+COUNTIF(#REF!,"=2")+COUNTIF(#REF!,"=2")</f>
        <v>#REF!</v>
      </c>
      <c r="G100" s="36">
        <f t="shared" si="25"/>
        <v>0</v>
      </c>
      <c r="H100" s="36">
        <f t="shared" si="25"/>
        <v>0</v>
      </c>
      <c r="I100" s="36">
        <f t="shared" si="25"/>
        <v>0</v>
      </c>
      <c r="J100" s="36">
        <f t="shared" si="25"/>
        <v>0</v>
      </c>
      <c r="K100" s="36">
        <f t="shared" si="25"/>
        <v>0</v>
      </c>
      <c r="L100" s="36">
        <f t="shared" si="25"/>
        <v>0</v>
      </c>
      <c r="M100" s="36">
        <f t="shared" si="25"/>
        <v>0</v>
      </c>
      <c r="N100" s="36">
        <f t="shared" si="25"/>
        <v>0</v>
      </c>
      <c r="O100" s="36">
        <f t="shared" si="25"/>
        <v>0</v>
      </c>
      <c r="P100" s="36">
        <f t="shared" si="25"/>
        <v>0</v>
      </c>
      <c r="Q100" s="36">
        <f t="shared" si="25"/>
        <v>0</v>
      </c>
      <c r="R100" s="36">
        <f t="shared" si="25"/>
        <v>0</v>
      </c>
      <c r="S100" s="36">
        <f t="shared" si="25"/>
        <v>0</v>
      </c>
      <c r="T100" s="36">
        <f t="shared" si="25"/>
        <v>0</v>
      </c>
      <c r="U100" s="36">
        <f t="shared" si="25"/>
        <v>0</v>
      </c>
      <c r="V100" s="36">
        <f t="shared" si="25"/>
        <v>0</v>
      </c>
      <c r="W100" s="36">
        <f t="shared" si="25"/>
        <v>0</v>
      </c>
      <c r="X100" s="36">
        <f t="shared" si="25"/>
        <v>0</v>
      </c>
      <c r="Y100" s="36">
        <f t="shared" si="25"/>
        <v>0</v>
      </c>
      <c r="Z100" s="36">
        <f t="shared" si="25"/>
        <v>0</v>
      </c>
      <c r="AA100" s="36">
        <f t="shared" si="25"/>
        <v>0</v>
      </c>
      <c r="AB100" s="36">
        <f t="shared" si="25"/>
        <v>0</v>
      </c>
      <c r="AC100" s="36">
        <f t="shared" si="25"/>
        <v>0</v>
      </c>
      <c r="AD100" s="36">
        <f t="shared" si="25"/>
        <v>0</v>
      </c>
      <c r="AE100" s="36">
        <f t="shared" si="25"/>
        <v>0</v>
      </c>
      <c r="AF100" s="36">
        <f t="shared" si="25"/>
        <v>0</v>
      </c>
      <c r="AG100" s="36">
        <f t="shared" si="25"/>
        <v>0</v>
      </c>
      <c r="AH100" s="36">
        <f t="shared" si="25"/>
        <v>0</v>
      </c>
      <c r="AI100" s="36">
        <f t="shared" si="25"/>
        <v>0</v>
      </c>
      <c r="AJ100" s="36">
        <f t="shared" si="25"/>
        <v>0</v>
      </c>
      <c r="AK100" s="36">
        <f t="shared" si="25"/>
        <v>0</v>
      </c>
      <c r="AL100" s="36">
        <f t="shared" si="25"/>
        <v>0</v>
      </c>
      <c r="AM100" s="36">
        <f t="shared" si="25"/>
        <v>0</v>
      </c>
      <c r="AN100" s="36">
        <f t="shared" si="25"/>
        <v>0</v>
      </c>
      <c r="AO100" s="36">
        <f t="shared" si="25"/>
        <v>0</v>
      </c>
      <c r="AP100" s="36">
        <f t="shared" si="25"/>
        <v>0</v>
      </c>
      <c r="AQ100" s="36">
        <f t="shared" si="25"/>
        <v>0</v>
      </c>
      <c r="AR100" s="36">
        <f t="shared" si="25"/>
        <v>0</v>
      </c>
      <c r="AS100" s="36">
        <f t="shared" si="25"/>
        <v>0</v>
      </c>
      <c r="AT100" s="36">
        <f t="shared" si="25"/>
        <v>0</v>
      </c>
      <c r="AU100" s="36">
        <f t="shared" si="25"/>
        <v>0</v>
      </c>
      <c r="AV100" s="36">
        <f t="shared" si="25"/>
        <v>0</v>
      </c>
      <c r="AW100" s="36">
        <f t="shared" si="25"/>
        <v>0</v>
      </c>
      <c r="AX100" s="36">
        <f t="shared" ref="AX100:CP100" si="26">COUNTIF(AZ48,"=1")+COUNTIF(AZ58,"=1")+COUNTIF(AZ68,"=1")+COUNTIF(AZ78,"=1")+COUNTIF(AZ88,"=1")+COUNTIF(AZ87,"=2")+COUNTIF(AZ76,"=2")+COUNTIF(AZ65,"=2")+COUNTIF(AZ54,"=2")</f>
        <v>0</v>
      </c>
      <c r="AY100" s="36">
        <f t="shared" si="26"/>
        <v>0</v>
      </c>
      <c r="AZ100" s="36" t="e">
        <f>COUNTIF(#REF!,"=1")+COUNTIF(#REF!,"=1")+COUNTIF(#REF!,"=1")+COUNTIF(#REF!,"=1")+COUNTIF(#REF!,"=1")+COUNTIF(#REF!,"=2")+COUNTIF(#REF!,"=2")+COUNTIF(#REF!,"=2")+COUNTIF(#REF!,"=2")</f>
        <v>#REF!</v>
      </c>
      <c r="BA100" s="36">
        <f t="shared" si="26"/>
        <v>0</v>
      </c>
      <c r="BB100" s="36">
        <f t="shared" si="26"/>
        <v>0</v>
      </c>
      <c r="BC100" s="36">
        <f t="shared" si="26"/>
        <v>0</v>
      </c>
      <c r="BD100" s="36">
        <f t="shared" si="26"/>
        <v>0</v>
      </c>
      <c r="BE100" s="36">
        <f t="shared" si="26"/>
        <v>0</v>
      </c>
      <c r="BF100" s="36">
        <f t="shared" si="26"/>
        <v>0</v>
      </c>
      <c r="BG100" s="36">
        <f t="shared" si="26"/>
        <v>0</v>
      </c>
      <c r="BH100" s="36">
        <f t="shared" si="26"/>
        <v>0</v>
      </c>
      <c r="BI100" s="36">
        <f t="shared" si="26"/>
        <v>0</v>
      </c>
      <c r="BJ100" s="36">
        <f t="shared" si="26"/>
        <v>0</v>
      </c>
      <c r="BK100" s="36">
        <f t="shared" si="26"/>
        <v>0</v>
      </c>
      <c r="BL100" s="36">
        <f t="shared" si="26"/>
        <v>0</v>
      </c>
      <c r="BM100" s="36">
        <f t="shared" si="26"/>
        <v>0</v>
      </c>
      <c r="BN100" s="36">
        <f t="shared" si="26"/>
        <v>0</v>
      </c>
      <c r="BO100" s="36">
        <f t="shared" si="26"/>
        <v>0</v>
      </c>
      <c r="BP100" s="36">
        <f t="shared" si="26"/>
        <v>0</v>
      </c>
      <c r="BQ100" s="36">
        <f t="shared" si="26"/>
        <v>0</v>
      </c>
      <c r="BR100" s="36">
        <f t="shared" si="26"/>
        <v>0</v>
      </c>
      <c r="BS100" s="36">
        <f t="shared" si="26"/>
        <v>0</v>
      </c>
      <c r="BT100" s="36">
        <f t="shared" si="26"/>
        <v>0</v>
      </c>
      <c r="BU100" s="36">
        <f>COUNTIF(BB48,"=1")+COUNTIF(BB58,"=1")+COUNTIF(BB68,"=1")+COUNTIF(BB78,"=1")+COUNTIF(BB88,"=1")+COUNTIF(BB87,"=2")+COUNTIF(BB76,"=2")+COUNTIF(BB65,"=2")+COUNTIF(BB54,"=2")</f>
        <v>4</v>
      </c>
      <c r="BV100" s="36">
        <f t="shared" si="26"/>
        <v>0</v>
      </c>
      <c r="BW100" s="36">
        <f t="shared" si="26"/>
        <v>0</v>
      </c>
      <c r="BX100" s="36">
        <f t="shared" si="26"/>
        <v>0</v>
      </c>
      <c r="BY100" s="36">
        <f t="shared" si="26"/>
        <v>0</v>
      </c>
      <c r="BZ100" s="36">
        <f t="shared" si="26"/>
        <v>0</v>
      </c>
      <c r="CA100" s="36">
        <f t="shared" si="26"/>
        <v>0</v>
      </c>
      <c r="CB100" s="36">
        <f t="shared" si="26"/>
        <v>0</v>
      </c>
      <c r="CC100" s="36">
        <f t="shared" si="26"/>
        <v>0</v>
      </c>
      <c r="CD100" s="36">
        <f t="shared" si="26"/>
        <v>0</v>
      </c>
      <c r="CE100" s="36">
        <f t="shared" si="26"/>
        <v>0</v>
      </c>
      <c r="CF100" s="36">
        <f t="shared" si="26"/>
        <v>0</v>
      </c>
      <c r="CG100" s="36">
        <f t="shared" si="26"/>
        <v>0</v>
      </c>
      <c r="CH100" s="36">
        <f t="shared" si="26"/>
        <v>0</v>
      </c>
      <c r="CI100" s="36">
        <f t="shared" si="26"/>
        <v>0</v>
      </c>
      <c r="CJ100" s="36">
        <f t="shared" si="26"/>
        <v>0</v>
      </c>
      <c r="CK100" s="36">
        <f t="shared" si="26"/>
        <v>0</v>
      </c>
      <c r="CL100" s="36">
        <f t="shared" si="26"/>
        <v>0</v>
      </c>
      <c r="CM100" s="36">
        <f t="shared" si="26"/>
        <v>0</v>
      </c>
      <c r="CN100" s="36">
        <f t="shared" si="26"/>
        <v>0</v>
      </c>
      <c r="CO100" s="36">
        <f t="shared" si="26"/>
        <v>0</v>
      </c>
      <c r="CP100" s="36">
        <f t="shared" si="26"/>
        <v>0</v>
      </c>
      <c r="CQ100" s="36" t="e">
        <f>COUNTIF(#REF!,"=1")+COUNTIF(#REF!,"=1")+COUNTIF(#REF!,"=1")+COUNTIF(#REF!,"=1")+COUNTIF(#REF!,"=1")+COUNTIF(#REF!,"=2")+COUNTIF(#REF!,"=2")+COUNTIF(#REF!,"=2")+COUNTIF(#REF!,"=2")</f>
        <v>#REF!</v>
      </c>
      <c r="CR100" s="36" t="e">
        <f>COUNTIF(#REF!,"=1")+COUNTIF(#REF!,"=1")+COUNTIF(#REF!,"=1")+COUNTIF(#REF!,"=1")+COUNTIF(#REF!,"=1")+COUNTIF(#REF!,"=2")+COUNTIF(#REF!,"=2")+COUNTIF(#REF!,"=2")+COUNTIF(#REF!,"=2")</f>
        <v>#REF!</v>
      </c>
      <c r="CS100" s="36">
        <f t="shared" ref="CS100:DZ100" si="27">COUNTIF(CS48,"=1")+COUNTIF(CS58,"=1")+COUNTIF(CS68,"=1")+COUNTIF(CS78,"=1")+COUNTIF(CS88,"=1")+COUNTIF(CS87,"=2")+COUNTIF(CS76,"=2")+COUNTIF(CS65,"=2")+COUNTIF(CS54,"=2")</f>
        <v>0</v>
      </c>
      <c r="CT100" s="36">
        <f t="shared" si="27"/>
        <v>0</v>
      </c>
      <c r="CU100" s="36">
        <f t="shared" si="27"/>
        <v>0</v>
      </c>
      <c r="CV100" s="36">
        <f t="shared" si="27"/>
        <v>0</v>
      </c>
      <c r="CW100" s="36">
        <f t="shared" si="27"/>
        <v>0</v>
      </c>
      <c r="CX100" s="36">
        <f t="shared" si="27"/>
        <v>0</v>
      </c>
      <c r="CY100" s="36">
        <f t="shared" si="27"/>
        <v>0</v>
      </c>
      <c r="CZ100" s="36">
        <f t="shared" si="27"/>
        <v>0</v>
      </c>
      <c r="DA100" s="36">
        <f t="shared" si="27"/>
        <v>0</v>
      </c>
      <c r="DB100" s="36">
        <f t="shared" si="27"/>
        <v>0</v>
      </c>
      <c r="DC100" s="36">
        <f t="shared" si="27"/>
        <v>0</v>
      </c>
      <c r="DD100" s="36">
        <f t="shared" si="27"/>
        <v>0</v>
      </c>
      <c r="DE100" s="36">
        <f t="shared" si="27"/>
        <v>0</v>
      </c>
      <c r="DF100" s="36">
        <f t="shared" si="27"/>
        <v>0</v>
      </c>
      <c r="DG100" s="36">
        <f t="shared" si="27"/>
        <v>0</v>
      </c>
      <c r="DH100" s="36">
        <f t="shared" si="27"/>
        <v>0</v>
      </c>
      <c r="DI100" s="36">
        <f t="shared" si="27"/>
        <v>0</v>
      </c>
      <c r="DJ100" s="36">
        <f t="shared" si="27"/>
        <v>0</v>
      </c>
      <c r="DK100" s="36">
        <f t="shared" si="27"/>
        <v>0</v>
      </c>
      <c r="DL100" s="36">
        <f t="shared" si="27"/>
        <v>0</v>
      </c>
      <c r="DM100" s="36">
        <f t="shared" si="27"/>
        <v>0</v>
      </c>
      <c r="DN100" s="36">
        <f t="shared" si="27"/>
        <v>0</v>
      </c>
      <c r="DO100" s="36">
        <f t="shared" si="27"/>
        <v>0</v>
      </c>
      <c r="DP100" s="36">
        <f t="shared" si="27"/>
        <v>0</v>
      </c>
      <c r="DQ100" s="36">
        <f t="shared" si="27"/>
        <v>0</v>
      </c>
      <c r="DR100" s="36">
        <f t="shared" si="27"/>
        <v>0</v>
      </c>
      <c r="DS100" s="36">
        <f t="shared" si="27"/>
        <v>0</v>
      </c>
      <c r="DT100" s="36">
        <f t="shared" si="27"/>
        <v>0</v>
      </c>
      <c r="DU100" s="36">
        <f t="shared" si="27"/>
        <v>0</v>
      </c>
      <c r="DV100" s="36">
        <f t="shared" si="27"/>
        <v>0</v>
      </c>
      <c r="DW100" s="36">
        <f t="shared" si="27"/>
        <v>0</v>
      </c>
      <c r="DX100" s="36">
        <f t="shared" si="27"/>
        <v>0</v>
      </c>
      <c r="DY100" s="36">
        <f t="shared" si="27"/>
        <v>0</v>
      </c>
      <c r="DZ100" s="36">
        <f t="shared" si="27"/>
        <v>0</v>
      </c>
      <c r="EA100" s="36">
        <f t="shared" ref="EA100:GL100" si="28">COUNTIF(EA48,"=1")+COUNTIF(EA58,"=1")+COUNTIF(EA68,"=1")+COUNTIF(EA78,"=1")+COUNTIF(EA88,"=1")+COUNTIF(EA87,"=2")+COUNTIF(EA76,"=2")+COUNTIF(EA65,"=2")+COUNTIF(EA54,"=2")</f>
        <v>0</v>
      </c>
      <c r="EB100" s="36">
        <f t="shared" si="28"/>
        <v>0</v>
      </c>
      <c r="EC100" s="36">
        <f t="shared" si="28"/>
        <v>0</v>
      </c>
      <c r="ED100" s="36">
        <f t="shared" si="28"/>
        <v>0</v>
      </c>
      <c r="EE100" s="36">
        <f t="shared" si="28"/>
        <v>0</v>
      </c>
      <c r="EF100" s="36">
        <f t="shared" si="28"/>
        <v>0</v>
      </c>
      <c r="EG100" s="36">
        <f t="shared" si="28"/>
        <v>0</v>
      </c>
      <c r="EH100" s="36">
        <f t="shared" si="28"/>
        <v>0</v>
      </c>
      <c r="EI100" s="36">
        <f t="shared" si="28"/>
        <v>0</v>
      </c>
      <c r="EJ100" s="36">
        <f t="shared" si="28"/>
        <v>0</v>
      </c>
      <c r="EK100" s="36">
        <f t="shared" si="28"/>
        <v>0</v>
      </c>
      <c r="EL100" s="36">
        <f t="shared" si="28"/>
        <v>0</v>
      </c>
      <c r="EM100" s="36">
        <f t="shared" si="28"/>
        <v>0</v>
      </c>
      <c r="EN100" s="36">
        <f t="shared" si="28"/>
        <v>0</v>
      </c>
      <c r="EO100" s="36">
        <f t="shared" si="28"/>
        <v>0</v>
      </c>
      <c r="EP100" s="36">
        <f t="shared" si="28"/>
        <v>0</v>
      </c>
      <c r="EQ100" s="36">
        <f t="shared" si="28"/>
        <v>0</v>
      </c>
      <c r="ER100" s="36">
        <f t="shared" si="28"/>
        <v>0</v>
      </c>
      <c r="ES100" s="36">
        <f t="shared" si="28"/>
        <v>0</v>
      </c>
      <c r="ET100" s="36">
        <f t="shared" si="28"/>
        <v>0</v>
      </c>
      <c r="EU100" s="36">
        <f t="shared" si="28"/>
        <v>0</v>
      </c>
      <c r="EV100" s="36">
        <f t="shared" si="28"/>
        <v>0</v>
      </c>
      <c r="EW100" s="36">
        <f t="shared" si="28"/>
        <v>0</v>
      </c>
      <c r="EX100" s="36">
        <f t="shared" si="28"/>
        <v>0</v>
      </c>
      <c r="EY100" s="36">
        <f t="shared" si="28"/>
        <v>0</v>
      </c>
      <c r="EZ100" s="36">
        <f t="shared" si="28"/>
        <v>0</v>
      </c>
      <c r="FA100" s="36">
        <f t="shared" si="28"/>
        <v>0</v>
      </c>
      <c r="FB100" s="36">
        <f t="shared" si="28"/>
        <v>0</v>
      </c>
      <c r="FC100" s="36">
        <f t="shared" si="28"/>
        <v>0</v>
      </c>
      <c r="FD100" s="36">
        <f t="shared" si="28"/>
        <v>0</v>
      </c>
      <c r="FE100" s="36">
        <f t="shared" si="28"/>
        <v>0</v>
      </c>
      <c r="FF100" s="36">
        <f t="shared" si="28"/>
        <v>0</v>
      </c>
      <c r="FG100" s="36">
        <f t="shared" si="28"/>
        <v>0</v>
      </c>
      <c r="FH100" s="36">
        <f t="shared" si="28"/>
        <v>0</v>
      </c>
      <c r="FI100" s="36">
        <f t="shared" si="28"/>
        <v>0</v>
      </c>
      <c r="FJ100" s="36">
        <f t="shared" si="28"/>
        <v>0</v>
      </c>
      <c r="FK100" s="36">
        <f t="shared" si="28"/>
        <v>0</v>
      </c>
      <c r="FL100" s="36">
        <f t="shared" si="28"/>
        <v>0</v>
      </c>
      <c r="FM100" s="36">
        <f t="shared" si="28"/>
        <v>0</v>
      </c>
      <c r="FN100" s="36">
        <f t="shared" si="28"/>
        <v>0</v>
      </c>
      <c r="FO100" s="36">
        <f t="shared" si="28"/>
        <v>0</v>
      </c>
      <c r="FP100" s="36">
        <f t="shared" si="28"/>
        <v>0</v>
      </c>
      <c r="FQ100" s="36">
        <f t="shared" si="28"/>
        <v>0</v>
      </c>
      <c r="FR100" s="36">
        <f t="shared" si="28"/>
        <v>0</v>
      </c>
      <c r="FS100" s="36">
        <f t="shared" si="28"/>
        <v>0</v>
      </c>
      <c r="FT100" s="36">
        <f t="shared" si="28"/>
        <v>0</v>
      </c>
      <c r="FU100" s="36">
        <f t="shared" si="28"/>
        <v>0</v>
      </c>
      <c r="FV100" s="36">
        <f t="shared" si="28"/>
        <v>0</v>
      </c>
      <c r="FW100" s="36">
        <f t="shared" si="28"/>
        <v>0</v>
      </c>
      <c r="FX100" s="36">
        <f t="shared" si="28"/>
        <v>0</v>
      </c>
      <c r="FY100" s="36">
        <f t="shared" si="28"/>
        <v>0</v>
      </c>
      <c r="FZ100" s="36">
        <f t="shared" si="28"/>
        <v>0</v>
      </c>
      <c r="GA100" s="36">
        <f t="shared" si="28"/>
        <v>0</v>
      </c>
      <c r="GB100" s="36">
        <f t="shared" si="28"/>
        <v>0</v>
      </c>
      <c r="GC100" s="36">
        <f t="shared" si="28"/>
        <v>0</v>
      </c>
      <c r="GD100" s="36">
        <f t="shared" si="28"/>
        <v>0</v>
      </c>
      <c r="GE100" s="36">
        <f t="shared" si="28"/>
        <v>0</v>
      </c>
      <c r="GF100" s="36">
        <f t="shared" si="28"/>
        <v>0</v>
      </c>
      <c r="GG100" s="36">
        <f t="shared" si="28"/>
        <v>0</v>
      </c>
      <c r="GH100" s="36">
        <f t="shared" si="28"/>
        <v>0</v>
      </c>
      <c r="GI100" s="36">
        <f t="shared" si="28"/>
        <v>0</v>
      </c>
      <c r="GJ100" s="36">
        <f t="shared" si="28"/>
        <v>0</v>
      </c>
      <c r="GK100" s="36">
        <f t="shared" si="28"/>
        <v>0</v>
      </c>
      <c r="GL100" s="36">
        <f t="shared" si="28"/>
        <v>0</v>
      </c>
      <c r="GM100" s="36">
        <f t="shared" ref="GM100:IQ100" si="29">COUNTIF(GM48,"=1")+COUNTIF(GM58,"=1")+COUNTIF(GM68,"=1")+COUNTIF(GM78,"=1")+COUNTIF(GM88,"=1")+COUNTIF(GM87,"=2")+COUNTIF(GM76,"=2")+COUNTIF(GM65,"=2")+COUNTIF(GM54,"=2")</f>
        <v>0</v>
      </c>
      <c r="GN100" s="36">
        <f t="shared" si="29"/>
        <v>0</v>
      </c>
      <c r="GO100" s="36">
        <f t="shared" si="29"/>
        <v>0</v>
      </c>
      <c r="GP100" s="36">
        <f t="shared" si="29"/>
        <v>0</v>
      </c>
      <c r="GQ100" s="36">
        <f t="shared" si="29"/>
        <v>0</v>
      </c>
      <c r="GR100" s="36">
        <f t="shared" si="29"/>
        <v>0</v>
      </c>
      <c r="GS100" s="36">
        <f t="shared" si="29"/>
        <v>0</v>
      </c>
      <c r="GT100" s="36">
        <f t="shared" si="29"/>
        <v>0</v>
      </c>
      <c r="GU100" s="36">
        <f t="shared" si="29"/>
        <v>0</v>
      </c>
      <c r="GV100" s="36">
        <f t="shared" si="29"/>
        <v>0</v>
      </c>
      <c r="GW100" s="36">
        <f t="shared" si="29"/>
        <v>0</v>
      </c>
      <c r="GX100" s="36">
        <f t="shared" si="29"/>
        <v>0</v>
      </c>
      <c r="GY100" s="36">
        <f t="shared" si="29"/>
        <v>0</v>
      </c>
      <c r="GZ100" s="36">
        <f t="shared" si="29"/>
        <v>0</v>
      </c>
      <c r="HA100" s="36">
        <f t="shared" si="29"/>
        <v>0</v>
      </c>
      <c r="HB100" s="36">
        <f t="shared" si="29"/>
        <v>0</v>
      </c>
      <c r="HC100" s="36">
        <f t="shared" si="29"/>
        <v>0</v>
      </c>
      <c r="HD100" s="36">
        <f t="shared" si="29"/>
        <v>0</v>
      </c>
      <c r="HE100" s="36">
        <f t="shared" si="29"/>
        <v>0</v>
      </c>
      <c r="HF100" s="36">
        <f t="shared" si="29"/>
        <v>0</v>
      </c>
      <c r="HG100" s="36">
        <f t="shared" si="29"/>
        <v>0</v>
      </c>
      <c r="HH100" s="36">
        <f t="shared" si="29"/>
        <v>0</v>
      </c>
      <c r="HI100" s="36">
        <f t="shared" si="29"/>
        <v>0</v>
      </c>
      <c r="HJ100" s="36">
        <f t="shared" si="29"/>
        <v>0</v>
      </c>
      <c r="HK100" s="36">
        <f t="shared" si="29"/>
        <v>0</v>
      </c>
      <c r="HL100" s="36">
        <f t="shared" si="29"/>
        <v>0</v>
      </c>
      <c r="HM100" s="36">
        <f t="shared" si="29"/>
        <v>0</v>
      </c>
      <c r="HN100" s="36">
        <f t="shared" si="29"/>
        <v>0</v>
      </c>
      <c r="HO100" s="36">
        <f t="shared" si="29"/>
        <v>0</v>
      </c>
      <c r="HP100" s="36">
        <f t="shared" si="29"/>
        <v>0</v>
      </c>
      <c r="HQ100" s="36">
        <f t="shared" si="29"/>
        <v>0</v>
      </c>
      <c r="HR100" s="36">
        <f t="shared" si="29"/>
        <v>0</v>
      </c>
      <c r="HS100" s="36">
        <f t="shared" si="29"/>
        <v>0</v>
      </c>
      <c r="HT100" s="36">
        <f t="shared" si="29"/>
        <v>0</v>
      </c>
      <c r="HU100" s="36">
        <f t="shared" si="29"/>
        <v>0</v>
      </c>
      <c r="HV100" s="36">
        <f t="shared" si="29"/>
        <v>0</v>
      </c>
      <c r="HW100" s="36">
        <f t="shared" si="29"/>
        <v>0</v>
      </c>
      <c r="HX100" s="36">
        <f t="shared" si="29"/>
        <v>0</v>
      </c>
      <c r="HY100" s="36">
        <f t="shared" si="29"/>
        <v>0</v>
      </c>
      <c r="HZ100" s="36">
        <f t="shared" si="29"/>
        <v>0</v>
      </c>
      <c r="IA100" s="36">
        <f t="shared" si="29"/>
        <v>0</v>
      </c>
      <c r="IB100" s="36">
        <f t="shared" si="29"/>
        <v>0</v>
      </c>
      <c r="IC100" s="36">
        <f t="shared" si="29"/>
        <v>0</v>
      </c>
      <c r="ID100" s="36">
        <f t="shared" si="29"/>
        <v>0</v>
      </c>
      <c r="IE100" s="36">
        <f t="shared" si="29"/>
        <v>0</v>
      </c>
      <c r="IF100" s="36">
        <f t="shared" si="29"/>
        <v>0</v>
      </c>
      <c r="IG100" s="36">
        <f t="shared" si="29"/>
        <v>0</v>
      </c>
      <c r="IH100" s="36">
        <f t="shared" si="29"/>
        <v>0</v>
      </c>
      <c r="II100" s="36">
        <f t="shared" si="29"/>
        <v>0</v>
      </c>
      <c r="IJ100" s="36">
        <f t="shared" si="29"/>
        <v>0</v>
      </c>
      <c r="IK100" s="36">
        <f t="shared" si="29"/>
        <v>0</v>
      </c>
      <c r="IL100" s="36">
        <f t="shared" si="29"/>
        <v>0</v>
      </c>
      <c r="IM100" s="36">
        <f t="shared" si="29"/>
        <v>0</v>
      </c>
      <c r="IN100" s="36">
        <f t="shared" si="29"/>
        <v>0</v>
      </c>
      <c r="IO100" s="36">
        <f t="shared" si="29"/>
        <v>0</v>
      </c>
      <c r="IP100" s="36">
        <f t="shared" si="29"/>
        <v>0</v>
      </c>
      <c r="IQ100" s="36">
        <f t="shared" si="29"/>
        <v>0</v>
      </c>
      <c r="IR100" s="36"/>
      <c r="IS100" s="36"/>
      <c r="IT100" s="36"/>
      <c r="IU100" s="36"/>
      <c r="IV100" s="36"/>
    </row>
    <row r="101" s="32" customFormat="1" ht="11.25" customHeight="1" spans="1:256">
      <c r="A101" s="35" t="s">
        <v>117</v>
      </c>
      <c r="B101" s="36">
        <f>COUNTIF(B37,"=1")+COUNTIF(B47,"=1")+COUNTIF(B57,"=1")+COUNTIF(B67,"=1")+COUNTIF(B77,"=1")+COUNTIF(B87,"=1")+COUNTIF(B86,"=2")+COUNTIF(B75,"=2")+COUNTIF(B64,"=2")</f>
        <v>0</v>
      </c>
      <c r="C101" s="36">
        <f t="shared" ref="C101:AW101" si="30">COUNTIF(C37,"=1")+COUNTIF(C47,"=1")+COUNTIF(C57,"=1")+COUNTIF(C67,"=1")+COUNTIF(C77,"=1")+COUNTIF(C87,"=1")+COUNTIF(C86,"=2")+COUNTIF(C75,"=2")+COUNTIF(C64,"=2")</f>
        <v>0</v>
      </c>
      <c r="D101" s="36">
        <f t="shared" si="30"/>
        <v>0</v>
      </c>
      <c r="E101" s="36" t="e">
        <f>COUNTIF(#REF!,"=1")+COUNTIF(#REF!,"=1")+COUNTIF(#REF!,"=1")+COUNTIF(#REF!,"=1")+COUNTIF(#REF!,"=1")+COUNTIF(#REF!,"=1")+COUNTIF(#REF!,"=2")+COUNTIF(#REF!,"=2")+COUNTIF(#REF!,"=2")</f>
        <v>#REF!</v>
      </c>
      <c r="F101" s="36" t="e">
        <f>COUNTIF(#REF!,"=1")+COUNTIF(#REF!,"=1")+COUNTIF(#REF!,"=1")+COUNTIF(#REF!,"=1")+COUNTIF(#REF!,"=1")+COUNTIF(#REF!,"=1")+COUNTIF(#REF!,"=2")+COUNTIF(#REF!,"=2")+COUNTIF(#REF!,"=2")</f>
        <v>#REF!</v>
      </c>
      <c r="G101" s="36">
        <f t="shared" si="30"/>
        <v>0</v>
      </c>
      <c r="H101" s="36">
        <f t="shared" si="30"/>
        <v>0</v>
      </c>
      <c r="I101" s="36">
        <f t="shared" si="30"/>
        <v>0</v>
      </c>
      <c r="J101" s="36">
        <f t="shared" si="30"/>
        <v>0</v>
      </c>
      <c r="K101" s="36">
        <f t="shared" si="30"/>
        <v>0</v>
      </c>
      <c r="L101" s="36">
        <f t="shared" si="30"/>
        <v>0</v>
      </c>
      <c r="M101" s="36">
        <f t="shared" si="30"/>
        <v>0</v>
      </c>
      <c r="N101" s="36">
        <f t="shared" si="30"/>
        <v>0</v>
      </c>
      <c r="O101" s="36">
        <f t="shared" si="30"/>
        <v>0</v>
      </c>
      <c r="P101" s="36">
        <f t="shared" si="30"/>
        <v>0</v>
      </c>
      <c r="Q101" s="36">
        <f t="shared" si="30"/>
        <v>0</v>
      </c>
      <c r="R101" s="36">
        <f t="shared" si="30"/>
        <v>0</v>
      </c>
      <c r="S101" s="36">
        <f t="shared" si="30"/>
        <v>0</v>
      </c>
      <c r="T101" s="36">
        <f t="shared" si="30"/>
        <v>0</v>
      </c>
      <c r="U101" s="36">
        <f t="shared" si="30"/>
        <v>0</v>
      </c>
      <c r="V101" s="36">
        <f t="shared" si="30"/>
        <v>0</v>
      </c>
      <c r="W101" s="36">
        <f t="shared" si="30"/>
        <v>0</v>
      </c>
      <c r="X101" s="36">
        <f t="shared" si="30"/>
        <v>0</v>
      </c>
      <c r="Y101" s="36">
        <f t="shared" si="30"/>
        <v>0</v>
      </c>
      <c r="Z101" s="36">
        <f t="shared" si="30"/>
        <v>0</v>
      </c>
      <c r="AA101" s="36">
        <f t="shared" si="30"/>
        <v>0</v>
      </c>
      <c r="AB101" s="36">
        <f t="shared" si="30"/>
        <v>0</v>
      </c>
      <c r="AC101" s="36">
        <f t="shared" si="30"/>
        <v>0</v>
      </c>
      <c r="AD101" s="36">
        <f t="shared" si="30"/>
        <v>0</v>
      </c>
      <c r="AE101" s="36">
        <f t="shared" si="30"/>
        <v>0</v>
      </c>
      <c r="AF101" s="36">
        <f t="shared" si="30"/>
        <v>0</v>
      </c>
      <c r="AG101" s="36">
        <f t="shared" si="30"/>
        <v>0</v>
      </c>
      <c r="AH101" s="36">
        <f t="shared" si="30"/>
        <v>0</v>
      </c>
      <c r="AI101" s="36">
        <f t="shared" si="30"/>
        <v>0</v>
      </c>
      <c r="AJ101" s="36">
        <f t="shared" si="30"/>
        <v>0</v>
      </c>
      <c r="AK101" s="36">
        <f t="shared" si="30"/>
        <v>0</v>
      </c>
      <c r="AL101" s="36">
        <f t="shared" si="30"/>
        <v>0</v>
      </c>
      <c r="AM101" s="36">
        <f t="shared" si="30"/>
        <v>0</v>
      </c>
      <c r="AN101" s="36">
        <f t="shared" si="30"/>
        <v>0</v>
      </c>
      <c r="AO101" s="36">
        <f t="shared" si="30"/>
        <v>0</v>
      </c>
      <c r="AP101" s="36">
        <f t="shared" si="30"/>
        <v>0</v>
      </c>
      <c r="AQ101" s="36">
        <f t="shared" si="30"/>
        <v>0</v>
      </c>
      <c r="AR101" s="36">
        <f t="shared" si="30"/>
        <v>0</v>
      </c>
      <c r="AS101" s="36">
        <f t="shared" si="30"/>
        <v>0</v>
      </c>
      <c r="AT101" s="36">
        <f t="shared" si="30"/>
        <v>0</v>
      </c>
      <c r="AU101" s="36">
        <f t="shared" si="30"/>
        <v>0</v>
      </c>
      <c r="AV101" s="36">
        <f t="shared" si="30"/>
        <v>0</v>
      </c>
      <c r="AW101" s="36">
        <f t="shared" si="30"/>
        <v>0</v>
      </c>
      <c r="AX101" s="36">
        <f t="shared" ref="AX101:CP101" si="31">COUNTIF(AZ37,"=1")+COUNTIF(AZ47,"=1")+COUNTIF(AZ57,"=1")+COUNTIF(AZ67,"=1")+COUNTIF(AZ77,"=1")+COUNTIF(AZ87,"=1")+COUNTIF(AZ86,"=2")+COUNTIF(AZ75,"=2")+COUNTIF(AZ64,"=2")</f>
        <v>0</v>
      </c>
      <c r="AY101" s="36">
        <f t="shared" si="31"/>
        <v>0</v>
      </c>
      <c r="AZ101" s="36" t="e">
        <f>COUNTIF(#REF!,"=1")+COUNTIF(#REF!,"=1")+COUNTIF(#REF!,"=1")+COUNTIF(#REF!,"=1")+COUNTIF(#REF!,"=1")+COUNTIF(#REF!,"=1")+COUNTIF(#REF!,"=2")+COUNTIF(#REF!,"=2")+COUNTIF(#REF!,"=2")</f>
        <v>#REF!</v>
      </c>
      <c r="BA101" s="36">
        <f t="shared" si="31"/>
        <v>0</v>
      </c>
      <c r="BB101" s="36">
        <f t="shared" si="31"/>
        <v>0</v>
      </c>
      <c r="BC101" s="36">
        <f t="shared" si="31"/>
        <v>0</v>
      </c>
      <c r="BD101" s="36">
        <f t="shared" si="31"/>
        <v>0</v>
      </c>
      <c r="BE101" s="36">
        <f t="shared" si="31"/>
        <v>0</v>
      </c>
      <c r="BF101" s="36">
        <f t="shared" si="31"/>
        <v>0</v>
      </c>
      <c r="BG101" s="36">
        <f t="shared" si="31"/>
        <v>0</v>
      </c>
      <c r="BH101" s="36">
        <f t="shared" si="31"/>
        <v>0</v>
      </c>
      <c r="BI101" s="36">
        <f t="shared" si="31"/>
        <v>0</v>
      </c>
      <c r="BJ101" s="36">
        <f t="shared" si="31"/>
        <v>0</v>
      </c>
      <c r="BK101" s="36">
        <f t="shared" si="31"/>
        <v>0</v>
      </c>
      <c r="BL101" s="36">
        <f t="shared" si="31"/>
        <v>0</v>
      </c>
      <c r="BM101" s="36">
        <f t="shared" si="31"/>
        <v>0</v>
      </c>
      <c r="BN101" s="36">
        <f t="shared" si="31"/>
        <v>0</v>
      </c>
      <c r="BO101" s="36">
        <f t="shared" si="31"/>
        <v>0</v>
      </c>
      <c r="BP101" s="36">
        <f t="shared" si="31"/>
        <v>0</v>
      </c>
      <c r="BQ101" s="36">
        <f t="shared" si="31"/>
        <v>0</v>
      </c>
      <c r="BR101" s="36">
        <f t="shared" si="31"/>
        <v>0</v>
      </c>
      <c r="BS101" s="36">
        <f t="shared" si="31"/>
        <v>0</v>
      </c>
      <c r="BT101" s="36">
        <f t="shared" si="31"/>
        <v>0</v>
      </c>
      <c r="BU101" s="36">
        <f>COUNTIF(BB37,"=1")+COUNTIF(BB47,"=1")+COUNTIF(BB57,"=1")+COUNTIF(BB67,"=1")+COUNTIF(BB77,"=1")+COUNTIF(BB87,"=1")+COUNTIF(BB86,"=2")+COUNTIF(BB75,"=2")+COUNTIF(BB64,"=2")</f>
        <v>2</v>
      </c>
      <c r="BV101" s="36">
        <f t="shared" si="31"/>
        <v>0</v>
      </c>
      <c r="BW101" s="36">
        <f t="shared" si="31"/>
        <v>0</v>
      </c>
      <c r="BX101" s="36">
        <f t="shared" si="31"/>
        <v>0</v>
      </c>
      <c r="BY101" s="36">
        <f t="shared" si="31"/>
        <v>0</v>
      </c>
      <c r="BZ101" s="36">
        <f t="shared" si="31"/>
        <v>0</v>
      </c>
      <c r="CA101" s="36">
        <f t="shared" si="31"/>
        <v>0</v>
      </c>
      <c r="CB101" s="36">
        <f t="shared" si="31"/>
        <v>0</v>
      </c>
      <c r="CC101" s="36">
        <f t="shared" si="31"/>
        <v>0</v>
      </c>
      <c r="CD101" s="36">
        <f t="shared" si="31"/>
        <v>0</v>
      </c>
      <c r="CE101" s="36">
        <f t="shared" si="31"/>
        <v>0</v>
      </c>
      <c r="CF101" s="36">
        <f t="shared" si="31"/>
        <v>0</v>
      </c>
      <c r="CG101" s="36">
        <f t="shared" si="31"/>
        <v>0</v>
      </c>
      <c r="CH101" s="36">
        <f t="shared" si="31"/>
        <v>0</v>
      </c>
      <c r="CI101" s="36">
        <f t="shared" si="31"/>
        <v>0</v>
      </c>
      <c r="CJ101" s="36">
        <f t="shared" si="31"/>
        <v>0</v>
      </c>
      <c r="CK101" s="36">
        <f t="shared" si="31"/>
        <v>0</v>
      </c>
      <c r="CL101" s="36">
        <f t="shared" si="31"/>
        <v>0</v>
      </c>
      <c r="CM101" s="36">
        <f t="shared" si="31"/>
        <v>0</v>
      </c>
      <c r="CN101" s="36">
        <f t="shared" si="31"/>
        <v>0</v>
      </c>
      <c r="CO101" s="36">
        <f t="shared" si="31"/>
        <v>0</v>
      </c>
      <c r="CP101" s="36">
        <f t="shared" si="31"/>
        <v>0</v>
      </c>
      <c r="CQ101" s="36" t="e">
        <f>COUNTIF(#REF!,"=1")+COUNTIF(#REF!,"=1")+COUNTIF(#REF!,"=1")+COUNTIF(#REF!,"=1")+COUNTIF(#REF!,"=1")+COUNTIF(#REF!,"=1")+COUNTIF(#REF!,"=2")+COUNTIF(#REF!,"=2")+COUNTIF(#REF!,"=2")</f>
        <v>#REF!</v>
      </c>
      <c r="CR101" s="36" t="e">
        <f>COUNTIF(#REF!,"=1")+COUNTIF(#REF!,"=1")+COUNTIF(#REF!,"=1")+COUNTIF(#REF!,"=1")+COUNTIF(#REF!,"=1")+COUNTIF(#REF!,"=1")+COUNTIF(#REF!,"=2")+COUNTIF(#REF!,"=2")+COUNTIF(#REF!,"=2")</f>
        <v>#REF!</v>
      </c>
      <c r="CS101" s="36">
        <f t="shared" ref="CS101:DZ101" si="32">COUNTIF(CS37,"=1")+COUNTIF(CS47,"=1")+COUNTIF(CS57,"=1")+COUNTIF(CS67,"=1")+COUNTIF(CS77,"=1")+COUNTIF(CS87,"=1")+COUNTIF(CS86,"=2")+COUNTIF(CS75,"=2")+COUNTIF(CS64,"=2")</f>
        <v>0</v>
      </c>
      <c r="CT101" s="36">
        <f t="shared" si="32"/>
        <v>0</v>
      </c>
      <c r="CU101" s="36">
        <f t="shared" si="32"/>
        <v>0</v>
      </c>
      <c r="CV101" s="36">
        <f t="shared" si="32"/>
        <v>0</v>
      </c>
      <c r="CW101" s="36">
        <f t="shared" si="32"/>
        <v>0</v>
      </c>
      <c r="CX101" s="36">
        <f t="shared" si="32"/>
        <v>0</v>
      </c>
      <c r="CY101" s="36">
        <f t="shared" si="32"/>
        <v>0</v>
      </c>
      <c r="CZ101" s="36">
        <f t="shared" si="32"/>
        <v>0</v>
      </c>
      <c r="DA101" s="36">
        <f t="shared" si="32"/>
        <v>0</v>
      </c>
      <c r="DB101" s="36">
        <f t="shared" si="32"/>
        <v>0</v>
      </c>
      <c r="DC101" s="36">
        <f t="shared" si="32"/>
        <v>0</v>
      </c>
      <c r="DD101" s="36">
        <f t="shared" si="32"/>
        <v>0</v>
      </c>
      <c r="DE101" s="36">
        <f t="shared" si="32"/>
        <v>0</v>
      </c>
      <c r="DF101" s="36">
        <f t="shared" si="32"/>
        <v>0</v>
      </c>
      <c r="DG101" s="36">
        <f t="shared" si="32"/>
        <v>0</v>
      </c>
      <c r="DH101" s="36">
        <f t="shared" si="32"/>
        <v>0</v>
      </c>
      <c r="DI101" s="36">
        <f t="shared" si="32"/>
        <v>0</v>
      </c>
      <c r="DJ101" s="36">
        <f t="shared" si="32"/>
        <v>0</v>
      </c>
      <c r="DK101" s="36">
        <f t="shared" si="32"/>
        <v>0</v>
      </c>
      <c r="DL101" s="36">
        <f t="shared" si="32"/>
        <v>0</v>
      </c>
      <c r="DM101" s="36">
        <f t="shared" si="32"/>
        <v>0</v>
      </c>
      <c r="DN101" s="36">
        <f t="shared" si="32"/>
        <v>0</v>
      </c>
      <c r="DO101" s="36">
        <f t="shared" si="32"/>
        <v>0</v>
      </c>
      <c r="DP101" s="36">
        <f t="shared" si="32"/>
        <v>0</v>
      </c>
      <c r="DQ101" s="36">
        <f t="shared" si="32"/>
        <v>0</v>
      </c>
      <c r="DR101" s="36">
        <f t="shared" si="32"/>
        <v>0</v>
      </c>
      <c r="DS101" s="36">
        <f t="shared" si="32"/>
        <v>0</v>
      </c>
      <c r="DT101" s="36">
        <f t="shared" si="32"/>
        <v>0</v>
      </c>
      <c r="DU101" s="36">
        <f t="shared" si="32"/>
        <v>0</v>
      </c>
      <c r="DV101" s="36">
        <f t="shared" si="32"/>
        <v>0</v>
      </c>
      <c r="DW101" s="36">
        <f t="shared" si="32"/>
        <v>0</v>
      </c>
      <c r="DX101" s="36">
        <f t="shared" si="32"/>
        <v>0</v>
      </c>
      <c r="DY101" s="36">
        <f t="shared" si="32"/>
        <v>0</v>
      </c>
      <c r="DZ101" s="36">
        <f t="shared" si="32"/>
        <v>0</v>
      </c>
      <c r="EA101" s="36">
        <f t="shared" ref="EA101:GL101" si="33">COUNTIF(EA37,"=1")+COUNTIF(EA47,"=1")+COUNTIF(EA57,"=1")+COUNTIF(EA67,"=1")+COUNTIF(EA77,"=1")+COUNTIF(EA87,"=1")+COUNTIF(EA86,"=2")+COUNTIF(EA75,"=2")+COUNTIF(EA64,"=2")</f>
        <v>0</v>
      </c>
      <c r="EB101" s="36">
        <f t="shared" si="33"/>
        <v>0</v>
      </c>
      <c r="EC101" s="36">
        <f t="shared" si="33"/>
        <v>0</v>
      </c>
      <c r="ED101" s="36">
        <f t="shared" si="33"/>
        <v>0</v>
      </c>
      <c r="EE101" s="36">
        <f t="shared" si="33"/>
        <v>0</v>
      </c>
      <c r="EF101" s="36">
        <f t="shared" si="33"/>
        <v>0</v>
      </c>
      <c r="EG101" s="36">
        <f t="shared" si="33"/>
        <v>0</v>
      </c>
      <c r="EH101" s="36">
        <f t="shared" si="33"/>
        <v>0</v>
      </c>
      <c r="EI101" s="36">
        <f t="shared" si="33"/>
        <v>0</v>
      </c>
      <c r="EJ101" s="36">
        <f t="shared" si="33"/>
        <v>0</v>
      </c>
      <c r="EK101" s="36">
        <f t="shared" si="33"/>
        <v>0</v>
      </c>
      <c r="EL101" s="36">
        <f t="shared" si="33"/>
        <v>0</v>
      </c>
      <c r="EM101" s="36">
        <f t="shared" si="33"/>
        <v>0</v>
      </c>
      <c r="EN101" s="36">
        <f t="shared" si="33"/>
        <v>0</v>
      </c>
      <c r="EO101" s="36">
        <f t="shared" si="33"/>
        <v>0</v>
      </c>
      <c r="EP101" s="36">
        <f t="shared" si="33"/>
        <v>0</v>
      </c>
      <c r="EQ101" s="36">
        <f t="shared" si="33"/>
        <v>0</v>
      </c>
      <c r="ER101" s="36">
        <f t="shared" si="33"/>
        <v>0</v>
      </c>
      <c r="ES101" s="36">
        <f t="shared" si="33"/>
        <v>0</v>
      </c>
      <c r="ET101" s="36">
        <f t="shared" si="33"/>
        <v>0</v>
      </c>
      <c r="EU101" s="36">
        <f t="shared" si="33"/>
        <v>0</v>
      </c>
      <c r="EV101" s="36">
        <f t="shared" si="33"/>
        <v>0</v>
      </c>
      <c r="EW101" s="36">
        <f t="shared" si="33"/>
        <v>0</v>
      </c>
      <c r="EX101" s="36">
        <f t="shared" si="33"/>
        <v>0</v>
      </c>
      <c r="EY101" s="36">
        <f t="shared" si="33"/>
        <v>0</v>
      </c>
      <c r="EZ101" s="36">
        <f t="shared" si="33"/>
        <v>0</v>
      </c>
      <c r="FA101" s="36">
        <f t="shared" si="33"/>
        <v>0</v>
      </c>
      <c r="FB101" s="36">
        <f t="shared" si="33"/>
        <v>0</v>
      </c>
      <c r="FC101" s="36">
        <f t="shared" si="33"/>
        <v>0</v>
      </c>
      <c r="FD101" s="36">
        <f t="shared" si="33"/>
        <v>0</v>
      </c>
      <c r="FE101" s="36">
        <f t="shared" si="33"/>
        <v>0</v>
      </c>
      <c r="FF101" s="36">
        <f t="shared" si="33"/>
        <v>0</v>
      </c>
      <c r="FG101" s="36">
        <f t="shared" si="33"/>
        <v>0</v>
      </c>
      <c r="FH101" s="36">
        <f t="shared" si="33"/>
        <v>0</v>
      </c>
      <c r="FI101" s="36">
        <f t="shared" si="33"/>
        <v>0</v>
      </c>
      <c r="FJ101" s="36">
        <f t="shared" si="33"/>
        <v>0</v>
      </c>
      <c r="FK101" s="36">
        <f t="shared" si="33"/>
        <v>0</v>
      </c>
      <c r="FL101" s="36">
        <f t="shared" si="33"/>
        <v>0</v>
      </c>
      <c r="FM101" s="36">
        <f t="shared" si="33"/>
        <v>0</v>
      </c>
      <c r="FN101" s="36">
        <f t="shared" si="33"/>
        <v>0</v>
      </c>
      <c r="FO101" s="36">
        <f t="shared" si="33"/>
        <v>0</v>
      </c>
      <c r="FP101" s="36">
        <f t="shared" si="33"/>
        <v>0</v>
      </c>
      <c r="FQ101" s="36">
        <f t="shared" si="33"/>
        <v>0</v>
      </c>
      <c r="FR101" s="36">
        <f t="shared" si="33"/>
        <v>0</v>
      </c>
      <c r="FS101" s="36">
        <f t="shared" si="33"/>
        <v>0</v>
      </c>
      <c r="FT101" s="36">
        <f t="shared" si="33"/>
        <v>0</v>
      </c>
      <c r="FU101" s="36">
        <f t="shared" si="33"/>
        <v>0</v>
      </c>
      <c r="FV101" s="36">
        <f t="shared" si="33"/>
        <v>0</v>
      </c>
      <c r="FW101" s="36">
        <f t="shared" si="33"/>
        <v>0</v>
      </c>
      <c r="FX101" s="36">
        <f t="shared" si="33"/>
        <v>0</v>
      </c>
      <c r="FY101" s="36">
        <f t="shared" si="33"/>
        <v>0</v>
      </c>
      <c r="FZ101" s="36">
        <f t="shared" si="33"/>
        <v>0</v>
      </c>
      <c r="GA101" s="36">
        <f t="shared" si="33"/>
        <v>0</v>
      </c>
      <c r="GB101" s="36">
        <f t="shared" si="33"/>
        <v>0</v>
      </c>
      <c r="GC101" s="36">
        <f t="shared" si="33"/>
        <v>0</v>
      </c>
      <c r="GD101" s="36">
        <f t="shared" si="33"/>
        <v>0</v>
      </c>
      <c r="GE101" s="36">
        <f t="shared" si="33"/>
        <v>0</v>
      </c>
      <c r="GF101" s="36">
        <f t="shared" si="33"/>
        <v>0</v>
      </c>
      <c r="GG101" s="36">
        <f t="shared" si="33"/>
        <v>0</v>
      </c>
      <c r="GH101" s="36">
        <f t="shared" si="33"/>
        <v>0</v>
      </c>
      <c r="GI101" s="36">
        <f t="shared" si="33"/>
        <v>0</v>
      </c>
      <c r="GJ101" s="36">
        <f t="shared" si="33"/>
        <v>0</v>
      </c>
      <c r="GK101" s="36">
        <f t="shared" si="33"/>
        <v>0</v>
      </c>
      <c r="GL101" s="36">
        <f t="shared" si="33"/>
        <v>0</v>
      </c>
      <c r="GM101" s="36">
        <f t="shared" ref="GM101:IQ101" si="34">COUNTIF(GM37,"=1")+COUNTIF(GM47,"=1")+COUNTIF(GM57,"=1")+COUNTIF(GM67,"=1")+COUNTIF(GM77,"=1")+COUNTIF(GM87,"=1")+COUNTIF(GM86,"=2")+COUNTIF(GM75,"=2")+COUNTIF(GM64,"=2")</f>
        <v>0</v>
      </c>
      <c r="GN101" s="36">
        <f t="shared" si="34"/>
        <v>0</v>
      </c>
      <c r="GO101" s="36">
        <f t="shared" si="34"/>
        <v>0</v>
      </c>
      <c r="GP101" s="36">
        <f t="shared" si="34"/>
        <v>0</v>
      </c>
      <c r="GQ101" s="36">
        <f t="shared" si="34"/>
        <v>0</v>
      </c>
      <c r="GR101" s="36">
        <f t="shared" si="34"/>
        <v>0</v>
      </c>
      <c r="GS101" s="36">
        <f t="shared" si="34"/>
        <v>0</v>
      </c>
      <c r="GT101" s="36">
        <f t="shared" si="34"/>
        <v>0</v>
      </c>
      <c r="GU101" s="36">
        <f t="shared" si="34"/>
        <v>0</v>
      </c>
      <c r="GV101" s="36">
        <f t="shared" si="34"/>
        <v>0</v>
      </c>
      <c r="GW101" s="36">
        <f t="shared" si="34"/>
        <v>0</v>
      </c>
      <c r="GX101" s="36">
        <f t="shared" si="34"/>
        <v>0</v>
      </c>
      <c r="GY101" s="36">
        <f t="shared" si="34"/>
        <v>0</v>
      </c>
      <c r="GZ101" s="36">
        <f t="shared" si="34"/>
        <v>0</v>
      </c>
      <c r="HA101" s="36">
        <f t="shared" si="34"/>
        <v>0</v>
      </c>
      <c r="HB101" s="36">
        <f t="shared" si="34"/>
        <v>0</v>
      </c>
      <c r="HC101" s="36">
        <f t="shared" si="34"/>
        <v>0</v>
      </c>
      <c r="HD101" s="36">
        <f t="shared" si="34"/>
        <v>0</v>
      </c>
      <c r="HE101" s="36">
        <f t="shared" si="34"/>
        <v>0</v>
      </c>
      <c r="HF101" s="36">
        <f t="shared" si="34"/>
        <v>0</v>
      </c>
      <c r="HG101" s="36">
        <f t="shared" si="34"/>
        <v>0</v>
      </c>
      <c r="HH101" s="36">
        <f t="shared" si="34"/>
        <v>0</v>
      </c>
      <c r="HI101" s="36">
        <f t="shared" si="34"/>
        <v>0</v>
      </c>
      <c r="HJ101" s="36">
        <f t="shared" si="34"/>
        <v>0</v>
      </c>
      <c r="HK101" s="36">
        <f t="shared" si="34"/>
        <v>0</v>
      </c>
      <c r="HL101" s="36">
        <f t="shared" si="34"/>
        <v>0</v>
      </c>
      <c r="HM101" s="36">
        <f t="shared" si="34"/>
        <v>0</v>
      </c>
      <c r="HN101" s="36">
        <f t="shared" si="34"/>
        <v>0</v>
      </c>
      <c r="HO101" s="36">
        <f t="shared" si="34"/>
        <v>0</v>
      </c>
      <c r="HP101" s="36">
        <f t="shared" si="34"/>
        <v>0</v>
      </c>
      <c r="HQ101" s="36">
        <f t="shared" si="34"/>
        <v>0</v>
      </c>
      <c r="HR101" s="36">
        <f t="shared" si="34"/>
        <v>0</v>
      </c>
      <c r="HS101" s="36">
        <f t="shared" si="34"/>
        <v>0</v>
      </c>
      <c r="HT101" s="36">
        <f t="shared" si="34"/>
        <v>0</v>
      </c>
      <c r="HU101" s="36">
        <f t="shared" si="34"/>
        <v>0</v>
      </c>
      <c r="HV101" s="36">
        <f t="shared" si="34"/>
        <v>0</v>
      </c>
      <c r="HW101" s="36">
        <f t="shared" si="34"/>
        <v>0</v>
      </c>
      <c r="HX101" s="36">
        <f t="shared" si="34"/>
        <v>0</v>
      </c>
      <c r="HY101" s="36">
        <f t="shared" si="34"/>
        <v>0</v>
      </c>
      <c r="HZ101" s="36">
        <f t="shared" si="34"/>
        <v>0</v>
      </c>
      <c r="IA101" s="36">
        <f t="shared" si="34"/>
        <v>0</v>
      </c>
      <c r="IB101" s="36">
        <f t="shared" si="34"/>
        <v>0</v>
      </c>
      <c r="IC101" s="36">
        <f t="shared" si="34"/>
        <v>0</v>
      </c>
      <c r="ID101" s="36">
        <f t="shared" si="34"/>
        <v>0</v>
      </c>
      <c r="IE101" s="36">
        <f t="shared" si="34"/>
        <v>0</v>
      </c>
      <c r="IF101" s="36">
        <f t="shared" si="34"/>
        <v>0</v>
      </c>
      <c r="IG101" s="36">
        <f t="shared" si="34"/>
        <v>0</v>
      </c>
      <c r="IH101" s="36">
        <f t="shared" si="34"/>
        <v>0</v>
      </c>
      <c r="II101" s="36">
        <f t="shared" si="34"/>
        <v>0</v>
      </c>
      <c r="IJ101" s="36">
        <f t="shared" si="34"/>
        <v>0</v>
      </c>
      <c r="IK101" s="36">
        <f t="shared" si="34"/>
        <v>0</v>
      </c>
      <c r="IL101" s="36">
        <f t="shared" si="34"/>
        <v>0</v>
      </c>
      <c r="IM101" s="36">
        <f t="shared" si="34"/>
        <v>0</v>
      </c>
      <c r="IN101" s="36">
        <f t="shared" si="34"/>
        <v>0</v>
      </c>
      <c r="IO101" s="36">
        <f t="shared" si="34"/>
        <v>0</v>
      </c>
      <c r="IP101" s="36">
        <f t="shared" si="34"/>
        <v>0</v>
      </c>
      <c r="IQ101" s="36">
        <f t="shared" si="34"/>
        <v>0</v>
      </c>
      <c r="IR101" s="36"/>
      <c r="IS101" s="36"/>
      <c r="IT101" s="36"/>
      <c r="IU101" s="36"/>
      <c r="IV101" s="36"/>
    </row>
    <row r="102" s="32" customFormat="1" ht="11.25" customHeight="1" spans="1:256">
      <c r="A102" s="35" t="s">
        <v>118</v>
      </c>
      <c r="B102" s="36">
        <f>COUNTIF(B26,"=1")+COUNTIF(B36,"=1")+COUNTIF(B46,"=1")+COUNTIF(B56,"=1")+COUNTIF(B66,"=1")+COUNTIF(B76,"=1")+COUNTIF(B86,"=1")+COUNTIF(B74,"=2")+COUNTIF(B85,"=2")</f>
        <v>0</v>
      </c>
      <c r="C102" s="36">
        <f t="shared" ref="C102:AW102" si="35">COUNTIF(C26,"=1")+COUNTIF(C36,"=1")+COUNTIF(C46,"=1")+COUNTIF(C56,"=1")+COUNTIF(C66,"=1")+COUNTIF(C76,"=1")+COUNTIF(C86,"=1")+COUNTIF(C74,"=2")+COUNTIF(C85,"=2")</f>
        <v>0</v>
      </c>
      <c r="D102" s="36">
        <f t="shared" si="35"/>
        <v>0</v>
      </c>
      <c r="E102" s="36" t="e">
        <f>COUNTIF(#REF!,"=1")+COUNTIF(#REF!,"=1")+COUNTIF(#REF!,"=1")+COUNTIF(#REF!,"=1")+COUNTIF(#REF!,"=1")+COUNTIF(#REF!,"=1")+COUNTIF(#REF!,"=1")+COUNTIF(#REF!,"=2")+COUNTIF(#REF!,"=2")</f>
        <v>#REF!</v>
      </c>
      <c r="F102" s="36" t="e">
        <f>COUNTIF(#REF!,"=1")+COUNTIF(#REF!,"=1")+COUNTIF(#REF!,"=1")+COUNTIF(#REF!,"=1")+COUNTIF(#REF!,"=1")+COUNTIF(#REF!,"=1")+COUNTIF(#REF!,"=1")+COUNTIF(#REF!,"=2")+COUNTIF(#REF!,"=2")</f>
        <v>#REF!</v>
      </c>
      <c r="G102" s="36">
        <f t="shared" si="35"/>
        <v>0</v>
      </c>
      <c r="H102" s="36">
        <f t="shared" si="35"/>
        <v>0</v>
      </c>
      <c r="I102" s="36">
        <f t="shared" si="35"/>
        <v>0</v>
      </c>
      <c r="J102" s="36">
        <f t="shared" si="35"/>
        <v>0</v>
      </c>
      <c r="K102" s="36">
        <f t="shared" si="35"/>
        <v>0</v>
      </c>
      <c r="L102" s="36">
        <f t="shared" si="35"/>
        <v>0</v>
      </c>
      <c r="M102" s="36">
        <f t="shared" si="35"/>
        <v>0</v>
      </c>
      <c r="N102" s="36">
        <f t="shared" si="35"/>
        <v>0</v>
      </c>
      <c r="O102" s="36">
        <f t="shared" si="35"/>
        <v>0</v>
      </c>
      <c r="P102" s="36">
        <f t="shared" si="35"/>
        <v>0</v>
      </c>
      <c r="Q102" s="36">
        <f t="shared" si="35"/>
        <v>0</v>
      </c>
      <c r="R102" s="36">
        <f t="shared" si="35"/>
        <v>0</v>
      </c>
      <c r="S102" s="36">
        <f t="shared" si="35"/>
        <v>0</v>
      </c>
      <c r="T102" s="36">
        <f t="shared" si="35"/>
        <v>0</v>
      </c>
      <c r="U102" s="36">
        <f t="shared" si="35"/>
        <v>0</v>
      </c>
      <c r="V102" s="36">
        <f t="shared" si="35"/>
        <v>0</v>
      </c>
      <c r="W102" s="36">
        <f t="shared" si="35"/>
        <v>0</v>
      </c>
      <c r="X102" s="36">
        <f t="shared" si="35"/>
        <v>0</v>
      </c>
      <c r="Y102" s="36">
        <f t="shared" si="35"/>
        <v>0</v>
      </c>
      <c r="Z102" s="36">
        <f t="shared" si="35"/>
        <v>0</v>
      </c>
      <c r="AA102" s="36">
        <f t="shared" si="35"/>
        <v>0</v>
      </c>
      <c r="AB102" s="36">
        <f t="shared" si="35"/>
        <v>0</v>
      </c>
      <c r="AC102" s="36">
        <f t="shared" si="35"/>
        <v>0</v>
      </c>
      <c r="AD102" s="36">
        <f t="shared" si="35"/>
        <v>0</v>
      </c>
      <c r="AE102" s="36">
        <f t="shared" si="35"/>
        <v>0</v>
      </c>
      <c r="AF102" s="36">
        <f t="shared" si="35"/>
        <v>0</v>
      </c>
      <c r="AG102" s="36">
        <f t="shared" si="35"/>
        <v>0</v>
      </c>
      <c r="AH102" s="36">
        <f t="shared" si="35"/>
        <v>0</v>
      </c>
      <c r="AI102" s="36">
        <f t="shared" si="35"/>
        <v>0</v>
      </c>
      <c r="AJ102" s="36">
        <f t="shared" si="35"/>
        <v>0</v>
      </c>
      <c r="AK102" s="36">
        <f t="shared" si="35"/>
        <v>0</v>
      </c>
      <c r="AL102" s="36">
        <f t="shared" si="35"/>
        <v>0</v>
      </c>
      <c r="AM102" s="36">
        <f t="shared" si="35"/>
        <v>0</v>
      </c>
      <c r="AN102" s="36">
        <f t="shared" si="35"/>
        <v>0</v>
      </c>
      <c r="AO102" s="36">
        <f t="shared" si="35"/>
        <v>0</v>
      </c>
      <c r="AP102" s="36">
        <f t="shared" si="35"/>
        <v>0</v>
      </c>
      <c r="AQ102" s="36">
        <f t="shared" si="35"/>
        <v>0</v>
      </c>
      <c r="AR102" s="36">
        <f t="shared" si="35"/>
        <v>0</v>
      </c>
      <c r="AS102" s="36">
        <f t="shared" si="35"/>
        <v>0</v>
      </c>
      <c r="AT102" s="36">
        <f t="shared" si="35"/>
        <v>0</v>
      </c>
      <c r="AU102" s="36">
        <f t="shared" si="35"/>
        <v>0</v>
      </c>
      <c r="AV102" s="36">
        <f t="shared" si="35"/>
        <v>0</v>
      </c>
      <c r="AW102" s="36">
        <f t="shared" si="35"/>
        <v>0</v>
      </c>
      <c r="AX102" s="36">
        <f t="shared" ref="AX102:CP102" si="36">COUNTIF(AZ26,"=1")+COUNTIF(AZ36,"=1")+COUNTIF(AZ46,"=1")+COUNTIF(AZ56,"=1")+COUNTIF(AZ66,"=1")+COUNTIF(AZ76,"=1")+COUNTIF(AZ86,"=1")+COUNTIF(AZ74,"=2")+COUNTIF(AZ85,"=2")</f>
        <v>0</v>
      </c>
      <c r="AY102" s="36">
        <f t="shared" si="36"/>
        <v>0</v>
      </c>
      <c r="AZ102" s="36" t="e">
        <f>COUNTIF(#REF!,"=1")+COUNTIF(#REF!,"=1")+COUNTIF(#REF!,"=1")+COUNTIF(#REF!,"=1")+COUNTIF(#REF!,"=1")+COUNTIF(#REF!,"=1")+COUNTIF(#REF!,"=1")+COUNTIF(#REF!,"=2")+COUNTIF(#REF!,"=2")</f>
        <v>#REF!</v>
      </c>
      <c r="BA102" s="36">
        <f t="shared" si="36"/>
        <v>0</v>
      </c>
      <c r="BB102" s="36">
        <f t="shared" si="36"/>
        <v>0</v>
      </c>
      <c r="BC102" s="36">
        <f t="shared" si="36"/>
        <v>0</v>
      </c>
      <c r="BD102" s="36">
        <f t="shared" si="36"/>
        <v>0</v>
      </c>
      <c r="BE102" s="36">
        <f t="shared" si="36"/>
        <v>0</v>
      </c>
      <c r="BF102" s="36">
        <f t="shared" si="36"/>
        <v>0</v>
      </c>
      <c r="BG102" s="36">
        <f t="shared" si="36"/>
        <v>0</v>
      </c>
      <c r="BH102" s="36">
        <f t="shared" si="36"/>
        <v>0</v>
      </c>
      <c r="BI102" s="36">
        <f t="shared" si="36"/>
        <v>0</v>
      </c>
      <c r="BJ102" s="36">
        <f t="shared" si="36"/>
        <v>0</v>
      </c>
      <c r="BK102" s="36">
        <f t="shared" si="36"/>
        <v>0</v>
      </c>
      <c r="BL102" s="36">
        <f t="shared" si="36"/>
        <v>0</v>
      </c>
      <c r="BM102" s="36">
        <f t="shared" si="36"/>
        <v>0</v>
      </c>
      <c r="BN102" s="36">
        <f t="shared" si="36"/>
        <v>0</v>
      </c>
      <c r="BO102" s="36">
        <f t="shared" si="36"/>
        <v>0</v>
      </c>
      <c r="BP102" s="36">
        <f t="shared" si="36"/>
        <v>0</v>
      </c>
      <c r="BQ102" s="36">
        <f t="shared" si="36"/>
        <v>0</v>
      </c>
      <c r="BR102" s="36">
        <f t="shared" si="36"/>
        <v>0</v>
      </c>
      <c r="BS102" s="36">
        <f t="shared" si="36"/>
        <v>0</v>
      </c>
      <c r="BT102" s="36">
        <f t="shared" si="36"/>
        <v>0</v>
      </c>
      <c r="BU102" s="36">
        <f>COUNTIF(BB26,"=1")+COUNTIF(BB36,"=1")+COUNTIF(BB46,"=1")+COUNTIF(BB56,"=1")+COUNTIF(BB66,"=1")+COUNTIF(BB76,"=1")+COUNTIF(BB86,"=1")+COUNTIF(BB74,"=2")+COUNTIF(BB85,"=2")</f>
        <v>5</v>
      </c>
      <c r="BV102" s="36">
        <f t="shared" si="36"/>
        <v>0</v>
      </c>
      <c r="BW102" s="36">
        <f t="shared" si="36"/>
        <v>0</v>
      </c>
      <c r="BX102" s="36">
        <f t="shared" si="36"/>
        <v>0</v>
      </c>
      <c r="BY102" s="36">
        <f t="shared" si="36"/>
        <v>0</v>
      </c>
      <c r="BZ102" s="36">
        <f t="shared" si="36"/>
        <v>0</v>
      </c>
      <c r="CA102" s="36">
        <f t="shared" si="36"/>
        <v>0</v>
      </c>
      <c r="CB102" s="36">
        <f t="shared" si="36"/>
        <v>0</v>
      </c>
      <c r="CC102" s="36">
        <f t="shared" si="36"/>
        <v>0</v>
      </c>
      <c r="CD102" s="36">
        <f t="shared" si="36"/>
        <v>0</v>
      </c>
      <c r="CE102" s="36">
        <f t="shared" si="36"/>
        <v>0</v>
      </c>
      <c r="CF102" s="36">
        <f t="shared" si="36"/>
        <v>0</v>
      </c>
      <c r="CG102" s="36">
        <f t="shared" si="36"/>
        <v>0</v>
      </c>
      <c r="CH102" s="36">
        <f t="shared" si="36"/>
        <v>0</v>
      </c>
      <c r="CI102" s="36">
        <f t="shared" si="36"/>
        <v>0</v>
      </c>
      <c r="CJ102" s="36">
        <f t="shared" si="36"/>
        <v>0</v>
      </c>
      <c r="CK102" s="36">
        <f t="shared" si="36"/>
        <v>0</v>
      </c>
      <c r="CL102" s="36">
        <f t="shared" si="36"/>
        <v>0</v>
      </c>
      <c r="CM102" s="36">
        <f t="shared" si="36"/>
        <v>0</v>
      </c>
      <c r="CN102" s="36">
        <f t="shared" si="36"/>
        <v>0</v>
      </c>
      <c r="CO102" s="36">
        <f t="shared" si="36"/>
        <v>0</v>
      </c>
      <c r="CP102" s="36">
        <f t="shared" si="36"/>
        <v>0</v>
      </c>
      <c r="CQ102" s="36" t="e">
        <f>COUNTIF(#REF!,"=1")+COUNTIF(#REF!,"=1")+COUNTIF(#REF!,"=1")+COUNTIF(#REF!,"=1")+COUNTIF(#REF!,"=1")+COUNTIF(#REF!,"=1")+COUNTIF(#REF!,"=1")+COUNTIF(#REF!,"=2")+COUNTIF(#REF!,"=2")</f>
        <v>#REF!</v>
      </c>
      <c r="CR102" s="36" t="e">
        <f>COUNTIF(#REF!,"=1")+COUNTIF(#REF!,"=1")+COUNTIF(#REF!,"=1")+COUNTIF(#REF!,"=1")+COUNTIF(#REF!,"=1")+COUNTIF(#REF!,"=1")+COUNTIF(#REF!,"=1")+COUNTIF(#REF!,"=2")+COUNTIF(#REF!,"=2")</f>
        <v>#REF!</v>
      </c>
      <c r="CS102" s="36">
        <f t="shared" ref="CS102:DZ102" si="37">COUNTIF(CS26,"=1")+COUNTIF(CS36,"=1")+COUNTIF(CS46,"=1")+COUNTIF(CS56,"=1")+COUNTIF(CS66,"=1")+COUNTIF(CS76,"=1")+COUNTIF(CS86,"=1")+COUNTIF(CS74,"=2")+COUNTIF(CS85,"=2")</f>
        <v>0</v>
      </c>
      <c r="CT102" s="36">
        <f t="shared" si="37"/>
        <v>0</v>
      </c>
      <c r="CU102" s="36">
        <f t="shared" si="37"/>
        <v>0</v>
      </c>
      <c r="CV102" s="36">
        <f t="shared" si="37"/>
        <v>0</v>
      </c>
      <c r="CW102" s="36">
        <f t="shared" si="37"/>
        <v>0</v>
      </c>
      <c r="CX102" s="36">
        <f t="shared" si="37"/>
        <v>0</v>
      </c>
      <c r="CY102" s="36">
        <f t="shared" si="37"/>
        <v>0</v>
      </c>
      <c r="CZ102" s="36">
        <f t="shared" si="37"/>
        <v>0</v>
      </c>
      <c r="DA102" s="36">
        <f t="shared" si="37"/>
        <v>0</v>
      </c>
      <c r="DB102" s="36">
        <f t="shared" si="37"/>
        <v>0</v>
      </c>
      <c r="DC102" s="36">
        <f t="shared" si="37"/>
        <v>0</v>
      </c>
      <c r="DD102" s="36">
        <f t="shared" si="37"/>
        <v>0</v>
      </c>
      <c r="DE102" s="36">
        <f t="shared" si="37"/>
        <v>0</v>
      </c>
      <c r="DF102" s="36">
        <f t="shared" si="37"/>
        <v>0</v>
      </c>
      <c r="DG102" s="36">
        <f t="shared" si="37"/>
        <v>0</v>
      </c>
      <c r="DH102" s="36">
        <f t="shared" si="37"/>
        <v>0</v>
      </c>
      <c r="DI102" s="36">
        <f t="shared" si="37"/>
        <v>0</v>
      </c>
      <c r="DJ102" s="36">
        <f t="shared" si="37"/>
        <v>0</v>
      </c>
      <c r="DK102" s="36">
        <f t="shared" si="37"/>
        <v>0</v>
      </c>
      <c r="DL102" s="36">
        <f t="shared" si="37"/>
        <v>0</v>
      </c>
      <c r="DM102" s="36">
        <f t="shared" si="37"/>
        <v>0</v>
      </c>
      <c r="DN102" s="36">
        <f t="shared" si="37"/>
        <v>0</v>
      </c>
      <c r="DO102" s="36">
        <f t="shared" si="37"/>
        <v>0</v>
      </c>
      <c r="DP102" s="36">
        <f t="shared" si="37"/>
        <v>0</v>
      </c>
      <c r="DQ102" s="36">
        <f t="shared" si="37"/>
        <v>0</v>
      </c>
      <c r="DR102" s="36">
        <f t="shared" si="37"/>
        <v>0</v>
      </c>
      <c r="DS102" s="36">
        <f t="shared" si="37"/>
        <v>0</v>
      </c>
      <c r="DT102" s="36">
        <f t="shared" si="37"/>
        <v>0</v>
      </c>
      <c r="DU102" s="36">
        <f t="shared" si="37"/>
        <v>0</v>
      </c>
      <c r="DV102" s="36">
        <f t="shared" si="37"/>
        <v>0</v>
      </c>
      <c r="DW102" s="36">
        <f t="shared" si="37"/>
        <v>0</v>
      </c>
      <c r="DX102" s="36">
        <f t="shared" si="37"/>
        <v>0</v>
      </c>
      <c r="DY102" s="36">
        <f t="shared" si="37"/>
        <v>0</v>
      </c>
      <c r="DZ102" s="36">
        <f t="shared" si="37"/>
        <v>0</v>
      </c>
      <c r="EA102" s="36">
        <f t="shared" ref="EA102:GL102" si="38">COUNTIF(EA26,"=1")+COUNTIF(EA36,"=1")+COUNTIF(EA46,"=1")+COUNTIF(EA56,"=1")+COUNTIF(EA66,"=1")+COUNTIF(EA76,"=1")+COUNTIF(EA86,"=1")+COUNTIF(EA74,"=2")+COUNTIF(EA85,"=2")</f>
        <v>0</v>
      </c>
      <c r="EB102" s="36">
        <f t="shared" si="38"/>
        <v>0</v>
      </c>
      <c r="EC102" s="36">
        <f t="shared" si="38"/>
        <v>0</v>
      </c>
      <c r="ED102" s="36">
        <f t="shared" si="38"/>
        <v>0</v>
      </c>
      <c r="EE102" s="36">
        <f t="shared" si="38"/>
        <v>0</v>
      </c>
      <c r="EF102" s="36">
        <f t="shared" si="38"/>
        <v>0</v>
      </c>
      <c r="EG102" s="36">
        <f t="shared" si="38"/>
        <v>0</v>
      </c>
      <c r="EH102" s="36">
        <f t="shared" si="38"/>
        <v>0</v>
      </c>
      <c r="EI102" s="36">
        <f t="shared" si="38"/>
        <v>0</v>
      </c>
      <c r="EJ102" s="36">
        <f t="shared" si="38"/>
        <v>0</v>
      </c>
      <c r="EK102" s="36">
        <f t="shared" si="38"/>
        <v>0</v>
      </c>
      <c r="EL102" s="36">
        <f t="shared" si="38"/>
        <v>0</v>
      </c>
      <c r="EM102" s="36">
        <f t="shared" si="38"/>
        <v>0</v>
      </c>
      <c r="EN102" s="36">
        <f t="shared" si="38"/>
        <v>0</v>
      </c>
      <c r="EO102" s="36">
        <f t="shared" si="38"/>
        <v>0</v>
      </c>
      <c r="EP102" s="36">
        <f t="shared" si="38"/>
        <v>0</v>
      </c>
      <c r="EQ102" s="36">
        <f t="shared" si="38"/>
        <v>0</v>
      </c>
      <c r="ER102" s="36">
        <f t="shared" si="38"/>
        <v>0</v>
      </c>
      <c r="ES102" s="36">
        <f t="shared" si="38"/>
        <v>0</v>
      </c>
      <c r="ET102" s="36">
        <f t="shared" si="38"/>
        <v>0</v>
      </c>
      <c r="EU102" s="36">
        <f t="shared" si="38"/>
        <v>0</v>
      </c>
      <c r="EV102" s="36">
        <f t="shared" si="38"/>
        <v>0</v>
      </c>
      <c r="EW102" s="36">
        <f t="shared" si="38"/>
        <v>0</v>
      </c>
      <c r="EX102" s="36">
        <f t="shared" si="38"/>
        <v>0</v>
      </c>
      <c r="EY102" s="36">
        <f t="shared" si="38"/>
        <v>0</v>
      </c>
      <c r="EZ102" s="36">
        <f t="shared" si="38"/>
        <v>0</v>
      </c>
      <c r="FA102" s="36">
        <f t="shared" si="38"/>
        <v>0</v>
      </c>
      <c r="FB102" s="36">
        <f t="shared" si="38"/>
        <v>0</v>
      </c>
      <c r="FC102" s="36">
        <f t="shared" si="38"/>
        <v>0</v>
      </c>
      <c r="FD102" s="36">
        <f t="shared" si="38"/>
        <v>0</v>
      </c>
      <c r="FE102" s="36">
        <f t="shared" si="38"/>
        <v>0</v>
      </c>
      <c r="FF102" s="36">
        <f t="shared" si="38"/>
        <v>0</v>
      </c>
      <c r="FG102" s="36">
        <f t="shared" si="38"/>
        <v>0</v>
      </c>
      <c r="FH102" s="36">
        <f t="shared" si="38"/>
        <v>0</v>
      </c>
      <c r="FI102" s="36">
        <f t="shared" si="38"/>
        <v>0</v>
      </c>
      <c r="FJ102" s="36">
        <f t="shared" si="38"/>
        <v>0</v>
      </c>
      <c r="FK102" s="36">
        <f t="shared" si="38"/>
        <v>0</v>
      </c>
      <c r="FL102" s="36">
        <f t="shared" si="38"/>
        <v>0</v>
      </c>
      <c r="FM102" s="36">
        <f t="shared" si="38"/>
        <v>0</v>
      </c>
      <c r="FN102" s="36">
        <f t="shared" si="38"/>
        <v>0</v>
      </c>
      <c r="FO102" s="36">
        <f t="shared" si="38"/>
        <v>0</v>
      </c>
      <c r="FP102" s="36">
        <f t="shared" si="38"/>
        <v>0</v>
      </c>
      <c r="FQ102" s="36">
        <f t="shared" si="38"/>
        <v>0</v>
      </c>
      <c r="FR102" s="36">
        <f t="shared" si="38"/>
        <v>0</v>
      </c>
      <c r="FS102" s="36">
        <f t="shared" si="38"/>
        <v>0</v>
      </c>
      <c r="FT102" s="36">
        <f t="shared" si="38"/>
        <v>0</v>
      </c>
      <c r="FU102" s="36">
        <f t="shared" si="38"/>
        <v>0</v>
      </c>
      <c r="FV102" s="36">
        <f t="shared" si="38"/>
        <v>0</v>
      </c>
      <c r="FW102" s="36">
        <f t="shared" si="38"/>
        <v>0</v>
      </c>
      <c r="FX102" s="36">
        <f t="shared" si="38"/>
        <v>0</v>
      </c>
      <c r="FY102" s="36">
        <f t="shared" si="38"/>
        <v>0</v>
      </c>
      <c r="FZ102" s="36">
        <f t="shared" si="38"/>
        <v>0</v>
      </c>
      <c r="GA102" s="36">
        <f t="shared" si="38"/>
        <v>0</v>
      </c>
      <c r="GB102" s="36">
        <f t="shared" si="38"/>
        <v>0</v>
      </c>
      <c r="GC102" s="36">
        <f t="shared" si="38"/>
        <v>0</v>
      </c>
      <c r="GD102" s="36">
        <f t="shared" si="38"/>
        <v>0</v>
      </c>
      <c r="GE102" s="36">
        <f t="shared" si="38"/>
        <v>0</v>
      </c>
      <c r="GF102" s="36">
        <f t="shared" si="38"/>
        <v>0</v>
      </c>
      <c r="GG102" s="36">
        <f t="shared" si="38"/>
        <v>0</v>
      </c>
      <c r="GH102" s="36">
        <f t="shared" si="38"/>
        <v>0</v>
      </c>
      <c r="GI102" s="36">
        <f t="shared" si="38"/>
        <v>0</v>
      </c>
      <c r="GJ102" s="36">
        <f t="shared" si="38"/>
        <v>0</v>
      </c>
      <c r="GK102" s="36">
        <f t="shared" si="38"/>
        <v>0</v>
      </c>
      <c r="GL102" s="36">
        <f t="shared" si="38"/>
        <v>0</v>
      </c>
      <c r="GM102" s="36">
        <f t="shared" ref="GM102:IQ102" si="39">COUNTIF(GM26,"=1")+COUNTIF(GM36,"=1")+COUNTIF(GM46,"=1")+COUNTIF(GM56,"=1")+COUNTIF(GM66,"=1")+COUNTIF(GM76,"=1")+COUNTIF(GM86,"=1")+COUNTIF(GM74,"=2")+COUNTIF(GM85,"=2")</f>
        <v>0</v>
      </c>
      <c r="GN102" s="36">
        <f t="shared" si="39"/>
        <v>0</v>
      </c>
      <c r="GO102" s="36">
        <f t="shared" si="39"/>
        <v>0</v>
      </c>
      <c r="GP102" s="36">
        <f t="shared" si="39"/>
        <v>0</v>
      </c>
      <c r="GQ102" s="36">
        <f t="shared" si="39"/>
        <v>0</v>
      </c>
      <c r="GR102" s="36">
        <f t="shared" si="39"/>
        <v>0</v>
      </c>
      <c r="GS102" s="36">
        <f t="shared" si="39"/>
        <v>0</v>
      </c>
      <c r="GT102" s="36">
        <f t="shared" si="39"/>
        <v>0</v>
      </c>
      <c r="GU102" s="36">
        <f t="shared" si="39"/>
        <v>0</v>
      </c>
      <c r="GV102" s="36">
        <f t="shared" si="39"/>
        <v>0</v>
      </c>
      <c r="GW102" s="36">
        <f t="shared" si="39"/>
        <v>0</v>
      </c>
      <c r="GX102" s="36">
        <f t="shared" si="39"/>
        <v>0</v>
      </c>
      <c r="GY102" s="36">
        <f t="shared" si="39"/>
        <v>0</v>
      </c>
      <c r="GZ102" s="36">
        <f t="shared" si="39"/>
        <v>0</v>
      </c>
      <c r="HA102" s="36">
        <f t="shared" si="39"/>
        <v>0</v>
      </c>
      <c r="HB102" s="36">
        <f t="shared" si="39"/>
        <v>0</v>
      </c>
      <c r="HC102" s="36">
        <f t="shared" si="39"/>
        <v>0</v>
      </c>
      <c r="HD102" s="36">
        <f t="shared" si="39"/>
        <v>0</v>
      </c>
      <c r="HE102" s="36">
        <f t="shared" si="39"/>
        <v>0</v>
      </c>
      <c r="HF102" s="36">
        <f t="shared" si="39"/>
        <v>0</v>
      </c>
      <c r="HG102" s="36">
        <f t="shared" si="39"/>
        <v>0</v>
      </c>
      <c r="HH102" s="36">
        <f t="shared" si="39"/>
        <v>0</v>
      </c>
      <c r="HI102" s="36">
        <f t="shared" si="39"/>
        <v>0</v>
      </c>
      <c r="HJ102" s="36">
        <f t="shared" si="39"/>
        <v>0</v>
      </c>
      <c r="HK102" s="36">
        <f t="shared" si="39"/>
        <v>0</v>
      </c>
      <c r="HL102" s="36">
        <f t="shared" si="39"/>
        <v>0</v>
      </c>
      <c r="HM102" s="36">
        <f t="shared" si="39"/>
        <v>0</v>
      </c>
      <c r="HN102" s="36">
        <f t="shared" si="39"/>
        <v>0</v>
      </c>
      <c r="HO102" s="36">
        <f t="shared" si="39"/>
        <v>0</v>
      </c>
      <c r="HP102" s="36">
        <f t="shared" si="39"/>
        <v>0</v>
      </c>
      <c r="HQ102" s="36">
        <f t="shared" si="39"/>
        <v>0</v>
      </c>
      <c r="HR102" s="36">
        <f t="shared" si="39"/>
        <v>0</v>
      </c>
      <c r="HS102" s="36">
        <f t="shared" si="39"/>
        <v>0</v>
      </c>
      <c r="HT102" s="36">
        <f t="shared" si="39"/>
        <v>0</v>
      </c>
      <c r="HU102" s="36">
        <f t="shared" si="39"/>
        <v>0</v>
      </c>
      <c r="HV102" s="36">
        <f t="shared" si="39"/>
        <v>0</v>
      </c>
      <c r="HW102" s="36">
        <f t="shared" si="39"/>
        <v>0</v>
      </c>
      <c r="HX102" s="36">
        <f t="shared" si="39"/>
        <v>0</v>
      </c>
      <c r="HY102" s="36">
        <f t="shared" si="39"/>
        <v>0</v>
      </c>
      <c r="HZ102" s="36">
        <f t="shared" si="39"/>
        <v>0</v>
      </c>
      <c r="IA102" s="36">
        <f t="shared" si="39"/>
        <v>0</v>
      </c>
      <c r="IB102" s="36">
        <f t="shared" si="39"/>
        <v>0</v>
      </c>
      <c r="IC102" s="36">
        <f t="shared" si="39"/>
        <v>0</v>
      </c>
      <c r="ID102" s="36">
        <f t="shared" si="39"/>
        <v>0</v>
      </c>
      <c r="IE102" s="36">
        <f t="shared" si="39"/>
        <v>0</v>
      </c>
      <c r="IF102" s="36">
        <f t="shared" si="39"/>
        <v>0</v>
      </c>
      <c r="IG102" s="36">
        <f t="shared" si="39"/>
        <v>0</v>
      </c>
      <c r="IH102" s="36">
        <f t="shared" si="39"/>
        <v>0</v>
      </c>
      <c r="II102" s="36">
        <f t="shared" si="39"/>
        <v>0</v>
      </c>
      <c r="IJ102" s="36">
        <f t="shared" si="39"/>
        <v>0</v>
      </c>
      <c r="IK102" s="36">
        <f t="shared" si="39"/>
        <v>0</v>
      </c>
      <c r="IL102" s="36">
        <f t="shared" si="39"/>
        <v>0</v>
      </c>
      <c r="IM102" s="36">
        <f t="shared" si="39"/>
        <v>0</v>
      </c>
      <c r="IN102" s="36">
        <f t="shared" si="39"/>
        <v>0</v>
      </c>
      <c r="IO102" s="36">
        <f t="shared" si="39"/>
        <v>0</v>
      </c>
      <c r="IP102" s="36">
        <f t="shared" si="39"/>
        <v>0</v>
      </c>
      <c r="IQ102" s="36">
        <f t="shared" si="39"/>
        <v>0</v>
      </c>
      <c r="IR102" s="36"/>
      <c r="IS102" s="36"/>
      <c r="IT102" s="36"/>
      <c r="IU102" s="36"/>
      <c r="IV102" s="36"/>
    </row>
    <row r="103" s="32" customFormat="1" ht="11.25" customHeight="1" spans="1:256">
      <c r="A103" s="35" t="s">
        <v>119</v>
      </c>
      <c r="B103" s="36">
        <f>COUNTIF(B15,"=1")+COUNTIF(B25,"=1")+COUNTIF(B35,"=1")+COUNTIF(B45,"=1")+COUNTIF(B55,"=1")+COUNTIF(B65,"=1")+COUNTIF(B75,"=1")+COUNTIF(B85,"=1")+COUNTIF(B84,"=2")</f>
        <v>0</v>
      </c>
      <c r="C103" s="36">
        <f t="shared" ref="C103:AW103" si="40">COUNTIF(C15,"=1")+COUNTIF(C25,"=1")+COUNTIF(C35,"=1")+COUNTIF(C45,"=1")+COUNTIF(C55,"=1")+COUNTIF(C65,"=1")+COUNTIF(C75,"=1")+COUNTIF(C85,"=1")+COUNTIF(C84,"=2")</f>
        <v>0</v>
      </c>
      <c r="D103" s="36">
        <f t="shared" si="40"/>
        <v>0</v>
      </c>
      <c r="E103" s="36" t="e">
        <f>COUNTIF(#REF!,"=1")+COUNTIF(#REF!,"=1")+COUNTIF(#REF!,"=1")+COUNTIF(#REF!,"=1")+COUNTIF(#REF!,"=1")+COUNTIF(#REF!,"=1")+COUNTIF(#REF!,"=1")+COUNTIF(#REF!,"=1")+COUNTIF(#REF!,"=2")</f>
        <v>#REF!</v>
      </c>
      <c r="F103" s="36" t="e">
        <f>COUNTIF(#REF!,"=1")+COUNTIF(#REF!,"=1")+COUNTIF(#REF!,"=1")+COUNTIF(#REF!,"=1")+COUNTIF(#REF!,"=1")+COUNTIF(#REF!,"=1")+COUNTIF(#REF!,"=1")+COUNTIF(#REF!,"=1")+COUNTIF(#REF!,"=2")</f>
        <v>#REF!</v>
      </c>
      <c r="G103" s="36">
        <f t="shared" si="40"/>
        <v>0</v>
      </c>
      <c r="H103" s="36">
        <f t="shared" si="40"/>
        <v>0</v>
      </c>
      <c r="I103" s="36">
        <f t="shared" si="40"/>
        <v>0</v>
      </c>
      <c r="J103" s="36">
        <f t="shared" si="40"/>
        <v>0</v>
      </c>
      <c r="K103" s="36">
        <f t="shared" si="40"/>
        <v>0</v>
      </c>
      <c r="L103" s="36">
        <f t="shared" si="40"/>
        <v>0</v>
      </c>
      <c r="M103" s="36">
        <f t="shared" si="40"/>
        <v>0</v>
      </c>
      <c r="N103" s="36">
        <f t="shared" si="40"/>
        <v>0</v>
      </c>
      <c r="O103" s="36">
        <f t="shared" si="40"/>
        <v>0</v>
      </c>
      <c r="P103" s="36">
        <f t="shared" si="40"/>
        <v>0</v>
      </c>
      <c r="Q103" s="36">
        <f t="shared" si="40"/>
        <v>0</v>
      </c>
      <c r="R103" s="36">
        <f t="shared" si="40"/>
        <v>0</v>
      </c>
      <c r="S103" s="36">
        <f t="shared" si="40"/>
        <v>0</v>
      </c>
      <c r="T103" s="36">
        <f t="shared" si="40"/>
        <v>0</v>
      </c>
      <c r="U103" s="36">
        <f t="shared" si="40"/>
        <v>0</v>
      </c>
      <c r="V103" s="36">
        <f t="shared" si="40"/>
        <v>0</v>
      </c>
      <c r="W103" s="36">
        <f t="shared" si="40"/>
        <v>0</v>
      </c>
      <c r="X103" s="36">
        <f t="shared" si="40"/>
        <v>0</v>
      </c>
      <c r="Y103" s="36">
        <f t="shared" si="40"/>
        <v>0</v>
      </c>
      <c r="Z103" s="36">
        <f t="shared" si="40"/>
        <v>0</v>
      </c>
      <c r="AA103" s="36">
        <f t="shared" si="40"/>
        <v>0</v>
      </c>
      <c r="AB103" s="36">
        <f t="shared" si="40"/>
        <v>0</v>
      </c>
      <c r="AC103" s="36">
        <f t="shared" si="40"/>
        <v>0</v>
      </c>
      <c r="AD103" s="36">
        <f t="shared" si="40"/>
        <v>0</v>
      </c>
      <c r="AE103" s="36">
        <f t="shared" si="40"/>
        <v>0</v>
      </c>
      <c r="AF103" s="36">
        <f t="shared" si="40"/>
        <v>0</v>
      </c>
      <c r="AG103" s="36">
        <f t="shared" si="40"/>
        <v>0</v>
      </c>
      <c r="AH103" s="36">
        <f t="shared" si="40"/>
        <v>0</v>
      </c>
      <c r="AI103" s="36">
        <f t="shared" si="40"/>
        <v>0</v>
      </c>
      <c r="AJ103" s="36">
        <f t="shared" si="40"/>
        <v>0</v>
      </c>
      <c r="AK103" s="36">
        <f t="shared" si="40"/>
        <v>0</v>
      </c>
      <c r="AL103" s="36">
        <f t="shared" si="40"/>
        <v>0</v>
      </c>
      <c r="AM103" s="36">
        <f t="shared" si="40"/>
        <v>0</v>
      </c>
      <c r="AN103" s="36">
        <f t="shared" si="40"/>
        <v>0</v>
      </c>
      <c r="AO103" s="36">
        <f t="shared" si="40"/>
        <v>0</v>
      </c>
      <c r="AP103" s="36">
        <f t="shared" si="40"/>
        <v>0</v>
      </c>
      <c r="AQ103" s="36">
        <f t="shared" si="40"/>
        <v>0</v>
      </c>
      <c r="AR103" s="36">
        <f t="shared" si="40"/>
        <v>0</v>
      </c>
      <c r="AS103" s="36">
        <f t="shared" si="40"/>
        <v>0</v>
      </c>
      <c r="AT103" s="36">
        <f t="shared" si="40"/>
        <v>0</v>
      </c>
      <c r="AU103" s="36">
        <f t="shared" si="40"/>
        <v>0</v>
      </c>
      <c r="AV103" s="36">
        <f t="shared" si="40"/>
        <v>0</v>
      </c>
      <c r="AW103" s="36">
        <f t="shared" si="40"/>
        <v>0</v>
      </c>
      <c r="AX103" s="36">
        <f t="shared" ref="AX103:CP103" si="41">COUNTIF(AZ15,"=1")+COUNTIF(AZ25,"=1")+COUNTIF(AZ35,"=1")+COUNTIF(AZ45,"=1")+COUNTIF(AZ55,"=1")+COUNTIF(AZ65,"=1")+COUNTIF(AZ75,"=1")+COUNTIF(AZ85,"=1")+COUNTIF(AZ84,"=2")</f>
        <v>0</v>
      </c>
      <c r="AY103" s="36">
        <f t="shared" si="41"/>
        <v>0</v>
      </c>
      <c r="AZ103" s="36" t="e">
        <f>COUNTIF(#REF!,"=1")+COUNTIF(#REF!,"=1")+COUNTIF(#REF!,"=1")+COUNTIF(#REF!,"=1")+COUNTIF(#REF!,"=1")+COUNTIF(#REF!,"=1")+COUNTIF(#REF!,"=1")+COUNTIF(#REF!,"=1")+COUNTIF(#REF!,"=2")</f>
        <v>#REF!</v>
      </c>
      <c r="BA103" s="36">
        <f t="shared" si="41"/>
        <v>0</v>
      </c>
      <c r="BB103" s="36">
        <f t="shared" si="41"/>
        <v>0</v>
      </c>
      <c r="BC103" s="36">
        <f t="shared" si="41"/>
        <v>0</v>
      </c>
      <c r="BD103" s="36">
        <f t="shared" si="41"/>
        <v>0</v>
      </c>
      <c r="BE103" s="36">
        <f t="shared" si="41"/>
        <v>0</v>
      </c>
      <c r="BF103" s="36">
        <f t="shared" si="41"/>
        <v>0</v>
      </c>
      <c r="BG103" s="36">
        <f t="shared" si="41"/>
        <v>0</v>
      </c>
      <c r="BH103" s="36">
        <f t="shared" si="41"/>
        <v>0</v>
      </c>
      <c r="BI103" s="36">
        <f t="shared" si="41"/>
        <v>0</v>
      </c>
      <c r="BJ103" s="36">
        <f t="shared" si="41"/>
        <v>0</v>
      </c>
      <c r="BK103" s="36">
        <f t="shared" si="41"/>
        <v>0</v>
      </c>
      <c r="BL103" s="36">
        <f t="shared" si="41"/>
        <v>0</v>
      </c>
      <c r="BM103" s="36">
        <f t="shared" si="41"/>
        <v>0</v>
      </c>
      <c r="BN103" s="36">
        <f t="shared" si="41"/>
        <v>0</v>
      </c>
      <c r="BO103" s="36">
        <f t="shared" si="41"/>
        <v>0</v>
      </c>
      <c r="BP103" s="36">
        <f t="shared" si="41"/>
        <v>0</v>
      </c>
      <c r="BQ103" s="36">
        <f t="shared" si="41"/>
        <v>0</v>
      </c>
      <c r="BR103" s="36">
        <f t="shared" si="41"/>
        <v>0</v>
      </c>
      <c r="BS103" s="36">
        <f t="shared" si="41"/>
        <v>0</v>
      </c>
      <c r="BT103" s="36">
        <f t="shared" si="41"/>
        <v>0</v>
      </c>
      <c r="BU103" s="36">
        <f>COUNTIF(BB15,"=1")+COUNTIF(BB25,"=1")+COUNTIF(BB35,"=1")+COUNTIF(BB45,"=1")+COUNTIF(BB55,"=1")+COUNTIF(BB65,"=1")+COUNTIF(BB75,"=1")+COUNTIF(BB85,"=1")+COUNTIF(BB84,"=2")</f>
        <v>0</v>
      </c>
      <c r="BV103" s="36">
        <f t="shared" si="41"/>
        <v>0</v>
      </c>
      <c r="BW103" s="36">
        <f t="shared" si="41"/>
        <v>0</v>
      </c>
      <c r="BX103" s="36">
        <f t="shared" si="41"/>
        <v>0</v>
      </c>
      <c r="BY103" s="36">
        <f t="shared" si="41"/>
        <v>0</v>
      </c>
      <c r="BZ103" s="36">
        <f t="shared" si="41"/>
        <v>0</v>
      </c>
      <c r="CA103" s="36">
        <f t="shared" si="41"/>
        <v>0</v>
      </c>
      <c r="CB103" s="36">
        <f t="shared" si="41"/>
        <v>0</v>
      </c>
      <c r="CC103" s="36">
        <f t="shared" si="41"/>
        <v>0</v>
      </c>
      <c r="CD103" s="36">
        <f t="shared" si="41"/>
        <v>0</v>
      </c>
      <c r="CE103" s="36">
        <f t="shared" si="41"/>
        <v>0</v>
      </c>
      <c r="CF103" s="36">
        <f t="shared" si="41"/>
        <v>0</v>
      </c>
      <c r="CG103" s="36">
        <f t="shared" si="41"/>
        <v>0</v>
      </c>
      <c r="CH103" s="36">
        <f t="shared" si="41"/>
        <v>0</v>
      </c>
      <c r="CI103" s="36">
        <f t="shared" si="41"/>
        <v>0</v>
      </c>
      <c r="CJ103" s="36">
        <f t="shared" si="41"/>
        <v>0</v>
      </c>
      <c r="CK103" s="36">
        <f t="shared" si="41"/>
        <v>0</v>
      </c>
      <c r="CL103" s="36">
        <f t="shared" si="41"/>
        <v>0</v>
      </c>
      <c r="CM103" s="36">
        <f t="shared" si="41"/>
        <v>0</v>
      </c>
      <c r="CN103" s="36">
        <f t="shared" si="41"/>
        <v>0</v>
      </c>
      <c r="CO103" s="36">
        <f t="shared" si="41"/>
        <v>0</v>
      </c>
      <c r="CP103" s="36">
        <f t="shared" si="41"/>
        <v>0</v>
      </c>
      <c r="CQ103" s="36" t="e">
        <f>COUNTIF(#REF!,"=1")+COUNTIF(#REF!,"=1")+COUNTIF(#REF!,"=1")+COUNTIF(#REF!,"=1")+COUNTIF(#REF!,"=1")+COUNTIF(#REF!,"=1")+COUNTIF(#REF!,"=1")+COUNTIF(#REF!,"=1")+COUNTIF(#REF!,"=2")</f>
        <v>#REF!</v>
      </c>
      <c r="CR103" s="36" t="e">
        <f>COUNTIF(#REF!,"=1")+COUNTIF(#REF!,"=1")+COUNTIF(#REF!,"=1")+COUNTIF(#REF!,"=1")+COUNTIF(#REF!,"=1")+COUNTIF(#REF!,"=1")+COUNTIF(#REF!,"=1")+COUNTIF(#REF!,"=1")+COUNTIF(#REF!,"=2")</f>
        <v>#REF!</v>
      </c>
      <c r="CS103" s="36">
        <f t="shared" ref="CS103:DZ103" si="42">COUNTIF(CS15,"=1")+COUNTIF(CS25,"=1")+COUNTIF(CS35,"=1")+COUNTIF(CS45,"=1")+COUNTIF(CS55,"=1")+COUNTIF(CS65,"=1")+COUNTIF(CS75,"=1")+COUNTIF(CS85,"=1")+COUNTIF(CS84,"=2")</f>
        <v>0</v>
      </c>
      <c r="CT103" s="36">
        <f t="shared" si="42"/>
        <v>0</v>
      </c>
      <c r="CU103" s="36">
        <f t="shared" si="42"/>
        <v>0</v>
      </c>
      <c r="CV103" s="36">
        <f t="shared" si="42"/>
        <v>0</v>
      </c>
      <c r="CW103" s="36">
        <f t="shared" si="42"/>
        <v>0</v>
      </c>
      <c r="CX103" s="36">
        <f t="shared" si="42"/>
        <v>0</v>
      </c>
      <c r="CY103" s="36">
        <f t="shared" si="42"/>
        <v>0</v>
      </c>
      <c r="CZ103" s="36">
        <f t="shared" si="42"/>
        <v>0</v>
      </c>
      <c r="DA103" s="36">
        <f t="shared" si="42"/>
        <v>0</v>
      </c>
      <c r="DB103" s="36">
        <f t="shared" si="42"/>
        <v>0</v>
      </c>
      <c r="DC103" s="36">
        <f t="shared" si="42"/>
        <v>0</v>
      </c>
      <c r="DD103" s="36">
        <f t="shared" si="42"/>
        <v>0</v>
      </c>
      <c r="DE103" s="36">
        <f t="shared" si="42"/>
        <v>0</v>
      </c>
      <c r="DF103" s="36">
        <f t="shared" si="42"/>
        <v>0</v>
      </c>
      <c r="DG103" s="36">
        <f t="shared" si="42"/>
        <v>0</v>
      </c>
      <c r="DH103" s="36">
        <f t="shared" si="42"/>
        <v>0</v>
      </c>
      <c r="DI103" s="36">
        <f t="shared" si="42"/>
        <v>0</v>
      </c>
      <c r="DJ103" s="36">
        <f t="shared" si="42"/>
        <v>0</v>
      </c>
      <c r="DK103" s="36">
        <f t="shared" si="42"/>
        <v>0</v>
      </c>
      <c r="DL103" s="36">
        <f t="shared" si="42"/>
        <v>0</v>
      </c>
      <c r="DM103" s="36">
        <f t="shared" si="42"/>
        <v>0</v>
      </c>
      <c r="DN103" s="36">
        <f t="shared" si="42"/>
        <v>0</v>
      </c>
      <c r="DO103" s="36">
        <f t="shared" si="42"/>
        <v>0</v>
      </c>
      <c r="DP103" s="36">
        <f t="shared" si="42"/>
        <v>0</v>
      </c>
      <c r="DQ103" s="36">
        <f t="shared" si="42"/>
        <v>0</v>
      </c>
      <c r="DR103" s="36">
        <f t="shared" si="42"/>
        <v>0</v>
      </c>
      <c r="DS103" s="36">
        <f t="shared" si="42"/>
        <v>0</v>
      </c>
      <c r="DT103" s="36">
        <f t="shared" si="42"/>
        <v>0</v>
      </c>
      <c r="DU103" s="36">
        <f t="shared" si="42"/>
        <v>0</v>
      </c>
      <c r="DV103" s="36">
        <f t="shared" si="42"/>
        <v>0</v>
      </c>
      <c r="DW103" s="36">
        <f t="shared" si="42"/>
        <v>0</v>
      </c>
      <c r="DX103" s="36">
        <f t="shared" si="42"/>
        <v>0</v>
      </c>
      <c r="DY103" s="36">
        <f t="shared" si="42"/>
        <v>0</v>
      </c>
      <c r="DZ103" s="36">
        <f t="shared" si="42"/>
        <v>0</v>
      </c>
      <c r="EA103" s="36">
        <f t="shared" ref="EA103:GL103" si="43">COUNTIF(EA15,"=1")+COUNTIF(EA25,"=1")+COUNTIF(EA35,"=1")+COUNTIF(EA45,"=1")+COUNTIF(EA55,"=1")+COUNTIF(EA65,"=1")+COUNTIF(EA75,"=1")+COUNTIF(EA85,"=1")+COUNTIF(EA84,"=2")</f>
        <v>0</v>
      </c>
      <c r="EB103" s="36">
        <f t="shared" si="43"/>
        <v>0</v>
      </c>
      <c r="EC103" s="36">
        <f t="shared" si="43"/>
        <v>0</v>
      </c>
      <c r="ED103" s="36">
        <f t="shared" si="43"/>
        <v>0</v>
      </c>
      <c r="EE103" s="36">
        <f t="shared" si="43"/>
        <v>0</v>
      </c>
      <c r="EF103" s="36">
        <f t="shared" si="43"/>
        <v>0</v>
      </c>
      <c r="EG103" s="36">
        <f t="shared" si="43"/>
        <v>0</v>
      </c>
      <c r="EH103" s="36">
        <f t="shared" si="43"/>
        <v>0</v>
      </c>
      <c r="EI103" s="36">
        <f t="shared" si="43"/>
        <v>0</v>
      </c>
      <c r="EJ103" s="36">
        <f t="shared" si="43"/>
        <v>0</v>
      </c>
      <c r="EK103" s="36">
        <f t="shared" si="43"/>
        <v>0</v>
      </c>
      <c r="EL103" s="36">
        <f t="shared" si="43"/>
        <v>0</v>
      </c>
      <c r="EM103" s="36">
        <f t="shared" si="43"/>
        <v>0</v>
      </c>
      <c r="EN103" s="36">
        <f t="shared" si="43"/>
        <v>0</v>
      </c>
      <c r="EO103" s="36">
        <f t="shared" si="43"/>
        <v>0</v>
      </c>
      <c r="EP103" s="36">
        <f t="shared" si="43"/>
        <v>0</v>
      </c>
      <c r="EQ103" s="36">
        <f t="shared" si="43"/>
        <v>0</v>
      </c>
      <c r="ER103" s="36">
        <f t="shared" si="43"/>
        <v>0</v>
      </c>
      <c r="ES103" s="36">
        <f t="shared" si="43"/>
        <v>0</v>
      </c>
      <c r="ET103" s="36">
        <f t="shared" si="43"/>
        <v>0</v>
      </c>
      <c r="EU103" s="36">
        <f t="shared" si="43"/>
        <v>0</v>
      </c>
      <c r="EV103" s="36">
        <f t="shared" si="43"/>
        <v>0</v>
      </c>
      <c r="EW103" s="36">
        <f t="shared" si="43"/>
        <v>0</v>
      </c>
      <c r="EX103" s="36">
        <f t="shared" si="43"/>
        <v>0</v>
      </c>
      <c r="EY103" s="36">
        <f t="shared" si="43"/>
        <v>0</v>
      </c>
      <c r="EZ103" s="36">
        <f t="shared" si="43"/>
        <v>0</v>
      </c>
      <c r="FA103" s="36">
        <f t="shared" si="43"/>
        <v>0</v>
      </c>
      <c r="FB103" s="36">
        <f t="shared" si="43"/>
        <v>0</v>
      </c>
      <c r="FC103" s="36">
        <f t="shared" si="43"/>
        <v>0</v>
      </c>
      <c r="FD103" s="36">
        <f t="shared" si="43"/>
        <v>0</v>
      </c>
      <c r="FE103" s="36">
        <f t="shared" si="43"/>
        <v>0</v>
      </c>
      <c r="FF103" s="36">
        <f t="shared" si="43"/>
        <v>0</v>
      </c>
      <c r="FG103" s="36">
        <f t="shared" si="43"/>
        <v>0</v>
      </c>
      <c r="FH103" s="36">
        <f t="shared" si="43"/>
        <v>0</v>
      </c>
      <c r="FI103" s="36">
        <f t="shared" si="43"/>
        <v>0</v>
      </c>
      <c r="FJ103" s="36">
        <f t="shared" si="43"/>
        <v>0</v>
      </c>
      <c r="FK103" s="36">
        <f t="shared" si="43"/>
        <v>0</v>
      </c>
      <c r="FL103" s="36">
        <f t="shared" si="43"/>
        <v>0</v>
      </c>
      <c r="FM103" s="36">
        <f t="shared" si="43"/>
        <v>0</v>
      </c>
      <c r="FN103" s="36">
        <f t="shared" si="43"/>
        <v>0</v>
      </c>
      <c r="FO103" s="36">
        <f t="shared" si="43"/>
        <v>0</v>
      </c>
      <c r="FP103" s="36">
        <f t="shared" si="43"/>
        <v>0</v>
      </c>
      <c r="FQ103" s="36">
        <f t="shared" si="43"/>
        <v>0</v>
      </c>
      <c r="FR103" s="36">
        <f t="shared" si="43"/>
        <v>0</v>
      </c>
      <c r="FS103" s="36">
        <f t="shared" si="43"/>
        <v>0</v>
      </c>
      <c r="FT103" s="36">
        <f t="shared" si="43"/>
        <v>0</v>
      </c>
      <c r="FU103" s="36">
        <f t="shared" si="43"/>
        <v>0</v>
      </c>
      <c r="FV103" s="36">
        <f t="shared" si="43"/>
        <v>0</v>
      </c>
      <c r="FW103" s="36">
        <f t="shared" si="43"/>
        <v>0</v>
      </c>
      <c r="FX103" s="36">
        <f t="shared" si="43"/>
        <v>0</v>
      </c>
      <c r="FY103" s="36">
        <f t="shared" si="43"/>
        <v>0</v>
      </c>
      <c r="FZ103" s="36">
        <f t="shared" si="43"/>
        <v>0</v>
      </c>
      <c r="GA103" s="36">
        <f t="shared" si="43"/>
        <v>0</v>
      </c>
      <c r="GB103" s="36">
        <f t="shared" si="43"/>
        <v>0</v>
      </c>
      <c r="GC103" s="36">
        <f t="shared" si="43"/>
        <v>0</v>
      </c>
      <c r="GD103" s="36">
        <f t="shared" si="43"/>
        <v>0</v>
      </c>
      <c r="GE103" s="36">
        <f t="shared" si="43"/>
        <v>0</v>
      </c>
      <c r="GF103" s="36">
        <f t="shared" si="43"/>
        <v>0</v>
      </c>
      <c r="GG103" s="36">
        <f t="shared" si="43"/>
        <v>0</v>
      </c>
      <c r="GH103" s="36">
        <f t="shared" si="43"/>
        <v>0</v>
      </c>
      <c r="GI103" s="36">
        <f t="shared" si="43"/>
        <v>0</v>
      </c>
      <c r="GJ103" s="36">
        <f t="shared" si="43"/>
        <v>0</v>
      </c>
      <c r="GK103" s="36">
        <f t="shared" si="43"/>
        <v>0</v>
      </c>
      <c r="GL103" s="36">
        <f t="shared" si="43"/>
        <v>0</v>
      </c>
      <c r="GM103" s="36">
        <f t="shared" ref="GM103:IQ103" si="44">COUNTIF(GM15,"=1")+COUNTIF(GM25,"=1")+COUNTIF(GM35,"=1")+COUNTIF(GM45,"=1")+COUNTIF(GM55,"=1")+COUNTIF(GM65,"=1")+COUNTIF(GM75,"=1")+COUNTIF(GM85,"=1")+COUNTIF(GM84,"=2")</f>
        <v>0</v>
      </c>
      <c r="GN103" s="36">
        <f t="shared" si="44"/>
        <v>0</v>
      </c>
      <c r="GO103" s="36">
        <f t="shared" si="44"/>
        <v>0</v>
      </c>
      <c r="GP103" s="36">
        <f t="shared" si="44"/>
        <v>0</v>
      </c>
      <c r="GQ103" s="36">
        <f t="shared" si="44"/>
        <v>0</v>
      </c>
      <c r="GR103" s="36">
        <f t="shared" si="44"/>
        <v>0</v>
      </c>
      <c r="GS103" s="36">
        <f t="shared" si="44"/>
        <v>0</v>
      </c>
      <c r="GT103" s="36">
        <f t="shared" si="44"/>
        <v>0</v>
      </c>
      <c r="GU103" s="36">
        <f t="shared" si="44"/>
        <v>0</v>
      </c>
      <c r="GV103" s="36">
        <f t="shared" si="44"/>
        <v>0</v>
      </c>
      <c r="GW103" s="36">
        <f t="shared" si="44"/>
        <v>0</v>
      </c>
      <c r="GX103" s="36">
        <f t="shared" si="44"/>
        <v>0</v>
      </c>
      <c r="GY103" s="36">
        <f t="shared" si="44"/>
        <v>0</v>
      </c>
      <c r="GZ103" s="36">
        <f t="shared" si="44"/>
        <v>0</v>
      </c>
      <c r="HA103" s="36">
        <f t="shared" si="44"/>
        <v>0</v>
      </c>
      <c r="HB103" s="36">
        <f t="shared" si="44"/>
        <v>0</v>
      </c>
      <c r="HC103" s="36">
        <f t="shared" si="44"/>
        <v>0</v>
      </c>
      <c r="HD103" s="36">
        <f t="shared" si="44"/>
        <v>0</v>
      </c>
      <c r="HE103" s="36">
        <f t="shared" si="44"/>
        <v>0</v>
      </c>
      <c r="HF103" s="36">
        <f t="shared" si="44"/>
        <v>0</v>
      </c>
      <c r="HG103" s="36">
        <f t="shared" si="44"/>
        <v>0</v>
      </c>
      <c r="HH103" s="36">
        <f t="shared" si="44"/>
        <v>0</v>
      </c>
      <c r="HI103" s="36">
        <f t="shared" si="44"/>
        <v>0</v>
      </c>
      <c r="HJ103" s="36">
        <f t="shared" si="44"/>
        <v>0</v>
      </c>
      <c r="HK103" s="36">
        <f t="shared" si="44"/>
        <v>0</v>
      </c>
      <c r="HL103" s="36">
        <f t="shared" si="44"/>
        <v>0</v>
      </c>
      <c r="HM103" s="36">
        <f t="shared" si="44"/>
        <v>0</v>
      </c>
      <c r="HN103" s="36">
        <f t="shared" si="44"/>
        <v>0</v>
      </c>
      <c r="HO103" s="36">
        <f t="shared" si="44"/>
        <v>0</v>
      </c>
      <c r="HP103" s="36">
        <f t="shared" si="44"/>
        <v>0</v>
      </c>
      <c r="HQ103" s="36">
        <f t="shared" si="44"/>
        <v>0</v>
      </c>
      <c r="HR103" s="36">
        <f t="shared" si="44"/>
        <v>0</v>
      </c>
      <c r="HS103" s="36">
        <f t="shared" si="44"/>
        <v>0</v>
      </c>
      <c r="HT103" s="36">
        <f t="shared" si="44"/>
        <v>0</v>
      </c>
      <c r="HU103" s="36">
        <f t="shared" si="44"/>
        <v>0</v>
      </c>
      <c r="HV103" s="36">
        <f t="shared" si="44"/>
        <v>0</v>
      </c>
      <c r="HW103" s="36">
        <f t="shared" si="44"/>
        <v>0</v>
      </c>
      <c r="HX103" s="36">
        <f t="shared" si="44"/>
        <v>0</v>
      </c>
      <c r="HY103" s="36">
        <f t="shared" si="44"/>
        <v>0</v>
      </c>
      <c r="HZ103" s="36">
        <f t="shared" si="44"/>
        <v>0</v>
      </c>
      <c r="IA103" s="36">
        <f t="shared" si="44"/>
        <v>0</v>
      </c>
      <c r="IB103" s="36">
        <f t="shared" si="44"/>
        <v>0</v>
      </c>
      <c r="IC103" s="36">
        <f t="shared" si="44"/>
        <v>0</v>
      </c>
      <c r="ID103" s="36">
        <f t="shared" si="44"/>
        <v>0</v>
      </c>
      <c r="IE103" s="36">
        <f t="shared" si="44"/>
        <v>0</v>
      </c>
      <c r="IF103" s="36">
        <f t="shared" si="44"/>
        <v>0</v>
      </c>
      <c r="IG103" s="36">
        <f t="shared" si="44"/>
        <v>0</v>
      </c>
      <c r="IH103" s="36">
        <f t="shared" si="44"/>
        <v>0</v>
      </c>
      <c r="II103" s="36">
        <f t="shared" si="44"/>
        <v>0</v>
      </c>
      <c r="IJ103" s="36">
        <f t="shared" si="44"/>
        <v>0</v>
      </c>
      <c r="IK103" s="36">
        <f t="shared" si="44"/>
        <v>0</v>
      </c>
      <c r="IL103" s="36">
        <f t="shared" si="44"/>
        <v>0</v>
      </c>
      <c r="IM103" s="36">
        <f t="shared" si="44"/>
        <v>0</v>
      </c>
      <c r="IN103" s="36">
        <f t="shared" si="44"/>
        <v>0</v>
      </c>
      <c r="IO103" s="36">
        <f t="shared" si="44"/>
        <v>0</v>
      </c>
      <c r="IP103" s="36">
        <f t="shared" si="44"/>
        <v>0</v>
      </c>
      <c r="IQ103" s="36">
        <f t="shared" si="44"/>
        <v>0</v>
      </c>
      <c r="IR103" s="36"/>
      <c r="IS103" s="36"/>
      <c r="IT103" s="36"/>
      <c r="IU103" s="36"/>
      <c r="IV103" s="36"/>
    </row>
    <row r="104" s="32" customFormat="1" ht="11.25" customHeight="1" spans="1:256">
      <c r="A104" s="35" t="s">
        <v>120</v>
      </c>
      <c r="B104" s="36">
        <f>COUNTIF(B4,"=1")+COUNTIF(B14,"=1")+COUNTIF(B24,"=1")+COUNTIF(B34,"=1")+COUNTIF(B44,"=1")+COUNTIF(B54,"=1")+COUNTIF(B64,"=1")+COUNTIF(B74,"=1")+COUNTIF(B84,"=1")</f>
        <v>0</v>
      </c>
      <c r="C104" s="36">
        <f t="shared" ref="C104:AW104" si="45">COUNTIF(C4,"=1")+COUNTIF(C14,"=1")+COUNTIF(C24,"=1")+COUNTIF(C34,"=1")+COUNTIF(C44,"=1")+COUNTIF(C54,"=1")+COUNTIF(C64,"=1")+COUNTIF(C74,"=1")+COUNTIF(C84,"=1")</f>
        <v>0</v>
      </c>
      <c r="D104" s="36">
        <f t="shared" si="45"/>
        <v>0</v>
      </c>
      <c r="E104" s="36" t="e">
        <f>COUNTIF(#REF!,"=1")+COUNTIF(#REF!,"=1")+COUNTIF(#REF!,"=1")+COUNTIF(#REF!,"=1")+COUNTIF(#REF!,"=1")+COUNTIF(#REF!,"=1")+COUNTIF(#REF!,"=1")+COUNTIF(#REF!,"=1")+COUNTIF(#REF!,"=1")</f>
        <v>#REF!</v>
      </c>
      <c r="F104" s="36" t="e">
        <f>COUNTIF(#REF!,"=1")+COUNTIF(#REF!,"=1")+COUNTIF(#REF!,"=1")+COUNTIF(#REF!,"=1")+COUNTIF(#REF!,"=1")+COUNTIF(#REF!,"=1")+COUNTIF(#REF!,"=1")+COUNTIF(#REF!,"=1")+COUNTIF(#REF!,"=1")</f>
        <v>#REF!</v>
      </c>
      <c r="G104" s="36">
        <f t="shared" si="45"/>
        <v>0</v>
      </c>
      <c r="H104" s="36">
        <f t="shared" si="45"/>
        <v>0</v>
      </c>
      <c r="I104" s="36">
        <f t="shared" si="45"/>
        <v>0</v>
      </c>
      <c r="J104" s="36">
        <f t="shared" si="45"/>
        <v>0</v>
      </c>
      <c r="K104" s="36">
        <f t="shared" si="45"/>
        <v>0</v>
      </c>
      <c r="L104" s="36">
        <f t="shared" si="45"/>
        <v>0</v>
      </c>
      <c r="M104" s="36">
        <f t="shared" si="45"/>
        <v>0</v>
      </c>
      <c r="N104" s="36">
        <f t="shared" si="45"/>
        <v>0</v>
      </c>
      <c r="O104" s="36">
        <f t="shared" si="45"/>
        <v>0</v>
      </c>
      <c r="P104" s="36">
        <f t="shared" si="45"/>
        <v>0</v>
      </c>
      <c r="Q104" s="36">
        <f t="shared" si="45"/>
        <v>0</v>
      </c>
      <c r="R104" s="36">
        <f t="shared" si="45"/>
        <v>0</v>
      </c>
      <c r="S104" s="36">
        <f t="shared" si="45"/>
        <v>0</v>
      </c>
      <c r="T104" s="36">
        <f t="shared" si="45"/>
        <v>0</v>
      </c>
      <c r="U104" s="36">
        <f t="shared" si="45"/>
        <v>0</v>
      </c>
      <c r="V104" s="36">
        <f t="shared" si="45"/>
        <v>0</v>
      </c>
      <c r="W104" s="36">
        <f t="shared" si="45"/>
        <v>0</v>
      </c>
      <c r="X104" s="36">
        <f t="shared" si="45"/>
        <v>0</v>
      </c>
      <c r="Y104" s="36">
        <f t="shared" si="45"/>
        <v>0</v>
      </c>
      <c r="Z104" s="36">
        <f t="shared" si="45"/>
        <v>0</v>
      </c>
      <c r="AA104" s="36">
        <f t="shared" si="45"/>
        <v>0</v>
      </c>
      <c r="AB104" s="36">
        <f t="shared" si="45"/>
        <v>0</v>
      </c>
      <c r="AC104" s="36">
        <f t="shared" si="45"/>
        <v>0</v>
      </c>
      <c r="AD104" s="36">
        <f t="shared" si="45"/>
        <v>0</v>
      </c>
      <c r="AE104" s="36">
        <f t="shared" si="45"/>
        <v>0</v>
      </c>
      <c r="AF104" s="36">
        <f t="shared" si="45"/>
        <v>0</v>
      </c>
      <c r="AG104" s="36">
        <f t="shared" si="45"/>
        <v>0</v>
      </c>
      <c r="AH104" s="36">
        <f t="shared" si="45"/>
        <v>0</v>
      </c>
      <c r="AI104" s="36">
        <f t="shared" si="45"/>
        <v>0</v>
      </c>
      <c r="AJ104" s="36">
        <f t="shared" si="45"/>
        <v>0</v>
      </c>
      <c r="AK104" s="36">
        <f t="shared" si="45"/>
        <v>0</v>
      </c>
      <c r="AL104" s="36">
        <f t="shared" si="45"/>
        <v>0</v>
      </c>
      <c r="AM104" s="36">
        <f t="shared" si="45"/>
        <v>0</v>
      </c>
      <c r="AN104" s="36">
        <f t="shared" si="45"/>
        <v>0</v>
      </c>
      <c r="AO104" s="36">
        <f t="shared" si="45"/>
        <v>0</v>
      </c>
      <c r="AP104" s="36">
        <f t="shared" si="45"/>
        <v>0</v>
      </c>
      <c r="AQ104" s="36">
        <f t="shared" si="45"/>
        <v>0</v>
      </c>
      <c r="AR104" s="36">
        <f t="shared" si="45"/>
        <v>0</v>
      </c>
      <c r="AS104" s="36">
        <f t="shared" si="45"/>
        <v>0</v>
      </c>
      <c r="AT104" s="36">
        <f t="shared" si="45"/>
        <v>0</v>
      </c>
      <c r="AU104" s="36">
        <f t="shared" si="45"/>
        <v>0</v>
      </c>
      <c r="AV104" s="36">
        <f t="shared" si="45"/>
        <v>0</v>
      </c>
      <c r="AW104" s="36">
        <f t="shared" si="45"/>
        <v>0</v>
      </c>
      <c r="AX104" s="36">
        <f t="shared" ref="AX104:CP104" si="46">COUNTIF(AZ4,"=1")+COUNTIF(AZ14,"=1")+COUNTIF(AZ24,"=1")+COUNTIF(AZ34,"=1")+COUNTIF(AZ44,"=1")+COUNTIF(AZ54,"=1")+COUNTIF(AZ64,"=1")+COUNTIF(AZ74,"=1")+COUNTIF(AZ84,"=1")</f>
        <v>0</v>
      </c>
      <c r="AY104" s="36">
        <f t="shared" si="46"/>
        <v>0</v>
      </c>
      <c r="AZ104" s="36" t="e">
        <f>COUNTIF(#REF!,"=1")+COUNTIF(#REF!,"=1")+COUNTIF(#REF!,"=1")+COUNTIF(#REF!,"=1")+COUNTIF(#REF!,"=1")+COUNTIF(#REF!,"=1")+COUNTIF(#REF!,"=1")+COUNTIF(#REF!,"=1")+COUNTIF(#REF!,"=1")</f>
        <v>#REF!</v>
      </c>
      <c r="BA104" s="36">
        <f t="shared" si="46"/>
        <v>0</v>
      </c>
      <c r="BB104" s="36">
        <f t="shared" si="46"/>
        <v>0</v>
      </c>
      <c r="BC104" s="36">
        <f t="shared" si="46"/>
        <v>0</v>
      </c>
      <c r="BD104" s="36">
        <f t="shared" si="46"/>
        <v>0</v>
      </c>
      <c r="BE104" s="36">
        <f t="shared" si="46"/>
        <v>0</v>
      </c>
      <c r="BF104" s="36">
        <f t="shared" si="46"/>
        <v>0</v>
      </c>
      <c r="BG104" s="36">
        <f t="shared" si="46"/>
        <v>0</v>
      </c>
      <c r="BH104" s="36">
        <f t="shared" si="46"/>
        <v>0</v>
      </c>
      <c r="BI104" s="36">
        <f t="shared" si="46"/>
        <v>0</v>
      </c>
      <c r="BJ104" s="36">
        <f t="shared" si="46"/>
        <v>0</v>
      </c>
      <c r="BK104" s="36">
        <f t="shared" si="46"/>
        <v>0</v>
      </c>
      <c r="BL104" s="36">
        <f t="shared" si="46"/>
        <v>0</v>
      </c>
      <c r="BM104" s="36">
        <f t="shared" si="46"/>
        <v>0</v>
      </c>
      <c r="BN104" s="36">
        <f t="shared" si="46"/>
        <v>0</v>
      </c>
      <c r="BO104" s="36">
        <f t="shared" si="46"/>
        <v>0</v>
      </c>
      <c r="BP104" s="36">
        <f t="shared" si="46"/>
        <v>0</v>
      </c>
      <c r="BQ104" s="36">
        <f t="shared" si="46"/>
        <v>0</v>
      </c>
      <c r="BR104" s="36">
        <f t="shared" si="46"/>
        <v>0</v>
      </c>
      <c r="BS104" s="36">
        <f t="shared" si="46"/>
        <v>0</v>
      </c>
      <c r="BT104" s="36">
        <f t="shared" si="46"/>
        <v>0</v>
      </c>
      <c r="BU104" s="36">
        <f>COUNTIF(BB4,"=1")+COUNTIF(BB14,"=1")+COUNTIF(BB24,"=1")+COUNTIF(BB34,"=1")+COUNTIF(BB44,"=1")+COUNTIF(BB54,"=1")+COUNTIF(BB64,"=1")+COUNTIF(BB74,"=1")+COUNTIF(BB84,"=1")</f>
        <v>6</v>
      </c>
      <c r="BV104" s="36">
        <f t="shared" si="46"/>
        <v>0</v>
      </c>
      <c r="BW104" s="36">
        <f t="shared" si="46"/>
        <v>0</v>
      </c>
      <c r="BX104" s="36">
        <f t="shared" si="46"/>
        <v>0</v>
      </c>
      <c r="BY104" s="36">
        <f t="shared" si="46"/>
        <v>0</v>
      </c>
      <c r="BZ104" s="36">
        <f t="shared" si="46"/>
        <v>0</v>
      </c>
      <c r="CA104" s="36">
        <f t="shared" si="46"/>
        <v>0</v>
      </c>
      <c r="CB104" s="36">
        <f t="shared" si="46"/>
        <v>0</v>
      </c>
      <c r="CC104" s="36">
        <f t="shared" si="46"/>
        <v>0</v>
      </c>
      <c r="CD104" s="36">
        <f t="shared" si="46"/>
        <v>0</v>
      </c>
      <c r="CE104" s="36">
        <f t="shared" si="46"/>
        <v>0</v>
      </c>
      <c r="CF104" s="36">
        <f t="shared" si="46"/>
        <v>0</v>
      </c>
      <c r="CG104" s="36">
        <f t="shared" si="46"/>
        <v>0</v>
      </c>
      <c r="CH104" s="36">
        <f t="shared" si="46"/>
        <v>0</v>
      </c>
      <c r="CI104" s="36">
        <f t="shared" si="46"/>
        <v>0</v>
      </c>
      <c r="CJ104" s="36">
        <f t="shared" si="46"/>
        <v>0</v>
      </c>
      <c r="CK104" s="36">
        <f t="shared" si="46"/>
        <v>0</v>
      </c>
      <c r="CL104" s="36">
        <f t="shared" si="46"/>
        <v>0</v>
      </c>
      <c r="CM104" s="36">
        <f t="shared" si="46"/>
        <v>0</v>
      </c>
      <c r="CN104" s="36">
        <f t="shared" si="46"/>
        <v>0</v>
      </c>
      <c r="CO104" s="36">
        <f t="shared" si="46"/>
        <v>0</v>
      </c>
      <c r="CP104" s="36">
        <f t="shared" si="46"/>
        <v>0</v>
      </c>
      <c r="CQ104" s="36" t="e">
        <f>COUNTIF(#REF!,"=1")+COUNTIF(#REF!,"=1")+COUNTIF(#REF!,"=1")+COUNTIF(#REF!,"=1")+COUNTIF(#REF!,"=1")+COUNTIF(#REF!,"=1")+COUNTIF(#REF!,"=1")+COUNTIF(#REF!,"=1")+COUNTIF(#REF!,"=1")</f>
        <v>#REF!</v>
      </c>
      <c r="CR104" s="36" t="e">
        <f>COUNTIF(#REF!,"=1")+COUNTIF(#REF!,"=1")+COUNTIF(#REF!,"=1")+COUNTIF(#REF!,"=1")+COUNTIF(#REF!,"=1")+COUNTIF(#REF!,"=1")+COUNTIF(#REF!,"=1")+COUNTIF(#REF!,"=1")+COUNTIF(#REF!,"=1")</f>
        <v>#REF!</v>
      </c>
      <c r="CS104" s="36">
        <f t="shared" ref="CS104:DZ104" si="47">COUNTIF(CS4,"=1")+COUNTIF(CS14,"=1")+COUNTIF(CS24,"=1")+COUNTIF(CS34,"=1")+COUNTIF(CS44,"=1")+COUNTIF(CS54,"=1")+COUNTIF(CS64,"=1")+COUNTIF(CS74,"=1")+COUNTIF(CS84,"=1")</f>
        <v>0</v>
      </c>
      <c r="CT104" s="36">
        <f t="shared" si="47"/>
        <v>0</v>
      </c>
      <c r="CU104" s="36">
        <f t="shared" si="47"/>
        <v>0</v>
      </c>
      <c r="CV104" s="36">
        <f t="shared" si="47"/>
        <v>0</v>
      </c>
      <c r="CW104" s="36">
        <f t="shared" si="47"/>
        <v>0</v>
      </c>
      <c r="CX104" s="36">
        <f t="shared" si="47"/>
        <v>0</v>
      </c>
      <c r="CY104" s="36">
        <f t="shared" si="47"/>
        <v>0</v>
      </c>
      <c r="CZ104" s="36">
        <f t="shared" si="47"/>
        <v>0</v>
      </c>
      <c r="DA104" s="36">
        <f t="shared" si="47"/>
        <v>0</v>
      </c>
      <c r="DB104" s="36">
        <f t="shared" si="47"/>
        <v>0</v>
      </c>
      <c r="DC104" s="36">
        <f t="shared" si="47"/>
        <v>0</v>
      </c>
      <c r="DD104" s="36">
        <f t="shared" si="47"/>
        <v>0</v>
      </c>
      <c r="DE104" s="36">
        <f t="shared" si="47"/>
        <v>0</v>
      </c>
      <c r="DF104" s="36">
        <f t="shared" si="47"/>
        <v>0</v>
      </c>
      <c r="DG104" s="36">
        <f t="shared" si="47"/>
        <v>0</v>
      </c>
      <c r="DH104" s="36">
        <f t="shared" si="47"/>
        <v>0</v>
      </c>
      <c r="DI104" s="36">
        <f t="shared" si="47"/>
        <v>0</v>
      </c>
      <c r="DJ104" s="36">
        <f t="shared" si="47"/>
        <v>0</v>
      </c>
      <c r="DK104" s="36">
        <f t="shared" si="47"/>
        <v>0</v>
      </c>
      <c r="DL104" s="36">
        <f t="shared" si="47"/>
        <v>0</v>
      </c>
      <c r="DM104" s="36">
        <f t="shared" si="47"/>
        <v>0</v>
      </c>
      <c r="DN104" s="36">
        <f t="shared" si="47"/>
        <v>0</v>
      </c>
      <c r="DO104" s="36">
        <f t="shared" si="47"/>
        <v>0</v>
      </c>
      <c r="DP104" s="36">
        <f t="shared" si="47"/>
        <v>0</v>
      </c>
      <c r="DQ104" s="36">
        <f t="shared" si="47"/>
        <v>0</v>
      </c>
      <c r="DR104" s="36">
        <f t="shared" si="47"/>
        <v>0</v>
      </c>
      <c r="DS104" s="36">
        <f t="shared" si="47"/>
        <v>0</v>
      </c>
      <c r="DT104" s="36">
        <f t="shared" si="47"/>
        <v>0</v>
      </c>
      <c r="DU104" s="36">
        <f t="shared" si="47"/>
        <v>0</v>
      </c>
      <c r="DV104" s="36">
        <f t="shared" si="47"/>
        <v>0</v>
      </c>
      <c r="DW104" s="36">
        <f t="shared" si="47"/>
        <v>0</v>
      </c>
      <c r="DX104" s="36">
        <f t="shared" si="47"/>
        <v>0</v>
      </c>
      <c r="DY104" s="36">
        <f t="shared" si="47"/>
        <v>0</v>
      </c>
      <c r="DZ104" s="36">
        <f t="shared" si="47"/>
        <v>0</v>
      </c>
      <c r="EA104" s="36">
        <f t="shared" ref="EA104:GL104" si="48">COUNTIF(EA4,"=1")+COUNTIF(EA14,"=1")+COUNTIF(EA24,"=1")+COUNTIF(EA34,"=1")+COUNTIF(EA44,"=1")+COUNTIF(EA54,"=1")+COUNTIF(EA64,"=1")+COUNTIF(EA74,"=1")+COUNTIF(EA84,"=1")</f>
        <v>0</v>
      </c>
      <c r="EB104" s="36">
        <f t="shared" si="48"/>
        <v>0</v>
      </c>
      <c r="EC104" s="36">
        <f t="shared" si="48"/>
        <v>0</v>
      </c>
      <c r="ED104" s="36">
        <f t="shared" si="48"/>
        <v>0</v>
      </c>
      <c r="EE104" s="36">
        <f t="shared" si="48"/>
        <v>0</v>
      </c>
      <c r="EF104" s="36">
        <f t="shared" si="48"/>
        <v>0</v>
      </c>
      <c r="EG104" s="36">
        <f t="shared" si="48"/>
        <v>0</v>
      </c>
      <c r="EH104" s="36">
        <f t="shared" si="48"/>
        <v>0</v>
      </c>
      <c r="EI104" s="36">
        <f t="shared" si="48"/>
        <v>0</v>
      </c>
      <c r="EJ104" s="36">
        <f t="shared" si="48"/>
        <v>0</v>
      </c>
      <c r="EK104" s="36">
        <f t="shared" si="48"/>
        <v>0</v>
      </c>
      <c r="EL104" s="36">
        <f t="shared" si="48"/>
        <v>0</v>
      </c>
      <c r="EM104" s="36">
        <f t="shared" si="48"/>
        <v>0</v>
      </c>
      <c r="EN104" s="36">
        <f t="shared" si="48"/>
        <v>0</v>
      </c>
      <c r="EO104" s="36">
        <f t="shared" si="48"/>
        <v>0</v>
      </c>
      <c r="EP104" s="36">
        <f t="shared" si="48"/>
        <v>0</v>
      </c>
      <c r="EQ104" s="36">
        <f t="shared" si="48"/>
        <v>0</v>
      </c>
      <c r="ER104" s="36">
        <f t="shared" si="48"/>
        <v>0</v>
      </c>
      <c r="ES104" s="36">
        <f t="shared" si="48"/>
        <v>0</v>
      </c>
      <c r="ET104" s="36">
        <f t="shared" si="48"/>
        <v>0</v>
      </c>
      <c r="EU104" s="36">
        <f t="shared" si="48"/>
        <v>0</v>
      </c>
      <c r="EV104" s="36">
        <f t="shared" si="48"/>
        <v>0</v>
      </c>
      <c r="EW104" s="36">
        <f t="shared" si="48"/>
        <v>0</v>
      </c>
      <c r="EX104" s="36">
        <f t="shared" si="48"/>
        <v>0</v>
      </c>
      <c r="EY104" s="36">
        <f t="shared" si="48"/>
        <v>0</v>
      </c>
      <c r="EZ104" s="36">
        <f t="shared" si="48"/>
        <v>0</v>
      </c>
      <c r="FA104" s="36">
        <f t="shared" si="48"/>
        <v>0</v>
      </c>
      <c r="FB104" s="36">
        <f t="shared" si="48"/>
        <v>0</v>
      </c>
      <c r="FC104" s="36">
        <f t="shared" si="48"/>
        <v>0</v>
      </c>
      <c r="FD104" s="36">
        <f t="shared" si="48"/>
        <v>0</v>
      </c>
      <c r="FE104" s="36">
        <f t="shared" si="48"/>
        <v>0</v>
      </c>
      <c r="FF104" s="36">
        <f t="shared" si="48"/>
        <v>0</v>
      </c>
      <c r="FG104" s="36">
        <f t="shared" si="48"/>
        <v>0</v>
      </c>
      <c r="FH104" s="36">
        <f t="shared" si="48"/>
        <v>0</v>
      </c>
      <c r="FI104" s="36">
        <f t="shared" si="48"/>
        <v>0</v>
      </c>
      <c r="FJ104" s="36">
        <f t="shared" si="48"/>
        <v>0</v>
      </c>
      <c r="FK104" s="36">
        <f t="shared" si="48"/>
        <v>0</v>
      </c>
      <c r="FL104" s="36">
        <f t="shared" si="48"/>
        <v>0</v>
      </c>
      <c r="FM104" s="36">
        <f t="shared" si="48"/>
        <v>0</v>
      </c>
      <c r="FN104" s="36">
        <f t="shared" si="48"/>
        <v>0</v>
      </c>
      <c r="FO104" s="36">
        <f t="shared" si="48"/>
        <v>0</v>
      </c>
      <c r="FP104" s="36">
        <f t="shared" si="48"/>
        <v>0</v>
      </c>
      <c r="FQ104" s="36">
        <f t="shared" si="48"/>
        <v>0</v>
      </c>
      <c r="FR104" s="36">
        <f t="shared" si="48"/>
        <v>0</v>
      </c>
      <c r="FS104" s="36">
        <f t="shared" si="48"/>
        <v>0</v>
      </c>
      <c r="FT104" s="36">
        <f t="shared" si="48"/>
        <v>0</v>
      </c>
      <c r="FU104" s="36">
        <f t="shared" si="48"/>
        <v>0</v>
      </c>
      <c r="FV104" s="36">
        <f t="shared" si="48"/>
        <v>0</v>
      </c>
      <c r="FW104" s="36">
        <f t="shared" si="48"/>
        <v>0</v>
      </c>
      <c r="FX104" s="36">
        <f t="shared" si="48"/>
        <v>0</v>
      </c>
      <c r="FY104" s="36">
        <f t="shared" si="48"/>
        <v>0</v>
      </c>
      <c r="FZ104" s="36">
        <f t="shared" si="48"/>
        <v>0</v>
      </c>
      <c r="GA104" s="36">
        <f t="shared" si="48"/>
        <v>0</v>
      </c>
      <c r="GB104" s="36">
        <f t="shared" si="48"/>
        <v>0</v>
      </c>
      <c r="GC104" s="36">
        <f t="shared" si="48"/>
        <v>0</v>
      </c>
      <c r="GD104" s="36">
        <f t="shared" si="48"/>
        <v>0</v>
      </c>
      <c r="GE104" s="36">
        <f t="shared" si="48"/>
        <v>0</v>
      </c>
      <c r="GF104" s="36">
        <f t="shared" si="48"/>
        <v>0</v>
      </c>
      <c r="GG104" s="36">
        <f t="shared" si="48"/>
        <v>0</v>
      </c>
      <c r="GH104" s="36">
        <f t="shared" si="48"/>
        <v>0</v>
      </c>
      <c r="GI104" s="36">
        <f t="shared" si="48"/>
        <v>0</v>
      </c>
      <c r="GJ104" s="36">
        <f t="shared" si="48"/>
        <v>0</v>
      </c>
      <c r="GK104" s="36">
        <f t="shared" si="48"/>
        <v>0</v>
      </c>
      <c r="GL104" s="36">
        <f t="shared" si="48"/>
        <v>0</v>
      </c>
      <c r="GM104" s="36">
        <f t="shared" ref="GM104:IQ104" si="49">COUNTIF(GM4,"=1")+COUNTIF(GM14,"=1")+COUNTIF(GM24,"=1")+COUNTIF(GM34,"=1")+COUNTIF(GM44,"=1")+COUNTIF(GM54,"=1")+COUNTIF(GM64,"=1")+COUNTIF(GM74,"=1")+COUNTIF(GM84,"=1")</f>
        <v>0</v>
      </c>
      <c r="GN104" s="36">
        <f t="shared" si="49"/>
        <v>0</v>
      </c>
      <c r="GO104" s="36">
        <f t="shared" si="49"/>
        <v>0</v>
      </c>
      <c r="GP104" s="36">
        <f t="shared" si="49"/>
        <v>0</v>
      </c>
      <c r="GQ104" s="36">
        <f t="shared" si="49"/>
        <v>0</v>
      </c>
      <c r="GR104" s="36">
        <f t="shared" si="49"/>
        <v>0</v>
      </c>
      <c r="GS104" s="36">
        <f t="shared" si="49"/>
        <v>0</v>
      </c>
      <c r="GT104" s="36">
        <f t="shared" si="49"/>
        <v>0</v>
      </c>
      <c r="GU104" s="36">
        <f t="shared" si="49"/>
        <v>0</v>
      </c>
      <c r="GV104" s="36">
        <f t="shared" si="49"/>
        <v>0</v>
      </c>
      <c r="GW104" s="36">
        <f t="shared" si="49"/>
        <v>0</v>
      </c>
      <c r="GX104" s="36">
        <f t="shared" si="49"/>
        <v>0</v>
      </c>
      <c r="GY104" s="36">
        <f t="shared" si="49"/>
        <v>0</v>
      </c>
      <c r="GZ104" s="36">
        <f t="shared" si="49"/>
        <v>0</v>
      </c>
      <c r="HA104" s="36">
        <f t="shared" si="49"/>
        <v>0</v>
      </c>
      <c r="HB104" s="36">
        <f t="shared" si="49"/>
        <v>0</v>
      </c>
      <c r="HC104" s="36">
        <f t="shared" si="49"/>
        <v>0</v>
      </c>
      <c r="HD104" s="36">
        <f t="shared" si="49"/>
        <v>0</v>
      </c>
      <c r="HE104" s="36">
        <f t="shared" si="49"/>
        <v>0</v>
      </c>
      <c r="HF104" s="36">
        <f t="shared" si="49"/>
        <v>0</v>
      </c>
      <c r="HG104" s="36">
        <f t="shared" si="49"/>
        <v>0</v>
      </c>
      <c r="HH104" s="36">
        <f t="shared" si="49"/>
        <v>0</v>
      </c>
      <c r="HI104" s="36">
        <f t="shared" si="49"/>
        <v>0</v>
      </c>
      <c r="HJ104" s="36">
        <f t="shared" si="49"/>
        <v>0</v>
      </c>
      <c r="HK104" s="36">
        <f t="shared" si="49"/>
        <v>0</v>
      </c>
      <c r="HL104" s="36">
        <f t="shared" si="49"/>
        <v>0</v>
      </c>
      <c r="HM104" s="36">
        <f t="shared" si="49"/>
        <v>0</v>
      </c>
      <c r="HN104" s="36">
        <f t="shared" si="49"/>
        <v>0</v>
      </c>
      <c r="HO104" s="36">
        <f t="shared" si="49"/>
        <v>0</v>
      </c>
      <c r="HP104" s="36">
        <f t="shared" si="49"/>
        <v>0</v>
      </c>
      <c r="HQ104" s="36">
        <f t="shared" si="49"/>
        <v>0</v>
      </c>
      <c r="HR104" s="36">
        <f t="shared" si="49"/>
        <v>0</v>
      </c>
      <c r="HS104" s="36">
        <f t="shared" si="49"/>
        <v>0</v>
      </c>
      <c r="HT104" s="36">
        <f t="shared" si="49"/>
        <v>0</v>
      </c>
      <c r="HU104" s="36">
        <f t="shared" si="49"/>
        <v>0</v>
      </c>
      <c r="HV104" s="36">
        <f t="shared" si="49"/>
        <v>0</v>
      </c>
      <c r="HW104" s="36">
        <f t="shared" si="49"/>
        <v>0</v>
      </c>
      <c r="HX104" s="36">
        <f t="shared" si="49"/>
        <v>0</v>
      </c>
      <c r="HY104" s="36">
        <f t="shared" si="49"/>
        <v>0</v>
      </c>
      <c r="HZ104" s="36">
        <f t="shared" si="49"/>
        <v>0</v>
      </c>
      <c r="IA104" s="36">
        <f t="shared" si="49"/>
        <v>0</v>
      </c>
      <c r="IB104" s="36">
        <f t="shared" si="49"/>
        <v>0</v>
      </c>
      <c r="IC104" s="36">
        <f t="shared" si="49"/>
        <v>0</v>
      </c>
      <c r="ID104" s="36">
        <f t="shared" si="49"/>
        <v>0</v>
      </c>
      <c r="IE104" s="36">
        <f t="shared" si="49"/>
        <v>0</v>
      </c>
      <c r="IF104" s="36">
        <f t="shared" si="49"/>
        <v>0</v>
      </c>
      <c r="IG104" s="36">
        <f t="shared" si="49"/>
        <v>0</v>
      </c>
      <c r="IH104" s="36">
        <f t="shared" si="49"/>
        <v>0</v>
      </c>
      <c r="II104" s="36">
        <f t="shared" si="49"/>
        <v>0</v>
      </c>
      <c r="IJ104" s="36">
        <f t="shared" si="49"/>
        <v>0</v>
      </c>
      <c r="IK104" s="36">
        <f t="shared" si="49"/>
        <v>0</v>
      </c>
      <c r="IL104" s="36">
        <f t="shared" si="49"/>
        <v>0</v>
      </c>
      <c r="IM104" s="36">
        <f t="shared" si="49"/>
        <v>0</v>
      </c>
      <c r="IN104" s="36">
        <f t="shared" si="49"/>
        <v>0</v>
      </c>
      <c r="IO104" s="36">
        <f t="shared" si="49"/>
        <v>0</v>
      </c>
      <c r="IP104" s="36">
        <f t="shared" si="49"/>
        <v>0</v>
      </c>
      <c r="IQ104" s="36">
        <f t="shared" si="49"/>
        <v>0</v>
      </c>
      <c r="IR104" s="36"/>
      <c r="IS104" s="36"/>
      <c r="IT104" s="36"/>
      <c r="IU104" s="36"/>
      <c r="IV104" s="36"/>
    </row>
    <row r="105" s="32" customFormat="1" ht="11.25" customHeight="1" spans="1:256">
      <c r="A105" s="35" t="s">
        <v>121</v>
      </c>
      <c r="B105" s="36">
        <f>COUNTIF(B13,"=1")+COUNTIF(B23,"=1")+COUNTIF(B33,"=1")+COUNTIF(B43,"=1")+COUNTIF(B53,"=1")+COUNTIF(B63,"=1")+COUNTIF(B73,"=1")+COUNTIF(B83,"=1")+COUNTIF(B93,"=1")</f>
        <v>0</v>
      </c>
      <c r="C105" s="36">
        <f t="shared" ref="C105:AW105" si="50">COUNTIF(C13,"=1")+COUNTIF(C23,"=1")+COUNTIF(C33,"=1")+COUNTIF(C43,"=1")+COUNTIF(C53,"=1")+COUNTIF(C63,"=1")+COUNTIF(C73,"=1")+COUNTIF(C83,"=1")+COUNTIF(C93,"=1")</f>
        <v>0</v>
      </c>
      <c r="D105" s="36">
        <f t="shared" si="50"/>
        <v>0</v>
      </c>
      <c r="E105" s="36" t="e">
        <f>COUNTIF(#REF!,"=1")+COUNTIF(#REF!,"=1")+COUNTIF(#REF!,"=1")+COUNTIF(#REF!,"=1")+COUNTIF(#REF!,"=1")+COUNTIF(#REF!,"=1")+COUNTIF(#REF!,"=1")+COUNTIF(#REF!,"=1")+COUNTIF(#REF!,"=1")</f>
        <v>#REF!</v>
      </c>
      <c r="F105" s="36" t="e">
        <f>COUNTIF(#REF!,"=1")+COUNTIF(#REF!,"=1")+COUNTIF(#REF!,"=1")+COUNTIF(#REF!,"=1")+COUNTIF(#REF!,"=1")+COUNTIF(#REF!,"=1")+COUNTIF(#REF!,"=1")+COUNTIF(#REF!,"=1")+COUNTIF(#REF!,"=1")</f>
        <v>#REF!</v>
      </c>
      <c r="G105" s="36">
        <f t="shared" si="50"/>
        <v>0</v>
      </c>
      <c r="H105" s="36">
        <f t="shared" si="50"/>
        <v>0</v>
      </c>
      <c r="I105" s="36">
        <f t="shared" si="50"/>
        <v>0</v>
      </c>
      <c r="J105" s="36">
        <f t="shared" si="50"/>
        <v>0</v>
      </c>
      <c r="K105" s="36">
        <f t="shared" si="50"/>
        <v>0</v>
      </c>
      <c r="L105" s="36">
        <f t="shared" si="50"/>
        <v>0</v>
      </c>
      <c r="M105" s="36">
        <f t="shared" si="50"/>
        <v>0</v>
      </c>
      <c r="N105" s="36">
        <f t="shared" si="50"/>
        <v>0</v>
      </c>
      <c r="O105" s="36">
        <f t="shared" si="50"/>
        <v>0</v>
      </c>
      <c r="P105" s="36">
        <f t="shared" si="50"/>
        <v>0</v>
      </c>
      <c r="Q105" s="36">
        <f t="shared" si="50"/>
        <v>0</v>
      </c>
      <c r="R105" s="36">
        <f t="shared" si="50"/>
        <v>0</v>
      </c>
      <c r="S105" s="36">
        <f t="shared" si="50"/>
        <v>0</v>
      </c>
      <c r="T105" s="36">
        <f t="shared" si="50"/>
        <v>0</v>
      </c>
      <c r="U105" s="36">
        <f t="shared" si="50"/>
        <v>0</v>
      </c>
      <c r="V105" s="36">
        <f t="shared" si="50"/>
        <v>0</v>
      </c>
      <c r="W105" s="36">
        <f t="shared" si="50"/>
        <v>0</v>
      </c>
      <c r="X105" s="36">
        <f t="shared" si="50"/>
        <v>0</v>
      </c>
      <c r="Y105" s="36">
        <f t="shared" si="50"/>
        <v>0</v>
      </c>
      <c r="Z105" s="36">
        <f t="shared" si="50"/>
        <v>0</v>
      </c>
      <c r="AA105" s="36">
        <f t="shared" si="50"/>
        <v>0</v>
      </c>
      <c r="AB105" s="36">
        <f t="shared" si="50"/>
        <v>0</v>
      </c>
      <c r="AC105" s="36">
        <f t="shared" si="50"/>
        <v>0</v>
      </c>
      <c r="AD105" s="36">
        <f t="shared" si="50"/>
        <v>0</v>
      </c>
      <c r="AE105" s="36">
        <f t="shared" si="50"/>
        <v>0</v>
      </c>
      <c r="AF105" s="36">
        <f t="shared" si="50"/>
        <v>0</v>
      </c>
      <c r="AG105" s="36">
        <f t="shared" si="50"/>
        <v>0</v>
      </c>
      <c r="AH105" s="36">
        <f t="shared" si="50"/>
        <v>0</v>
      </c>
      <c r="AI105" s="36">
        <f t="shared" si="50"/>
        <v>0</v>
      </c>
      <c r="AJ105" s="36">
        <f t="shared" si="50"/>
        <v>0</v>
      </c>
      <c r="AK105" s="36">
        <f t="shared" si="50"/>
        <v>0</v>
      </c>
      <c r="AL105" s="36">
        <f t="shared" si="50"/>
        <v>0</v>
      </c>
      <c r="AM105" s="36">
        <f t="shared" si="50"/>
        <v>0</v>
      </c>
      <c r="AN105" s="36">
        <f t="shared" si="50"/>
        <v>0</v>
      </c>
      <c r="AO105" s="36">
        <f t="shared" si="50"/>
        <v>0</v>
      </c>
      <c r="AP105" s="36">
        <f t="shared" si="50"/>
        <v>0</v>
      </c>
      <c r="AQ105" s="36">
        <f t="shared" si="50"/>
        <v>0</v>
      </c>
      <c r="AR105" s="36">
        <f t="shared" si="50"/>
        <v>0</v>
      </c>
      <c r="AS105" s="36">
        <f t="shared" si="50"/>
        <v>0</v>
      </c>
      <c r="AT105" s="36">
        <f t="shared" si="50"/>
        <v>0</v>
      </c>
      <c r="AU105" s="36">
        <f t="shared" si="50"/>
        <v>0</v>
      </c>
      <c r="AV105" s="36">
        <f t="shared" si="50"/>
        <v>0</v>
      </c>
      <c r="AW105" s="36">
        <f t="shared" si="50"/>
        <v>0</v>
      </c>
      <c r="AX105" s="36">
        <f t="shared" ref="AX105:CP105" si="51">COUNTIF(AZ13,"=1")+COUNTIF(AZ23,"=1")+COUNTIF(AZ33,"=1")+COUNTIF(AZ43,"=1")+COUNTIF(AZ53,"=1")+COUNTIF(AZ63,"=1")+COUNTIF(AZ73,"=1")+COUNTIF(AZ83,"=1")+COUNTIF(AZ93,"=1")</f>
        <v>0</v>
      </c>
      <c r="AY105" s="36">
        <f t="shared" si="51"/>
        <v>0</v>
      </c>
      <c r="AZ105" s="36" t="e">
        <f>COUNTIF(#REF!,"=1")+COUNTIF(#REF!,"=1")+COUNTIF(#REF!,"=1")+COUNTIF(#REF!,"=1")+COUNTIF(#REF!,"=1")+COUNTIF(#REF!,"=1")+COUNTIF(#REF!,"=1")+COUNTIF(#REF!,"=1")+COUNTIF(#REF!,"=1")</f>
        <v>#REF!</v>
      </c>
      <c r="BA105" s="36">
        <f t="shared" si="51"/>
        <v>0</v>
      </c>
      <c r="BB105" s="36">
        <f t="shared" si="51"/>
        <v>0</v>
      </c>
      <c r="BC105" s="36">
        <f t="shared" si="51"/>
        <v>0</v>
      </c>
      <c r="BD105" s="36">
        <f t="shared" si="51"/>
        <v>0</v>
      </c>
      <c r="BE105" s="36">
        <f t="shared" si="51"/>
        <v>0</v>
      </c>
      <c r="BF105" s="36">
        <f t="shared" si="51"/>
        <v>0</v>
      </c>
      <c r="BG105" s="36">
        <f t="shared" si="51"/>
        <v>0</v>
      </c>
      <c r="BH105" s="36">
        <f t="shared" si="51"/>
        <v>0</v>
      </c>
      <c r="BI105" s="36">
        <f t="shared" si="51"/>
        <v>0</v>
      </c>
      <c r="BJ105" s="36">
        <f t="shared" si="51"/>
        <v>0</v>
      </c>
      <c r="BK105" s="36">
        <f t="shared" si="51"/>
        <v>0</v>
      </c>
      <c r="BL105" s="36">
        <f t="shared" si="51"/>
        <v>0</v>
      </c>
      <c r="BM105" s="36">
        <f t="shared" si="51"/>
        <v>0</v>
      </c>
      <c r="BN105" s="36">
        <f t="shared" si="51"/>
        <v>0</v>
      </c>
      <c r="BO105" s="36">
        <f t="shared" si="51"/>
        <v>0</v>
      </c>
      <c r="BP105" s="36">
        <f t="shared" si="51"/>
        <v>0</v>
      </c>
      <c r="BQ105" s="36">
        <f t="shared" si="51"/>
        <v>0</v>
      </c>
      <c r="BR105" s="36">
        <f t="shared" si="51"/>
        <v>0</v>
      </c>
      <c r="BS105" s="36">
        <f t="shared" si="51"/>
        <v>0</v>
      </c>
      <c r="BT105" s="36">
        <f t="shared" si="51"/>
        <v>0</v>
      </c>
      <c r="BU105" s="36">
        <f>COUNTIF(BB13,"=1")+COUNTIF(BB23,"=1")+COUNTIF(BB33,"=1")+COUNTIF(BB43,"=1")+COUNTIF(BB53,"=1")+COUNTIF(BB63,"=1")+COUNTIF(BB73,"=1")+COUNTIF(BB83,"=1")+COUNTIF(BB93,"=1")</f>
        <v>7</v>
      </c>
      <c r="BV105" s="36">
        <f t="shared" si="51"/>
        <v>0</v>
      </c>
      <c r="BW105" s="36">
        <f t="shared" si="51"/>
        <v>0</v>
      </c>
      <c r="BX105" s="36">
        <f t="shared" si="51"/>
        <v>0</v>
      </c>
      <c r="BY105" s="36">
        <f t="shared" si="51"/>
        <v>0</v>
      </c>
      <c r="BZ105" s="36">
        <f t="shared" si="51"/>
        <v>0</v>
      </c>
      <c r="CA105" s="36">
        <f t="shared" si="51"/>
        <v>0</v>
      </c>
      <c r="CB105" s="36">
        <f t="shared" si="51"/>
        <v>0</v>
      </c>
      <c r="CC105" s="36">
        <f t="shared" si="51"/>
        <v>0</v>
      </c>
      <c r="CD105" s="36">
        <f t="shared" si="51"/>
        <v>0</v>
      </c>
      <c r="CE105" s="36">
        <f t="shared" si="51"/>
        <v>0</v>
      </c>
      <c r="CF105" s="36">
        <f t="shared" si="51"/>
        <v>0</v>
      </c>
      <c r="CG105" s="36">
        <f t="shared" si="51"/>
        <v>0</v>
      </c>
      <c r="CH105" s="36">
        <f t="shared" si="51"/>
        <v>0</v>
      </c>
      <c r="CI105" s="36">
        <f t="shared" si="51"/>
        <v>0</v>
      </c>
      <c r="CJ105" s="36">
        <f t="shared" si="51"/>
        <v>0</v>
      </c>
      <c r="CK105" s="36">
        <f t="shared" si="51"/>
        <v>0</v>
      </c>
      <c r="CL105" s="36">
        <f t="shared" si="51"/>
        <v>0</v>
      </c>
      <c r="CM105" s="36">
        <f t="shared" si="51"/>
        <v>0</v>
      </c>
      <c r="CN105" s="36">
        <f t="shared" si="51"/>
        <v>0</v>
      </c>
      <c r="CO105" s="36">
        <f t="shared" si="51"/>
        <v>0</v>
      </c>
      <c r="CP105" s="36">
        <f t="shared" si="51"/>
        <v>0</v>
      </c>
      <c r="CQ105" s="36" t="e">
        <f>COUNTIF(#REF!,"=1")+COUNTIF(#REF!,"=1")+COUNTIF(#REF!,"=1")+COUNTIF(#REF!,"=1")+COUNTIF(#REF!,"=1")+COUNTIF(#REF!,"=1")+COUNTIF(#REF!,"=1")+COUNTIF(#REF!,"=1")+COUNTIF(#REF!,"=1")</f>
        <v>#REF!</v>
      </c>
      <c r="CR105" s="36" t="e">
        <f>COUNTIF(#REF!,"=1")+COUNTIF(#REF!,"=1")+COUNTIF(#REF!,"=1")+COUNTIF(#REF!,"=1")+COUNTIF(#REF!,"=1")+COUNTIF(#REF!,"=1")+COUNTIF(#REF!,"=1")+COUNTIF(#REF!,"=1")+COUNTIF(#REF!,"=1")</f>
        <v>#REF!</v>
      </c>
      <c r="CS105" s="36">
        <f t="shared" ref="CS105:DZ105" si="52">COUNTIF(CS13,"=1")+COUNTIF(CS23,"=1")+COUNTIF(CS33,"=1")+COUNTIF(CS43,"=1")+COUNTIF(CS53,"=1")+COUNTIF(CS63,"=1")+COUNTIF(CS73,"=1")+COUNTIF(CS83,"=1")+COUNTIF(CS93,"=1")</f>
        <v>0</v>
      </c>
      <c r="CT105" s="36">
        <f t="shared" si="52"/>
        <v>0</v>
      </c>
      <c r="CU105" s="36">
        <f t="shared" si="52"/>
        <v>0</v>
      </c>
      <c r="CV105" s="36">
        <f t="shared" si="52"/>
        <v>0</v>
      </c>
      <c r="CW105" s="36">
        <f t="shared" si="52"/>
        <v>0</v>
      </c>
      <c r="CX105" s="36">
        <f t="shared" si="52"/>
        <v>0</v>
      </c>
      <c r="CY105" s="36">
        <f t="shared" si="52"/>
        <v>0</v>
      </c>
      <c r="CZ105" s="36">
        <f t="shared" si="52"/>
        <v>0</v>
      </c>
      <c r="DA105" s="36">
        <f t="shared" si="52"/>
        <v>0</v>
      </c>
      <c r="DB105" s="36">
        <f t="shared" si="52"/>
        <v>0</v>
      </c>
      <c r="DC105" s="36">
        <f t="shared" si="52"/>
        <v>0</v>
      </c>
      <c r="DD105" s="36">
        <f t="shared" si="52"/>
        <v>0</v>
      </c>
      <c r="DE105" s="36">
        <f t="shared" si="52"/>
        <v>0</v>
      </c>
      <c r="DF105" s="36">
        <f t="shared" si="52"/>
        <v>0</v>
      </c>
      <c r="DG105" s="36">
        <f t="shared" si="52"/>
        <v>0</v>
      </c>
      <c r="DH105" s="36">
        <f t="shared" si="52"/>
        <v>0</v>
      </c>
      <c r="DI105" s="36">
        <f t="shared" si="52"/>
        <v>0</v>
      </c>
      <c r="DJ105" s="36">
        <f t="shared" si="52"/>
        <v>0</v>
      </c>
      <c r="DK105" s="36">
        <f t="shared" si="52"/>
        <v>0</v>
      </c>
      <c r="DL105" s="36">
        <f t="shared" si="52"/>
        <v>0</v>
      </c>
      <c r="DM105" s="36">
        <f t="shared" si="52"/>
        <v>0</v>
      </c>
      <c r="DN105" s="36">
        <f t="shared" si="52"/>
        <v>0</v>
      </c>
      <c r="DO105" s="36">
        <f t="shared" si="52"/>
        <v>0</v>
      </c>
      <c r="DP105" s="36">
        <f t="shared" si="52"/>
        <v>0</v>
      </c>
      <c r="DQ105" s="36">
        <f t="shared" si="52"/>
        <v>0</v>
      </c>
      <c r="DR105" s="36">
        <f t="shared" si="52"/>
        <v>0</v>
      </c>
      <c r="DS105" s="36">
        <f t="shared" si="52"/>
        <v>0</v>
      </c>
      <c r="DT105" s="36">
        <f t="shared" si="52"/>
        <v>0</v>
      </c>
      <c r="DU105" s="36">
        <f t="shared" si="52"/>
        <v>0</v>
      </c>
      <c r="DV105" s="36">
        <f t="shared" si="52"/>
        <v>0</v>
      </c>
      <c r="DW105" s="36">
        <f t="shared" si="52"/>
        <v>0</v>
      </c>
      <c r="DX105" s="36">
        <f t="shared" si="52"/>
        <v>0</v>
      </c>
      <c r="DY105" s="36">
        <f t="shared" si="52"/>
        <v>0</v>
      </c>
      <c r="DZ105" s="36">
        <f t="shared" si="52"/>
        <v>0</v>
      </c>
      <c r="EA105" s="36">
        <f t="shared" ref="EA105:GL105" si="53">COUNTIF(EA13,"=1")+COUNTIF(EA23,"=1")+COUNTIF(EA33,"=1")+COUNTIF(EA43,"=1")+COUNTIF(EA53,"=1")+COUNTIF(EA63,"=1")+COUNTIF(EA73,"=1")+COUNTIF(EA83,"=1")+COUNTIF(EA93,"=1")</f>
        <v>0</v>
      </c>
      <c r="EB105" s="36">
        <f t="shared" si="53"/>
        <v>0</v>
      </c>
      <c r="EC105" s="36">
        <f t="shared" si="53"/>
        <v>0</v>
      </c>
      <c r="ED105" s="36">
        <f t="shared" si="53"/>
        <v>0</v>
      </c>
      <c r="EE105" s="36">
        <f t="shared" si="53"/>
        <v>0</v>
      </c>
      <c r="EF105" s="36">
        <f t="shared" si="53"/>
        <v>0</v>
      </c>
      <c r="EG105" s="36">
        <f t="shared" si="53"/>
        <v>0</v>
      </c>
      <c r="EH105" s="36">
        <f t="shared" si="53"/>
        <v>0</v>
      </c>
      <c r="EI105" s="36">
        <f t="shared" si="53"/>
        <v>0</v>
      </c>
      <c r="EJ105" s="36">
        <f t="shared" si="53"/>
        <v>0</v>
      </c>
      <c r="EK105" s="36">
        <f t="shared" si="53"/>
        <v>0</v>
      </c>
      <c r="EL105" s="36">
        <f t="shared" si="53"/>
        <v>0</v>
      </c>
      <c r="EM105" s="36">
        <f t="shared" si="53"/>
        <v>0</v>
      </c>
      <c r="EN105" s="36">
        <f t="shared" si="53"/>
        <v>0</v>
      </c>
      <c r="EO105" s="36">
        <f t="shared" si="53"/>
        <v>0</v>
      </c>
      <c r="EP105" s="36">
        <f t="shared" si="53"/>
        <v>0</v>
      </c>
      <c r="EQ105" s="36">
        <f t="shared" si="53"/>
        <v>0</v>
      </c>
      <c r="ER105" s="36">
        <f t="shared" si="53"/>
        <v>0</v>
      </c>
      <c r="ES105" s="36">
        <f t="shared" si="53"/>
        <v>0</v>
      </c>
      <c r="ET105" s="36">
        <f t="shared" si="53"/>
        <v>0</v>
      </c>
      <c r="EU105" s="36">
        <f t="shared" si="53"/>
        <v>0</v>
      </c>
      <c r="EV105" s="36">
        <f t="shared" si="53"/>
        <v>0</v>
      </c>
      <c r="EW105" s="36">
        <f t="shared" si="53"/>
        <v>0</v>
      </c>
      <c r="EX105" s="36">
        <f t="shared" si="53"/>
        <v>0</v>
      </c>
      <c r="EY105" s="36">
        <f t="shared" si="53"/>
        <v>0</v>
      </c>
      <c r="EZ105" s="36">
        <f t="shared" si="53"/>
        <v>0</v>
      </c>
      <c r="FA105" s="36">
        <f t="shared" si="53"/>
        <v>0</v>
      </c>
      <c r="FB105" s="36">
        <f t="shared" si="53"/>
        <v>0</v>
      </c>
      <c r="FC105" s="36">
        <f t="shared" si="53"/>
        <v>0</v>
      </c>
      <c r="FD105" s="36">
        <f t="shared" si="53"/>
        <v>0</v>
      </c>
      <c r="FE105" s="36">
        <f t="shared" si="53"/>
        <v>0</v>
      </c>
      <c r="FF105" s="36">
        <f t="shared" si="53"/>
        <v>0</v>
      </c>
      <c r="FG105" s="36">
        <f t="shared" si="53"/>
        <v>0</v>
      </c>
      <c r="FH105" s="36">
        <f t="shared" si="53"/>
        <v>0</v>
      </c>
      <c r="FI105" s="36">
        <f t="shared" si="53"/>
        <v>0</v>
      </c>
      <c r="FJ105" s="36">
        <f t="shared" si="53"/>
        <v>0</v>
      </c>
      <c r="FK105" s="36">
        <f t="shared" si="53"/>
        <v>0</v>
      </c>
      <c r="FL105" s="36">
        <f t="shared" si="53"/>
        <v>0</v>
      </c>
      <c r="FM105" s="36">
        <f t="shared" si="53"/>
        <v>0</v>
      </c>
      <c r="FN105" s="36">
        <f t="shared" si="53"/>
        <v>0</v>
      </c>
      <c r="FO105" s="36">
        <f t="shared" si="53"/>
        <v>0</v>
      </c>
      <c r="FP105" s="36">
        <f t="shared" si="53"/>
        <v>0</v>
      </c>
      <c r="FQ105" s="36">
        <f t="shared" si="53"/>
        <v>0</v>
      </c>
      <c r="FR105" s="36">
        <f t="shared" si="53"/>
        <v>0</v>
      </c>
      <c r="FS105" s="36">
        <f t="shared" si="53"/>
        <v>0</v>
      </c>
      <c r="FT105" s="36">
        <f t="shared" si="53"/>
        <v>0</v>
      </c>
      <c r="FU105" s="36">
        <f t="shared" si="53"/>
        <v>0</v>
      </c>
      <c r="FV105" s="36">
        <f t="shared" si="53"/>
        <v>0</v>
      </c>
      <c r="FW105" s="36">
        <f t="shared" si="53"/>
        <v>0</v>
      </c>
      <c r="FX105" s="36">
        <f t="shared" si="53"/>
        <v>0</v>
      </c>
      <c r="FY105" s="36">
        <f t="shared" si="53"/>
        <v>0</v>
      </c>
      <c r="FZ105" s="36">
        <f t="shared" si="53"/>
        <v>0</v>
      </c>
      <c r="GA105" s="36">
        <f t="shared" si="53"/>
        <v>0</v>
      </c>
      <c r="GB105" s="36">
        <f t="shared" si="53"/>
        <v>0</v>
      </c>
      <c r="GC105" s="36">
        <f t="shared" si="53"/>
        <v>0</v>
      </c>
      <c r="GD105" s="36">
        <f t="shared" si="53"/>
        <v>0</v>
      </c>
      <c r="GE105" s="36">
        <f t="shared" si="53"/>
        <v>0</v>
      </c>
      <c r="GF105" s="36">
        <f t="shared" si="53"/>
        <v>0</v>
      </c>
      <c r="GG105" s="36">
        <f t="shared" si="53"/>
        <v>0</v>
      </c>
      <c r="GH105" s="36">
        <f t="shared" si="53"/>
        <v>0</v>
      </c>
      <c r="GI105" s="36">
        <f t="shared" si="53"/>
        <v>0</v>
      </c>
      <c r="GJ105" s="36">
        <f t="shared" si="53"/>
        <v>0</v>
      </c>
      <c r="GK105" s="36">
        <f t="shared" si="53"/>
        <v>0</v>
      </c>
      <c r="GL105" s="36">
        <f t="shared" si="53"/>
        <v>0</v>
      </c>
      <c r="GM105" s="36">
        <f t="shared" ref="GM105:IQ105" si="54">COUNTIF(GM13,"=1")+COUNTIF(GM23,"=1")+COUNTIF(GM33,"=1")+COUNTIF(GM43,"=1")+COUNTIF(GM53,"=1")+COUNTIF(GM63,"=1")+COUNTIF(GM73,"=1")+COUNTIF(GM83,"=1")+COUNTIF(GM93,"=1")</f>
        <v>0</v>
      </c>
      <c r="GN105" s="36">
        <f t="shared" si="54"/>
        <v>0</v>
      </c>
      <c r="GO105" s="36">
        <f t="shared" si="54"/>
        <v>0</v>
      </c>
      <c r="GP105" s="36">
        <f t="shared" si="54"/>
        <v>0</v>
      </c>
      <c r="GQ105" s="36">
        <f t="shared" si="54"/>
        <v>0</v>
      </c>
      <c r="GR105" s="36">
        <f t="shared" si="54"/>
        <v>0</v>
      </c>
      <c r="GS105" s="36">
        <f t="shared" si="54"/>
        <v>0</v>
      </c>
      <c r="GT105" s="36">
        <f t="shared" si="54"/>
        <v>0</v>
      </c>
      <c r="GU105" s="36">
        <f t="shared" si="54"/>
        <v>0</v>
      </c>
      <c r="GV105" s="36">
        <f t="shared" si="54"/>
        <v>0</v>
      </c>
      <c r="GW105" s="36">
        <f t="shared" si="54"/>
        <v>0</v>
      </c>
      <c r="GX105" s="36">
        <f t="shared" si="54"/>
        <v>0</v>
      </c>
      <c r="GY105" s="36">
        <f t="shared" si="54"/>
        <v>0</v>
      </c>
      <c r="GZ105" s="36">
        <f t="shared" si="54"/>
        <v>0</v>
      </c>
      <c r="HA105" s="36">
        <f t="shared" si="54"/>
        <v>0</v>
      </c>
      <c r="HB105" s="36">
        <f t="shared" si="54"/>
        <v>0</v>
      </c>
      <c r="HC105" s="36">
        <f t="shared" si="54"/>
        <v>0</v>
      </c>
      <c r="HD105" s="36">
        <f t="shared" si="54"/>
        <v>0</v>
      </c>
      <c r="HE105" s="36">
        <f t="shared" si="54"/>
        <v>0</v>
      </c>
      <c r="HF105" s="36">
        <f t="shared" si="54"/>
        <v>0</v>
      </c>
      <c r="HG105" s="36">
        <f t="shared" si="54"/>
        <v>0</v>
      </c>
      <c r="HH105" s="36">
        <f t="shared" si="54"/>
        <v>0</v>
      </c>
      <c r="HI105" s="36">
        <f t="shared" si="54"/>
        <v>0</v>
      </c>
      <c r="HJ105" s="36">
        <f t="shared" si="54"/>
        <v>0</v>
      </c>
      <c r="HK105" s="36">
        <f t="shared" si="54"/>
        <v>0</v>
      </c>
      <c r="HL105" s="36">
        <f t="shared" si="54"/>
        <v>0</v>
      </c>
      <c r="HM105" s="36">
        <f t="shared" si="54"/>
        <v>0</v>
      </c>
      <c r="HN105" s="36">
        <f t="shared" si="54"/>
        <v>0</v>
      </c>
      <c r="HO105" s="36">
        <f t="shared" si="54"/>
        <v>0</v>
      </c>
      <c r="HP105" s="36">
        <f t="shared" si="54"/>
        <v>0</v>
      </c>
      <c r="HQ105" s="36">
        <f t="shared" si="54"/>
        <v>0</v>
      </c>
      <c r="HR105" s="36">
        <f t="shared" si="54"/>
        <v>0</v>
      </c>
      <c r="HS105" s="36">
        <f t="shared" si="54"/>
        <v>0</v>
      </c>
      <c r="HT105" s="36">
        <f t="shared" si="54"/>
        <v>0</v>
      </c>
      <c r="HU105" s="36">
        <f t="shared" si="54"/>
        <v>0</v>
      </c>
      <c r="HV105" s="36">
        <f t="shared" si="54"/>
        <v>0</v>
      </c>
      <c r="HW105" s="36">
        <f t="shared" si="54"/>
        <v>0</v>
      </c>
      <c r="HX105" s="36">
        <f t="shared" si="54"/>
        <v>0</v>
      </c>
      <c r="HY105" s="36">
        <f t="shared" si="54"/>
        <v>0</v>
      </c>
      <c r="HZ105" s="36">
        <f t="shared" si="54"/>
        <v>0</v>
      </c>
      <c r="IA105" s="36">
        <f t="shared" si="54"/>
        <v>0</v>
      </c>
      <c r="IB105" s="36">
        <f t="shared" si="54"/>
        <v>0</v>
      </c>
      <c r="IC105" s="36">
        <f t="shared" si="54"/>
        <v>0</v>
      </c>
      <c r="ID105" s="36">
        <f t="shared" si="54"/>
        <v>0</v>
      </c>
      <c r="IE105" s="36">
        <f t="shared" si="54"/>
        <v>0</v>
      </c>
      <c r="IF105" s="36">
        <f t="shared" si="54"/>
        <v>0</v>
      </c>
      <c r="IG105" s="36">
        <f t="shared" si="54"/>
        <v>0</v>
      </c>
      <c r="IH105" s="36">
        <f t="shared" si="54"/>
        <v>0</v>
      </c>
      <c r="II105" s="36">
        <f t="shared" si="54"/>
        <v>0</v>
      </c>
      <c r="IJ105" s="36">
        <f t="shared" si="54"/>
        <v>0</v>
      </c>
      <c r="IK105" s="36">
        <f t="shared" si="54"/>
        <v>0</v>
      </c>
      <c r="IL105" s="36">
        <f t="shared" si="54"/>
        <v>0</v>
      </c>
      <c r="IM105" s="36">
        <f t="shared" si="54"/>
        <v>0</v>
      </c>
      <c r="IN105" s="36">
        <f t="shared" si="54"/>
        <v>0</v>
      </c>
      <c r="IO105" s="36">
        <f t="shared" si="54"/>
        <v>0</v>
      </c>
      <c r="IP105" s="36">
        <f t="shared" si="54"/>
        <v>0</v>
      </c>
      <c r="IQ105" s="36">
        <f t="shared" si="54"/>
        <v>0</v>
      </c>
      <c r="IR105" s="36"/>
      <c r="IS105" s="36"/>
      <c r="IT105" s="36"/>
      <c r="IU105" s="36"/>
      <c r="IV105" s="36"/>
    </row>
    <row r="106" s="32" customFormat="1" ht="11.25" customHeight="1" spans="1:256">
      <c r="A106" s="35" t="s">
        <v>122</v>
      </c>
      <c r="B106" s="36">
        <f>COUNTIF(B12,"=1")+COUNTIF(B22,"=1")+COUNTIF(B32,"=1")+COUNTIF(B42,"=1")+COUNTIF(B52,"=1")+COUNTIF(B62,"=1")+COUNTIF(B72,"=1")+COUNTIF(B82,"=1")+COUNTIF(B13,"=2")</f>
        <v>0</v>
      </c>
      <c r="C106" s="36">
        <f t="shared" ref="C106:AW106" si="55">COUNTIF(C12,"=1")+COUNTIF(C22,"=1")+COUNTIF(C32,"=1")+COUNTIF(C42,"=1")+COUNTIF(C52,"=1")+COUNTIF(C62,"=1")+COUNTIF(C72,"=1")+COUNTIF(C82,"=1")+COUNTIF(C13,"=2")</f>
        <v>0</v>
      </c>
      <c r="D106" s="36">
        <f t="shared" si="55"/>
        <v>0</v>
      </c>
      <c r="E106" s="36" t="e">
        <f>COUNTIF(#REF!,"=1")+COUNTIF(#REF!,"=1")+COUNTIF(#REF!,"=1")+COUNTIF(#REF!,"=1")+COUNTIF(#REF!,"=1")+COUNTIF(#REF!,"=1")+COUNTIF(#REF!,"=1")+COUNTIF(#REF!,"=1")+COUNTIF(#REF!,"=2")</f>
        <v>#REF!</v>
      </c>
      <c r="F106" s="36" t="e">
        <f>COUNTIF(#REF!,"=1")+COUNTIF(#REF!,"=1")+COUNTIF(#REF!,"=1")+COUNTIF(#REF!,"=1")+COUNTIF(#REF!,"=1")+COUNTIF(#REF!,"=1")+COUNTIF(#REF!,"=1")+COUNTIF(#REF!,"=1")+COUNTIF(#REF!,"=2")</f>
        <v>#REF!</v>
      </c>
      <c r="G106" s="36">
        <f t="shared" si="55"/>
        <v>0</v>
      </c>
      <c r="H106" s="36">
        <f t="shared" si="55"/>
        <v>0</v>
      </c>
      <c r="I106" s="36">
        <f t="shared" si="55"/>
        <v>0</v>
      </c>
      <c r="J106" s="36">
        <f t="shared" si="55"/>
        <v>0</v>
      </c>
      <c r="K106" s="36">
        <f t="shared" si="55"/>
        <v>0</v>
      </c>
      <c r="L106" s="36">
        <f t="shared" si="55"/>
        <v>0</v>
      </c>
      <c r="M106" s="36">
        <f t="shared" si="55"/>
        <v>0</v>
      </c>
      <c r="N106" s="36">
        <f t="shared" si="55"/>
        <v>0</v>
      </c>
      <c r="O106" s="36">
        <f t="shared" si="55"/>
        <v>0</v>
      </c>
      <c r="P106" s="36">
        <f t="shared" si="55"/>
        <v>0</v>
      </c>
      <c r="Q106" s="36">
        <f t="shared" si="55"/>
        <v>0</v>
      </c>
      <c r="R106" s="36">
        <f t="shared" si="55"/>
        <v>0</v>
      </c>
      <c r="S106" s="36">
        <f t="shared" si="55"/>
        <v>0</v>
      </c>
      <c r="T106" s="36">
        <f t="shared" si="55"/>
        <v>0</v>
      </c>
      <c r="U106" s="36">
        <f t="shared" si="55"/>
        <v>0</v>
      </c>
      <c r="V106" s="36">
        <f t="shared" si="55"/>
        <v>0</v>
      </c>
      <c r="W106" s="36">
        <f t="shared" si="55"/>
        <v>0</v>
      </c>
      <c r="X106" s="36">
        <f t="shared" si="55"/>
        <v>0</v>
      </c>
      <c r="Y106" s="36">
        <f t="shared" si="55"/>
        <v>0</v>
      </c>
      <c r="Z106" s="36">
        <f t="shared" si="55"/>
        <v>0</v>
      </c>
      <c r="AA106" s="36">
        <f t="shared" si="55"/>
        <v>0</v>
      </c>
      <c r="AB106" s="36">
        <f t="shared" si="55"/>
        <v>0</v>
      </c>
      <c r="AC106" s="36">
        <f t="shared" si="55"/>
        <v>0</v>
      </c>
      <c r="AD106" s="36">
        <f t="shared" si="55"/>
        <v>0</v>
      </c>
      <c r="AE106" s="36">
        <f t="shared" si="55"/>
        <v>0</v>
      </c>
      <c r="AF106" s="36">
        <f t="shared" si="55"/>
        <v>0</v>
      </c>
      <c r="AG106" s="36">
        <f t="shared" si="55"/>
        <v>0</v>
      </c>
      <c r="AH106" s="36">
        <f t="shared" si="55"/>
        <v>0</v>
      </c>
      <c r="AI106" s="36">
        <f t="shared" si="55"/>
        <v>0</v>
      </c>
      <c r="AJ106" s="36">
        <f t="shared" si="55"/>
        <v>0</v>
      </c>
      <c r="AK106" s="36">
        <f t="shared" si="55"/>
        <v>0</v>
      </c>
      <c r="AL106" s="36">
        <f t="shared" si="55"/>
        <v>0</v>
      </c>
      <c r="AM106" s="36">
        <f t="shared" si="55"/>
        <v>0</v>
      </c>
      <c r="AN106" s="36">
        <f t="shared" si="55"/>
        <v>0</v>
      </c>
      <c r="AO106" s="36">
        <f t="shared" si="55"/>
        <v>0</v>
      </c>
      <c r="AP106" s="36">
        <f t="shared" si="55"/>
        <v>0</v>
      </c>
      <c r="AQ106" s="36">
        <f t="shared" si="55"/>
        <v>0</v>
      </c>
      <c r="AR106" s="36">
        <f t="shared" si="55"/>
        <v>0</v>
      </c>
      <c r="AS106" s="36">
        <f t="shared" si="55"/>
        <v>0</v>
      </c>
      <c r="AT106" s="36">
        <f t="shared" si="55"/>
        <v>0</v>
      </c>
      <c r="AU106" s="36">
        <f t="shared" si="55"/>
        <v>0</v>
      </c>
      <c r="AV106" s="36">
        <f t="shared" si="55"/>
        <v>0</v>
      </c>
      <c r="AW106" s="36">
        <f t="shared" si="55"/>
        <v>0</v>
      </c>
      <c r="AX106" s="36">
        <f t="shared" ref="AX106:CP106" si="56">COUNTIF(AZ12,"=1")+COUNTIF(AZ22,"=1")+COUNTIF(AZ32,"=1")+COUNTIF(AZ42,"=1")+COUNTIF(AZ52,"=1")+COUNTIF(AZ62,"=1")+COUNTIF(AZ72,"=1")+COUNTIF(AZ82,"=1")+COUNTIF(AZ13,"=2")</f>
        <v>0</v>
      </c>
      <c r="AY106" s="36">
        <f t="shared" si="56"/>
        <v>0</v>
      </c>
      <c r="AZ106" s="36" t="e">
        <f>COUNTIF(#REF!,"=1")+COUNTIF(#REF!,"=1")+COUNTIF(#REF!,"=1")+COUNTIF(#REF!,"=1")+COUNTIF(#REF!,"=1")+COUNTIF(#REF!,"=1")+COUNTIF(#REF!,"=1")+COUNTIF(#REF!,"=1")+COUNTIF(#REF!,"=2")</f>
        <v>#REF!</v>
      </c>
      <c r="BA106" s="36">
        <f t="shared" si="56"/>
        <v>0</v>
      </c>
      <c r="BB106" s="36">
        <f t="shared" si="56"/>
        <v>0</v>
      </c>
      <c r="BC106" s="36">
        <f t="shared" si="56"/>
        <v>0</v>
      </c>
      <c r="BD106" s="36">
        <f t="shared" si="56"/>
        <v>0</v>
      </c>
      <c r="BE106" s="36">
        <f t="shared" si="56"/>
        <v>0</v>
      </c>
      <c r="BF106" s="36">
        <f t="shared" si="56"/>
        <v>0</v>
      </c>
      <c r="BG106" s="36">
        <f t="shared" si="56"/>
        <v>0</v>
      </c>
      <c r="BH106" s="36">
        <f t="shared" si="56"/>
        <v>0</v>
      </c>
      <c r="BI106" s="36">
        <f t="shared" si="56"/>
        <v>0</v>
      </c>
      <c r="BJ106" s="36">
        <f t="shared" si="56"/>
        <v>0</v>
      </c>
      <c r="BK106" s="36">
        <f t="shared" si="56"/>
        <v>0</v>
      </c>
      <c r="BL106" s="36">
        <f t="shared" si="56"/>
        <v>0</v>
      </c>
      <c r="BM106" s="36">
        <f t="shared" si="56"/>
        <v>0</v>
      </c>
      <c r="BN106" s="36">
        <f t="shared" si="56"/>
        <v>0</v>
      </c>
      <c r="BO106" s="36">
        <f t="shared" si="56"/>
        <v>0</v>
      </c>
      <c r="BP106" s="36">
        <f t="shared" si="56"/>
        <v>0</v>
      </c>
      <c r="BQ106" s="36">
        <f t="shared" si="56"/>
        <v>0</v>
      </c>
      <c r="BR106" s="36">
        <f t="shared" si="56"/>
        <v>0</v>
      </c>
      <c r="BS106" s="36">
        <f t="shared" si="56"/>
        <v>0</v>
      </c>
      <c r="BT106" s="36">
        <f t="shared" si="56"/>
        <v>0</v>
      </c>
      <c r="BU106" s="36">
        <f>COUNTIF(BB12,"=1")+COUNTIF(BB22,"=1")+COUNTIF(BB32,"=1")+COUNTIF(BB42,"=1")+COUNTIF(BB52,"=1")+COUNTIF(BB62,"=1")+COUNTIF(BB72,"=1")+COUNTIF(BB82,"=1")+COUNTIF(BB13,"=2")</f>
        <v>6</v>
      </c>
      <c r="BV106" s="36">
        <f t="shared" si="56"/>
        <v>0</v>
      </c>
      <c r="BW106" s="36">
        <f t="shared" si="56"/>
        <v>0</v>
      </c>
      <c r="BX106" s="36">
        <f t="shared" si="56"/>
        <v>0</v>
      </c>
      <c r="BY106" s="36">
        <f t="shared" si="56"/>
        <v>0</v>
      </c>
      <c r="BZ106" s="36">
        <f t="shared" si="56"/>
        <v>0</v>
      </c>
      <c r="CA106" s="36">
        <f t="shared" si="56"/>
        <v>0</v>
      </c>
      <c r="CB106" s="36">
        <f t="shared" si="56"/>
        <v>0</v>
      </c>
      <c r="CC106" s="36">
        <f t="shared" si="56"/>
        <v>0</v>
      </c>
      <c r="CD106" s="36">
        <f t="shared" si="56"/>
        <v>0</v>
      </c>
      <c r="CE106" s="36">
        <f t="shared" si="56"/>
        <v>0</v>
      </c>
      <c r="CF106" s="36">
        <f t="shared" si="56"/>
        <v>0</v>
      </c>
      <c r="CG106" s="36">
        <f t="shared" si="56"/>
        <v>0</v>
      </c>
      <c r="CH106" s="36">
        <f t="shared" si="56"/>
        <v>0</v>
      </c>
      <c r="CI106" s="36">
        <f t="shared" si="56"/>
        <v>0</v>
      </c>
      <c r="CJ106" s="36">
        <f t="shared" si="56"/>
        <v>0</v>
      </c>
      <c r="CK106" s="36">
        <f t="shared" si="56"/>
        <v>0</v>
      </c>
      <c r="CL106" s="36">
        <f t="shared" si="56"/>
        <v>0</v>
      </c>
      <c r="CM106" s="36">
        <f t="shared" si="56"/>
        <v>0</v>
      </c>
      <c r="CN106" s="36">
        <f t="shared" si="56"/>
        <v>0</v>
      </c>
      <c r="CO106" s="36">
        <f t="shared" si="56"/>
        <v>0</v>
      </c>
      <c r="CP106" s="36">
        <f t="shared" si="56"/>
        <v>0</v>
      </c>
      <c r="CQ106" s="36" t="e">
        <f>COUNTIF(#REF!,"=1")+COUNTIF(#REF!,"=1")+COUNTIF(#REF!,"=1")+COUNTIF(#REF!,"=1")+COUNTIF(#REF!,"=1")+COUNTIF(#REF!,"=1")+COUNTIF(#REF!,"=1")+COUNTIF(#REF!,"=1")+COUNTIF(#REF!,"=2")</f>
        <v>#REF!</v>
      </c>
      <c r="CR106" s="36" t="e">
        <f>COUNTIF(#REF!,"=1")+COUNTIF(#REF!,"=1")+COUNTIF(#REF!,"=1")+COUNTIF(#REF!,"=1")+COUNTIF(#REF!,"=1")+COUNTIF(#REF!,"=1")+COUNTIF(#REF!,"=1")+COUNTIF(#REF!,"=1")+COUNTIF(#REF!,"=2")</f>
        <v>#REF!</v>
      </c>
      <c r="CS106" s="36">
        <f t="shared" ref="CS106:DZ106" si="57">COUNTIF(CS12,"=1")+COUNTIF(CS22,"=1")+COUNTIF(CS32,"=1")+COUNTIF(CS42,"=1")+COUNTIF(CS52,"=1")+COUNTIF(CS62,"=1")+COUNTIF(CS72,"=1")+COUNTIF(CS82,"=1")+COUNTIF(CS13,"=2")</f>
        <v>0</v>
      </c>
      <c r="CT106" s="36">
        <f t="shared" si="57"/>
        <v>0</v>
      </c>
      <c r="CU106" s="36">
        <f t="shared" si="57"/>
        <v>0</v>
      </c>
      <c r="CV106" s="36">
        <f t="shared" si="57"/>
        <v>0</v>
      </c>
      <c r="CW106" s="36">
        <f t="shared" si="57"/>
        <v>0</v>
      </c>
      <c r="CX106" s="36">
        <f t="shared" si="57"/>
        <v>0</v>
      </c>
      <c r="CY106" s="36">
        <f t="shared" si="57"/>
        <v>0</v>
      </c>
      <c r="CZ106" s="36">
        <f t="shared" si="57"/>
        <v>0</v>
      </c>
      <c r="DA106" s="36">
        <f t="shared" si="57"/>
        <v>0</v>
      </c>
      <c r="DB106" s="36">
        <f t="shared" si="57"/>
        <v>0</v>
      </c>
      <c r="DC106" s="36">
        <f t="shared" si="57"/>
        <v>0</v>
      </c>
      <c r="DD106" s="36">
        <f t="shared" si="57"/>
        <v>0</v>
      </c>
      <c r="DE106" s="36">
        <f t="shared" si="57"/>
        <v>0</v>
      </c>
      <c r="DF106" s="36">
        <f t="shared" si="57"/>
        <v>0</v>
      </c>
      <c r="DG106" s="36">
        <f t="shared" si="57"/>
        <v>0</v>
      </c>
      <c r="DH106" s="36">
        <f t="shared" si="57"/>
        <v>0</v>
      </c>
      <c r="DI106" s="36">
        <f t="shared" si="57"/>
        <v>0</v>
      </c>
      <c r="DJ106" s="36">
        <f t="shared" si="57"/>
        <v>0</v>
      </c>
      <c r="DK106" s="36">
        <f t="shared" si="57"/>
        <v>0</v>
      </c>
      <c r="DL106" s="36">
        <f t="shared" si="57"/>
        <v>0</v>
      </c>
      <c r="DM106" s="36">
        <f t="shared" si="57"/>
        <v>0</v>
      </c>
      <c r="DN106" s="36">
        <f t="shared" si="57"/>
        <v>0</v>
      </c>
      <c r="DO106" s="36">
        <f t="shared" si="57"/>
        <v>0</v>
      </c>
      <c r="DP106" s="36">
        <f t="shared" si="57"/>
        <v>0</v>
      </c>
      <c r="DQ106" s="36">
        <f t="shared" si="57"/>
        <v>0</v>
      </c>
      <c r="DR106" s="36">
        <f t="shared" si="57"/>
        <v>0</v>
      </c>
      <c r="DS106" s="36">
        <f t="shared" si="57"/>
        <v>0</v>
      </c>
      <c r="DT106" s="36">
        <f t="shared" si="57"/>
        <v>0</v>
      </c>
      <c r="DU106" s="36">
        <f t="shared" si="57"/>
        <v>0</v>
      </c>
      <c r="DV106" s="36">
        <f t="shared" si="57"/>
        <v>0</v>
      </c>
      <c r="DW106" s="36">
        <f t="shared" si="57"/>
        <v>0</v>
      </c>
      <c r="DX106" s="36">
        <f t="shared" si="57"/>
        <v>0</v>
      </c>
      <c r="DY106" s="36">
        <f t="shared" si="57"/>
        <v>0</v>
      </c>
      <c r="DZ106" s="36">
        <f t="shared" si="57"/>
        <v>0</v>
      </c>
      <c r="EA106" s="36">
        <f t="shared" ref="EA106:GL106" si="58">COUNTIF(EA12,"=1")+COUNTIF(EA22,"=1")+COUNTIF(EA32,"=1")+COUNTIF(EA42,"=1")+COUNTIF(EA52,"=1")+COUNTIF(EA62,"=1")+COUNTIF(EA72,"=1")+COUNTIF(EA82,"=1")+COUNTIF(EA13,"=2")</f>
        <v>0</v>
      </c>
      <c r="EB106" s="36">
        <f t="shared" si="58"/>
        <v>0</v>
      </c>
      <c r="EC106" s="36">
        <f t="shared" si="58"/>
        <v>0</v>
      </c>
      <c r="ED106" s="36">
        <f t="shared" si="58"/>
        <v>0</v>
      </c>
      <c r="EE106" s="36">
        <f t="shared" si="58"/>
        <v>0</v>
      </c>
      <c r="EF106" s="36">
        <f t="shared" si="58"/>
        <v>0</v>
      </c>
      <c r="EG106" s="36">
        <f t="shared" si="58"/>
        <v>0</v>
      </c>
      <c r="EH106" s="36">
        <f t="shared" si="58"/>
        <v>0</v>
      </c>
      <c r="EI106" s="36">
        <f t="shared" si="58"/>
        <v>0</v>
      </c>
      <c r="EJ106" s="36">
        <f t="shared" si="58"/>
        <v>0</v>
      </c>
      <c r="EK106" s="36">
        <f t="shared" si="58"/>
        <v>0</v>
      </c>
      <c r="EL106" s="36">
        <f t="shared" si="58"/>
        <v>0</v>
      </c>
      <c r="EM106" s="36">
        <f t="shared" si="58"/>
        <v>0</v>
      </c>
      <c r="EN106" s="36">
        <f t="shared" si="58"/>
        <v>0</v>
      </c>
      <c r="EO106" s="36">
        <f t="shared" si="58"/>
        <v>0</v>
      </c>
      <c r="EP106" s="36">
        <f t="shared" si="58"/>
        <v>0</v>
      </c>
      <c r="EQ106" s="36">
        <f t="shared" si="58"/>
        <v>0</v>
      </c>
      <c r="ER106" s="36">
        <f t="shared" si="58"/>
        <v>0</v>
      </c>
      <c r="ES106" s="36">
        <f t="shared" si="58"/>
        <v>0</v>
      </c>
      <c r="ET106" s="36">
        <f t="shared" si="58"/>
        <v>0</v>
      </c>
      <c r="EU106" s="36">
        <f t="shared" si="58"/>
        <v>0</v>
      </c>
      <c r="EV106" s="36">
        <f t="shared" si="58"/>
        <v>0</v>
      </c>
      <c r="EW106" s="36">
        <f t="shared" si="58"/>
        <v>0</v>
      </c>
      <c r="EX106" s="36">
        <f t="shared" si="58"/>
        <v>0</v>
      </c>
      <c r="EY106" s="36">
        <f t="shared" si="58"/>
        <v>0</v>
      </c>
      <c r="EZ106" s="36">
        <f t="shared" si="58"/>
        <v>0</v>
      </c>
      <c r="FA106" s="36">
        <f t="shared" si="58"/>
        <v>0</v>
      </c>
      <c r="FB106" s="36">
        <f t="shared" si="58"/>
        <v>0</v>
      </c>
      <c r="FC106" s="36">
        <f t="shared" si="58"/>
        <v>0</v>
      </c>
      <c r="FD106" s="36">
        <f t="shared" si="58"/>
        <v>0</v>
      </c>
      <c r="FE106" s="36">
        <f t="shared" si="58"/>
        <v>0</v>
      </c>
      <c r="FF106" s="36">
        <f t="shared" si="58"/>
        <v>0</v>
      </c>
      <c r="FG106" s="36">
        <f t="shared" si="58"/>
        <v>0</v>
      </c>
      <c r="FH106" s="36">
        <f t="shared" si="58"/>
        <v>0</v>
      </c>
      <c r="FI106" s="36">
        <f t="shared" si="58"/>
        <v>0</v>
      </c>
      <c r="FJ106" s="36">
        <f t="shared" si="58"/>
        <v>0</v>
      </c>
      <c r="FK106" s="36">
        <f t="shared" si="58"/>
        <v>0</v>
      </c>
      <c r="FL106" s="36">
        <f t="shared" si="58"/>
        <v>0</v>
      </c>
      <c r="FM106" s="36">
        <f t="shared" si="58"/>
        <v>0</v>
      </c>
      <c r="FN106" s="36">
        <f t="shared" si="58"/>
        <v>0</v>
      </c>
      <c r="FO106" s="36">
        <f t="shared" si="58"/>
        <v>0</v>
      </c>
      <c r="FP106" s="36">
        <f t="shared" si="58"/>
        <v>0</v>
      </c>
      <c r="FQ106" s="36">
        <f t="shared" si="58"/>
        <v>0</v>
      </c>
      <c r="FR106" s="36">
        <f t="shared" si="58"/>
        <v>0</v>
      </c>
      <c r="FS106" s="36">
        <f t="shared" si="58"/>
        <v>0</v>
      </c>
      <c r="FT106" s="36">
        <f t="shared" si="58"/>
        <v>0</v>
      </c>
      <c r="FU106" s="36">
        <f t="shared" si="58"/>
        <v>0</v>
      </c>
      <c r="FV106" s="36">
        <f t="shared" si="58"/>
        <v>0</v>
      </c>
      <c r="FW106" s="36">
        <f t="shared" si="58"/>
        <v>0</v>
      </c>
      <c r="FX106" s="36">
        <f t="shared" si="58"/>
        <v>0</v>
      </c>
      <c r="FY106" s="36">
        <f t="shared" si="58"/>
        <v>0</v>
      </c>
      <c r="FZ106" s="36">
        <f t="shared" si="58"/>
        <v>0</v>
      </c>
      <c r="GA106" s="36">
        <f t="shared" si="58"/>
        <v>0</v>
      </c>
      <c r="GB106" s="36">
        <f t="shared" si="58"/>
        <v>0</v>
      </c>
      <c r="GC106" s="36">
        <f t="shared" si="58"/>
        <v>0</v>
      </c>
      <c r="GD106" s="36">
        <f t="shared" si="58"/>
        <v>0</v>
      </c>
      <c r="GE106" s="36">
        <f t="shared" si="58"/>
        <v>0</v>
      </c>
      <c r="GF106" s="36">
        <f t="shared" si="58"/>
        <v>0</v>
      </c>
      <c r="GG106" s="36">
        <f t="shared" si="58"/>
        <v>0</v>
      </c>
      <c r="GH106" s="36">
        <f t="shared" si="58"/>
        <v>0</v>
      </c>
      <c r="GI106" s="36">
        <f t="shared" si="58"/>
        <v>0</v>
      </c>
      <c r="GJ106" s="36">
        <f t="shared" si="58"/>
        <v>0</v>
      </c>
      <c r="GK106" s="36">
        <f t="shared" si="58"/>
        <v>0</v>
      </c>
      <c r="GL106" s="36">
        <f t="shared" si="58"/>
        <v>0</v>
      </c>
      <c r="GM106" s="36">
        <f t="shared" ref="GM106:IQ106" si="59">COUNTIF(GM12,"=1")+COUNTIF(GM22,"=1")+COUNTIF(GM32,"=1")+COUNTIF(GM42,"=1")+COUNTIF(GM52,"=1")+COUNTIF(GM62,"=1")+COUNTIF(GM72,"=1")+COUNTIF(GM82,"=1")+COUNTIF(GM13,"=2")</f>
        <v>0</v>
      </c>
      <c r="GN106" s="36">
        <f t="shared" si="59"/>
        <v>0</v>
      </c>
      <c r="GO106" s="36">
        <f t="shared" si="59"/>
        <v>0</v>
      </c>
      <c r="GP106" s="36">
        <f t="shared" si="59"/>
        <v>0</v>
      </c>
      <c r="GQ106" s="36">
        <f t="shared" si="59"/>
        <v>0</v>
      </c>
      <c r="GR106" s="36">
        <f t="shared" si="59"/>
        <v>0</v>
      </c>
      <c r="GS106" s="36">
        <f t="shared" si="59"/>
        <v>0</v>
      </c>
      <c r="GT106" s="36">
        <f t="shared" si="59"/>
        <v>0</v>
      </c>
      <c r="GU106" s="36">
        <f t="shared" si="59"/>
        <v>0</v>
      </c>
      <c r="GV106" s="36">
        <f t="shared" si="59"/>
        <v>0</v>
      </c>
      <c r="GW106" s="36">
        <f t="shared" si="59"/>
        <v>0</v>
      </c>
      <c r="GX106" s="36">
        <f t="shared" si="59"/>
        <v>0</v>
      </c>
      <c r="GY106" s="36">
        <f t="shared" si="59"/>
        <v>0</v>
      </c>
      <c r="GZ106" s="36">
        <f t="shared" si="59"/>
        <v>0</v>
      </c>
      <c r="HA106" s="36">
        <f t="shared" si="59"/>
        <v>0</v>
      </c>
      <c r="HB106" s="36">
        <f t="shared" si="59"/>
        <v>0</v>
      </c>
      <c r="HC106" s="36">
        <f t="shared" si="59"/>
        <v>0</v>
      </c>
      <c r="HD106" s="36">
        <f t="shared" si="59"/>
        <v>0</v>
      </c>
      <c r="HE106" s="36">
        <f t="shared" si="59"/>
        <v>0</v>
      </c>
      <c r="HF106" s="36">
        <f t="shared" si="59"/>
        <v>0</v>
      </c>
      <c r="HG106" s="36">
        <f t="shared" si="59"/>
        <v>0</v>
      </c>
      <c r="HH106" s="36">
        <f t="shared" si="59"/>
        <v>0</v>
      </c>
      <c r="HI106" s="36">
        <f t="shared" si="59"/>
        <v>0</v>
      </c>
      <c r="HJ106" s="36">
        <f t="shared" si="59"/>
        <v>0</v>
      </c>
      <c r="HK106" s="36">
        <f t="shared" si="59"/>
        <v>0</v>
      </c>
      <c r="HL106" s="36">
        <f t="shared" si="59"/>
        <v>0</v>
      </c>
      <c r="HM106" s="36">
        <f t="shared" si="59"/>
        <v>0</v>
      </c>
      <c r="HN106" s="36">
        <f t="shared" si="59"/>
        <v>0</v>
      </c>
      <c r="HO106" s="36">
        <f t="shared" si="59"/>
        <v>0</v>
      </c>
      <c r="HP106" s="36">
        <f t="shared" si="59"/>
        <v>0</v>
      </c>
      <c r="HQ106" s="36">
        <f t="shared" si="59"/>
        <v>0</v>
      </c>
      <c r="HR106" s="36">
        <f t="shared" si="59"/>
        <v>0</v>
      </c>
      <c r="HS106" s="36">
        <f t="shared" si="59"/>
        <v>0</v>
      </c>
      <c r="HT106" s="36">
        <f t="shared" si="59"/>
        <v>0</v>
      </c>
      <c r="HU106" s="36">
        <f t="shared" si="59"/>
        <v>0</v>
      </c>
      <c r="HV106" s="36">
        <f t="shared" si="59"/>
        <v>0</v>
      </c>
      <c r="HW106" s="36">
        <f t="shared" si="59"/>
        <v>0</v>
      </c>
      <c r="HX106" s="36">
        <f t="shared" si="59"/>
        <v>0</v>
      </c>
      <c r="HY106" s="36">
        <f t="shared" si="59"/>
        <v>0</v>
      </c>
      <c r="HZ106" s="36">
        <f t="shared" si="59"/>
        <v>0</v>
      </c>
      <c r="IA106" s="36">
        <f t="shared" si="59"/>
        <v>0</v>
      </c>
      <c r="IB106" s="36">
        <f t="shared" si="59"/>
        <v>0</v>
      </c>
      <c r="IC106" s="36">
        <f t="shared" si="59"/>
        <v>0</v>
      </c>
      <c r="ID106" s="36">
        <f t="shared" si="59"/>
        <v>0</v>
      </c>
      <c r="IE106" s="36">
        <f t="shared" si="59"/>
        <v>0</v>
      </c>
      <c r="IF106" s="36">
        <f t="shared" si="59"/>
        <v>0</v>
      </c>
      <c r="IG106" s="36">
        <f t="shared" si="59"/>
        <v>0</v>
      </c>
      <c r="IH106" s="36">
        <f t="shared" si="59"/>
        <v>0</v>
      </c>
      <c r="II106" s="36">
        <f t="shared" si="59"/>
        <v>0</v>
      </c>
      <c r="IJ106" s="36">
        <f t="shared" si="59"/>
        <v>0</v>
      </c>
      <c r="IK106" s="36">
        <f t="shared" si="59"/>
        <v>0</v>
      </c>
      <c r="IL106" s="36">
        <f t="shared" si="59"/>
        <v>0</v>
      </c>
      <c r="IM106" s="36">
        <f t="shared" si="59"/>
        <v>0</v>
      </c>
      <c r="IN106" s="36">
        <f t="shared" si="59"/>
        <v>0</v>
      </c>
      <c r="IO106" s="36">
        <f t="shared" si="59"/>
        <v>0</v>
      </c>
      <c r="IP106" s="36">
        <f t="shared" si="59"/>
        <v>0</v>
      </c>
      <c r="IQ106" s="36">
        <f t="shared" si="59"/>
        <v>0</v>
      </c>
      <c r="IR106" s="36"/>
      <c r="IS106" s="36"/>
      <c r="IT106" s="36"/>
      <c r="IU106" s="36"/>
      <c r="IV106" s="36"/>
    </row>
    <row r="107" s="32" customFormat="1" ht="11.25" customHeight="1" spans="1:256">
      <c r="A107" s="35" t="s">
        <v>123</v>
      </c>
      <c r="B107" s="36">
        <f>COUNTIF(B11,"=1")+COUNTIF(B21,"=1")+COUNTIF(B31,"=1")+COUNTIF(B41,"=1")+COUNTIF(B51,"=1")+COUNTIF(B61,"=1")+COUNTIF(B71,"=1")+COUNTIF(B12,"=2")+COUNTIF(B23,"=2")</f>
        <v>0</v>
      </c>
      <c r="C107" s="36">
        <f t="shared" ref="C107:AW107" si="60">COUNTIF(C11,"=1")+COUNTIF(C21,"=1")+COUNTIF(C31,"=1")+COUNTIF(C41,"=1")+COUNTIF(C51,"=1")+COUNTIF(C61,"=1")+COUNTIF(C71,"=1")+COUNTIF(C12,"=2")+COUNTIF(C23,"=2")</f>
        <v>0</v>
      </c>
      <c r="D107" s="36">
        <f t="shared" si="60"/>
        <v>0</v>
      </c>
      <c r="E107" s="36" t="e">
        <f>COUNTIF(#REF!,"=1")+COUNTIF(#REF!,"=1")+COUNTIF(#REF!,"=1")+COUNTIF(#REF!,"=1")+COUNTIF(#REF!,"=1")+COUNTIF(#REF!,"=1")+COUNTIF(#REF!,"=1")+COUNTIF(#REF!,"=2")+COUNTIF(#REF!,"=2")</f>
        <v>#REF!</v>
      </c>
      <c r="F107" s="36" t="e">
        <f>COUNTIF(#REF!,"=1")+COUNTIF(#REF!,"=1")+COUNTIF(#REF!,"=1")+COUNTIF(#REF!,"=1")+COUNTIF(#REF!,"=1")+COUNTIF(#REF!,"=1")+COUNTIF(#REF!,"=1")+COUNTIF(#REF!,"=2")+COUNTIF(#REF!,"=2")</f>
        <v>#REF!</v>
      </c>
      <c r="G107" s="36">
        <f t="shared" si="60"/>
        <v>0</v>
      </c>
      <c r="H107" s="36">
        <f t="shared" si="60"/>
        <v>0</v>
      </c>
      <c r="I107" s="36">
        <f t="shared" si="60"/>
        <v>0</v>
      </c>
      <c r="J107" s="36">
        <f t="shared" si="60"/>
        <v>0</v>
      </c>
      <c r="K107" s="36">
        <f t="shared" si="60"/>
        <v>0</v>
      </c>
      <c r="L107" s="36">
        <f t="shared" si="60"/>
        <v>0</v>
      </c>
      <c r="M107" s="36">
        <f t="shared" si="60"/>
        <v>0</v>
      </c>
      <c r="N107" s="36">
        <f t="shared" si="60"/>
        <v>0</v>
      </c>
      <c r="O107" s="36">
        <f t="shared" si="60"/>
        <v>0</v>
      </c>
      <c r="P107" s="36">
        <f t="shared" si="60"/>
        <v>0</v>
      </c>
      <c r="Q107" s="36">
        <f t="shared" si="60"/>
        <v>0</v>
      </c>
      <c r="R107" s="36">
        <f t="shared" si="60"/>
        <v>0</v>
      </c>
      <c r="S107" s="36">
        <f t="shared" si="60"/>
        <v>0</v>
      </c>
      <c r="T107" s="36">
        <f t="shared" si="60"/>
        <v>0</v>
      </c>
      <c r="U107" s="36">
        <f t="shared" si="60"/>
        <v>0</v>
      </c>
      <c r="V107" s="36">
        <f t="shared" si="60"/>
        <v>0</v>
      </c>
      <c r="W107" s="36">
        <f t="shared" si="60"/>
        <v>0</v>
      </c>
      <c r="X107" s="36">
        <f t="shared" si="60"/>
        <v>0</v>
      </c>
      <c r="Y107" s="36">
        <f t="shared" si="60"/>
        <v>0</v>
      </c>
      <c r="Z107" s="36">
        <f t="shared" si="60"/>
        <v>0</v>
      </c>
      <c r="AA107" s="36">
        <f t="shared" si="60"/>
        <v>0</v>
      </c>
      <c r="AB107" s="36">
        <f t="shared" si="60"/>
        <v>0</v>
      </c>
      <c r="AC107" s="36">
        <f t="shared" si="60"/>
        <v>0</v>
      </c>
      <c r="AD107" s="36">
        <f t="shared" si="60"/>
        <v>0</v>
      </c>
      <c r="AE107" s="36">
        <f t="shared" si="60"/>
        <v>0</v>
      </c>
      <c r="AF107" s="36">
        <f t="shared" si="60"/>
        <v>0</v>
      </c>
      <c r="AG107" s="36">
        <f t="shared" si="60"/>
        <v>0</v>
      </c>
      <c r="AH107" s="36">
        <f t="shared" si="60"/>
        <v>0</v>
      </c>
      <c r="AI107" s="36">
        <f t="shared" si="60"/>
        <v>0</v>
      </c>
      <c r="AJ107" s="36">
        <f t="shared" si="60"/>
        <v>0</v>
      </c>
      <c r="AK107" s="36">
        <f t="shared" si="60"/>
        <v>0</v>
      </c>
      <c r="AL107" s="36">
        <f t="shared" si="60"/>
        <v>0</v>
      </c>
      <c r="AM107" s="36">
        <f t="shared" si="60"/>
        <v>0</v>
      </c>
      <c r="AN107" s="36">
        <f t="shared" si="60"/>
        <v>0</v>
      </c>
      <c r="AO107" s="36">
        <f t="shared" si="60"/>
        <v>0</v>
      </c>
      <c r="AP107" s="36">
        <f t="shared" si="60"/>
        <v>0</v>
      </c>
      <c r="AQ107" s="36">
        <f t="shared" si="60"/>
        <v>0</v>
      </c>
      <c r="AR107" s="36">
        <f t="shared" si="60"/>
        <v>0</v>
      </c>
      <c r="AS107" s="36">
        <f t="shared" si="60"/>
        <v>0</v>
      </c>
      <c r="AT107" s="36">
        <f t="shared" si="60"/>
        <v>0</v>
      </c>
      <c r="AU107" s="36">
        <f t="shared" si="60"/>
        <v>0</v>
      </c>
      <c r="AV107" s="36">
        <f t="shared" si="60"/>
        <v>0</v>
      </c>
      <c r="AW107" s="36">
        <f t="shared" si="60"/>
        <v>0</v>
      </c>
      <c r="AX107" s="36">
        <f t="shared" ref="AX107:CP107" si="61">COUNTIF(AZ11,"=1")+COUNTIF(AZ21,"=1")+COUNTIF(AZ31,"=1")+COUNTIF(AZ41,"=1")+COUNTIF(AZ51,"=1")+COUNTIF(AZ61,"=1")+COUNTIF(AZ71,"=1")+COUNTIF(AZ12,"=2")+COUNTIF(AZ23,"=2")</f>
        <v>0</v>
      </c>
      <c r="AY107" s="36">
        <f t="shared" si="61"/>
        <v>0</v>
      </c>
      <c r="AZ107" s="36" t="e">
        <f>COUNTIF(#REF!,"=1")+COUNTIF(#REF!,"=1")+COUNTIF(#REF!,"=1")+COUNTIF(#REF!,"=1")+COUNTIF(#REF!,"=1")+COUNTIF(#REF!,"=1")+COUNTIF(#REF!,"=1")+COUNTIF(#REF!,"=2")+COUNTIF(#REF!,"=2")</f>
        <v>#REF!</v>
      </c>
      <c r="BA107" s="36">
        <f t="shared" si="61"/>
        <v>0</v>
      </c>
      <c r="BB107" s="36">
        <f t="shared" si="61"/>
        <v>0</v>
      </c>
      <c r="BC107" s="36">
        <f t="shared" si="61"/>
        <v>0</v>
      </c>
      <c r="BD107" s="36">
        <f t="shared" si="61"/>
        <v>0</v>
      </c>
      <c r="BE107" s="36">
        <f t="shared" si="61"/>
        <v>0</v>
      </c>
      <c r="BF107" s="36">
        <f t="shared" si="61"/>
        <v>0</v>
      </c>
      <c r="BG107" s="36">
        <f t="shared" si="61"/>
        <v>0</v>
      </c>
      <c r="BH107" s="36">
        <f t="shared" si="61"/>
        <v>0</v>
      </c>
      <c r="BI107" s="36">
        <f t="shared" si="61"/>
        <v>0</v>
      </c>
      <c r="BJ107" s="36">
        <f t="shared" si="61"/>
        <v>0</v>
      </c>
      <c r="BK107" s="36">
        <f t="shared" si="61"/>
        <v>0</v>
      </c>
      <c r="BL107" s="36">
        <f t="shared" si="61"/>
        <v>0</v>
      </c>
      <c r="BM107" s="36">
        <f t="shared" si="61"/>
        <v>0</v>
      </c>
      <c r="BN107" s="36">
        <f t="shared" si="61"/>
        <v>0</v>
      </c>
      <c r="BO107" s="36">
        <f t="shared" si="61"/>
        <v>0</v>
      </c>
      <c r="BP107" s="36">
        <f t="shared" si="61"/>
        <v>0</v>
      </c>
      <c r="BQ107" s="36">
        <f t="shared" si="61"/>
        <v>0</v>
      </c>
      <c r="BR107" s="36">
        <f t="shared" si="61"/>
        <v>0</v>
      </c>
      <c r="BS107" s="36">
        <f t="shared" si="61"/>
        <v>0</v>
      </c>
      <c r="BT107" s="36">
        <f t="shared" si="61"/>
        <v>0</v>
      </c>
      <c r="BU107" s="36">
        <f>COUNTIF(BB11,"=1")+COUNTIF(BB21,"=1")+COUNTIF(BB31,"=1")+COUNTIF(BB41,"=1")+COUNTIF(BB51,"=1")+COUNTIF(BB61,"=1")+COUNTIF(BB71,"=1")+COUNTIF(BB12,"=2")+COUNTIF(BB23,"=2")</f>
        <v>3</v>
      </c>
      <c r="BV107" s="36">
        <f t="shared" si="61"/>
        <v>0</v>
      </c>
      <c r="BW107" s="36">
        <f t="shared" si="61"/>
        <v>0</v>
      </c>
      <c r="BX107" s="36">
        <f t="shared" si="61"/>
        <v>0</v>
      </c>
      <c r="BY107" s="36">
        <f t="shared" si="61"/>
        <v>0</v>
      </c>
      <c r="BZ107" s="36">
        <f t="shared" si="61"/>
        <v>0</v>
      </c>
      <c r="CA107" s="36">
        <f t="shared" si="61"/>
        <v>0</v>
      </c>
      <c r="CB107" s="36">
        <f t="shared" si="61"/>
        <v>0</v>
      </c>
      <c r="CC107" s="36">
        <f t="shared" si="61"/>
        <v>0</v>
      </c>
      <c r="CD107" s="36">
        <f t="shared" si="61"/>
        <v>0</v>
      </c>
      <c r="CE107" s="36">
        <f t="shared" si="61"/>
        <v>0</v>
      </c>
      <c r="CF107" s="36">
        <f t="shared" si="61"/>
        <v>0</v>
      </c>
      <c r="CG107" s="36">
        <f t="shared" si="61"/>
        <v>0</v>
      </c>
      <c r="CH107" s="36">
        <f t="shared" si="61"/>
        <v>0</v>
      </c>
      <c r="CI107" s="36">
        <f t="shared" si="61"/>
        <v>0</v>
      </c>
      <c r="CJ107" s="36">
        <f t="shared" si="61"/>
        <v>0</v>
      </c>
      <c r="CK107" s="36">
        <f t="shared" si="61"/>
        <v>0</v>
      </c>
      <c r="CL107" s="36">
        <f t="shared" si="61"/>
        <v>0</v>
      </c>
      <c r="CM107" s="36">
        <f t="shared" si="61"/>
        <v>0</v>
      </c>
      <c r="CN107" s="36">
        <f t="shared" si="61"/>
        <v>0</v>
      </c>
      <c r="CO107" s="36">
        <f t="shared" si="61"/>
        <v>0</v>
      </c>
      <c r="CP107" s="36">
        <f t="shared" si="61"/>
        <v>0</v>
      </c>
      <c r="CQ107" s="36" t="e">
        <f>COUNTIF(#REF!,"=1")+COUNTIF(#REF!,"=1")+COUNTIF(#REF!,"=1")+COUNTIF(#REF!,"=1")+COUNTIF(#REF!,"=1")+COUNTIF(#REF!,"=1")+COUNTIF(#REF!,"=1")+COUNTIF(#REF!,"=2")+COUNTIF(#REF!,"=2")</f>
        <v>#REF!</v>
      </c>
      <c r="CR107" s="36" t="e">
        <f>COUNTIF(#REF!,"=1")+COUNTIF(#REF!,"=1")+COUNTIF(#REF!,"=1")+COUNTIF(#REF!,"=1")+COUNTIF(#REF!,"=1")+COUNTIF(#REF!,"=1")+COUNTIF(#REF!,"=1")+COUNTIF(#REF!,"=2")+COUNTIF(#REF!,"=2")</f>
        <v>#REF!</v>
      </c>
      <c r="CS107" s="36">
        <f t="shared" ref="CS107:DZ107" si="62">COUNTIF(CS11,"=1")+COUNTIF(CS21,"=1")+COUNTIF(CS31,"=1")+COUNTIF(CS41,"=1")+COUNTIF(CS51,"=1")+COUNTIF(CS61,"=1")+COUNTIF(CS71,"=1")+COUNTIF(CS12,"=2")+COUNTIF(CS23,"=2")</f>
        <v>0</v>
      </c>
      <c r="CT107" s="36">
        <f t="shared" si="62"/>
        <v>0</v>
      </c>
      <c r="CU107" s="36">
        <f t="shared" si="62"/>
        <v>0</v>
      </c>
      <c r="CV107" s="36">
        <f t="shared" si="62"/>
        <v>0</v>
      </c>
      <c r="CW107" s="36">
        <f t="shared" si="62"/>
        <v>0</v>
      </c>
      <c r="CX107" s="36">
        <f t="shared" si="62"/>
        <v>0</v>
      </c>
      <c r="CY107" s="36">
        <f t="shared" si="62"/>
        <v>0</v>
      </c>
      <c r="CZ107" s="36">
        <f t="shared" si="62"/>
        <v>0</v>
      </c>
      <c r="DA107" s="36">
        <f t="shared" si="62"/>
        <v>0</v>
      </c>
      <c r="DB107" s="36">
        <f t="shared" si="62"/>
        <v>0</v>
      </c>
      <c r="DC107" s="36">
        <f t="shared" si="62"/>
        <v>0</v>
      </c>
      <c r="DD107" s="36">
        <f t="shared" si="62"/>
        <v>0</v>
      </c>
      <c r="DE107" s="36">
        <f t="shared" si="62"/>
        <v>0</v>
      </c>
      <c r="DF107" s="36">
        <f t="shared" si="62"/>
        <v>0</v>
      </c>
      <c r="DG107" s="36">
        <f t="shared" si="62"/>
        <v>0</v>
      </c>
      <c r="DH107" s="36">
        <f t="shared" si="62"/>
        <v>0</v>
      </c>
      <c r="DI107" s="36">
        <f t="shared" si="62"/>
        <v>0</v>
      </c>
      <c r="DJ107" s="36">
        <f t="shared" si="62"/>
        <v>0</v>
      </c>
      <c r="DK107" s="36">
        <f t="shared" si="62"/>
        <v>0</v>
      </c>
      <c r="DL107" s="36">
        <f t="shared" si="62"/>
        <v>0</v>
      </c>
      <c r="DM107" s="36">
        <f t="shared" si="62"/>
        <v>0</v>
      </c>
      <c r="DN107" s="36">
        <f t="shared" si="62"/>
        <v>0</v>
      </c>
      <c r="DO107" s="36">
        <f t="shared" si="62"/>
        <v>0</v>
      </c>
      <c r="DP107" s="36">
        <f t="shared" si="62"/>
        <v>0</v>
      </c>
      <c r="DQ107" s="36">
        <f t="shared" si="62"/>
        <v>0</v>
      </c>
      <c r="DR107" s="36">
        <f t="shared" si="62"/>
        <v>0</v>
      </c>
      <c r="DS107" s="36">
        <f t="shared" si="62"/>
        <v>0</v>
      </c>
      <c r="DT107" s="36">
        <f t="shared" si="62"/>
        <v>0</v>
      </c>
      <c r="DU107" s="36">
        <f t="shared" si="62"/>
        <v>0</v>
      </c>
      <c r="DV107" s="36">
        <f t="shared" si="62"/>
        <v>0</v>
      </c>
      <c r="DW107" s="36">
        <f t="shared" si="62"/>
        <v>0</v>
      </c>
      <c r="DX107" s="36">
        <f t="shared" si="62"/>
        <v>0</v>
      </c>
      <c r="DY107" s="36">
        <f t="shared" si="62"/>
        <v>0</v>
      </c>
      <c r="DZ107" s="36">
        <f t="shared" si="62"/>
        <v>0</v>
      </c>
      <c r="EA107" s="36">
        <f t="shared" ref="EA107:GL107" si="63">COUNTIF(EA11,"=1")+COUNTIF(EA21,"=1")+COUNTIF(EA31,"=1")+COUNTIF(EA41,"=1")+COUNTIF(EA51,"=1")+COUNTIF(EA61,"=1")+COUNTIF(EA71,"=1")+COUNTIF(EA12,"=2")+COUNTIF(EA23,"=2")</f>
        <v>0</v>
      </c>
      <c r="EB107" s="36">
        <f t="shared" si="63"/>
        <v>0</v>
      </c>
      <c r="EC107" s="36">
        <f t="shared" si="63"/>
        <v>0</v>
      </c>
      <c r="ED107" s="36">
        <f t="shared" si="63"/>
        <v>0</v>
      </c>
      <c r="EE107" s="36">
        <f t="shared" si="63"/>
        <v>0</v>
      </c>
      <c r="EF107" s="36">
        <f t="shared" si="63"/>
        <v>0</v>
      </c>
      <c r="EG107" s="36">
        <f t="shared" si="63"/>
        <v>0</v>
      </c>
      <c r="EH107" s="36">
        <f t="shared" si="63"/>
        <v>0</v>
      </c>
      <c r="EI107" s="36">
        <f t="shared" si="63"/>
        <v>0</v>
      </c>
      <c r="EJ107" s="36">
        <f t="shared" si="63"/>
        <v>0</v>
      </c>
      <c r="EK107" s="36">
        <f t="shared" si="63"/>
        <v>0</v>
      </c>
      <c r="EL107" s="36">
        <f t="shared" si="63"/>
        <v>0</v>
      </c>
      <c r="EM107" s="36">
        <f t="shared" si="63"/>
        <v>0</v>
      </c>
      <c r="EN107" s="36">
        <f t="shared" si="63"/>
        <v>0</v>
      </c>
      <c r="EO107" s="36">
        <f t="shared" si="63"/>
        <v>0</v>
      </c>
      <c r="EP107" s="36">
        <f t="shared" si="63"/>
        <v>0</v>
      </c>
      <c r="EQ107" s="36">
        <f t="shared" si="63"/>
        <v>0</v>
      </c>
      <c r="ER107" s="36">
        <f t="shared" si="63"/>
        <v>0</v>
      </c>
      <c r="ES107" s="36">
        <f t="shared" si="63"/>
        <v>0</v>
      </c>
      <c r="ET107" s="36">
        <f t="shared" si="63"/>
        <v>0</v>
      </c>
      <c r="EU107" s="36">
        <f t="shared" si="63"/>
        <v>0</v>
      </c>
      <c r="EV107" s="36">
        <f t="shared" si="63"/>
        <v>0</v>
      </c>
      <c r="EW107" s="36">
        <f t="shared" si="63"/>
        <v>0</v>
      </c>
      <c r="EX107" s="36">
        <f t="shared" si="63"/>
        <v>0</v>
      </c>
      <c r="EY107" s="36">
        <f t="shared" si="63"/>
        <v>0</v>
      </c>
      <c r="EZ107" s="36">
        <f t="shared" si="63"/>
        <v>0</v>
      </c>
      <c r="FA107" s="36">
        <f t="shared" si="63"/>
        <v>0</v>
      </c>
      <c r="FB107" s="36">
        <f t="shared" si="63"/>
        <v>0</v>
      </c>
      <c r="FC107" s="36">
        <f t="shared" si="63"/>
        <v>0</v>
      </c>
      <c r="FD107" s="36">
        <f t="shared" si="63"/>
        <v>0</v>
      </c>
      <c r="FE107" s="36">
        <f t="shared" si="63"/>
        <v>0</v>
      </c>
      <c r="FF107" s="36">
        <f t="shared" si="63"/>
        <v>0</v>
      </c>
      <c r="FG107" s="36">
        <f t="shared" si="63"/>
        <v>0</v>
      </c>
      <c r="FH107" s="36">
        <f t="shared" si="63"/>
        <v>0</v>
      </c>
      <c r="FI107" s="36">
        <f t="shared" si="63"/>
        <v>0</v>
      </c>
      <c r="FJ107" s="36">
        <f t="shared" si="63"/>
        <v>0</v>
      </c>
      <c r="FK107" s="36">
        <f t="shared" si="63"/>
        <v>0</v>
      </c>
      <c r="FL107" s="36">
        <f t="shared" si="63"/>
        <v>0</v>
      </c>
      <c r="FM107" s="36">
        <f t="shared" si="63"/>
        <v>0</v>
      </c>
      <c r="FN107" s="36">
        <f t="shared" si="63"/>
        <v>0</v>
      </c>
      <c r="FO107" s="36">
        <f t="shared" si="63"/>
        <v>0</v>
      </c>
      <c r="FP107" s="36">
        <f t="shared" si="63"/>
        <v>0</v>
      </c>
      <c r="FQ107" s="36">
        <f t="shared" si="63"/>
        <v>0</v>
      </c>
      <c r="FR107" s="36">
        <f t="shared" si="63"/>
        <v>0</v>
      </c>
      <c r="FS107" s="36">
        <f t="shared" si="63"/>
        <v>0</v>
      </c>
      <c r="FT107" s="36">
        <f t="shared" si="63"/>
        <v>0</v>
      </c>
      <c r="FU107" s="36">
        <f t="shared" si="63"/>
        <v>0</v>
      </c>
      <c r="FV107" s="36">
        <f t="shared" si="63"/>
        <v>0</v>
      </c>
      <c r="FW107" s="36">
        <f t="shared" si="63"/>
        <v>0</v>
      </c>
      <c r="FX107" s="36">
        <f t="shared" si="63"/>
        <v>0</v>
      </c>
      <c r="FY107" s="36">
        <f t="shared" si="63"/>
        <v>0</v>
      </c>
      <c r="FZ107" s="36">
        <f t="shared" si="63"/>
        <v>0</v>
      </c>
      <c r="GA107" s="36">
        <f t="shared" si="63"/>
        <v>0</v>
      </c>
      <c r="GB107" s="36">
        <f t="shared" si="63"/>
        <v>0</v>
      </c>
      <c r="GC107" s="36">
        <f t="shared" si="63"/>
        <v>0</v>
      </c>
      <c r="GD107" s="36">
        <f t="shared" si="63"/>
        <v>0</v>
      </c>
      <c r="GE107" s="36">
        <f t="shared" si="63"/>
        <v>0</v>
      </c>
      <c r="GF107" s="36">
        <f t="shared" si="63"/>
        <v>0</v>
      </c>
      <c r="GG107" s="36">
        <f t="shared" si="63"/>
        <v>0</v>
      </c>
      <c r="GH107" s="36">
        <f t="shared" si="63"/>
        <v>0</v>
      </c>
      <c r="GI107" s="36">
        <f t="shared" si="63"/>
        <v>0</v>
      </c>
      <c r="GJ107" s="36">
        <f t="shared" si="63"/>
        <v>0</v>
      </c>
      <c r="GK107" s="36">
        <f t="shared" si="63"/>
        <v>0</v>
      </c>
      <c r="GL107" s="36">
        <f t="shared" si="63"/>
        <v>0</v>
      </c>
      <c r="GM107" s="36">
        <f t="shared" ref="GM107:IQ107" si="64">COUNTIF(GM11,"=1")+COUNTIF(GM21,"=1")+COUNTIF(GM31,"=1")+COUNTIF(GM41,"=1")+COUNTIF(GM51,"=1")+COUNTIF(GM61,"=1")+COUNTIF(GM71,"=1")+COUNTIF(GM12,"=2")+COUNTIF(GM23,"=2")</f>
        <v>0</v>
      </c>
      <c r="GN107" s="36">
        <f t="shared" si="64"/>
        <v>0</v>
      </c>
      <c r="GO107" s="36">
        <f t="shared" si="64"/>
        <v>0</v>
      </c>
      <c r="GP107" s="36">
        <f t="shared" si="64"/>
        <v>0</v>
      </c>
      <c r="GQ107" s="36">
        <f t="shared" si="64"/>
        <v>0</v>
      </c>
      <c r="GR107" s="36">
        <f t="shared" si="64"/>
        <v>0</v>
      </c>
      <c r="GS107" s="36">
        <f t="shared" si="64"/>
        <v>0</v>
      </c>
      <c r="GT107" s="36">
        <f t="shared" si="64"/>
        <v>0</v>
      </c>
      <c r="GU107" s="36">
        <f t="shared" si="64"/>
        <v>0</v>
      </c>
      <c r="GV107" s="36">
        <f t="shared" si="64"/>
        <v>0</v>
      </c>
      <c r="GW107" s="36">
        <f t="shared" si="64"/>
        <v>0</v>
      </c>
      <c r="GX107" s="36">
        <f t="shared" si="64"/>
        <v>0</v>
      </c>
      <c r="GY107" s="36">
        <f t="shared" si="64"/>
        <v>0</v>
      </c>
      <c r="GZ107" s="36">
        <f t="shared" si="64"/>
        <v>0</v>
      </c>
      <c r="HA107" s="36">
        <f t="shared" si="64"/>
        <v>0</v>
      </c>
      <c r="HB107" s="36">
        <f t="shared" si="64"/>
        <v>0</v>
      </c>
      <c r="HC107" s="36">
        <f t="shared" si="64"/>
        <v>0</v>
      </c>
      <c r="HD107" s="36">
        <f t="shared" si="64"/>
        <v>0</v>
      </c>
      <c r="HE107" s="36">
        <f t="shared" si="64"/>
        <v>0</v>
      </c>
      <c r="HF107" s="36">
        <f t="shared" si="64"/>
        <v>0</v>
      </c>
      <c r="HG107" s="36">
        <f t="shared" si="64"/>
        <v>0</v>
      </c>
      <c r="HH107" s="36">
        <f t="shared" si="64"/>
        <v>0</v>
      </c>
      <c r="HI107" s="36">
        <f t="shared" si="64"/>
        <v>0</v>
      </c>
      <c r="HJ107" s="36">
        <f t="shared" si="64"/>
        <v>0</v>
      </c>
      <c r="HK107" s="36">
        <f t="shared" si="64"/>
        <v>0</v>
      </c>
      <c r="HL107" s="36">
        <f t="shared" si="64"/>
        <v>0</v>
      </c>
      <c r="HM107" s="36">
        <f t="shared" si="64"/>
        <v>0</v>
      </c>
      <c r="HN107" s="36">
        <f t="shared" si="64"/>
        <v>0</v>
      </c>
      <c r="HO107" s="36">
        <f t="shared" si="64"/>
        <v>0</v>
      </c>
      <c r="HP107" s="36">
        <f t="shared" si="64"/>
        <v>0</v>
      </c>
      <c r="HQ107" s="36">
        <f t="shared" si="64"/>
        <v>0</v>
      </c>
      <c r="HR107" s="36">
        <f t="shared" si="64"/>
        <v>0</v>
      </c>
      <c r="HS107" s="36">
        <f t="shared" si="64"/>
        <v>0</v>
      </c>
      <c r="HT107" s="36">
        <f t="shared" si="64"/>
        <v>0</v>
      </c>
      <c r="HU107" s="36">
        <f t="shared" si="64"/>
        <v>0</v>
      </c>
      <c r="HV107" s="36">
        <f t="shared" si="64"/>
        <v>0</v>
      </c>
      <c r="HW107" s="36">
        <f t="shared" si="64"/>
        <v>0</v>
      </c>
      <c r="HX107" s="36">
        <f t="shared" si="64"/>
        <v>0</v>
      </c>
      <c r="HY107" s="36">
        <f t="shared" si="64"/>
        <v>0</v>
      </c>
      <c r="HZ107" s="36">
        <f t="shared" si="64"/>
        <v>0</v>
      </c>
      <c r="IA107" s="36">
        <f t="shared" si="64"/>
        <v>0</v>
      </c>
      <c r="IB107" s="36">
        <f t="shared" si="64"/>
        <v>0</v>
      </c>
      <c r="IC107" s="36">
        <f t="shared" si="64"/>
        <v>0</v>
      </c>
      <c r="ID107" s="36">
        <f t="shared" si="64"/>
        <v>0</v>
      </c>
      <c r="IE107" s="36">
        <f t="shared" si="64"/>
        <v>0</v>
      </c>
      <c r="IF107" s="36">
        <f t="shared" si="64"/>
        <v>0</v>
      </c>
      <c r="IG107" s="36">
        <f t="shared" si="64"/>
        <v>0</v>
      </c>
      <c r="IH107" s="36">
        <f t="shared" si="64"/>
        <v>0</v>
      </c>
      <c r="II107" s="36">
        <f t="shared" si="64"/>
        <v>0</v>
      </c>
      <c r="IJ107" s="36">
        <f t="shared" si="64"/>
        <v>0</v>
      </c>
      <c r="IK107" s="36">
        <f t="shared" si="64"/>
        <v>0</v>
      </c>
      <c r="IL107" s="36">
        <f t="shared" si="64"/>
        <v>0</v>
      </c>
      <c r="IM107" s="36">
        <f t="shared" si="64"/>
        <v>0</v>
      </c>
      <c r="IN107" s="36">
        <f t="shared" si="64"/>
        <v>0</v>
      </c>
      <c r="IO107" s="36">
        <f t="shared" si="64"/>
        <v>0</v>
      </c>
      <c r="IP107" s="36">
        <f t="shared" si="64"/>
        <v>0</v>
      </c>
      <c r="IQ107" s="36">
        <f t="shared" si="64"/>
        <v>0</v>
      </c>
      <c r="IR107" s="36"/>
      <c r="IS107" s="36"/>
      <c r="IT107" s="36"/>
      <c r="IU107" s="36"/>
      <c r="IV107" s="36"/>
    </row>
    <row r="108" s="32" customFormat="1" ht="11.25" customHeight="1" spans="1:256">
      <c r="A108" s="35" t="s">
        <v>124</v>
      </c>
      <c r="B108" s="36">
        <f>COUNTIF(B10,"=1")+COUNTIF(B20,"=1")+COUNTIF(B30,"=1")+COUNTIF(B40,"=1")+COUNTIF(B50,"=1")+COUNTIF(B60,"=1")+COUNTIF(B11,"=2")+COUNTIF(B22,"=2")+COUNTIF(B33,"=2")</f>
        <v>0</v>
      </c>
      <c r="C108" s="36">
        <f t="shared" ref="C108:AW108" si="65">COUNTIF(C10,"=1")+COUNTIF(C20,"=1")+COUNTIF(C30,"=1")+COUNTIF(C40,"=1")+COUNTIF(C50,"=1")+COUNTIF(C60,"=1")+COUNTIF(C11,"=2")+COUNTIF(C22,"=2")+COUNTIF(C33,"=2")</f>
        <v>0</v>
      </c>
      <c r="D108" s="36">
        <f t="shared" si="65"/>
        <v>0</v>
      </c>
      <c r="E108" s="36" t="e">
        <f>COUNTIF(#REF!,"=1")+COUNTIF(#REF!,"=1")+COUNTIF(#REF!,"=1")+COUNTIF(#REF!,"=1")+COUNTIF(#REF!,"=1")+COUNTIF(#REF!,"=1")+COUNTIF(#REF!,"=2")+COUNTIF(#REF!,"=2")+COUNTIF(#REF!,"=2")</f>
        <v>#REF!</v>
      </c>
      <c r="F108" s="36" t="e">
        <f>COUNTIF(#REF!,"=1")+COUNTIF(#REF!,"=1")+COUNTIF(#REF!,"=1")+COUNTIF(#REF!,"=1")+COUNTIF(#REF!,"=1")+COUNTIF(#REF!,"=1")+COUNTIF(#REF!,"=2")+COUNTIF(#REF!,"=2")+COUNTIF(#REF!,"=2")</f>
        <v>#REF!</v>
      </c>
      <c r="G108" s="36">
        <f t="shared" si="65"/>
        <v>0</v>
      </c>
      <c r="H108" s="36">
        <f t="shared" si="65"/>
        <v>0</v>
      </c>
      <c r="I108" s="36">
        <f t="shared" si="65"/>
        <v>0</v>
      </c>
      <c r="J108" s="36">
        <f t="shared" si="65"/>
        <v>0</v>
      </c>
      <c r="K108" s="36">
        <f t="shared" si="65"/>
        <v>0</v>
      </c>
      <c r="L108" s="36">
        <f t="shared" si="65"/>
        <v>0</v>
      </c>
      <c r="M108" s="36">
        <f t="shared" si="65"/>
        <v>0</v>
      </c>
      <c r="N108" s="36">
        <f t="shared" si="65"/>
        <v>0</v>
      </c>
      <c r="O108" s="36">
        <f t="shared" si="65"/>
        <v>0</v>
      </c>
      <c r="P108" s="36">
        <f t="shared" si="65"/>
        <v>0</v>
      </c>
      <c r="Q108" s="36">
        <f t="shared" si="65"/>
        <v>0</v>
      </c>
      <c r="R108" s="36">
        <f t="shared" si="65"/>
        <v>0</v>
      </c>
      <c r="S108" s="36">
        <f t="shared" si="65"/>
        <v>0</v>
      </c>
      <c r="T108" s="36">
        <f t="shared" si="65"/>
        <v>0</v>
      </c>
      <c r="U108" s="36">
        <f t="shared" si="65"/>
        <v>0</v>
      </c>
      <c r="V108" s="36">
        <f t="shared" si="65"/>
        <v>0</v>
      </c>
      <c r="W108" s="36">
        <f t="shared" si="65"/>
        <v>0</v>
      </c>
      <c r="X108" s="36">
        <f t="shared" si="65"/>
        <v>0</v>
      </c>
      <c r="Y108" s="36">
        <f t="shared" si="65"/>
        <v>0</v>
      </c>
      <c r="Z108" s="36">
        <f t="shared" si="65"/>
        <v>0</v>
      </c>
      <c r="AA108" s="36">
        <f t="shared" si="65"/>
        <v>0</v>
      </c>
      <c r="AB108" s="36">
        <f t="shared" si="65"/>
        <v>0</v>
      </c>
      <c r="AC108" s="36">
        <f t="shared" si="65"/>
        <v>0</v>
      </c>
      <c r="AD108" s="36">
        <f t="shared" si="65"/>
        <v>0</v>
      </c>
      <c r="AE108" s="36">
        <f t="shared" si="65"/>
        <v>0</v>
      </c>
      <c r="AF108" s="36">
        <f t="shared" si="65"/>
        <v>0</v>
      </c>
      <c r="AG108" s="36">
        <f t="shared" si="65"/>
        <v>0</v>
      </c>
      <c r="AH108" s="36">
        <f t="shared" si="65"/>
        <v>0</v>
      </c>
      <c r="AI108" s="36">
        <f t="shared" si="65"/>
        <v>0</v>
      </c>
      <c r="AJ108" s="36">
        <f t="shared" si="65"/>
        <v>0</v>
      </c>
      <c r="AK108" s="36">
        <f t="shared" si="65"/>
        <v>0</v>
      </c>
      <c r="AL108" s="36">
        <f t="shared" si="65"/>
        <v>0</v>
      </c>
      <c r="AM108" s="36">
        <f t="shared" si="65"/>
        <v>0</v>
      </c>
      <c r="AN108" s="36">
        <f t="shared" si="65"/>
        <v>0</v>
      </c>
      <c r="AO108" s="36">
        <f t="shared" si="65"/>
        <v>0</v>
      </c>
      <c r="AP108" s="36">
        <f t="shared" si="65"/>
        <v>0</v>
      </c>
      <c r="AQ108" s="36">
        <f t="shared" si="65"/>
        <v>0</v>
      </c>
      <c r="AR108" s="36">
        <f t="shared" si="65"/>
        <v>0</v>
      </c>
      <c r="AS108" s="36">
        <f t="shared" si="65"/>
        <v>0</v>
      </c>
      <c r="AT108" s="36">
        <f t="shared" si="65"/>
        <v>0</v>
      </c>
      <c r="AU108" s="36">
        <f t="shared" si="65"/>
        <v>0</v>
      </c>
      <c r="AV108" s="36">
        <f t="shared" si="65"/>
        <v>0</v>
      </c>
      <c r="AW108" s="36">
        <f t="shared" si="65"/>
        <v>0</v>
      </c>
      <c r="AX108" s="36">
        <f t="shared" ref="AX108:CP108" si="66">COUNTIF(AZ10,"=1")+COUNTIF(AZ20,"=1")+COUNTIF(AZ30,"=1")+COUNTIF(AZ40,"=1")+COUNTIF(AZ50,"=1")+COUNTIF(AZ60,"=1")+COUNTIF(AZ11,"=2")+COUNTIF(AZ22,"=2")+COUNTIF(AZ33,"=2")</f>
        <v>0</v>
      </c>
      <c r="AY108" s="36">
        <f t="shared" si="66"/>
        <v>0</v>
      </c>
      <c r="AZ108" s="36" t="e">
        <f>COUNTIF(#REF!,"=1")+COUNTIF(#REF!,"=1")+COUNTIF(#REF!,"=1")+COUNTIF(#REF!,"=1")+COUNTIF(#REF!,"=1")+COUNTIF(#REF!,"=1")+COUNTIF(#REF!,"=2")+COUNTIF(#REF!,"=2")+COUNTIF(#REF!,"=2")</f>
        <v>#REF!</v>
      </c>
      <c r="BA108" s="36">
        <f t="shared" si="66"/>
        <v>0</v>
      </c>
      <c r="BB108" s="36">
        <f t="shared" si="66"/>
        <v>0</v>
      </c>
      <c r="BC108" s="36">
        <f t="shared" si="66"/>
        <v>0</v>
      </c>
      <c r="BD108" s="36">
        <f t="shared" si="66"/>
        <v>0</v>
      </c>
      <c r="BE108" s="36">
        <f t="shared" si="66"/>
        <v>0</v>
      </c>
      <c r="BF108" s="36">
        <f t="shared" si="66"/>
        <v>0</v>
      </c>
      <c r="BG108" s="36">
        <f t="shared" si="66"/>
        <v>0</v>
      </c>
      <c r="BH108" s="36">
        <f t="shared" si="66"/>
        <v>0</v>
      </c>
      <c r="BI108" s="36">
        <f t="shared" si="66"/>
        <v>0</v>
      </c>
      <c r="BJ108" s="36">
        <f t="shared" si="66"/>
        <v>0</v>
      </c>
      <c r="BK108" s="36">
        <f t="shared" si="66"/>
        <v>0</v>
      </c>
      <c r="BL108" s="36">
        <f t="shared" si="66"/>
        <v>0</v>
      </c>
      <c r="BM108" s="36">
        <f t="shared" si="66"/>
        <v>0</v>
      </c>
      <c r="BN108" s="36">
        <f t="shared" si="66"/>
        <v>0</v>
      </c>
      <c r="BO108" s="36">
        <f t="shared" si="66"/>
        <v>0</v>
      </c>
      <c r="BP108" s="36">
        <f t="shared" si="66"/>
        <v>0</v>
      </c>
      <c r="BQ108" s="36">
        <f t="shared" si="66"/>
        <v>0</v>
      </c>
      <c r="BR108" s="36">
        <f t="shared" si="66"/>
        <v>0</v>
      </c>
      <c r="BS108" s="36">
        <f t="shared" si="66"/>
        <v>0</v>
      </c>
      <c r="BT108" s="36">
        <f t="shared" si="66"/>
        <v>0</v>
      </c>
      <c r="BU108" s="36">
        <f>COUNTIF(BB10,"=1")+COUNTIF(BB20,"=1")+COUNTIF(BB30,"=1")+COUNTIF(BB40,"=1")+COUNTIF(BB50,"=1")+COUNTIF(BB60,"=1")+COUNTIF(BB11,"=2")+COUNTIF(BB22,"=2")+COUNTIF(BB33,"=2")</f>
        <v>5</v>
      </c>
      <c r="BV108" s="36">
        <f t="shared" si="66"/>
        <v>0</v>
      </c>
      <c r="BW108" s="36">
        <f t="shared" si="66"/>
        <v>0</v>
      </c>
      <c r="BX108" s="36">
        <f t="shared" si="66"/>
        <v>0</v>
      </c>
      <c r="BY108" s="36">
        <f t="shared" si="66"/>
        <v>0</v>
      </c>
      <c r="BZ108" s="36">
        <f t="shared" si="66"/>
        <v>0</v>
      </c>
      <c r="CA108" s="36">
        <f t="shared" si="66"/>
        <v>0</v>
      </c>
      <c r="CB108" s="36">
        <f t="shared" si="66"/>
        <v>0</v>
      </c>
      <c r="CC108" s="36">
        <f t="shared" si="66"/>
        <v>0</v>
      </c>
      <c r="CD108" s="36">
        <f t="shared" si="66"/>
        <v>0</v>
      </c>
      <c r="CE108" s="36">
        <f t="shared" si="66"/>
        <v>0</v>
      </c>
      <c r="CF108" s="36">
        <f t="shared" si="66"/>
        <v>0</v>
      </c>
      <c r="CG108" s="36">
        <f t="shared" si="66"/>
        <v>0</v>
      </c>
      <c r="CH108" s="36">
        <f t="shared" si="66"/>
        <v>0</v>
      </c>
      <c r="CI108" s="36">
        <f t="shared" si="66"/>
        <v>0</v>
      </c>
      <c r="CJ108" s="36">
        <f t="shared" si="66"/>
        <v>0</v>
      </c>
      <c r="CK108" s="36">
        <f t="shared" si="66"/>
        <v>0</v>
      </c>
      <c r="CL108" s="36">
        <f t="shared" si="66"/>
        <v>0</v>
      </c>
      <c r="CM108" s="36">
        <f t="shared" si="66"/>
        <v>0</v>
      </c>
      <c r="CN108" s="36">
        <f t="shared" si="66"/>
        <v>0</v>
      </c>
      <c r="CO108" s="36">
        <f t="shared" si="66"/>
        <v>0</v>
      </c>
      <c r="CP108" s="36">
        <f t="shared" si="66"/>
        <v>0</v>
      </c>
      <c r="CQ108" s="36" t="e">
        <f>COUNTIF(#REF!,"=1")+COUNTIF(#REF!,"=1")+COUNTIF(#REF!,"=1")+COUNTIF(#REF!,"=1")+COUNTIF(#REF!,"=1")+COUNTIF(#REF!,"=1")+COUNTIF(#REF!,"=2")+COUNTIF(#REF!,"=2")+COUNTIF(#REF!,"=2")</f>
        <v>#REF!</v>
      </c>
      <c r="CR108" s="36" t="e">
        <f>COUNTIF(#REF!,"=1")+COUNTIF(#REF!,"=1")+COUNTIF(#REF!,"=1")+COUNTIF(#REF!,"=1")+COUNTIF(#REF!,"=1")+COUNTIF(#REF!,"=1")+COUNTIF(#REF!,"=2")+COUNTIF(#REF!,"=2")+COUNTIF(#REF!,"=2")</f>
        <v>#REF!</v>
      </c>
      <c r="CS108" s="36">
        <f t="shared" ref="CS108:DZ108" si="67">COUNTIF(CS10,"=1")+COUNTIF(CS20,"=1")+COUNTIF(CS30,"=1")+COUNTIF(CS40,"=1")+COUNTIF(CS50,"=1")+COUNTIF(CS60,"=1")+COUNTIF(CS11,"=2")+COUNTIF(CS22,"=2")+COUNTIF(CS33,"=2")</f>
        <v>0</v>
      </c>
      <c r="CT108" s="36">
        <f t="shared" si="67"/>
        <v>0</v>
      </c>
      <c r="CU108" s="36">
        <f t="shared" si="67"/>
        <v>0</v>
      </c>
      <c r="CV108" s="36">
        <f t="shared" si="67"/>
        <v>0</v>
      </c>
      <c r="CW108" s="36">
        <f t="shared" si="67"/>
        <v>0</v>
      </c>
      <c r="CX108" s="36">
        <f t="shared" si="67"/>
        <v>0</v>
      </c>
      <c r="CY108" s="36">
        <f t="shared" si="67"/>
        <v>0</v>
      </c>
      <c r="CZ108" s="36">
        <f t="shared" si="67"/>
        <v>0</v>
      </c>
      <c r="DA108" s="36">
        <f t="shared" si="67"/>
        <v>0</v>
      </c>
      <c r="DB108" s="36">
        <f t="shared" si="67"/>
        <v>0</v>
      </c>
      <c r="DC108" s="36">
        <f t="shared" si="67"/>
        <v>0</v>
      </c>
      <c r="DD108" s="36">
        <f t="shared" si="67"/>
        <v>0</v>
      </c>
      <c r="DE108" s="36">
        <f t="shared" si="67"/>
        <v>0</v>
      </c>
      <c r="DF108" s="36">
        <f t="shared" si="67"/>
        <v>0</v>
      </c>
      <c r="DG108" s="36">
        <f t="shared" si="67"/>
        <v>0</v>
      </c>
      <c r="DH108" s="36">
        <f t="shared" si="67"/>
        <v>0</v>
      </c>
      <c r="DI108" s="36">
        <f t="shared" si="67"/>
        <v>0</v>
      </c>
      <c r="DJ108" s="36">
        <f t="shared" si="67"/>
        <v>0</v>
      </c>
      <c r="DK108" s="36">
        <f t="shared" si="67"/>
        <v>0</v>
      </c>
      <c r="DL108" s="36">
        <f t="shared" si="67"/>
        <v>0</v>
      </c>
      <c r="DM108" s="36">
        <f t="shared" si="67"/>
        <v>0</v>
      </c>
      <c r="DN108" s="36">
        <f t="shared" si="67"/>
        <v>0</v>
      </c>
      <c r="DO108" s="36">
        <f t="shared" si="67"/>
        <v>0</v>
      </c>
      <c r="DP108" s="36">
        <f t="shared" si="67"/>
        <v>0</v>
      </c>
      <c r="DQ108" s="36">
        <f t="shared" si="67"/>
        <v>0</v>
      </c>
      <c r="DR108" s="36">
        <f t="shared" si="67"/>
        <v>0</v>
      </c>
      <c r="DS108" s="36">
        <f t="shared" si="67"/>
        <v>0</v>
      </c>
      <c r="DT108" s="36">
        <f t="shared" si="67"/>
        <v>0</v>
      </c>
      <c r="DU108" s="36">
        <f t="shared" si="67"/>
        <v>0</v>
      </c>
      <c r="DV108" s="36">
        <f t="shared" si="67"/>
        <v>0</v>
      </c>
      <c r="DW108" s="36">
        <f t="shared" si="67"/>
        <v>0</v>
      </c>
      <c r="DX108" s="36">
        <f t="shared" si="67"/>
        <v>0</v>
      </c>
      <c r="DY108" s="36">
        <f t="shared" si="67"/>
        <v>0</v>
      </c>
      <c r="DZ108" s="36">
        <f t="shared" si="67"/>
        <v>0</v>
      </c>
      <c r="EA108" s="36">
        <f t="shared" ref="EA108:GL108" si="68">COUNTIF(EA10,"=1")+COUNTIF(EA20,"=1")+COUNTIF(EA30,"=1")+COUNTIF(EA40,"=1")+COUNTIF(EA50,"=1")+COUNTIF(EA60,"=1")+COUNTIF(EA11,"=2")+COUNTIF(EA22,"=2")+COUNTIF(EA33,"=2")</f>
        <v>0</v>
      </c>
      <c r="EB108" s="36">
        <f t="shared" si="68"/>
        <v>0</v>
      </c>
      <c r="EC108" s="36">
        <f t="shared" si="68"/>
        <v>0</v>
      </c>
      <c r="ED108" s="36">
        <f t="shared" si="68"/>
        <v>0</v>
      </c>
      <c r="EE108" s="36">
        <f t="shared" si="68"/>
        <v>0</v>
      </c>
      <c r="EF108" s="36">
        <f t="shared" si="68"/>
        <v>0</v>
      </c>
      <c r="EG108" s="36">
        <f t="shared" si="68"/>
        <v>0</v>
      </c>
      <c r="EH108" s="36">
        <f t="shared" si="68"/>
        <v>0</v>
      </c>
      <c r="EI108" s="36">
        <f t="shared" si="68"/>
        <v>0</v>
      </c>
      <c r="EJ108" s="36">
        <f t="shared" si="68"/>
        <v>0</v>
      </c>
      <c r="EK108" s="36">
        <f t="shared" si="68"/>
        <v>0</v>
      </c>
      <c r="EL108" s="36">
        <f t="shared" si="68"/>
        <v>0</v>
      </c>
      <c r="EM108" s="36">
        <f t="shared" si="68"/>
        <v>0</v>
      </c>
      <c r="EN108" s="36">
        <f t="shared" si="68"/>
        <v>0</v>
      </c>
      <c r="EO108" s="36">
        <f t="shared" si="68"/>
        <v>0</v>
      </c>
      <c r="EP108" s="36">
        <f t="shared" si="68"/>
        <v>0</v>
      </c>
      <c r="EQ108" s="36">
        <f t="shared" si="68"/>
        <v>0</v>
      </c>
      <c r="ER108" s="36">
        <f t="shared" si="68"/>
        <v>0</v>
      </c>
      <c r="ES108" s="36">
        <f t="shared" si="68"/>
        <v>0</v>
      </c>
      <c r="ET108" s="36">
        <f t="shared" si="68"/>
        <v>0</v>
      </c>
      <c r="EU108" s="36">
        <f t="shared" si="68"/>
        <v>0</v>
      </c>
      <c r="EV108" s="36">
        <f t="shared" si="68"/>
        <v>0</v>
      </c>
      <c r="EW108" s="36">
        <f t="shared" si="68"/>
        <v>0</v>
      </c>
      <c r="EX108" s="36">
        <f t="shared" si="68"/>
        <v>0</v>
      </c>
      <c r="EY108" s="36">
        <f t="shared" si="68"/>
        <v>0</v>
      </c>
      <c r="EZ108" s="36">
        <f t="shared" si="68"/>
        <v>0</v>
      </c>
      <c r="FA108" s="36">
        <f t="shared" si="68"/>
        <v>0</v>
      </c>
      <c r="FB108" s="36">
        <f t="shared" si="68"/>
        <v>0</v>
      </c>
      <c r="FC108" s="36">
        <f t="shared" si="68"/>
        <v>0</v>
      </c>
      <c r="FD108" s="36">
        <f t="shared" si="68"/>
        <v>0</v>
      </c>
      <c r="FE108" s="36">
        <f t="shared" si="68"/>
        <v>0</v>
      </c>
      <c r="FF108" s="36">
        <f t="shared" si="68"/>
        <v>0</v>
      </c>
      <c r="FG108" s="36">
        <f t="shared" si="68"/>
        <v>0</v>
      </c>
      <c r="FH108" s="36">
        <f t="shared" si="68"/>
        <v>0</v>
      </c>
      <c r="FI108" s="36">
        <f t="shared" si="68"/>
        <v>0</v>
      </c>
      <c r="FJ108" s="36">
        <f t="shared" si="68"/>
        <v>0</v>
      </c>
      <c r="FK108" s="36">
        <f t="shared" si="68"/>
        <v>0</v>
      </c>
      <c r="FL108" s="36">
        <f t="shared" si="68"/>
        <v>0</v>
      </c>
      <c r="FM108" s="36">
        <f t="shared" si="68"/>
        <v>0</v>
      </c>
      <c r="FN108" s="36">
        <f t="shared" si="68"/>
        <v>0</v>
      </c>
      <c r="FO108" s="36">
        <f t="shared" si="68"/>
        <v>0</v>
      </c>
      <c r="FP108" s="36">
        <f t="shared" si="68"/>
        <v>0</v>
      </c>
      <c r="FQ108" s="36">
        <f t="shared" si="68"/>
        <v>0</v>
      </c>
      <c r="FR108" s="36">
        <f t="shared" si="68"/>
        <v>0</v>
      </c>
      <c r="FS108" s="36">
        <f t="shared" si="68"/>
        <v>0</v>
      </c>
      <c r="FT108" s="36">
        <f t="shared" si="68"/>
        <v>0</v>
      </c>
      <c r="FU108" s="36">
        <f t="shared" si="68"/>
        <v>0</v>
      </c>
      <c r="FV108" s="36">
        <f t="shared" si="68"/>
        <v>0</v>
      </c>
      <c r="FW108" s="36">
        <f t="shared" si="68"/>
        <v>0</v>
      </c>
      <c r="FX108" s="36">
        <f t="shared" si="68"/>
        <v>0</v>
      </c>
      <c r="FY108" s="36">
        <f t="shared" si="68"/>
        <v>0</v>
      </c>
      <c r="FZ108" s="36">
        <f t="shared" si="68"/>
        <v>0</v>
      </c>
      <c r="GA108" s="36">
        <f t="shared" si="68"/>
        <v>0</v>
      </c>
      <c r="GB108" s="36">
        <f t="shared" si="68"/>
        <v>0</v>
      </c>
      <c r="GC108" s="36">
        <f t="shared" si="68"/>
        <v>0</v>
      </c>
      <c r="GD108" s="36">
        <f t="shared" si="68"/>
        <v>0</v>
      </c>
      <c r="GE108" s="36">
        <f t="shared" si="68"/>
        <v>0</v>
      </c>
      <c r="GF108" s="36">
        <f t="shared" si="68"/>
        <v>0</v>
      </c>
      <c r="GG108" s="36">
        <f t="shared" si="68"/>
        <v>0</v>
      </c>
      <c r="GH108" s="36">
        <f t="shared" si="68"/>
        <v>0</v>
      </c>
      <c r="GI108" s="36">
        <f t="shared" si="68"/>
        <v>0</v>
      </c>
      <c r="GJ108" s="36">
        <f t="shared" si="68"/>
        <v>0</v>
      </c>
      <c r="GK108" s="36">
        <f t="shared" si="68"/>
        <v>0</v>
      </c>
      <c r="GL108" s="36">
        <f t="shared" si="68"/>
        <v>0</v>
      </c>
      <c r="GM108" s="36">
        <f t="shared" ref="GM108:IQ108" si="69">COUNTIF(GM10,"=1")+COUNTIF(GM20,"=1")+COUNTIF(GM30,"=1")+COUNTIF(GM40,"=1")+COUNTIF(GM50,"=1")+COUNTIF(GM60,"=1")+COUNTIF(GM11,"=2")+COUNTIF(GM22,"=2")+COUNTIF(GM33,"=2")</f>
        <v>0</v>
      </c>
      <c r="GN108" s="36">
        <f t="shared" si="69"/>
        <v>0</v>
      </c>
      <c r="GO108" s="36">
        <f t="shared" si="69"/>
        <v>0</v>
      </c>
      <c r="GP108" s="36">
        <f t="shared" si="69"/>
        <v>0</v>
      </c>
      <c r="GQ108" s="36">
        <f t="shared" si="69"/>
        <v>0</v>
      </c>
      <c r="GR108" s="36">
        <f t="shared" si="69"/>
        <v>0</v>
      </c>
      <c r="GS108" s="36">
        <f t="shared" si="69"/>
        <v>0</v>
      </c>
      <c r="GT108" s="36">
        <f t="shared" si="69"/>
        <v>0</v>
      </c>
      <c r="GU108" s="36">
        <f t="shared" si="69"/>
        <v>0</v>
      </c>
      <c r="GV108" s="36">
        <f t="shared" si="69"/>
        <v>0</v>
      </c>
      <c r="GW108" s="36">
        <f t="shared" si="69"/>
        <v>0</v>
      </c>
      <c r="GX108" s="36">
        <f t="shared" si="69"/>
        <v>0</v>
      </c>
      <c r="GY108" s="36">
        <f t="shared" si="69"/>
        <v>0</v>
      </c>
      <c r="GZ108" s="36">
        <f t="shared" si="69"/>
        <v>0</v>
      </c>
      <c r="HA108" s="36">
        <f t="shared" si="69"/>
        <v>0</v>
      </c>
      <c r="HB108" s="36">
        <f t="shared" si="69"/>
        <v>0</v>
      </c>
      <c r="HC108" s="36">
        <f t="shared" si="69"/>
        <v>0</v>
      </c>
      <c r="HD108" s="36">
        <f t="shared" si="69"/>
        <v>0</v>
      </c>
      <c r="HE108" s="36">
        <f t="shared" si="69"/>
        <v>0</v>
      </c>
      <c r="HF108" s="36">
        <f t="shared" si="69"/>
        <v>0</v>
      </c>
      <c r="HG108" s="36">
        <f t="shared" si="69"/>
        <v>0</v>
      </c>
      <c r="HH108" s="36">
        <f t="shared" si="69"/>
        <v>0</v>
      </c>
      <c r="HI108" s="36">
        <f t="shared" si="69"/>
        <v>0</v>
      </c>
      <c r="HJ108" s="36">
        <f t="shared" si="69"/>
        <v>0</v>
      </c>
      <c r="HK108" s="36">
        <f t="shared" si="69"/>
        <v>0</v>
      </c>
      <c r="HL108" s="36">
        <f t="shared" si="69"/>
        <v>0</v>
      </c>
      <c r="HM108" s="36">
        <f t="shared" si="69"/>
        <v>0</v>
      </c>
      <c r="HN108" s="36">
        <f t="shared" si="69"/>
        <v>0</v>
      </c>
      <c r="HO108" s="36">
        <f t="shared" si="69"/>
        <v>0</v>
      </c>
      <c r="HP108" s="36">
        <f t="shared" si="69"/>
        <v>0</v>
      </c>
      <c r="HQ108" s="36">
        <f t="shared" si="69"/>
        <v>0</v>
      </c>
      <c r="HR108" s="36">
        <f t="shared" si="69"/>
        <v>0</v>
      </c>
      <c r="HS108" s="36">
        <f t="shared" si="69"/>
        <v>0</v>
      </c>
      <c r="HT108" s="36">
        <f t="shared" si="69"/>
        <v>0</v>
      </c>
      <c r="HU108" s="36">
        <f t="shared" si="69"/>
        <v>0</v>
      </c>
      <c r="HV108" s="36">
        <f t="shared" si="69"/>
        <v>0</v>
      </c>
      <c r="HW108" s="36">
        <f t="shared" si="69"/>
        <v>0</v>
      </c>
      <c r="HX108" s="36">
        <f t="shared" si="69"/>
        <v>0</v>
      </c>
      <c r="HY108" s="36">
        <f t="shared" si="69"/>
        <v>0</v>
      </c>
      <c r="HZ108" s="36">
        <f t="shared" si="69"/>
        <v>0</v>
      </c>
      <c r="IA108" s="36">
        <f t="shared" si="69"/>
        <v>0</v>
      </c>
      <c r="IB108" s="36">
        <f t="shared" si="69"/>
        <v>0</v>
      </c>
      <c r="IC108" s="36">
        <f t="shared" si="69"/>
        <v>0</v>
      </c>
      <c r="ID108" s="36">
        <f t="shared" si="69"/>
        <v>0</v>
      </c>
      <c r="IE108" s="36">
        <f t="shared" si="69"/>
        <v>0</v>
      </c>
      <c r="IF108" s="36">
        <f t="shared" si="69"/>
        <v>0</v>
      </c>
      <c r="IG108" s="36">
        <f t="shared" si="69"/>
        <v>0</v>
      </c>
      <c r="IH108" s="36">
        <f t="shared" si="69"/>
        <v>0</v>
      </c>
      <c r="II108" s="36">
        <f t="shared" si="69"/>
        <v>0</v>
      </c>
      <c r="IJ108" s="36">
        <f t="shared" si="69"/>
        <v>0</v>
      </c>
      <c r="IK108" s="36">
        <f t="shared" si="69"/>
        <v>0</v>
      </c>
      <c r="IL108" s="36">
        <f t="shared" si="69"/>
        <v>0</v>
      </c>
      <c r="IM108" s="36">
        <f t="shared" si="69"/>
        <v>0</v>
      </c>
      <c r="IN108" s="36">
        <f t="shared" si="69"/>
        <v>0</v>
      </c>
      <c r="IO108" s="36">
        <f t="shared" si="69"/>
        <v>0</v>
      </c>
      <c r="IP108" s="36">
        <f t="shared" si="69"/>
        <v>0</v>
      </c>
      <c r="IQ108" s="36">
        <f t="shared" si="69"/>
        <v>0</v>
      </c>
      <c r="IR108" s="36"/>
      <c r="IS108" s="36"/>
      <c r="IT108" s="36"/>
      <c r="IU108" s="36"/>
      <c r="IV108" s="36"/>
    </row>
    <row r="109" s="32" customFormat="1" ht="11.25" customHeight="1" spans="1:256">
      <c r="A109" s="35" t="s">
        <v>125</v>
      </c>
      <c r="B109" s="36">
        <f>COUNTIF(B9,"=1")+COUNTIF(B19,"=1")+COUNTIF(B29,"=1")+COUNTIF(B39,"=1")+COUNTIF(B49,"=1")+COUNTIF(B10,"=2")+COUNTIF(B21,"=2")+COUNTIF(B32,"=2")+COUNTIF(B43,"=2")</f>
        <v>0</v>
      </c>
      <c r="C109" s="36">
        <f t="shared" ref="C109:AW109" si="70">COUNTIF(C9,"=1")+COUNTIF(C19,"=1")+COUNTIF(C29,"=1")+COUNTIF(C39,"=1")+COUNTIF(C49,"=1")+COUNTIF(C10,"=2")+COUNTIF(C21,"=2")+COUNTIF(C32,"=2")+COUNTIF(C43,"=2")</f>
        <v>0</v>
      </c>
      <c r="D109" s="36">
        <f t="shared" si="70"/>
        <v>0</v>
      </c>
      <c r="E109" s="36" t="e">
        <f>COUNTIF(#REF!,"=1")+COUNTIF(#REF!,"=1")+COUNTIF(#REF!,"=1")+COUNTIF(#REF!,"=1")+COUNTIF(#REF!,"=1")+COUNTIF(#REF!,"=2")+COUNTIF(#REF!,"=2")+COUNTIF(#REF!,"=2")+COUNTIF(#REF!,"=2")</f>
        <v>#REF!</v>
      </c>
      <c r="F109" s="36" t="e">
        <f>COUNTIF(#REF!,"=1")+COUNTIF(#REF!,"=1")+COUNTIF(#REF!,"=1")+COUNTIF(#REF!,"=1")+COUNTIF(#REF!,"=1")+COUNTIF(#REF!,"=2")+COUNTIF(#REF!,"=2")+COUNTIF(#REF!,"=2")+COUNTIF(#REF!,"=2")</f>
        <v>#REF!</v>
      </c>
      <c r="G109" s="36">
        <f t="shared" si="70"/>
        <v>0</v>
      </c>
      <c r="H109" s="36">
        <f t="shared" si="70"/>
        <v>0</v>
      </c>
      <c r="I109" s="36">
        <f t="shared" si="70"/>
        <v>0</v>
      </c>
      <c r="J109" s="36">
        <f t="shared" si="70"/>
        <v>0</v>
      </c>
      <c r="K109" s="36">
        <f t="shared" si="70"/>
        <v>0</v>
      </c>
      <c r="L109" s="36">
        <f t="shared" si="70"/>
        <v>0</v>
      </c>
      <c r="M109" s="36">
        <f t="shared" si="70"/>
        <v>0</v>
      </c>
      <c r="N109" s="36">
        <f t="shared" si="70"/>
        <v>0</v>
      </c>
      <c r="O109" s="36">
        <f t="shared" si="70"/>
        <v>0</v>
      </c>
      <c r="P109" s="36">
        <f t="shared" si="70"/>
        <v>0</v>
      </c>
      <c r="Q109" s="36">
        <f t="shared" si="70"/>
        <v>0</v>
      </c>
      <c r="R109" s="36">
        <f t="shared" si="70"/>
        <v>0</v>
      </c>
      <c r="S109" s="36">
        <f t="shared" si="70"/>
        <v>0</v>
      </c>
      <c r="T109" s="36">
        <f t="shared" si="70"/>
        <v>0</v>
      </c>
      <c r="U109" s="36">
        <f t="shared" si="70"/>
        <v>0</v>
      </c>
      <c r="V109" s="36">
        <f t="shared" si="70"/>
        <v>0</v>
      </c>
      <c r="W109" s="36">
        <f t="shared" si="70"/>
        <v>0</v>
      </c>
      <c r="X109" s="36">
        <f t="shared" si="70"/>
        <v>0</v>
      </c>
      <c r="Y109" s="36">
        <f t="shared" si="70"/>
        <v>0</v>
      </c>
      <c r="Z109" s="36">
        <f t="shared" si="70"/>
        <v>0</v>
      </c>
      <c r="AA109" s="36">
        <f t="shared" si="70"/>
        <v>0</v>
      </c>
      <c r="AB109" s="36">
        <f t="shared" si="70"/>
        <v>0</v>
      </c>
      <c r="AC109" s="36">
        <f t="shared" si="70"/>
        <v>0</v>
      </c>
      <c r="AD109" s="36">
        <f t="shared" si="70"/>
        <v>0</v>
      </c>
      <c r="AE109" s="36">
        <f t="shared" si="70"/>
        <v>0</v>
      </c>
      <c r="AF109" s="36">
        <f t="shared" si="70"/>
        <v>0</v>
      </c>
      <c r="AG109" s="36">
        <f t="shared" si="70"/>
        <v>0</v>
      </c>
      <c r="AH109" s="36">
        <f t="shared" si="70"/>
        <v>0</v>
      </c>
      <c r="AI109" s="36">
        <f t="shared" si="70"/>
        <v>0</v>
      </c>
      <c r="AJ109" s="36">
        <f t="shared" si="70"/>
        <v>0</v>
      </c>
      <c r="AK109" s="36">
        <f t="shared" si="70"/>
        <v>0</v>
      </c>
      <c r="AL109" s="36">
        <f t="shared" si="70"/>
        <v>0</v>
      </c>
      <c r="AM109" s="36">
        <f t="shared" si="70"/>
        <v>0</v>
      </c>
      <c r="AN109" s="36">
        <f t="shared" si="70"/>
        <v>0</v>
      </c>
      <c r="AO109" s="36">
        <f t="shared" si="70"/>
        <v>0</v>
      </c>
      <c r="AP109" s="36">
        <f t="shared" si="70"/>
        <v>0</v>
      </c>
      <c r="AQ109" s="36">
        <f t="shared" si="70"/>
        <v>0</v>
      </c>
      <c r="AR109" s="36">
        <f t="shared" si="70"/>
        <v>0</v>
      </c>
      <c r="AS109" s="36">
        <f t="shared" si="70"/>
        <v>0</v>
      </c>
      <c r="AT109" s="36">
        <f t="shared" si="70"/>
        <v>0</v>
      </c>
      <c r="AU109" s="36">
        <f t="shared" si="70"/>
        <v>0</v>
      </c>
      <c r="AV109" s="36">
        <f t="shared" si="70"/>
        <v>0</v>
      </c>
      <c r="AW109" s="36">
        <f t="shared" si="70"/>
        <v>0</v>
      </c>
      <c r="AX109" s="36">
        <f t="shared" ref="AX109:CP109" si="71">COUNTIF(AZ9,"=1")+COUNTIF(AZ19,"=1")+COUNTIF(AZ29,"=1")+COUNTIF(AZ39,"=1")+COUNTIF(AZ49,"=1")+COUNTIF(AZ10,"=2")+COUNTIF(AZ21,"=2")+COUNTIF(AZ32,"=2")+COUNTIF(AZ43,"=2")</f>
        <v>0</v>
      </c>
      <c r="AY109" s="36">
        <f t="shared" si="71"/>
        <v>0</v>
      </c>
      <c r="AZ109" s="36" t="e">
        <f>COUNTIF(#REF!,"=1")+COUNTIF(#REF!,"=1")+COUNTIF(#REF!,"=1")+COUNTIF(#REF!,"=1")+COUNTIF(#REF!,"=1")+COUNTIF(#REF!,"=2")+COUNTIF(#REF!,"=2")+COUNTIF(#REF!,"=2")+COUNTIF(#REF!,"=2")</f>
        <v>#REF!</v>
      </c>
      <c r="BA109" s="36">
        <f t="shared" si="71"/>
        <v>0</v>
      </c>
      <c r="BB109" s="36">
        <f t="shared" si="71"/>
        <v>0</v>
      </c>
      <c r="BC109" s="36">
        <f t="shared" si="71"/>
        <v>0</v>
      </c>
      <c r="BD109" s="36">
        <f t="shared" si="71"/>
        <v>0</v>
      </c>
      <c r="BE109" s="36">
        <f t="shared" si="71"/>
        <v>0</v>
      </c>
      <c r="BF109" s="36">
        <f t="shared" si="71"/>
        <v>0</v>
      </c>
      <c r="BG109" s="36">
        <f t="shared" si="71"/>
        <v>0</v>
      </c>
      <c r="BH109" s="36">
        <f t="shared" si="71"/>
        <v>0</v>
      </c>
      <c r="BI109" s="36">
        <f t="shared" si="71"/>
        <v>0</v>
      </c>
      <c r="BJ109" s="36">
        <f t="shared" si="71"/>
        <v>0</v>
      </c>
      <c r="BK109" s="36">
        <f t="shared" si="71"/>
        <v>0</v>
      </c>
      <c r="BL109" s="36">
        <f t="shared" si="71"/>
        <v>0</v>
      </c>
      <c r="BM109" s="36">
        <f t="shared" si="71"/>
        <v>0</v>
      </c>
      <c r="BN109" s="36">
        <f t="shared" si="71"/>
        <v>0</v>
      </c>
      <c r="BO109" s="36">
        <f t="shared" si="71"/>
        <v>0</v>
      </c>
      <c r="BP109" s="36">
        <f t="shared" si="71"/>
        <v>0</v>
      </c>
      <c r="BQ109" s="36">
        <f t="shared" si="71"/>
        <v>0</v>
      </c>
      <c r="BR109" s="36">
        <f t="shared" si="71"/>
        <v>0</v>
      </c>
      <c r="BS109" s="36">
        <f t="shared" si="71"/>
        <v>0</v>
      </c>
      <c r="BT109" s="36">
        <f t="shared" si="71"/>
        <v>0</v>
      </c>
      <c r="BU109" s="36">
        <f>COUNTIF(BB9,"=1")+COUNTIF(BB19,"=1")+COUNTIF(BB29,"=1")+COUNTIF(BB39,"=1")+COUNTIF(BB49,"=1")+COUNTIF(BB10,"=2")+COUNTIF(BB21,"=2")+COUNTIF(BB32,"=2")+COUNTIF(BB43,"=2")</f>
        <v>8</v>
      </c>
      <c r="BV109" s="36">
        <f t="shared" si="71"/>
        <v>0</v>
      </c>
      <c r="BW109" s="36">
        <f t="shared" si="71"/>
        <v>0</v>
      </c>
      <c r="BX109" s="36">
        <f t="shared" si="71"/>
        <v>0</v>
      </c>
      <c r="BY109" s="36">
        <f t="shared" si="71"/>
        <v>0</v>
      </c>
      <c r="BZ109" s="36">
        <f t="shared" si="71"/>
        <v>0</v>
      </c>
      <c r="CA109" s="36">
        <f t="shared" si="71"/>
        <v>0</v>
      </c>
      <c r="CB109" s="36">
        <f t="shared" si="71"/>
        <v>0</v>
      </c>
      <c r="CC109" s="36">
        <f t="shared" si="71"/>
        <v>0</v>
      </c>
      <c r="CD109" s="36">
        <f t="shared" si="71"/>
        <v>0</v>
      </c>
      <c r="CE109" s="36">
        <f t="shared" si="71"/>
        <v>0</v>
      </c>
      <c r="CF109" s="36">
        <f t="shared" si="71"/>
        <v>0</v>
      </c>
      <c r="CG109" s="36">
        <f t="shared" si="71"/>
        <v>0</v>
      </c>
      <c r="CH109" s="36">
        <f t="shared" si="71"/>
        <v>0</v>
      </c>
      <c r="CI109" s="36">
        <f t="shared" si="71"/>
        <v>0</v>
      </c>
      <c r="CJ109" s="36">
        <f t="shared" si="71"/>
        <v>0</v>
      </c>
      <c r="CK109" s="36">
        <f t="shared" si="71"/>
        <v>0</v>
      </c>
      <c r="CL109" s="36">
        <f t="shared" si="71"/>
        <v>0</v>
      </c>
      <c r="CM109" s="36">
        <f t="shared" si="71"/>
        <v>0</v>
      </c>
      <c r="CN109" s="36">
        <f t="shared" si="71"/>
        <v>0</v>
      </c>
      <c r="CO109" s="36">
        <f t="shared" si="71"/>
        <v>0</v>
      </c>
      <c r="CP109" s="36">
        <f t="shared" si="71"/>
        <v>0</v>
      </c>
      <c r="CQ109" s="36" t="e">
        <f>COUNTIF(#REF!,"=1")+COUNTIF(#REF!,"=1")+COUNTIF(#REF!,"=1")+COUNTIF(#REF!,"=1")+COUNTIF(#REF!,"=1")+COUNTIF(#REF!,"=2")+COUNTIF(#REF!,"=2")+COUNTIF(#REF!,"=2")+COUNTIF(#REF!,"=2")</f>
        <v>#REF!</v>
      </c>
      <c r="CR109" s="36" t="e">
        <f>COUNTIF(#REF!,"=1")+COUNTIF(#REF!,"=1")+COUNTIF(#REF!,"=1")+COUNTIF(#REF!,"=1")+COUNTIF(#REF!,"=1")+COUNTIF(#REF!,"=2")+COUNTIF(#REF!,"=2")+COUNTIF(#REF!,"=2")+COUNTIF(#REF!,"=2")</f>
        <v>#REF!</v>
      </c>
      <c r="CS109" s="36">
        <f t="shared" ref="CS109:DZ109" si="72">COUNTIF(CS9,"=1")+COUNTIF(CS19,"=1")+COUNTIF(CS29,"=1")+COUNTIF(CS39,"=1")+COUNTIF(CS49,"=1")+COUNTIF(CS10,"=2")+COUNTIF(CS21,"=2")+COUNTIF(CS32,"=2")+COUNTIF(CS43,"=2")</f>
        <v>0</v>
      </c>
      <c r="CT109" s="36">
        <f t="shared" si="72"/>
        <v>0</v>
      </c>
      <c r="CU109" s="36">
        <f t="shared" si="72"/>
        <v>0</v>
      </c>
      <c r="CV109" s="36">
        <f t="shared" si="72"/>
        <v>0</v>
      </c>
      <c r="CW109" s="36">
        <f t="shared" si="72"/>
        <v>0</v>
      </c>
      <c r="CX109" s="36">
        <f t="shared" si="72"/>
        <v>0</v>
      </c>
      <c r="CY109" s="36">
        <f t="shared" si="72"/>
        <v>0</v>
      </c>
      <c r="CZ109" s="36">
        <f t="shared" si="72"/>
        <v>0</v>
      </c>
      <c r="DA109" s="36">
        <f t="shared" si="72"/>
        <v>0</v>
      </c>
      <c r="DB109" s="36">
        <f t="shared" si="72"/>
        <v>0</v>
      </c>
      <c r="DC109" s="36">
        <f t="shared" si="72"/>
        <v>0</v>
      </c>
      <c r="DD109" s="36">
        <f t="shared" si="72"/>
        <v>0</v>
      </c>
      <c r="DE109" s="36">
        <f t="shared" si="72"/>
        <v>0</v>
      </c>
      <c r="DF109" s="36">
        <f t="shared" si="72"/>
        <v>0</v>
      </c>
      <c r="DG109" s="36">
        <f t="shared" si="72"/>
        <v>0</v>
      </c>
      <c r="DH109" s="36">
        <f t="shared" si="72"/>
        <v>0</v>
      </c>
      <c r="DI109" s="36">
        <f t="shared" si="72"/>
        <v>0</v>
      </c>
      <c r="DJ109" s="36">
        <f t="shared" si="72"/>
        <v>0</v>
      </c>
      <c r="DK109" s="36">
        <f t="shared" si="72"/>
        <v>0</v>
      </c>
      <c r="DL109" s="36">
        <f t="shared" si="72"/>
        <v>0</v>
      </c>
      <c r="DM109" s="36">
        <f t="shared" si="72"/>
        <v>0</v>
      </c>
      <c r="DN109" s="36">
        <f t="shared" si="72"/>
        <v>0</v>
      </c>
      <c r="DO109" s="36">
        <f t="shared" si="72"/>
        <v>0</v>
      </c>
      <c r="DP109" s="36">
        <f t="shared" si="72"/>
        <v>0</v>
      </c>
      <c r="DQ109" s="36">
        <f t="shared" si="72"/>
        <v>0</v>
      </c>
      <c r="DR109" s="36">
        <f t="shared" si="72"/>
        <v>0</v>
      </c>
      <c r="DS109" s="36">
        <f t="shared" si="72"/>
        <v>0</v>
      </c>
      <c r="DT109" s="36">
        <f t="shared" si="72"/>
        <v>0</v>
      </c>
      <c r="DU109" s="36">
        <f t="shared" si="72"/>
        <v>0</v>
      </c>
      <c r="DV109" s="36">
        <f t="shared" si="72"/>
        <v>0</v>
      </c>
      <c r="DW109" s="36">
        <f t="shared" si="72"/>
        <v>0</v>
      </c>
      <c r="DX109" s="36">
        <f t="shared" si="72"/>
        <v>0</v>
      </c>
      <c r="DY109" s="36">
        <f t="shared" si="72"/>
        <v>0</v>
      </c>
      <c r="DZ109" s="36">
        <f t="shared" si="72"/>
        <v>0</v>
      </c>
      <c r="EA109" s="36">
        <f t="shared" ref="EA109:GL109" si="73">COUNTIF(EA9,"=1")+COUNTIF(EA19,"=1")+COUNTIF(EA29,"=1")+COUNTIF(EA39,"=1")+COUNTIF(EA49,"=1")+COUNTIF(EA10,"=2")+COUNTIF(EA21,"=2")+COUNTIF(EA32,"=2")+COUNTIF(EA43,"=2")</f>
        <v>0</v>
      </c>
      <c r="EB109" s="36">
        <f t="shared" si="73"/>
        <v>0</v>
      </c>
      <c r="EC109" s="36">
        <f t="shared" si="73"/>
        <v>0</v>
      </c>
      <c r="ED109" s="36">
        <f t="shared" si="73"/>
        <v>0</v>
      </c>
      <c r="EE109" s="36">
        <f t="shared" si="73"/>
        <v>0</v>
      </c>
      <c r="EF109" s="36">
        <f t="shared" si="73"/>
        <v>0</v>
      </c>
      <c r="EG109" s="36">
        <f t="shared" si="73"/>
        <v>0</v>
      </c>
      <c r="EH109" s="36">
        <f t="shared" si="73"/>
        <v>0</v>
      </c>
      <c r="EI109" s="36">
        <f t="shared" si="73"/>
        <v>0</v>
      </c>
      <c r="EJ109" s="36">
        <f t="shared" si="73"/>
        <v>0</v>
      </c>
      <c r="EK109" s="36">
        <f t="shared" si="73"/>
        <v>0</v>
      </c>
      <c r="EL109" s="36">
        <f t="shared" si="73"/>
        <v>0</v>
      </c>
      <c r="EM109" s="36">
        <f t="shared" si="73"/>
        <v>0</v>
      </c>
      <c r="EN109" s="36">
        <f t="shared" si="73"/>
        <v>0</v>
      </c>
      <c r="EO109" s="36">
        <f t="shared" si="73"/>
        <v>0</v>
      </c>
      <c r="EP109" s="36">
        <f t="shared" si="73"/>
        <v>0</v>
      </c>
      <c r="EQ109" s="36">
        <f t="shared" si="73"/>
        <v>0</v>
      </c>
      <c r="ER109" s="36">
        <f t="shared" si="73"/>
        <v>0</v>
      </c>
      <c r="ES109" s="36">
        <f t="shared" si="73"/>
        <v>0</v>
      </c>
      <c r="ET109" s="36">
        <f t="shared" si="73"/>
        <v>0</v>
      </c>
      <c r="EU109" s="36">
        <f t="shared" si="73"/>
        <v>0</v>
      </c>
      <c r="EV109" s="36">
        <f t="shared" si="73"/>
        <v>0</v>
      </c>
      <c r="EW109" s="36">
        <f t="shared" si="73"/>
        <v>0</v>
      </c>
      <c r="EX109" s="36">
        <f t="shared" si="73"/>
        <v>0</v>
      </c>
      <c r="EY109" s="36">
        <f t="shared" si="73"/>
        <v>0</v>
      </c>
      <c r="EZ109" s="36">
        <f t="shared" si="73"/>
        <v>0</v>
      </c>
      <c r="FA109" s="36">
        <f t="shared" si="73"/>
        <v>0</v>
      </c>
      <c r="FB109" s="36">
        <f t="shared" si="73"/>
        <v>0</v>
      </c>
      <c r="FC109" s="36">
        <f t="shared" si="73"/>
        <v>0</v>
      </c>
      <c r="FD109" s="36">
        <f t="shared" si="73"/>
        <v>0</v>
      </c>
      <c r="FE109" s="36">
        <f t="shared" si="73"/>
        <v>0</v>
      </c>
      <c r="FF109" s="36">
        <f t="shared" si="73"/>
        <v>0</v>
      </c>
      <c r="FG109" s="36">
        <f t="shared" si="73"/>
        <v>0</v>
      </c>
      <c r="FH109" s="36">
        <f t="shared" si="73"/>
        <v>0</v>
      </c>
      <c r="FI109" s="36">
        <f t="shared" si="73"/>
        <v>0</v>
      </c>
      <c r="FJ109" s="36">
        <f t="shared" si="73"/>
        <v>0</v>
      </c>
      <c r="FK109" s="36">
        <f t="shared" si="73"/>
        <v>0</v>
      </c>
      <c r="FL109" s="36">
        <f t="shared" si="73"/>
        <v>0</v>
      </c>
      <c r="FM109" s="36">
        <f t="shared" si="73"/>
        <v>0</v>
      </c>
      <c r="FN109" s="36">
        <f t="shared" si="73"/>
        <v>0</v>
      </c>
      <c r="FO109" s="36">
        <f t="shared" si="73"/>
        <v>0</v>
      </c>
      <c r="FP109" s="36">
        <f t="shared" si="73"/>
        <v>0</v>
      </c>
      <c r="FQ109" s="36">
        <f t="shared" si="73"/>
        <v>0</v>
      </c>
      <c r="FR109" s="36">
        <f t="shared" si="73"/>
        <v>0</v>
      </c>
      <c r="FS109" s="36">
        <f t="shared" si="73"/>
        <v>0</v>
      </c>
      <c r="FT109" s="36">
        <f t="shared" si="73"/>
        <v>0</v>
      </c>
      <c r="FU109" s="36">
        <f t="shared" si="73"/>
        <v>0</v>
      </c>
      <c r="FV109" s="36">
        <f t="shared" si="73"/>
        <v>0</v>
      </c>
      <c r="FW109" s="36">
        <f t="shared" si="73"/>
        <v>0</v>
      </c>
      <c r="FX109" s="36">
        <f t="shared" si="73"/>
        <v>0</v>
      </c>
      <c r="FY109" s="36">
        <f t="shared" si="73"/>
        <v>0</v>
      </c>
      <c r="FZ109" s="36">
        <f t="shared" si="73"/>
        <v>0</v>
      </c>
      <c r="GA109" s="36">
        <f t="shared" si="73"/>
        <v>0</v>
      </c>
      <c r="GB109" s="36">
        <f t="shared" si="73"/>
        <v>0</v>
      </c>
      <c r="GC109" s="36">
        <f t="shared" si="73"/>
        <v>0</v>
      </c>
      <c r="GD109" s="36">
        <f t="shared" si="73"/>
        <v>0</v>
      </c>
      <c r="GE109" s="36">
        <f t="shared" si="73"/>
        <v>0</v>
      </c>
      <c r="GF109" s="36">
        <f t="shared" si="73"/>
        <v>0</v>
      </c>
      <c r="GG109" s="36">
        <f t="shared" si="73"/>
        <v>0</v>
      </c>
      <c r="GH109" s="36">
        <f t="shared" si="73"/>
        <v>0</v>
      </c>
      <c r="GI109" s="36">
        <f t="shared" si="73"/>
        <v>0</v>
      </c>
      <c r="GJ109" s="36">
        <f t="shared" si="73"/>
        <v>0</v>
      </c>
      <c r="GK109" s="36">
        <f t="shared" si="73"/>
        <v>0</v>
      </c>
      <c r="GL109" s="36">
        <f t="shared" si="73"/>
        <v>0</v>
      </c>
      <c r="GM109" s="36">
        <f t="shared" ref="GM109:IQ109" si="74">COUNTIF(GM9,"=1")+COUNTIF(GM19,"=1")+COUNTIF(GM29,"=1")+COUNTIF(GM39,"=1")+COUNTIF(GM49,"=1")+COUNTIF(GM10,"=2")+COUNTIF(GM21,"=2")+COUNTIF(GM32,"=2")+COUNTIF(GM43,"=2")</f>
        <v>0</v>
      </c>
      <c r="GN109" s="36">
        <f t="shared" si="74"/>
        <v>0</v>
      </c>
      <c r="GO109" s="36">
        <f t="shared" si="74"/>
        <v>0</v>
      </c>
      <c r="GP109" s="36">
        <f t="shared" si="74"/>
        <v>0</v>
      </c>
      <c r="GQ109" s="36">
        <f t="shared" si="74"/>
        <v>0</v>
      </c>
      <c r="GR109" s="36">
        <f t="shared" si="74"/>
        <v>0</v>
      </c>
      <c r="GS109" s="36">
        <f t="shared" si="74"/>
        <v>0</v>
      </c>
      <c r="GT109" s="36">
        <f t="shared" si="74"/>
        <v>0</v>
      </c>
      <c r="GU109" s="36">
        <f t="shared" si="74"/>
        <v>0</v>
      </c>
      <c r="GV109" s="36">
        <f t="shared" si="74"/>
        <v>0</v>
      </c>
      <c r="GW109" s="36">
        <f t="shared" si="74"/>
        <v>0</v>
      </c>
      <c r="GX109" s="36">
        <f t="shared" si="74"/>
        <v>0</v>
      </c>
      <c r="GY109" s="36">
        <f t="shared" si="74"/>
        <v>0</v>
      </c>
      <c r="GZ109" s="36">
        <f t="shared" si="74"/>
        <v>0</v>
      </c>
      <c r="HA109" s="36">
        <f t="shared" si="74"/>
        <v>0</v>
      </c>
      <c r="HB109" s="36">
        <f t="shared" si="74"/>
        <v>0</v>
      </c>
      <c r="HC109" s="36">
        <f t="shared" si="74"/>
        <v>0</v>
      </c>
      <c r="HD109" s="36">
        <f t="shared" si="74"/>
        <v>0</v>
      </c>
      <c r="HE109" s="36">
        <f t="shared" si="74"/>
        <v>0</v>
      </c>
      <c r="HF109" s="36">
        <f t="shared" si="74"/>
        <v>0</v>
      </c>
      <c r="HG109" s="36">
        <f t="shared" si="74"/>
        <v>0</v>
      </c>
      <c r="HH109" s="36">
        <f t="shared" si="74"/>
        <v>0</v>
      </c>
      <c r="HI109" s="36">
        <f t="shared" si="74"/>
        <v>0</v>
      </c>
      <c r="HJ109" s="36">
        <f t="shared" si="74"/>
        <v>0</v>
      </c>
      <c r="HK109" s="36">
        <f t="shared" si="74"/>
        <v>0</v>
      </c>
      <c r="HL109" s="36">
        <f t="shared" si="74"/>
        <v>0</v>
      </c>
      <c r="HM109" s="36">
        <f t="shared" si="74"/>
        <v>0</v>
      </c>
      <c r="HN109" s="36">
        <f t="shared" si="74"/>
        <v>0</v>
      </c>
      <c r="HO109" s="36">
        <f t="shared" si="74"/>
        <v>0</v>
      </c>
      <c r="HP109" s="36">
        <f t="shared" si="74"/>
        <v>0</v>
      </c>
      <c r="HQ109" s="36">
        <f t="shared" si="74"/>
        <v>0</v>
      </c>
      <c r="HR109" s="36">
        <f t="shared" si="74"/>
        <v>0</v>
      </c>
      <c r="HS109" s="36">
        <f t="shared" si="74"/>
        <v>0</v>
      </c>
      <c r="HT109" s="36">
        <f t="shared" si="74"/>
        <v>0</v>
      </c>
      <c r="HU109" s="36">
        <f t="shared" si="74"/>
        <v>0</v>
      </c>
      <c r="HV109" s="36">
        <f t="shared" si="74"/>
        <v>0</v>
      </c>
      <c r="HW109" s="36">
        <f t="shared" si="74"/>
        <v>0</v>
      </c>
      <c r="HX109" s="36">
        <f t="shared" si="74"/>
        <v>0</v>
      </c>
      <c r="HY109" s="36">
        <f t="shared" si="74"/>
        <v>0</v>
      </c>
      <c r="HZ109" s="36">
        <f t="shared" si="74"/>
        <v>0</v>
      </c>
      <c r="IA109" s="36">
        <f t="shared" si="74"/>
        <v>0</v>
      </c>
      <c r="IB109" s="36">
        <f t="shared" si="74"/>
        <v>0</v>
      </c>
      <c r="IC109" s="36">
        <f t="shared" si="74"/>
        <v>0</v>
      </c>
      <c r="ID109" s="36">
        <f t="shared" si="74"/>
        <v>0</v>
      </c>
      <c r="IE109" s="36">
        <f t="shared" si="74"/>
        <v>0</v>
      </c>
      <c r="IF109" s="36">
        <f t="shared" si="74"/>
        <v>0</v>
      </c>
      <c r="IG109" s="36">
        <f t="shared" si="74"/>
        <v>0</v>
      </c>
      <c r="IH109" s="36">
        <f t="shared" si="74"/>
        <v>0</v>
      </c>
      <c r="II109" s="36">
        <f t="shared" si="74"/>
        <v>0</v>
      </c>
      <c r="IJ109" s="36">
        <f t="shared" si="74"/>
        <v>0</v>
      </c>
      <c r="IK109" s="36">
        <f t="shared" si="74"/>
        <v>0</v>
      </c>
      <c r="IL109" s="36">
        <f t="shared" si="74"/>
        <v>0</v>
      </c>
      <c r="IM109" s="36">
        <f t="shared" si="74"/>
        <v>0</v>
      </c>
      <c r="IN109" s="36">
        <f t="shared" si="74"/>
        <v>0</v>
      </c>
      <c r="IO109" s="36">
        <f t="shared" si="74"/>
        <v>0</v>
      </c>
      <c r="IP109" s="36">
        <f t="shared" si="74"/>
        <v>0</v>
      </c>
      <c r="IQ109" s="36">
        <f t="shared" si="74"/>
        <v>0</v>
      </c>
      <c r="IR109" s="36"/>
      <c r="IS109" s="36"/>
      <c r="IT109" s="36"/>
      <c r="IU109" s="36"/>
      <c r="IV109" s="36"/>
    </row>
    <row r="110" s="32" customFormat="1" ht="11.25" customHeight="1" spans="1:256">
      <c r="A110" s="35" t="s">
        <v>126</v>
      </c>
      <c r="B110" s="36">
        <f>COUNTIF(B8,"=1")+COUNTIF(B18,"=1")+COUNTIF(B28,"=1")+COUNTIF(B38,"=1")+COUNTIF(B9,"=2")+COUNTIF(B20,"=2")+COUNTIF(B31,"=2")+COUNTIF(B42,"=2")+COUNTIF(B53,"=2")</f>
        <v>0</v>
      </c>
      <c r="C110" s="36">
        <f t="shared" ref="C110:AW110" si="75">COUNTIF(C8,"=1")+COUNTIF(C18,"=1")+COUNTIF(C28,"=1")+COUNTIF(C38,"=1")+COUNTIF(C9,"=2")+COUNTIF(C20,"=2")+COUNTIF(C31,"=2")+COUNTIF(C42,"=2")+COUNTIF(C53,"=2")</f>
        <v>0</v>
      </c>
      <c r="D110" s="36">
        <f t="shared" si="75"/>
        <v>0</v>
      </c>
      <c r="E110" s="36" t="e">
        <f>COUNTIF(#REF!,"=1")+COUNTIF(#REF!,"=1")+COUNTIF(#REF!,"=1")+COUNTIF(#REF!,"=1")+COUNTIF(#REF!,"=2")+COUNTIF(#REF!,"=2")+COUNTIF(#REF!,"=2")+COUNTIF(#REF!,"=2")+COUNTIF(#REF!,"=2")</f>
        <v>#REF!</v>
      </c>
      <c r="F110" s="36" t="e">
        <f>COUNTIF(#REF!,"=1")+COUNTIF(#REF!,"=1")+COUNTIF(#REF!,"=1")+COUNTIF(#REF!,"=1")+COUNTIF(#REF!,"=2")+COUNTIF(#REF!,"=2")+COUNTIF(#REF!,"=2")+COUNTIF(#REF!,"=2")+COUNTIF(#REF!,"=2")</f>
        <v>#REF!</v>
      </c>
      <c r="G110" s="36">
        <f t="shared" si="75"/>
        <v>0</v>
      </c>
      <c r="H110" s="36">
        <f t="shared" si="75"/>
        <v>0</v>
      </c>
      <c r="I110" s="36">
        <f t="shared" si="75"/>
        <v>0</v>
      </c>
      <c r="J110" s="36">
        <f t="shared" si="75"/>
        <v>0</v>
      </c>
      <c r="K110" s="36">
        <f t="shared" si="75"/>
        <v>0</v>
      </c>
      <c r="L110" s="36">
        <f t="shared" si="75"/>
        <v>0</v>
      </c>
      <c r="M110" s="36">
        <f t="shared" si="75"/>
        <v>0</v>
      </c>
      <c r="N110" s="36">
        <f t="shared" si="75"/>
        <v>0</v>
      </c>
      <c r="O110" s="36">
        <f t="shared" si="75"/>
        <v>0</v>
      </c>
      <c r="P110" s="36">
        <f t="shared" si="75"/>
        <v>0</v>
      </c>
      <c r="Q110" s="36">
        <f t="shared" si="75"/>
        <v>0</v>
      </c>
      <c r="R110" s="36">
        <f t="shared" si="75"/>
        <v>0</v>
      </c>
      <c r="S110" s="36">
        <f t="shared" si="75"/>
        <v>0</v>
      </c>
      <c r="T110" s="36">
        <f t="shared" si="75"/>
        <v>0</v>
      </c>
      <c r="U110" s="36">
        <f t="shared" si="75"/>
        <v>0</v>
      </c>
      <c r="V110" s="36">
        <f t="shared" si="75"/>
        <v>0</v>
      </c>
      <c r="W110" s="36">
        <f t="shared" si="75"/>
        <v>0</v>
      </c>
      <c r="X110" s="36">
        <f t="shared" si="75"/>
        <v>0</v>
      </c>
      <c r="Y110" s="36">
        <f t="shared" si="75"/>
        <v>0</v>
      </c>
      <c r="Z110" s="36">
        <f t="shared" si="75"/>
        <v>0</v>
      </c>
      <c r="AA110" s="36">
        <f t="shared" si="75"/>
        <v>0</v>
      </c>
      <c r="AB110" s="36">
        <f t="shared" si="75"/>
        <v>0</v>
      </c>
      <c r="AC110" s="36">
        <f t="shared" si="75"/>
        <v>0</v>
      </c>
      <c r="AD110" s="36">
        <f t="shared" si="75"/>
        <v>0</v>
      </c>
      <c r="AE110" s="36">
        <f t="shared" si="75"/>
        <v>0</v>
      </c>
      <c r="AF110" s="36">
        <f t="shared" si="75"/>
        <v>0</v>
      </c>
      <c r="AG110" s="36">
        <f t="shared" si="75"/>
        <v>0</v>
      </c>
      <c r="AH110" s="36">
        <f t="shared" si="75"/>
        <v>0</v>
      </c>
      <c r="AI110" s="36">
        <f t="shared" si="75"/>
        <v>0</v>
      </c>
      <c r="AJ110" s="36">
        <f t="shared" si="75"/>
        <v>0</v>
      </c>
      <c r="AK110" s="36">
        <f t="shared" si="75"/>
        <v>0</v>
      </c>
      <c r="AL110" s="36">
        <f t="shared" si="75"/>
        <v>0</v>
      </c>
      <c r="AM110" s="36">
        <f t="shared" si="75"/>
        <v>0</v>
      </c>
      <c r="AN110" s="36">
        <f t="shared" si="75"/>
        <v>0</v>
      </c>
      <c r="AO110" s="36">
        <f t="shared" si="75"/>
        <v>0</v>
      </c>
      <c r="AP110" s="36">
        <f t="shared" si="75"/>
        <v>0</v>
      </c>
      <c r="AQ110" s="36">
        <f t="shared" si="75"/>
        <v>0</v>
      </c>
      <c r="AR110" s="36">
        <f t="shared" si="75"/>
        <v>0</v>
      </c>
      <c r="AS110" s="36">
        <f t="shared" si="75"/>
        <v>0</v>
      </c>
      <c r="AT110" s="36">
        <f t="shared" si="75"/>
        <v>0</v>
      </c>
      <c r="AU110" s="36">
        <f t="shared" si="75"/>
        <v>0</v>
      </c>
      <c r="AV110" s="36">
        <f t="shared" si="75"/>
        <v>0</v>
      </c>
      <c r="AW110" s="36">
        <f t="shared" si="75"/>
        <v>0</v>
      </c>
      <c r="AX110" s="36">
        <f t="shared" ref="AX110:CP110" si="76">COUNTIF(AZ8,"=1")+COUNTIF(AZ18,"=1")+COUNTIF(AZ28,"=1")+COUNTIF(AZ38,"=1")+COUNTIF(AZ9,"=2")+COUNTIF(AZ20,"=2")+COUNTIF(AZ31,"=2")+COUNTIF(AZ42,"=2")+COUNTIF(AZ53,"=2")</f>
        <v>0</v>
      </c>
      <c r="AY110" s="36">
        <f t="shared" si="76"/>
        <v>0</v>
      </c>
      <c r="AZ110" s="36" t="e">
        <f>COUNTIF(#REF!,"=1")+COUNTIF(#REF!,"=1")+COUNTIF(#REF!,"=1")+COUNTIF(#REF!,"=1")+COUNTIF(#REF!,"=2")+COUNTIF(#REF!,"=2")+COUNTIF(#REF!,"=2")+COUNTIF(#REF!,"=2")+COUNTIF(#REF!,"=2")</f>
        <v>#REF!</v>
      </c>
      <c r="BA110" s="36">
        <f t="shared" si="76"/>
        <v>0</v>
      </c>
      <c r="BB110" s="36">
        <f t="shared" si="76"/>
        <v>0</v>
      </c>
      <c r="BC110" s="36">
        <f t="shared" si="76"/>
        <v>0</v>
      </c>
      <c r="BD110" s="36">
        <f t="shared" si="76"/>
        <v>0</v>
      </c>
      <c r="BE110" s="36">
        <f t="shared" si="76"/>
        <v>0</v>
      </c>
      <c r="BF110" s="36">
        <f t="shared" si="76"/>
        <v>0</v>
      </c>
      <c r="BG110" s="36">
        <f t="shared" si="76"/>
        <v>0</v>
      </c>
      <c r="BH110" s="36">
        <f t="shared" si="76"/>
        <v>0</v>
      </c>
      <c r="BI110" s="36">
        <f t="shared" si="76"/>
        <v>0</v>
      </c>
      <c r="BJ110" s="36">
        <f t="shared" si="76"/>
        <v>0</v>
      </c>
      <c r="BK110" s="36">
        <f t="shared" si="76"/>
        <v>0</v>
      </c>
      <c r="BL110" s="36">
        <f t="shared" si="76"/>
        <v>0</v>
      </c>
      <c r="BM110" s="36">
        <f t="shared" si="76"/>
        <v>0</v>
      </c>
      <c r="BN110" s="36">
        <f t="shared" si="76"/>
        <v>0</v>
      </c>
      <c r="BO110" s="36">
        <f t="shared" si="76"/>
        <v>0</v>
      </c>
      <c r="BP110" s="36">
        <f t="shared" si="76"/>
        <v>0</v>
      </c>
      <c r="BQ110" s="36">
        <f t="shared" si="76"/>
        <v>0</v>
      </c>
      <c r="BR110" s="36">
        <f t="shared" si="76"/>
        <v>0</v>
      </c>
      <c r="BS110" s="36">
        <f t="shared" si="76"/>
        <v>0</v>
      </c>
      <c r="BT110" s="36">
        <f t="shared" si="76"/>
        <v>0</v>
      </c>
      <c r="BU110" s="36">
        <f>COUNTIF(BB8,"=1")+COUNTIF(BB18,"=1")+COUNTIF(BB28,"=1")+COUNTIF(BB38,"=1")+COUNTIF(BB9,"=2")+COUNTIF(BB20,"=2")+COUNTIF(BB31,"=2")+COUNTIF(BB42,"=2")+COUNTIF(BB53,"=2")</f>
        <v>3</v>
      </c>
      <c r="BV110" s="36">
        <f t="shared" si="76"/>
        <v>0</v>
      </c>
      <c r="BW110" s="36">
        <f t="shared" si="76"/>
        <v>0</v>
      </c>
      <c r="BX110" s="36">
        <f t="shared" si="76"/>
        <v>0</v>
      </c>
      <c r="BY110" s="36">
        <f t="shared" si="76"/>
        <v>0</v>
      </c>
      <c r="BZ110" s="36">
        <f t="shared" si="76"/>
        <v>0</v>
      </c>
      <c r="CA110" s="36">
        <f t="shared" si="76"/>
        <v>0</v>
      </c>
      <c r="CB110" s="36">
        <f t="shared" si="76"/>
        <v>0</v>
      </c>
      <c r="CC110" s="36">
        <f t="shared" si="76"/>
        <v>0</v>
      </c>
      <c r="CD110" s="36">
        <f t="shared" si="76"/>
        <v>0</v>
      </c>
      <c r="CE110" s="36">
        <f t="shared" si="76"/>
        <v>0</v>
      </c>
      <c r="CF110" s="36">
        <f t="shared" si="76"/>
        <v>0</v>
      </c>
      <c r="CG110" s="36">
        <f t="shared" si="76"/>
        <v>0</v>
      </c>
      <c r="CH110" s="36">
        <f t="shared" si="76"/>
        <v>0</v>
      </c>
      <c r="CI110" s="36">
        <f t="shared" si="76"/>
        <v>0</v>
      </c>
      <c r="CJ110" s="36">
        <f t="shared" si="76"/>
        <v>0</v>
      </c>
      <c r="CK110" s="36">
        <f t="shared" si="76"/>
        <v>0</v>
      </c>
      <c r="CL110" s="36">
        <f t="shared" si="76"/>
        <v>0</v>
      </c>
      <c r="CM110" s="36">
        <f t="shared" si="76"/>
        <v>0</v>
      </c>
      <c r="CN110" s="36">
        <f t="shared" si="76"/>
        <v>0</v>
      </c>
      <c r="CO110" s="36">
        <f t="shared" si="76"/>
        <v>0</v>
      </c>
      <c r="CP110" s="36">
        <f t="shared" si="76"/>
        <v>0</v>
      </c>
      <c r="CQ110" s="36" t="e">
        <f>COUNTIF(#REF!,"=1")+COUNTIF(#REF!,"=1")+COUNTIF(#REF!,"=1")+COUNTIF(#REF!,"=1")+COUNTIF(#REF!,"=2")+COUNTIF(#REF!,"=2")+COUNTIF(#REF!,"=2")+COUNTIF(#REF!,"=2")+COUNTIF(#REF!,"=2")</f>
        <v>#REF!</v>
      </c>
      <c r="CR110" s="36" t="e">
        <f>COUNTIF(#REF!,"=1")+COUNTIF(#REF!,"=1")+COUNTIF(#REF!,"=1")+COUNTIF(#REF!,"=1")+COUNTIF(#REF!,"=2")+COUNTIF(#REF!,"=2")+COUNTIF(#REF!,"=2")+COUNTIF(#REF!,"=2")+COUNTIF(#REF!,"=2")</f>
        <v>#REF!</v>
      </c>
      <c r="CS110" s="36">
        <f t="shared" ref="CS110:DZ110" si="77">COUNTIF(CS8,"=1")+COUNTIF(CS18,"=1")+COUNTIF(CS28,"=1")+COUNTIF(CS38,"=1")+COUNTIF(CS9,"=2")+COUNTIF(CS20,"=2")+COUNTIF(CS31,"=2")+COUNTIF(CS42,"=2")+COUNTIF(CS53,"=2")</f>
        <v>0</v>
      </c>
      <c r="CT110" s="36">
        <f t="shared" si="77"/>
        <v>0</v>
      </c>
      <c r="CU110" s="36">
        <f t="shared" si="77"/>
        <v>0</v>
      </c>
      <c r="CV110" s="36">
        <f t="shared" si="77"/>
        <v>0</v>
      </c>
      <c r="CW110" s="36">
        <f t="shared" si="77"/>
        <v>0</v>
      </c>
      <c r="CX110" s="36">
        <f t="shared" si="77"/>
        <v>0</v>
      </c>
      <c r="CY110" s="36">
        <f t="shared" si="77"/>
        <v>0</v>
      </c>
      <c r="CZ110" s="36">
        <f t="shared" si="77"/>
        <v>0</v>
      </c>
      <c r="DA110" s="36">
        <f t="shared" si="77"/>
        <v>0</v>
      </c>
      <c r="DB110" s="36">
        <f t="shared" si="77"/>
        <v>0</v>
      </c>
      <c r="DC110" s="36">
        <f t="shared" si="77"/>
        <v>0</v>
      </c>
      <c r="DD110" s="36">
        <f t="shared" si="77"/>
        <v>0</v>
      </c>
      <c r="DE110" s="36">
        <f t="shared" si="77"/>
        <v>0</v>
      </c>
      <c r="DF110" s="36">
        <f t="shared" si="77"/>
        <v>0</v>
      </c>
      <c r="DG110" s="36">
        <f t="shared" si="77"/>
        <v>0</v>
      </c>
      <c r="DH110" s="36">
        <f t="shared" si="77"/>
        <v>0</v>
      </c>
      <c r="DI110" s="36">
        <f t="shared" si="77"/>
        <v>0</v>
      </c>
      <c r="DJ110" s="36">
        <f t="shared" si="77"/>
        <v>0</v>
      </c>
      <c r="DK110" s="36">
        <f t="shared" si="77"/>
        <v>0</v>
      </c>
      <c r="DL110" s="36">
        <f t="shared" si="77"/>
        <v>0</v>
      </c>
      <c r="DM110" s="36">
        <f t="shared" si="77"/>
        <v>0</v>
      </c>
      <c r="DN110" s="36">
        <f t="shared" si="77"/>
        <v>0</v>
      </c>
      <c r="DO110" s="36">
        <f t="shared" si="77"/>
        <v>0</v>
      </c>
      <c r="DP110" s="36">
        <f t="shared" si="77"/>
        <v>0</v>
      </c>
      <c r="DQ110" s="36">
        <f t="shared" si="77"/>
        <v>0</v>
      </c>
      <c r="DR110" s="36">
        <f t="shared" si="77"/>
        <v>0</v>
      </c>
      <c r="DS110" s="36">
        <f t="shared" si="77"/>
        <v>0</v>
      </c>
      <c r="DT110" s="36">
        <f t="shared" si="77"/>
        <v>0</v>
      </c>
      <c r="DU110" s="36">
        <f t="shared" si="77"/>
        <v>0</v>
      </c>
      <c r="DV110" s="36">
        <f t="shared" si="77"/>
        <v>0</v>
      </c>
      <c r="DW110" s="36">
        <f t="shared" si="77"/>
        <v>0</v>
      </c>
      <c r="DX110" s="36">
        <f t="shared" si="77"/>
        <v>0</v>
      </c>
      <c r="DY110" s="36">
        <f t="shared" si="77"/>
        <v>0</v>
      </c>
      <c r="DZ110" s="36">
        <f t="shared" si="77"/>
        <v>0</v>
      </c>
      <c r="EA110" s="36">
        <f t="shared" ref="EA110:GL110" si="78">COUNTIF(EA8,"=1")+COUNTIF(EA18,"=1")+COUNTIF(EA28,"=1")+COUNTIF(EA38,"=1")+COUNTIF(EA9,"=2")+COUNTIF(EA20,"=2")+COUNTIF(EA31,"=2")+COUNTIF(EA42,"=2")+COUNTIF(EA53,"=2")</f>
        <v>0</v>
      </c>
      <c r="EB110" s="36">
        <f t="shared" si="78"/>
        <v>0</v>
      </c>
      <c r="EC110" s="36">
        <f t="shared" si="78"/>
        <v>0</v>
      </c>
      <c r="ED110" s="36">
        <f t="shared" si="78"/>
        <v>0</v>
      </c>
      <c r="EE110" s="36">
        <f t="shared" si="78"/>
        <v>0</v>
      </c>
      <c r="EF110" s="36">
        <f t="shared" si="78"/>
        <v>0</v>
      </c>
      <c r="EG110" s="36">
        <f t="shared" si="78"/>
        <v>0</v>
      </c>
      <c r="EH110" s="36">
        <f t="shared" si="78"/>
        <v>0</v>
      </c>
      <c r="EI110" s="36">
        <f t="shared" si="78"/>
        <v>0</v>
      </c>
      <c r="EJ110" s="36">
        <f t="shared" si="78"/>
        <v>0</v>
      </c>
      <c r="EK110" s="36">
        <f t="shared" si="78"/>
        <v>0</v>
      </c>
      <c r="EL110" s="36">
        <f t="shared" si="78"/>
        <v>0</v>
      </c>
      <c r="EM110" s="36">
        <f t="shared" si="78"/>
        <v>0</v>
      </c>
      <c r="EN110" s="36">
        <f t="shared" si="78"/>
        <v>0</v>
      </c>
      <c r="EO110" s="36">
        <f t="shared" si="78"/>
        <v>0</v>
      </c>
      <c r="EP110" s="36">
        <f t="shared" si="78"/>
        <v>0</v>
      </c>
      <c r="EQ110" s="36">
        <f t="shared" si="78"/>
        <v>0</v>
      </c>
      <c r="ER110" s="36">
        <f t="shared" si="78"/>
        <v>0</v>
      </c>
      <c r="ES110" s="36">
        <f t="shared" si="78"/>
        <v>0</v>
      </c>
      <c r="ET110" s="36">
        <f t="shared" si="78"/>
        <v>0</v>
      </c>
      <c r="EU110" s="36">
        <f t="shared" si="78"/>
        <v>0</v>
      </c>
      <c r="EV110" s="36">
        <f t="shared" si="78"/>
        <v>0</v>
      </c>
      <c r="EW110" s="36">
        <f t="shared" si="78"/>
        <v>0</v>
      </c>
      <c r="EX110" s="36">
        <f t="shared" si="78"/>
        <v>0</v>
      </c>
      <c r="EY110" s="36">
        <f t="shared" si="78"/>
        <v>0</v>
      </c>
      <c r="EZ110" s="36">
        <f t="shared" si="78"/>
        <v>0</v>
      </c>
      <c r="FA110" s="36">
        <f t="shared" si="78"/>
        <v>0</v>
      </c>
      <c r="FB110" s="36">
        <f t="shared" si="78"/>
        <v>0</v>
      </c>
      <c r="FC110" s="36">
        <f t="shared" si="78"/>
        <v>0</v>
      </c>
      <c r="FD110" s="36">
        <f t="shared" si="78"/>
        <v>0</v>
      </c>
      <c r="FE110" s="36">
        <f t="shared" si="78"/>
        <v>0</v>
      </c>
      <c r="FF110" s="36">
        <f t="shared" si="78"/>
        <v>0</v>
      </c>
      <c r="FG110" s="36">
        <f t="shared" si="78"/>
        <v>0</v>
      </c>
      <c r="FH110" s="36">
        <f t="shared" si="78"/>
        <v>0</v>
      </c>
      <c r="FI110" s="36">
        <f t="shared" si="78"/>
        <v>0</v>
      </c>
      <c r="FJ110" s="36">
        <f t="shared" si="78"/>
        <v>0</v>
      </c>
      <c r="FK110" s="36">
        <f t="shared" si="78"/>
        <v>0</v>
      </c>
      <c r="FL110" s="36">
        <f t="shared" si="78"/>
        <v>0</v>
      </c>
      <c r="FM110" s="36">
        <f t="shared" si="78"/>
        <v>0</v>
      </c>
      <c r="FN110" s="36">
        <f t="shared" si="78"/>
        <v>0</v>
      </c>
      <c r="FO110" s="36">
        <f t="shared" si="78"/>
        <v>0</v>
      </c>
      <c r="FP110" s="36">
        <f t="shared" si="78"/>
        <v>0</v>
      </c>
      <c r="FQ110" s="36">
        <f t="shared" si="78"/>
        <v>0</v>
      </c>
      <c r="FR110" s="36">
        <f t="shared" si="78"/>
        <v>0</v>
      </c>
      <c r="FS110" s="36">
        <f t="shared" si="78"/>
        <v>0</v>
      </c>
      <c r="FT110" s="36">
        <f t="shared" si="78"/>
        <v>0</v>
      </c>
      <c r="FU110" s="36">
        <f t="shared" si="78"/>
        <v>0</v>
      </c>
      <c r="FV110" s="36">
        <f t="shared" si="78"/>
        <v>0</v>
      </c>
      <c r="FW110" s="36">
        <f t="shared" si="78"/>
        <v>0</v>
      </c>
      <c r="FX110" s="36">
        <f t="shared" si="78"/>
        <v>0</v>
      </c>
      <c r="FY110" s="36">
        <f t="shared" si="78"/>
        <v>0</v>
      </c>
      <c r="FZ110" s="36">
        <f t="shared" si="78"/>
        <v>0</v>
      </c>
      <c r="GA110" s="36">
        <f t="shared" si="78"/>
        <v>0</v>
      </c>
      <c r="GB110" s="36">
        <f t="shared" si="78"/>
        <v>0</v>
      </c>
      <c r="GC110" s="36">
        <f t="shared" si="78"/>
        <v>0</v>
      </c>
      <c r="GD110" s="36">
        <f t="shared" si="78"/>
        <v>0</v>
      </c>
      <c r="GE110" s="36">
        <f t="shared" si="78"/>
        <v>0</v>
      </c>
      <c r="GF110" s="36">
        <f t="shared" si="78"/>
        <v>0</v>
      </c>
      <c r="GG110" s="36">
        <f t="shared" si="78"/>
        <v>0</v>
      </c>
      <c r="GH110" s="36">
        <f t="shared" si="78"/>
        <v>0</v>
      </c>
      <c r="GI110" s="36">
        <f t="shared" si="78"/>
        <v>0</v>
      </c>
      <c r="GJ110" s="36">
        <f t="shared" si="78"/>
        <v>0</v>
      </c>
      <c r="GK110" s="36">
        <f t="shared" si="78"/>
        <v>0</v>
      </c>
      <c r="GL110" s="36">
        <f t="shared" si="78"/>
        <v>0</v>
      </c>
      <c r="GM110" s="36">
        <f t="shared" ref="GM110:IQ110" si="79">COUNTIF(GM8,"=1")+COUNTIF(GM18,"=1")+COUNTIF(GM28,"=1")+COUNTIF(GM38,"=1")+COUNTIF(GM9,"=2")+COUNTIF(GM20,"=2")+COUNTIF(GM31,"=2")+COUNTIF(GM42,"=2")+COUNTIF(GM53,"=2")</f>
        <v>0</v>
      </c>
      <c r="GN110" s="36">
        <f t="shared" si="79"/>
        <v>0</v>
      </c>
      <c r="GO110" s="36">
        <f t="shared" si="79"/>
        <v>0</v>
      </c>
      <c r="GP110" s="36">
        <f t="shared" si="79"/>
        <v>0</v>
      </c>
      <c r="GQ110" s="36">
        <f t="shared" si="79"/>
        <v>0</v>
      </c>
      <c r="GR110" s="36">
        <f t="shared" si="79"/>
        <v>0</v>
      </c>
      <c r="GS110" s="36">
        <f t="shared" si="79"/>
        <v>0</v>
      </c>
      <c r="GT110" s="36">
        <f t="shared" si="79"/>
        <v>0</v>
      </c>
      <c r="GU110" s="36">
        <f t="shared" si="79"/>
        <v>0</v>
      </c>
      <c r="GV110" s="36">
        <f t="shared" si="79"/>
        <v>0</v>
      </c>
      <c r="GW110" s="36">
        <f t="shared" si="79"/>
        <v>0</v>
      </c>
      <c r="GX110" s="36">
        <f t="shared" si="79"/>
        <v>0</v>
      </c>
      <c r="GY110" s="36">
        <f t="shared" si="79"/>
        <v>0</v>
      </c>
      <c r="GZ110" s="36">
        <f t="shared" si="79"/>
        <v>0</v>
      </c>
      <c r="HA110" s="36">
        <f t="shared" si="79"/>
        <v>0</v>
      </c>
      <c r="HB110" s="36">
        <f t="shared" si="79"/>
        <v>0</v>
      </c>
      <c r="HC110" s="36">
        <f t="shared" si="79"/>
        <v>0</v>
      </c>
      <c r="HD110" s="36">
        <f t="shared" si="79"/>
        <v>0</v>
      </c>
      <c r="HE110" s="36">
        <f t="shared" si="79"/>
        <v>0</v>
      </c>
      <c r="HF110" s="36">
        <f t="shared" si="79"/>
        <v>0</v>
      </c>
      <c r="HG110" s="36">
        <f t="shared" si="79"/>
        <v>0</v>
      </c>
      <c r="HH110" s="36">
        <f t="shared" si="79"/>
        <v>0</v>
      </c>
      <c r="HI110" s="36">
        <f t="shared" si="79"/>
        <v>0</v>
      </c>
      <c r="HJ110" s="36">
        <f t="shared" si="79"/>
        <v>0</v>
      </c>
      <c r="HK110" s="36">
        <f t="shared" si="79"/>
        <v>0</v>
      </c>
      <c r="HL110" s="36">
        <f t="shared" si="79"/>
        <v>0</v>
      </c>
      <c r="HM110" s="36">
        <f t="shared" si="79"/>
        <v>0</v>
      </c>
      <c r="HN110" s="36">
        <f t="shared" si="79"/>
        <v>0</v>
      </c>
      <c r="HO110" s="36">
        <f t="shared" si="79"/>
        <v>0</v>
      </c>
      <c r="HP110" s="36">
        <f t="shared" si="79"/>
        <v>0</v>
      </c>
      <c r="HQ110" s="36">
        <f t="shared" si="79"/>
        <v>0</v>
      </c>
      <c r="HR110" s="36">
        <f t="shared" si="79"/>
        <v>0</v>
      </c>
      <c r="HS110" s="36">
        <f t="shared" si="79"/>
        <v>0</v>
      </c>
      <c r="HT110" s="36">
        <f t="shared" si="79"/>
        <v>0</v>
      </c>
      <c r="HU110" s="36">
        <f t="shared" si="79"/>
        <v>0</v>
      </c>
      <c r="HV110" s="36">
        <f t="shared" si="79"/>
        <v>0</v>
      </c>
      <c r="HW110" s="36">
        <f t="shared" si="79"/>
        <v>0</v>
      </c>
      <c r="HX110" s="36">
        <f t="shared" si="79"/>
        <v>0</v>
      </c>
      <c r="HY110" s="36">
        <f t="shared" si="79"/>
        <v>0</v>
      </c>
      <c r="HZ110" s="36">
        <f t="shared" si="79"/>
        <v>0</v>
      </c>
      <c r="IA110" s="36">
        <f t="shared" si="79"/>
        <v>0</v>
      </c>
      <c r="IB110" s="36">
        <f t="shared" si="79"/>
        <v>0</v>
      </c>
      <c r="IC110" s="36">
        <f t="shared" si="79"/>
        <v>0</v>
      </c>
      <c r="ID110" s="36">
        <f t="shared" si="79"/>
        <v>0</v>
      </c>
      <c r="IE110" s="36">
        <f t="shared" si="79"/>
        <v>0</v>
      </c>
      <c r="IF110" s="36">
        <f t="shared" si="79"/>
        <v>0</v>
      </c>
      <c r="IG110" s="36">
        <f t="shared" si="79"/>
        <v>0</v>
      </c>
      <c r="IH110" s="36">
        <f t="shared" si="79"/>
        <v>0</v>
      </c>
      <c r="II110" s="36">
        <f t="shared" si="79"/>
        <v>0</v>
      </c>
      <c r="IJ110" s="36">
        <f t="shared" si="79"/>
        <v>0</v>
      </c>
      <c r="IK110" s="36">
        <f t="shared" si="79"/>
        <v>0</v>
      </c>
      <c r="IL110" s="36">
        <f t="shared" si="79"/>
        <v>0</v>
      </c>
      <c r="IM110" s="36">
        <f t="shared" si="79"/>
        <v>0</v>
      </c>
      <c r="IN110" s="36">
        <f t="shared" si="79"/>
        <v>0</v>
      </c>
      <c r="IO110" s="36">
        <f t="shared" si="79"/>
        <v>0</v>
      </c>
      <c r="IP110" s="36">
        <f t="shared" si="79"/>
        <v>0</v>
      </c>
      <c r="IQ110" s="36">
        <f t="shared" si="79"/>
        <v>0</v>
      </c>
      <c r="IR110" s="36"/>
      <c r="IS110" s="36"/>
      <c r="IT110" s="36"/>
      <c r="IU110" s="36"/>
      <c r="IV110" s="36"/>
    </row>
    <row r="111" s="32" customFormat="1" ht="11.25" customHeight="1" spans="1:256">
      <c r="A111" s="35" t="s">
        <v>127</v>
      </c>
      <c r="B111" s="36">
        <f>COUNTIF(B7,"=1")+COUNTIF(B17,"=1")+COUNTIF(B27,"=1")+COUNTIF(B8,"=2")+COUNTIF(B19,"=2")+COUNTIF(B30,"=2")+COUNTIF(B41,"=2")+COUNTIF(B52,"=2")+COUNTIF(B63,"=2")</f>
        <v>0</v>
      </c>
      <c r="C111" s="36">
        <f t="shared" ref="C111:AW111" si="80">COUNTIF(C7,"=1")+COUNTIF(C17,"=1")+COUNTIF(C27,"=1")+COUNTIF(C8,"=2")+COUNTIF(C19,"=2")+COUNTIF(C30,"=2")+COUNTIF(C41,"=2")+COUNTIF(C52,"=2")+COUNTIF(C63,"=2")</f>
        <v>0</v>
      </c>
      <c r="D111" s="36">
        <f t="shared" si="80"/>
        <v>0</v>
      </c>
      <c r="E111" s="36" t="e">
        <f>COUNTIF(#REF!,"=1")+COUNTIF(#REF!,"=1")+COUNTIF(#REF!,"=1")+COUNTIF(#REF!,"=2")+COUNTIF(#REF!,"=2")+COUNTIF(#REF!,"=2")+COUNTIF(#REF!,"=2")+COUNTIF(#REF!,"=2")+COUNTIF(#REF!,"=2")</f>
        <v>#REF!</v>
      </c>
      <c r="F111" s="36" t="e">
        <f>COUNTIF(#REF!,"=1")+COUNTIF(#REF!,"=1")+COUNTIF(#REF!,"=1")+COUNTIF(#REF!,"=2")+COUNTIF(#REF!,"=2")+COUNTIF(#REF!,"=2")+COUNTIF(#REF!,"=2")+COUNTIF(#REF!,"=2")+COUNTIF(#REF!,"=2")</f>
        <v>#REF!</v>
      </c>
      <c r="G111" s="36">
        <f t="shared" si="80"/>
        <v>0</v>
      </c>
      <c r="H111" s="36">
        <f t="shared" si="80"/>
        <v>0</v>
      </c>
      <c r="I111" s="36">
        <f t="shared" si="80"/>
        <v>0</v>
      </c>
      <c r="J111" s="36">
        <f t="shared" si="80"/>
        <v>0</v>
      </c>
      <c r="K111" s="36">
        <f t="shared" si="80"/>
        <v>0</v>
      </c>
      <c r="L111" s="36">
        <f t="shared" si="80"/>
        <v>0</v>
      </c>
      <c r="M111" s="36">
        <f t="shared" si="80"/>
        <v>0</v>
      </c>
      <c r="N111" s="36">
        <f t="shared" si="80"/>
        <v>0</v>
      </c>
      <c r="O111" s="36">
        <f t="shared" si="80"/>
        <v>0</v>
      </c>
      <c r="P111" s="36">
        <f t="shared" si="80"/>
        <v>0</v>
      </c>
      <c r="Q111" s="36">
        <f t="shared" si="80"/>
        <v>0</v>
      </c>
      <c r="R111" s="36">
        <f t="shared" si="80"/>
        <v>0</v>
      </c>
      <c r="S111" s="36">
        <f t="shared" si="80"/>
        <v>0</v>
      </c>
      <c r="T111" s="36">
        <f t="shared" si="80"/>
        <v>0</v>
      </c>
      <c r="U111" s="36">
        <f t="shared" si="80"/>
        <v>0</v>
      </c>
      <c r="V111" s="36">
        <f t="shared" si="80"/>
        <v>0</v>
      </c>
      <c r="W111" s="36">
        <f t="shared" si="80"/>
        <v>0</v>
      </c>
      <c r="X111" s="36">
        <f t="shared" si="80"/>
        <v>0</v>
      </c>
      <c r="Y111" s="36">
        <f t="shared" si="80"/>
        <v>0</v>
      </c>
      <c r="Z111" s="36">
        <f t="shared" si="80"/>
        <v>0</v>
      </c>
      <c r="AA111" s="36">
        <f t="shared" si="80"/>
        <v>0</v>
      </c>
      <c r="AB111" s="36">
        <f t="shared" si="80"/>
        <v>0</v>
      </c>
      <c r="AC111" s="36">
        <f t="shared" si="80"/>
        <v>0</v>
      </c>
      <c r="AD111" s="36">
        <f t="shared" si="80"/>
        <v>0</v>
      </c>
      <c r="AE111" s="36">
        <f t="shared" si="80"/>
        <v>0</v>
      </c>
      <c r="AF111" s="36">
        <f t="shared" si="80"/>
        <v>0</v>
      </c>
      <c r="AG111" s="36">
        <f t="shared" si="80"/>
        <v>0</v>
      </c>
      <c r="AH111" s="36">
        <f t="shared" si="80"/>
        <v>0</v>
      </c>
      <c r="AI111" s="36">
        <f t="shared" si="80"/>
        <v>0</v>
      </c>
      <c r="AJ111" s="36">
        <f t="shared" si="80"/>
        <v>0</v>
      </c>
      <c r="AK111" s="36">
        <f t="shared" si="80"/>
        <v>0</v>
      </c>
      <c r="AL111" s="36">
        <f t="shared" si="80"/>
        <v>0</v>
      </c>
      <c r="AM111" s="36">
        <f t="shared" si="80"/>
        <v>0</v>
      </c>
      <c r="AN111" s="36">
        <f t="shared" si="80"/>
        <v>0</v>
      </c>
      <c r="AO111" s="36">
        <f t="shared" si="80"/>
        <v>0</v>
      </c>
      <c r="AP111" s="36">
        <f t="shared" si="80"/>
        <v>0</v>
      </c>
      <c r="AQ111" s="36">
        <f t="shared" si="80"/>
        <v>0</v>
      </c>
      <c r="AR111" s="36">
        <f t="shared" si="80"/>
        <v>0</v>
      </c>
      <c r="AS111" s="36">
        <f t="shared" si="80"/>
        <v>0</v>
      </c>
      <c r="AT111" s="36">
        <f t="shared" si="80"/>
        <v>0</v>
      </c>
      <c r="AU111" s="36">
        <f t="shared" si="80"/>
        <v>0</v>
      </c>
      <c r="AV111" s="36">
        <f t="shared" si="80"/>
        <v>0</v>
      </c>
      <c r="AW111" s="36">
        <f t="shared" si="80"/>
        <v>0</v>
      </c>
      <c r="AX111" s="36">
        <f t="shared" ref="AX111:CP111" si="81">COUNTIF(AZ7,"=1")+COUNTIF(AZ17,"=1")+COUNTIF(AZ27,"=1")+COUNTIF(AZ8,"=2")+COUNTIF(AZ19,"=2")+COUNTIF(AZ30,"=2")+COUNTIF(AZ41,"=2")+COUNTIF(AZ52,"=2")+COUNTIF(AZ63,"=2")</f>
        <v>0</v>
      </c>
      <c r="AY111" s="36">
        <f t="shared" si="81"/>
        <v>0</v>
      </c>
      <c r="AZ111" s="36" t="e">
        <f>COUNTIF(#REF!,"=1")+COUNTIF(#REF!,"=1")+COUNTIF(#REF!,"=1")+COUNTIF(#REF!,"=2")+COUNTIF(#REF!,"=2")+COUNTIF(#REF!,"=2")+COUNTIF(#REF!,"=2")+COUNTIF(#REF!,"=2")+COUNTIF(#REF!,"=2")</f>
        <v>#REF!</v>
      </c>
      <c r="BA111" s="36">
        <f t="shared" si="81"/>
        <v>0</v>
      </c>
      <c r="BB111" s="36">
        <f t="shared" si="81"/>
        <v>0</v>
      </c>
      <c r="BC111" s="36">
        <f t="shared" si="81"/>
        <v>0</v>
      </c>
      <c r="BD111" s="36">
        <f t="shared" si="81"/>
        <v>0</v>
      </c>
      <c r="BE111" s="36">
        <f t="shared" si="81"/>
        <v>0</v>
      </c>
      <c r="BF111" s="36">
        <f t="shared" si="81"/>
        <v>0</v>
      </c>
      <c r="BG111" s="36">
        <f t="shared" si="81"/>
        <v>0</v>
      </c>
      <c r="BH111" s="36">
        <f t="shared" si="81"/>
        <v>0</v>
      </c>
      <c r="BI111" s="36">
        <f t="shared" si="81"/>
        <v>0</v>
      </c>
      <c r="BJ111" s="36">
        <f t="shared" si="81"/>
        <v>0</v>
      </c>
      <c r="BK111" s="36">
        <f t="shared" si="81"/>
        <v>0</v>
      </c>
      <c r="BL111" s="36">
        <f t="shared" si="81"/>
        <v>0</v>
      </c>
      <c r="BM111" s="36">
        <f t="shared" si="81"/>
        <v>0</v>
      </c>
      <c r="BN111" s="36">
        <f t="shared" si="81"/>
        <v>0</v>
      </c>
      <c r="BO111" s="36">
        <f t="shared" si="81"/>
        <v>0</v>
      </c>
      <c r="BP111" s="36">
        <f t="shared" si="81"/>
        <v>0</v>
      </c>
      <c r="BQ111" s="36">
        <f t="shared" si="81"/>
        <v>0</v>
      </c>
      <c r="BR111" s="36">
        <f t="shared" si="81"/>
        <v>0</v>
      </c>
      <c r="BS111" s="36">
        <f t="shared" si="81"/>
        <v>0</v>
      </c>
      <c r="BT111" s="36">
        <f t="shared" si="81"/>
        <v>0</v>
      </c>
      <c r="BU111" s="36">
        <f>COUNTIF(BB7,"=1")+COUNTIF(BB17,"=1")+COUNTIF(BB27,"=1")+COUNTIF(BB8,"=2")+COUNTIF(BB19,"=2")+COUNTIF(BB30,"=2")+COUNTIF(BB41,"=2")+COUNTIF(BB52,"=2")+COUNTIF(BB63,"=2")</f>
        <v>2</v>
      </c>
      <c r="BV111" s="36">
        <f t="shared" si="81"/>
        <v>0</v>
      </c>
      <c r="BW111" s="36">
        <f t="shared" si="81"/>
        <v>0</v>
      </c>
      <c r="BX111" s="36">
        <f t="shared" si="81"/>
        <v>0</v>
      </c>
      <c r="BY111" s="36">
        <f t="shared" si="81"/>
        <v>0</v>
      </c>
      <c r="BZ111" s="36">
        <f t="shared" si="81"/>
        <v>0</v>
      </c>
      <c r="CA111" s="36">
        <f t="shared" si="81"/>
        <v>0</v>
      </c>
      <c r="CB111" s="36">
        <f t="shared" si="81"/>
        <v>0</v>
      </c>
      <c r="CC111" s="36">
        <f t="shared" si="81"/>
        <v>0</v>
      </c>
      <c r="CD111" s="36">
        <f t="shared" si="81"/>
        <v>0</v>
      </c>
      <c r="CE111" s="36">
        <f t="shared" si="81"/>
        <v>0</v>
      </c>
      <c r="CF111" s="36">
        <f t="shared" si="81"/>
        <v>0</v>
      </c>
      <c r="CG111" s="36">
        <f t="shared" si="81"/>
        <v>0</v>
      </c>
      <c r="CH111" s="36">
        <f t="shared" si="81"/>
        <v>0</v>
      </c>
      <c r="CI111" s="36">
        <f t="shared" si="81"/>
        <v>0</v>
      </c>
      <c r="CJ111" s="36">
        <f t="shared" si="81"/>
        <v>0</v>
      </c>
      <c r="CK111" s="36">
        <f t="shared" si="81"/>
        <v>0</v>
      </c>
      <c r="CL111" s="36">
        <f t="shared" si="81"/>
        <v>0</v>
      </c>
      <c r="CM111" s="36">
        <f t="shared" si="81"/>
        <v>0</v>
      </c>
      <c r="CN111" s="36">
        <f t="shared" si="81"/>
        <v>0</v>
      </c>
      <c r="CO111" s="36">
        <f t="shared" si="81"/>
        <v>0</v>
      </c>
      <c r="CP111" s="36">
        <f t="shared" si="81"/>
        <v>0</v>
      </c>
      <c r="CQ111" s="36" t="e">
        <f>COUNTIF(#REF!,"=1")+COUNTIF(#REF!,"=1")+COUNTIF(#REF!,"=1")+COUNTIF(#REF!,"=2")+COUNTIF(#REF!,"=2")+COUNTIF(#REF!,"=2")+COUNTIF(#REF!,"=2")+COUNTIF(#REF!,"=2")+COUNTIF(#REF!,"=2")</f>
        <v>#REF!</v>
      </c>
      <c r="CR111" s="36" t="e">
        <f>COUNTIF(#REF!,"=1")+COUNTIF(#REF!,"=1")+COUNTIF(#REF!,"=1")+COUNTIF(#REF!,"=2")+COUNTIF(#REF!,"=2")+COUNTIF(#REF!,"=2")+COUNTIF(#REF!,"=2")+COUNTIF(#REF!,"=2")+COUNTIF(#REF!,"=2")</f>
        <v>#REF!</v>
      </c>
      <c r="CS111" s="36">
        <f t="shared" ref="CS111:DZ111" si="82">COUNTIF(CS7,"=1")+COUNTIF(CS17,"=1")+COUNTIF(CS27,"=1")+COUNTIF(CS8,"=2")+COUNTIF(CS19,"=2")+COUNTIF(CS30,"=2")+COUNTIF(CS41,"=2")+COUNTIF(CS52,"=2")+COUNTIF(CS63,"=2")</f>
        <v>0</v>
      </c>
      <c r="CT111" s="36">
        <f t="shared" si="82"/>
        <v>0</v>
      </c>
      <c r="CU111" s="36">
        <f t="shared" si="82"/>
        <v>0</v>
      </c>
      <c r="CV111" s="36">
        <f t="shared" si="82"/>
        <v>0</v>
      </c>
      <c r="CW111" s="36">
        <f t="shared" si="82"/>
        <v>0</v>
      </c>
      <c r="CX111" s="36">
        <f t="shared" si="82"/>
        <v>0</v>
      </c>
      <c r="CY111" s="36">
        <f t="shared" si="82"/>
        <v>0</v>
      </c>
      <c r="CZ111" s="36">
        <f t="shared" si="82"/>
        <v>0</v>
      </c>
      <c r="DA111" s="36">
        <f t="shared" si="82"/>
        <v>0</v>
      </c>
      <c r="DB111" s="36">
        <f t="shared" si="82"/>
        <v>0</v>
      </c>
      <c r="DC111" s="36">
        <f t="shared" si="82"/>
        <v>0</v>
      </c>
      <c r="DD111" s="36">
        <f t="shared" si="82"/>
        <v>0</v>
      </c>
      <c r="DE111" s="36">
        <f t="shared" si="82"/>
        <v>0</v>
      </c>
      <c r="DF111" s="36">
        <f t="shared" si="82"/>
        <v>0</v>
      </c>
      <c r="DG111" s="36">
        <f t="shared" si="82"/>
        <v>0</v>
      </c>
      <c r="DH111" s="36">
        <f t="shared" si="82"/>
        <v>0</v>
      </c>
      <c r="DI111" s="36">
        <f t="shared" si="82"/>
        <v>0</v>
      </c>
      <c r="DJ111" s="36">
        <f t="shared" si="82"/>
        <v>0</v>
      </c>
      <c r="DK111" s="36">
        <f t="shared" si="82"/>
        <v>0</v>
      </c>
      <c r="DL111" s="36">
        <f t="shared" si="82"/>
        <v>0</v>
      </c>
      <c r="DM111" s="36">
        <f t="shared" si="82"/>
        <v>0</v>
      </c>
      <c r="DN111" s="36">
        <f t="shared" si="82"/>
        <v>0</v>
      </c>
      <c r="DO111" s="36">
        <f t="shared" si="82"/>
        <v>0</v>
      </c>
      <c r="DP111" s="36">
        <f t="shared" si="82"/>
        <v>0</v>
      </c>
      <c r="DQ111" s="36">
        <f t="shared" si="82"/>
        <v>0</v>
      </c>
      <c r="DR111" s="36">
        <f t="shared" si="82"/>
        <v>0</v>
      </c>
      <c r="DS111" s="36">
        <f t="shared" si="82"/>
        <v>0</v>
      </c>
      <c r="DT111" s="36">
        <f t="shared" si="82"/>
        <v>0</v>
      </c>
      <c r="DU111" s="36">
        <f t="shared" si="82"/>
        <v>0</v>
      </c>
      <c r="DV111" s="36">
        <f t="shared" si="82"/>
        <v>0</v>
      </c>
      <c r="DW111" s="36">
        <f t="shared" si="82"/>
        <v>0</v>
      </c>
      <c r="DX111" s="36">
        <f t="shared" si="82"/>
        <v>0</v>
      </c>
      <c r="DY111" s="36">
        <f t="shared" si="82"/>
        <v>0</v>
      </c>
      <c r="DZ111" s="36">
        <f t="shared" si="82"/>
        <v>0</v>
      </c>
      <c r="EA111" s="36">
        <f t="shared" ref="EA111:GL111" si="83">COUNTIF(EA7,"=1")+COUNTIF(EA17,"=1")+COUNTIF(EA27,"=1")+COUNTIF(EA8,"=2")+COUNTIF(EA19,"=2")+COUNTIF(EA30,"=2")+COUNTIF(EA41,"=2")+COUNTIF(EA52,"=2")+COUNTIF(EA63,"=2")</f>
        <v>0</v>
      </c>
      <c r="EB111" s="36">
        <f t="shared" si="83"/>
        <v>0</v>
      </c>
      <c r="EC111" s="36">
        <f t="shared" si="83"/>
        <v>0</v>
      </c>
      <c r="ED111" s="36">
        <f t="shared" si="83"/>
        <v>0</v>
      </c>
      <c r="EE111" s="36">
        <f t="shared" si="83"/>
        <v>0</v>
      </c>
      <c r="EF111" s="36">
        <f t="shared" si="83"/>
        <v>0</v>
      </c>
      <c r="EG111" s="36">
        <f t="shared" si="83"/>
        <v>0</v>
      </c>
      <c r="EH111" s="36">
        <f t="shared" si="83"/>
        <v>0</v>
      </c>
      <c r="EI111" s="36">
        <f t="shared" si="83"/>
        <v>0</v>
      </c>
      <c r="EJ111" s="36">
        <f t="shared" si="83"/>
        <v>0</v>
      </c>
      <c r="EK111" s="36">
        <f t="shared" si="83"/>
        <v>0</v>
      </c>
      <c r="EL111" s="36">
        <f t="shared" si="83"/>
        <v>0</v>
      </c>
      <c r="EM111" s="36">
        <f t="shared" si="83"/>
        <v>0</v>
      </c>
      <c r="EN111" s="36">
        <f t="shared" si="83"/>
        <v>0</v>
      </c>
      <c r="EO111" s="36">
        <f t="shared" si="83"/>
        <v>0</v>
      </c>
      <c r="EP111" s="36">
        <f t="shared" si="83"/>
        <v>0</v>
      </c>
      <c r="EQ111" s="36">
        <f t="shared" si="83"/>
        <v>0</v>
      </c>
      <c r="ER111" s="36">
        <f t="shared" si="83"/>
        <v>0</v>
      </c>
      <c r="ES111" s="36">
        <f t="shared" si="83"/>
        <v>0</v>
      </c>
      <c r="ET111" s="36">
        <f t="shared" si="83"/>
        <v>0</v>
      </c>
      <c r="EU111" s="36">
        <f t="shared" si="83"/>
        <v>0</v>
      </c>
      <c r="EV111" s="36">
        <f t="shared" si="83"/>
        <v>0</v>
      </c>
      <c r="EW111" s="36">
        <f t="shared" si="83"/>
        <v>0</v>
      </c>
      <c r="EX111" s="36">
        <f t="shared" si="83"/>
        <v>0</v>
      </c>
      <c r="EY111" s="36">
        <f t="shared" si="83"/>
        <v>0</v>
      </c>
      <c r="EZ111" s="36">
        <f t="shared" si="83"/>
        <v>0</v>
      </c>
      <c r="FA111" s="36">
        <f t="shared" si="83"/>
        <v>0</v>
      </c>
      <c r="FB111" s="36">
        <f t="shared" si="83"/>
        <v>0</v>
      </c>
      <c r="FC111" s="36">
        <f t="shared" si="83"/>
        <v>0</v>
      </c>
      <c r="FD111" s="36">
        <f t="shared" si="83"/>
        <v>0</v>
      </c>
      <c r="FE111" s="36">
        <f t="shared" si="83"/>
        <v>0</v>
      </c>
      <c r="FF111" s="36">
        <f t="shared" si="83"/>
        <v>0</v>
      </c>
      <c r="FG111" s="36">
        <f t="shared" si="83"/>
        <v>0</v>
      </c>
      <c r="FH111" s="36">
        <f t="shared" si="83"/>
        <v>0</v>
      </c>
      <c r="FI111" s="36">
        <f t="shared" si="83"/>
        <v>0</v>
      </c>
      <c r="FJ111" s="36">
        <f t="shared" si="83"/>
        <v>0</v>
      </c>
      <c r="FK111" s="36">
        <f t="shared" si="83"/>
        <v>0</v>
      </c>
      <c r="FL111" s="36">
        <f t="shared" si="83"/>
        <v>0</v>
      </c>
      <c r="FM111" s="36">
        <f t="shared" si="83"/>
        <v>0</v>
      </c>
      <c r="FN111" s="36">
        <f t="shared" si="83"/>
        <v>0</v>
      </c>
      <c r="FO111" s="36">
        <f t="shared" si="83"/>
        <v>0</v>
      </c>
      <c r="FP111" s="36">
        <f t="shared" si="83"/>
        <v>0</v>
      </c>
      <c r="FQ111" s="36">
        <f t="shared" si="83"/>
        <v>0</v>
      </c>
      <c r="FR111" s="36">
        <f t="shared" si="83"/>
        <v>0</v>
      </c>
      <c r="FS111" s="36">
        <f t="shared" si="83"/>
        <v>0</v>
      </c>
      <c r="FT111" s="36">
        <f t="shared" si="83"/>
        <v>0</v>
      </c>
      <c r="FU111" s="36">
        <f t="shared" si="83"/>
        <v>0</v>
      </c>
      <c r="FV111" s="36">
        <f t="shared" si="83"/>
        <v>0</v>
      </c>
      <c r="FW111" s="36">
        <f t="shared" si="83"/>
        <v>0</v>
      </c>
      <c r="FX111" s="36">
        <f t="shared" si="83"/>
        <v>0</v>
      </c>
      <c r="FY111" s="36">
        <f t="shared" si="83"/>
        <v>0</v>
      </c>
      <c r="FZ111" s="36">
        <f t="shared" si="83"/>
        <v>0</v>
      </c>
      <c r="GA111" s="36">
        <f t="shared" si="83"/>
        <v>0</v>
      </c>
      <c r="GB111" s="36">
        <f t="shared" si="83"/>
        <v>0</v>
      </c>
      <c r="GC111" s="36">
        <f t="shared" si="83"/>
        <v>0</v>
      </c>
      <c r="GD111" s="36">
        <f t="shared" si="83"/>
        <v>0</v>
      </c>
      <c r="GE111" s="36">
        <f t="shared" si="83"/>
        <v>0</v>
      </c>
      <c r="GF111" s="36">
        <f t="shared" si="83"/>
        <v>0</v>
      </c>
      <c r="GG111" s="36">
        <f t="shared" si="83"/>
        <v>0</v>
      </c>
      <c r="GH111" s="36">
        <f t="shared" si="83"/>
        <v>0</v>
      </c>
      <c r="GI111" s="36">
        <f t="shared" si="83"/>
        <v>0</v>
      </c>
      <c r="GJ111" s="36">
        <f t="shared" si="83"/>
        <v>0</v>
      </c>
      <c r="GK111" s="36">
        <f t="shared" si="83"/>
        <v>0</v>
      </c>
      <c r="GL111" s="36">
        <f t="shared" si="83"/>
        <v>0</v>
      </c>
      <c r="GM111" s="36">
        <f t="shared" ref="GM111:IQ111" si="84">COUNTIF(GM7,"=1")+COUNTIF(GM17,"=1")+COUNTIF(GM27,"=1")+COUNTIF(GM8,"=2")+COUNTIF(GM19,"=2")+COUNTIF(GM30,"=2")+COUNTIF(GM41,"=2")+COUNTIF(GM52,"=2")+COUNTIF(GM63,"=2")</f>
        <v>0</v>
      </c>
      <c r="GN111" s="36">
        <f t="shared" si="84"/>
        <v>0</v>
      </c>
      <c r="GO111" s="36">
        <f t="shared" si="84"/>
        <v>0</v>
      </c>
      <c r="GP111" s="36">
        <f t="shared" si="84"/>
        <v>0</v>
      </c>
      <c r="GQ111" s="36">
        <f t="shared" si="84"/>
        <v>0</v>
      </c>
      <c r="GR111" s="36">
        <f t="shared" si="84"/>
        <v>0</v>
      </c>
      <c r="GS111" s="36">
        <f t="shared" si="84"/>
        <v>0</v>
      </c>
      <c r="GT111" s="36">
        <f t="shared" si="84"/>
        <v>0</v>
      </c>
      <c r="GU111" s="36">
        <f t="shared" si="84"/>
        <v>0</v>
      </c>
      <c r="GV111" s="36">
        <f t="shared" si="84"/>
        <v>0</v>
      </c>
      <c r="GW111" s="36">
        <f t="shared" si="84"/>
        <v>0</v>
      </c>
      <c r="GX111" s="36">
        <f t="shared" si="84"/>
        <v>0</v>
      </c>
      <c r="GY111" s="36">
        <f t="shared" si="84"/>
        <v>0</v>
      </c>
      <c r="GZ111" s="36">
        <f t="shared" si="84"/>
        <v>0</v>
      </c>
      <c r="HA111" s="36">
        <f t="shared" si="84"/>
        <v>0</v>
      </c>
      <c r="HB111" s="36">
        <f t="shared" si="84"/>
        <v>0</v>
      </c>
      <c r="HC111" s="36">
        <f t="shared" si="84"/>
        <v>0</v>
      </c>
      <c r="HD111" s="36">
        <f t="shared" si="84"/>
        <v>0</v>
      </c>
      <c r="HE111" s="36">
        <f t="shared" si="84"/>
        <v>0</v>
      </c>
      <c r="HF111" s="36">
        <f t="shared" si="84"/>
        <v>0</v>
      </c>
      <c r="HG111" s="36">
        <f t="shared" si="84"/>
        <v>0</v>
      </c>
      <c r="HH111" s="36">
        <f t="shared" si="84"/>
        <v>0</v>
      </c>
      <c r="HI111" s="36">
        <f t="shared" si="84"/>
        <v>0</v>
      </c>
      <c r="HJ111" s="36">
        <f t="shared" si="84"/>
        <v>0</v>
      </c>
      <c r="HK111" s="36">
        <f t="shared" si="84"/>
        <v>0</v>
      </c>
      <c r="HL111" s="36">
        <f t="shared" si="84"/>
        <v>0</v>
      </c>
      <c r="HM111" s="36">
        <f t="shared" si="84"/>
        <v>0</v>
      </c>
      <c r="HN111" s="36">
        <f t="shared" si="84"/>
        <v>0</v>
      </c>
      <c r="HO111" s="36">
        <f t="shared" si="84"/>
        <v>0</v>
      </c>
      <c r="HP111" s="36">
        <f t="shared" si="84"/>
        <v>0</v>
      </c>
      <c r="HQ111" s="36">
        <f t="shared" si="84"/>
        <v>0</v>
      </c>
      <c r="HR111" s="36">
        <f t="shared" si="84"/>
        <v>0</v>
      </c>
      <c r="HS111" s="36">
        <f t="shared" si="84"/>
        <v>0</v>
      </c>
      <c r="HT111" s="36">
        <f t="shared" si="84"/>
        <v>0</v>
      </c>
      <c r="HU111" s="36">
        <f t="shared" si="84"/>
        <v>0</v>
      </c>
      <c r="HV111" s="36">
        <f t="shared" si="84"/>
        <v>0</v>
      </c>
      <c r="HW111" s="36">
        <f t="shared" si="84"/>
        <v>0</v>
      </c>
      <c r="HX111" s="36">
        <f t="shared" si="84"/>
        <v>0</v>
      </c>
      <c r="HY111" s="36">
        <f t="shared" si="84"/>
        <v>0</v>
      </c>
      <c r="HZ111" s="36">
        <f t="shared" si="84"/>
        <v>0</v>
      </c>
      <c r="IA111" s="36">
        <f t="shared" si="84"/>
        <v>0</v>
      </c>
      <c r="IB111" s="36">
        <f t="shared" si="84"/>
        <v>0</v>
      </c>
      <c r="IC111" s="36">
        <f t="shared" si="84"/>
        <v>0</v>
      </c>
      <c r="ID111" s="36">
        <f t="shared" si="84"/>
        <v>0</v>
      </c>
      <c r="IE111" s="36">
        <f t="shared" si="84"/>
        <v>0</v>
      </c>
      <c r="IF111" s="36">
        <f t="shared" si="84"/>
        <v>0</v>
      </c>
      <c r="IG111" s="36">
        <f t="shared" si="84"/>
        <v>0</v>
      </c>
      <c r="IH111" s="36">
        <f t="shared" si="84"/>
        <v>0</v>
      </c>
      <c r="II111" s="36">
        <f t="shared" si="84"/>
        <v>0</v>
      </c>
      <c r="IJ111" s="36">
        <f t="shared" si="84"/>
        <v>0</v>
      </c>
      <c r="IK111" s="36">
        <f t="shared" si="84"/>
        <v>0</v>
      </c>
      <c r="IL111" s="36">
        <f t="shared" si="84"/>
        <v>0</v>
      </c>
      <c r="IM111" s="36">
        <f t="shared" si="84"/>
        <v>0</v>
      </c>
      <c r="IN111" s="36">
        <f t="shared" si="84"/>
        <v>0</v>
      </c>
      <c r="IO111" s="36">
        <f t="shared" si="84"/>
        <v>0</v>
      </c>
      <c r="IP111" s="36">
        <f t="shared" si="84"/>
        <v>0</v>
      </c>
      <c r="IQ111" s="36">
        <f t="shared" si="84"/>
        <v>0</v>
      </c>
      <c r="IR111" s="36"/>
      <c r="IS111" s="36"/>
      <c r="IT111" s="36"/>
      <c r="IU111" s="36"/>
      <c r="IV111" s="36"/>
    </row>
    <row r="112" s="32" customFormat="1" ht="11.25" customHeight="1" spans="1:256">
      <c r="A112" s="35" t="s">
        <v>128</v>
      </c>
      <c r="B112" s="36">
        <f>COUNTIF(B6,"=1")+COUNTIF(B16,"=1")+COUNTIF(B7,"=2")+COUNTIF(B18,"=2")+COUNTIF(B29,"=2")+COUNTIF(B40,"=2")+COUNTIF(B51,"=2")+COUNTIF(B62,"=2")+COUNTIF(B73,"=2")</f>
        <v>0</v>
      </c>
      <c r="C112" s="36">
        <f t="shared" ref="C112:AW112" si="85">COUNTIF(C6,"=1")+COUNTIF(C16,"=1")+COUNTIF(C7,"=2")+COUNTIF(C18,"=2")+COUNTIF(C29,"=2")+COUNTIF(C40,"=2")+COUNTIF(C51,"=2")+COUNTIF(C62,"=2")+COUNTIF(C73,"=2")</f>
        <v>0</v>
      </c>
      <c r="D112" s="36">
        <f t="shared" si="85"/>
        <v>0</v>
      </c>
      <c r="E112" s="36" t="e">
        <f>COUNTIF(#REF!,"=1")+COUNTIF(#REF!,"=1")+COUNTIF(#REF!,"=2")+COUNTIF(#REF!,"=2")+COUNTIF(#REF!,"=2")+COUNTIF(#REF!,"=2")+COUNTIF(#REF!,"=2")+COUNTIF(#REF!,"=2")+COUNTIF(#REF!,"=2")</f>
        <v>#REF!</v>
      </c>
      <c r="F112" s="36" t="e">
        <f>COUNTIF(#REF!,"=1")+COUNTIF(#REF!,"=1")+COUNTIF(#REF!,"=2")+COUNTIF(#REF!,"=2")+COUNTIF(#REF!,"=2")+COUNTIF(#REF!,"=2")+COUNTIF(#REF!,"=2")+COUNTIF(#REF!,"=2")+COUNTIF(#REF!,"=2")</f>
        <v>#REF!</v>
      </c>
      <c r="G112" s="36">
        <f t="shared" si="85"/>
        <v>0</v>
      </c>
      <c r="H112" s="36">
        <f t="shared" si="85"/>
        <v>0</v>
      </c>
      <c r="I112" s="36">
        <f t="shared" si="85"/>
        <v>0</v>
      </c>
      <c r="J112" s="36">
        <f t="shared" si="85"/>
        <v>0</v>
      </c>
      <c r="K112" s="36">
        <f t="shared" si="85"/>
        <v>0</v>
      </c>
      <c r="L112" s="36">
        <f t="shared" si="85"/>
        <v>0</v>
      </c>
      <c r="M112" s="36">
        <f t="shared" si="85"/>
        <v>0</v>
      </c>
      <c r="N112" s="36">
        <f t="shared" si="85"/>
        <v>0</v>
      </c>
      <c r="O112" s="36">
        <f t="shared" si="85"/>
        <v>0</v>
      </c>
      <c r="P112" s="36">
        <f t="shared" si="85"/>
        <v>0</v>
      </c>
      <c r="Q112" s="36">
        <f t="shared" si="85"/>
        <v>0</v>
      </c>
      <c r="R112" s="36">
        <f t="shared" si="85"/>
        <v>0</v>
      </c>
      <c r="S112" s="36">
        <f t="shared" si="85"/>
        <v>0</v>
      </c>
      <c r="T112" s="36">
        <f t="shared" si="85"/>
        <v>0</v>
      </c>
      <c r="U112" s="36">
        <f t="shared" si="85"/>
        <v>0</v>
      </c>
      <c r="V112" s="36">
        <f t="shared" si="85"/>
        <v>0</v>
      </c>
      <c r="W112" s="36">
        <f t="shared" si="85"/>
        <v>0</v>
      </c>
      <c r="X112" s="36">
        <f t="shared" si="85"/>
        <v>0</v>
      </c>
      <c r="Y112" s="36">
        <f t="shared" si="85"/>
        <v>0</v>
      </c>
      <c r="Z112" s="36">
        <f t="shared" si="85"/>
        <v>0</v>
      </c>
      <c r="AA112" s="36">
        <f t="shared" si="85"/>
        <v>0</v>
      </c>
      <c r="AB112" s="36">
        <f t="shared" si="85"/>
        <v>0</v>
      </c>
      <c r="AC112" s="36">
        <f t="shared" si="85"/>
        <v>0</v>
      </c>
      <c r="AD112" s="36">
        <f t="shared" si="85"/>
        <v>0</v>
      </c>
      <c r="AE112" s="36">
        <f t="shared" si="85"/>
        <v>0</v>
      </c>
      <c r="AF112" s="36">
        <f t="shared" si="85"/>
        <v>0</v>
      </c>
      <c r="AG112" s="36">
        <f t="shared" si="85"/>
        <v>0</v>
      </c>
      <c r="AH112" s="36">
        <f t="shared" si="85"/>
        <v>0</v>
      </c>
      <c r="AI112" s="36">
        <f t="shared" si="85"/>
        <v>0</v>
      </c>
      <c r="AJ112" s="36">
        <f t="shared" si="85"/>
        <v>0</v>
      </c>
      <c r="AK112" s="36">
        <f t="shared" si="85"/>
        <v>0</v>
      </c>
      <c r="AL112" s="36">
        <f t="shared" si="85"/>
        <v>0</v>
      </c>
      <c r="AM112" s="36">
        <f t="shared" si="85"/>
        <v>0</v>
      </c>
      <c r="AN112" s="36">
        <f t="shared" si="85"/>
        <v>0</v>
      </c>
      <c r="AO112" s="36">
        <f t="shared" si="85"/>
        <v>0</v>
      </c>
      <c r="AP112" s="36">
        <f t="shared" si="85"/>
        <v>0</v>
      </c>
      <c r="AQ112" s="36">
        <f t="shared" si="85"/>
        <v>0</v>
      </c>
      <c r="AR112" s="36">
        <f t="shared" si="85"/>
        <v>0</v>
      </c>
      <c r="AS112" s="36">
        <f t="shared" si="85"/>
        <v>0</v>
      </c>
      <c r="AT112" s="36">
        <f t="shared" si="85"/>
        <v>0</v>
      </c>
      <c r="AU112" s="36">
        <f t="shared" si="85"/>
        <v>0</v>
      </c>
      <c r="AV112" s="36">
        <f t="shared" si="85"/>
        <v>0</v>
      </c>
      <c r="AW112" s="36">
        <f t="shared" si="85"/>
        <v>0</v>
      </c>
      <c r="AX112" s="36">
        <f t="shared" ref="AX112:CP112" si="86">COUNTIF(AZ6,"=1")+COUNTIF(AZ16,"=1")+COUNTIF(AZ7,"=2")+COUNTIF(AZ18,"=2")+COUNTIF(AZ29,"=2")+COUNTIF(AZ40,"=2")+COUNTIF(AZ51,"=2")+COUNTIF(AZ62,"=2")+COUNTIF(AZ73,"=2")</f>
        <v>0</v>
      </c>
      <c r="AY112" s="36">
        <f t="shared" si="86"/>
        <v>0</v>
      </c>
      <c r="AZ112" s="36" t="e">
        <f>COUNTIF(#REF!,"=1")+COUNTIF(#REF!,"=1")+COUNTIF(#REF!,"=2")+COUNTIF(#REF!,"=2")+COUNTIF(#REF!,"=2")+COUNTIF(#REF!,"=2")+COUNTIF(#REF!,"=2")+COUNTIF(#REF!,"=2")+COUNTIF(#REF!,"=2")</f>
        <v>#REF!</v>
      </c>
      <c r="BA112" s="36">
        <f t="shared" si="86"/>
        <v>0</v>
      </c>
      <c r="BB112" s="36">
        <f t="shared" si="86"/>
        <v>0</v>
      </c>
      <c r="BC112" s="36">
        <f t="shared" si="86"/>
        <v>0</v>
      </c>
      <c r="BD112" s="36">
        <f t="shared" si="86"/>
        <v>0</v>
      </c>
      <c r="BE112" s="36">
        <f t="shared" si="86"/>
        <v>0</v>
      </c>
      <c r="BF112" s="36">
        <f t="shared" si="86"/>
        <v>0</v>
      </c>
      <c r="BG112" s="36">
        <f t="shared" si="86"/>
        <v>0</v>
      </c>
      <c r="BH112" s="36">
        <f t="shared" si="86"/>
        <v>0</v>
      </c>
      <c r="BI112" s="36">
        <f t="shared" si="86"/>
        <v>0</v>
      </c>
      <c r="BJ112" s="36">
        <f t="shared" si="86"/>
        <v>0</v>
      </c>
      <c r="BK112" s="36">
        <f t="shared" si="86"/>
        <v>0</v>
      </c>
      <c r="BL112" s="36">
        <f t="shared" si="86"/>
        <v>0</v>
      </c>
      <c r="BM112" s="36">
        <f t="shared" si="86"/>
        <v>0</v>
      </c>
      <c r="BN112" s="36">
        <f t="shared" si="86"/>
        <v>0</v>
      </c>
      <c r="BO112" s="36">
        <f t="shared" si="86"/>
        <v>0</v>
      </c>
      <c r="BP112" s="36">
        <f t="shared" si="86"/>
        <v>0</v>
      </c>
      <c r="BQ112" s="36">
        <f t="shared" si="86"/>
        <v>0</v>
      </c>
      <c r="BR112" s="36">
        <f t="shared" si="86"/>
        <v>0</v>
      </c>
      <c r="BS112" s="36">
        <f t="shared" si="86"/>
        <v>0</v>
      </c>
      <c r="BT112" s="36">
        <f t="shared" si="86"/>
        <v>0</v>
      </c>
      <c r="BU112" s="36">
        <f>COUNTIF(BB6,"=1")+COUNTIF(BB16,"=1")+COUNTIF(BB7,"=2")+COUNTIF(BB18,"=2")+COUNTIF(BB29,"=2")+COUNTIF(BB40,"=2")+COUNTIF(BB51,"=2")+COUNTIF(BB62,"=2")+COUNTIF(BB73,"=2")</f>
        <v>7</v>
      </c>
      <c r="BV112" s="36">
        <f t="shared" si="86"/>
        <v>0</v>
      </c>
      <c r="BW112" s="36">
        <f t="shared" si="86"/>
        <v>0</v>
      </c>
      <c r="BX112" s="36">
        <f t="shared" si="86"/>
        <v>0</v>
      </c>
      <c r="BY112" s="36">
        <f t="shared" si="86"/>
        <v>0</v>
      </c>
      <c r="BZ112" s="36">
        <f t="shared" si="86"/>
        <v>0</v>
      </c>
      <c r="CA112" s="36">
        <f t="shared" si="86"/>
        <v>0</v>
      </c>
      <c r="CB112" s="36">
        <f t="shared" si="86"/>
        <v>0</v>
      </c>
      <c r="CC112" s="36">
        <f t="shared" si="86"/>
        <v>0</v>
      </c>
      <c r="CD112" s="36">
        <f t="shared" si="86"/>
        <v>0</v>
      </c>
      <c r="CE112" s="36">
        <f t="shared" si="86"/>
        <v>0</v>
      </c>
      <c r="CF112" s="36">
        <f t="shared" si="86"/>
        <v>0</v>
      </c>
      <c r="CG112" s="36">
        <f t="shared" si="86"/>
        <v>0</v>
      </c>
      <c r="CH112" s="36">
        <f t="shared" si="86"/>
        <v>0</v>
      </c>
      <c r="CI112" s="36">
        <f t="shared" si="86"/>
        <v>0</v>
      </c>
      <c r="CJ112" s="36">
        <f t="shared" si="86"/>
        <v>0</v>
      </c>
      <c r="CK112" s="36">
        <f t="shared" si="86"/>
        <v>0</v>
      </c>
      <c r="CL112" s="36">
        <f t="shared" si="86"/>
        <v>0</v>
      </c>
      <c r="CM112" s="36">
        <f t="shared" si="86"/>
        <v>0</v>
      </c>
      <c r="CN112" s="36">
        <f t="shared" si="86"/>
        <v>0</v>
      </c>
      <c r="CO112" s="36">
        <f t="shared" si="86"/>
        <v>0</v>
      </c>
      <c r="CP112" s="36">
        <f t="shared" si="86"/>
        <v>0</v>
      </c>
      <c r="CQ112" s="36" t="e">
        <f>COUNTIF(#REF!,"=1")+COUNTIF(#REF!,"=1")+COUNTIF(#REF!,"=2")+COUNTIF(#REF!,"=2")+COUNTIF(#REF!,"=2")+COUNTIF(#REF!,"=2")+COUNTIF(#REF!,"=2")+COUNTIF(#REF!,"=2")+COUNTIF(#REF!,"=2")</f>
        <v>#REF!</v>
      </c>
      <c r="CR112" s="36" t="e">
        <f>COUNTIF(#REF!,"=1")+COUNTIF(#REF!,"=1")+COUNTIF(#REF!,"=2")+COUNTIF(#REF!,"=2")+COUNTIF(#REF!,"=2")+COUNTIF(#REF!,"=2")+COUNTIF(#REF!,"=2")+COUNTIF(#REF!,"=2")+COUNTIF(#REF!,"=2")</f>
        <v>#REF!</v>
      </c>
      <c r="CS112" s="36">
        <f t="shared" ref="CS112:DZ112" si="87">COUNTIF(CS6,"=1")+COUNTIF(CS16,"=1")+COUNTIF(CS7,"=2")+COUNTIF(CS18,"=2")+COUNTIF(CS29,"=2")+COUNTIF(CS40,"=2")+COUNTIF(CS51,"=2")+COUNTIF(CS62,"=2")+COUNTIF(CS73,"=2")</f>
        <v>0</v>
      </c>
      <c r="CT112" s="36">
        <f t="shared" si="87"/>
        <v>0</v>
      </c>
      <c r="CU112" s="36">
        <f t="shared" si="87"/>
        <v>0</v>
      </c>
      <c r="CV112" s="36">
        <f t="shared" si="87"/>
        <v>0</v>
      </c>
      <c r="CW112" s="36">
        <f t="shared" si="87"/>
        <v>0</v>
      </c>
      <c r="CX112" s="36">
        <f t="shared" si="87"/>
        <v>0</v>
      </c>
      <c r="CY112" s="36">
        <f t="shared" si="87"/>
        <v>0</v>
      </c>
      <c r="CZ112" s="36">
        <f t="shared" si="87"/>
        <v>0</v>
      </c>
      <c r="DA112" s="36">
        <f t="shared" si="87"/>
        <v>0</v>
      </c>
      <c r="DB112" s="36">
        <f t="shared" si="87"/>
        <v>0</v>
      </c>
      <c r="DC112" s="36">
        <f t="shared" si="87"/>
        <v>0</v>
      </c>
      <c r="DD112" s="36">
        <f t="shared" si="87"/>
        <v>0</v>
      </c>
      <c r="DE112" s="36">
        <f t="shared" si="87"/>
        <v>0</v>
      </c>
      <c r="DF112" s="36">
        <f t="shared" si="87"/>
        <v>0</v>
      </c>
      <c r="DG112" s="36">
        <f t="shared" si="87"/>
        <v>0</v>
      </c>
      <c r="DH112" s="36">
        <f t="shared" si="87"/>
        <v>0</v>
      </c>
      <c r="DI112" s="36">
        <f t="shared" si="87"/>
        <v>0</v>
      </c>
      <c r="DJ112" s="36">
        <f t="shared" si="87"/>
        <v>0</v>
      </c>
      <c r="DK112" s="36">
        <f t="shared" si="87"/>
        <v>0</v>
      </c>
      <c r="DL112" s="36">
        <f t="shared" si="87"/>
        <v>0</v>
      </c>
      <c r="DM112" s="36">
        <f t="shared" si="87"/>
        <v>0</v>
      </c>
      <c r="DN112" s="36">
        <f t="shared" si="87"/>
        <v>0</v>
      </c>
      <c r="DO112" s="36">
        <f t="shared" si="87"/>
        <v>0</v>
      </c>
      <c r="DP112" s="36">
        <f t="shared" si="87"/>
        <v>0</v>
      </c>
      <c r="DQ112" s="36">
        <f t="shared" si="87"/>
        <v>0</v>
      </c>
      <c r="DR112" s="36">
        <f t="shared" si="87"/>
        <v>0</v>
      </c>
      <c r="DS112" s="36">
        <f t="shared" si="87"/>
        <v>0</v>
      </c>
      <c r="DT112" s="36">
        <f t="shared" si="87"/>
        <v>0</v>
      </c>
      <c r="DU112" s="36">
        <f t="shared" si="87"/>
        <v>0</v>
      </c>
      <c r="DV112" s="36">
        <f t="shared" si="87"/>
        <v>0</v>
      </c>
      <c r="DW112" s="36">
        <f t="shared" si="87"/>
        <v>0</v>
      </c>
      <c r="DX112" s="36">
        <f t="shared" si="87"/>
        <v>0</v>
      </c>
      <c r="DY112" s="36">
        <f t="shared" si="87"/>
        <v>0</v>
      </c>
      <c r="DZ112" s="36">
        <f t="shared" si="87"/>
        <v>0</v>
      </c>
      <c r="EA112" s="36">
        <f t="shared" ref="EA112:GL112" si="88">COUNTIF(EA6,"=1")+COUNTIF(EA16,"=1")+COUNTIF(EA7,"=2")+COUNTIF(EA18,"=2")+COUNTIF(EA29,"=2")+COUNTIF(EA40,"=2")+COUNTIF(EA51,"=2")+COUNTIF(EA62,"=2")+COUNTIF(EA73,"=2")</f>
        <v>0</v>
      </c>
      <c r="EB112" s="36">
        <f t="shared" si="88"/>
        <v>0</v>
      </c>
      <c r="EC112" s="36">
        <f t="shared" si="88"/>
        <v>0</v>
      </c>
      <c r="ED112" s="36">
        <f t="shared" si="88"/>
        <v>0</v>
      </c>
      <c r="EE112" s="36">
        <f t="shared" si="88"/>
        <v>0</v>
      </c>
      <c r="EF112" s="36">
        <f t="shared" si="88"/>
        <v>0</v>
      </c>
      <c r="EG112" s="36">
        <f t="shared" si="88"/>
        <v>0</v>
      </c>
      <c r="EH112" s="36">
        <f t="shared" si="88"/>
        <v>0</v>
      </c>
      <c r="EI112" s="36">
        <f t="shared" si="88"/>
        <v>0</v>
      </c>
      <c r="EJ112" s="36">
        <f t="shared" si="88"/>
        <v>0</v>
      </c>
      <c r="EK112" s="36">
        <f t="shared" si="88"/>
        <v>0</v>
      </c>
      <c r="EL112" s="36">
        <f t="shared" si="88"/>
        <v>0</v>
      </c>
      <c r="EM112" s="36">
        <f t="shared" si="88"/>
        <v>0</v>
      </c>
      <c r="EN112" s="36">
        <f t="shared" si="88"/>
        <v>0</v>
      </c>
      <c r="EO112" s="36">
        <f t="shared" si="88"/>
        <v>0</v>
      </c>
      <c r="EP112" s="36">
        <f t="shared" si="88"/>
        <v>0</v>
      </c>
      <c r="EQ112" s="36">
        <f t="shared" si="88"/>
        <v>0</v>
      </c>
      <c r="ER112" s="36">
        <f t="shared" si="88"/>
        <v>0</v>
      </c>
      <c r="ES112" s="36">
        <f t="shared" si="88"/>
        <v>0</v>
      </c>
      <c r="ET112" s="36">
        <f t="shared" si="88"/>
        <v>0</v>
      </c>
      <c r="EU112" s="36">
        <f t="shared" si="88"/>
        <v>0</v>
      </c>
      <c r="EV112" s="36">
        <f t="shared" si="88"/>
        <v>0</v>
      </c>
      <c r="EW112" s="36">
        <f t="shared" si="88"/>
        <v>0</v>
      </c>
      <c r="EX112" s="36">
        <f t="shared" si="88"/>
        <v>0</v>
      </c>
      <c r="EY112" s="36">
        <f t="shared" si="88"/>
        <v>0</v>
      </c>
      <c r="EZ112" s="36">
        <f t="shared" si="88"/>
        <v>0</v>
      </c>
      <c r="FA112" s="36">
        <f t="shared" si="88"/>
        <v>0</v>
      </c>
      <c r="FB112" s="36">
        <f t="shared" si="88"/>
        <v>0</v>
      </c>
      <c r="FC112" s="36">
        <f t="shared" si="88"/>
        <v>0</v>
      </c>
      <c r="FD112" s="36">
        <f t="shared" si="88"/>
        <v>0</v>
      </c>
      <c r="FE112" s="36">
        <f t="shared" si="88"/>
        <v>0</v>
      </c>
      <c r="FF112" s="36">
        <f t="shared" si="88"/>
        <v>0</v>
      </c>
      <c r="FG112" s="36">
        <f t="shared" si="88"/>
        <v>0</v>
      </c>
      <c r="FH112" s="36">
        <f t="shared" si="88"/>
        <v>0</v>
      </c>
      <c r="FI112" s="36">
        <f t="shared" si="88"/>
        <v>0</v>
      </c>
      <c r="FJ112" s="36">
        <f t="shared" si="88"/>
        <v>0</v>
      </c>
      <c r="FK112" s="36">
        <f t="shared" si="88"/>
        <v>0</v>
      </c>
      <c r="FL112" s="36">
        <f t="shared" si="88"/>
        <v>0</v>
      </c>
      <c r="FM112" s="36">
        <f t="shared" si="88"/>
        <v>0</v>
      </c>
      <c r="FN112" s="36">
        <f t="shared" si="88"/>
        <v>0</v>
      </c>
      <c r="FO112" s="36">
        <f t="shared" si="88"/>
        <v>0</v>
      </c>
      <c r="FP112" s="36">
        <f t="shared" si="88"/>
        <v>0</v>
      </c>
      <c r="FQ112" s="36">
        <f t="shared" si="88"/>
        <v>0</v>
      </c>
      <c r="FR112" s="36">
        <f t="shared" si="88"/>
        <v>0</v>
      </c>
      <c r="FS112" s="36">
        <f t="shared" si="88"/>
        <v>0</v>
      </c>
      <c r="FT112" s="36">
        <f t="shared" si="88"/>
        <v>0</v>
      </c>
      <c r="FU112" s="36">
        <f t="shared" si="88"/>
        <v>0</v>
      </c>
      <c r="FV112" s="36">
        <f t="shared" si="88"/>
        <v>0</v>
      </c>
      <c r="FW112" s="36">
        <f t="shared" si="88"/>
        <v>0</v>
      </c>
      <c r="FX112" s="36">
        <f t="shared" si="88"/>
        <v>0</v>
      </c>
      <c r="FY112" s="36">
        <f t="shared" si="88"/>
        <v>0</v>
      </c>
      <c r="FZ112" s="36">
        <f t="shared" si="88"/>
        <v>0</v>
      </c>
      <c r="GA112" s="36">
        <f t="shared" si="88"/>
        <v>0</v>
      </c>
      <c r="GB112" s="36">
        <f t="shared" si="88"/>
        <v>0</v>
      </c>
      <c r="GC112" s="36">
        <f t="shared" si="88"/>
        <v>0</v>
      </c>
      <c r="GD112" s="36">
        <f t="shared" si="88"/>
        <v>0</v>
      </c>
      <c r="GE112" s="36">
        <f t="shared" si="88"/>
        <v>0</v>
      </c>
      <c r="GF112" s="36">
        <f t="shared" si="88"/>
        <v>0</v>
      </c>
      <c r="GG112" s="36">
        <f t="shared" si="88"/>
        <v>0</v>
      </c>
      <c r="GH112" s="36">
        <f t="shared" si="88"/>
        <v>0</v>
      </c>
      <c r="GI112" s="36">
        <f t="shared" si="88"/>
        <v>0</v>
      </c>
      <c r="GJ112" s="36">
        <f t="shared" si="88"/>
        <v>0</v>
      </c>
      <c r="GK112" s="36">
        <f t="shared" si="88"/>
        <v>0</v>
      </c>
      <c r="GL112" s="36">
        <f t="shared" si="88"/>
        <v>0</v>
      </c>
      <c r="GM112" s="36">
        <f t="shared" ref="GM112:IQ112" si="89">COUNTIF(GM6,"=1")+COUNTIF(GM16,"=1")+COUNTIF(GM7,"=2")+COUNTIF(GM18,"=2")+COUNTIF(GM29,"=2")+COUNTIF(GM40,"=2")+COUNTIF(GM51,"=2")+COUNTIF(GM62,"=2")+COUNTIF(GM73,"=2")</f>
        <v>0</v>
      </c>
      <c r="GN112" s="36">
        <f t="shared" si="89"/>
        <v>0</v>
      </c>
      <c r="GO112" s="36">
        <f t="shared" si="89"/>
        <v>0</v>
      </c>
      <c r="GP112" s="36">
        <f t="shared" si="89"/>
        <v>0</v>
      </c>
      <c r="GQ112" s="36">
        <f t="shared" si="89"/>
        <v>0</v>
      </c>
      <c r="GR112" s="36">
        <f t="shared" si="89"/>
        <v>0</v>
      </c>
      <c r="GS112" s="36">
        <f t="shared" si="89"/>
        <v>0</v>
      </c>
      <c r="GT112" s="36">
        <f t="shared" si="89"/>
        <v>0</v>
      </c>
      <c r="GU112" s="36">
        <f t="shared" si="89"/>
        <v>0</v>
      </c>
      <c r="GV112" s="36">
        <f t="shared" si="89"/>
        <v>0</v>
      </c>
      <c r="GW112" s="36">
        <f t="shared" si="89"/>
        <v>0</v>
      </c>
      <c r="GX112" s="36">
        <f t="shared" si="89"/>
        <v>0</v>
      </c>
      <c r="GY112" s="36">
        <f t="shared" si="89"/>
        <v>0</v>
      </c>
      <c r="GZ112" s="36">
        <f t="shared" si="89"/>
        <v>0</v>
      </c>
      <c r="HA112" s="36">
        <f t="shared" si="89"/>
        <v>0</v>
      </c>
      <c r="HB112" s="36">
        <f t="shared" si="89"/>
        <v>0</v>
      </c>
      <c r="HC112" s="36">
        <f t="shared" si="89"/>
        <v>0</v>
      </c>
      <c r="HD112" s="36">
        <f t="shared" si="89"/>
        <v>0</v>
      </c>
      <c r="HE112" s="36">
        <f t="shared" si="89"/>
        <v>0</v>
      </c>
      <c r="HF112" s="36">
        <f t="shared" si="89"/>
        <v>0</v>
      </c>
      <c r="HG112" s="36">
        <f t="shared" si="89"/>
        <v>0</v>
      </c>
      <c r="HH112" s="36">
        <f t="shared" si="89"/>
        <v>0</v>
      </c>
      <c r="HI112" s="36">
        <f t="shared" si="89"/>
        <v>0</v>
      </c>
      <c r="HJ112" s="36">
        <f t="shared" si="89"/>
        <v>0</v>
      </c>
      <c r="HK112" s="36">
        <f t="shared" si="89"/>
        <v>0</v>
      </c>
      <c r="HL112" s="36">
        <f t="shared" si="89"/>
        <v>0</v>
      </c>
      <c r="HM112" s="36">
        <f t="shared" si="89"/>
        <v>0</v>
      </c>
      <c r="HN112" s="36">
        <f t="shared" si="89"/>
        <v>0</v>
      </c>
      <c r="HO112" s="36">
        <f t="shared" si="89"/>
        <v>0</v>
      </c>
      <c r="HP112" s="36">
        <f t="shared" si="89"/>
        <v>0</v>
      </c>
      <c r="HQ112" s="36">
        <f t="shared" si="89"/>
        <v>0</v>
      </c>
      <c r="HR112" s="36">
        <f t="shared" si="89"/>
        <v>0</v>
      </c>
      <c r="HS112" s="36">
        <f t="shared" si="89"/>
        <v>0</v>
      </c>
      <c r="HT112" s="36">
        <f t="shared" si="89"/>
        <v>0</v>
      </c>
      <c r="HU112" s="36">
        <f t="shared" si="89"/>
        <v>0</v>
      </c>
      <c r="HV112" s="36">
        <f t="shared" si="89"/>
        <v>0</v>
      </c>
      <c r="HW112" s="36">
        <f t="shared" si="89"/>
        <v>0</v>
      </c>
      <c r="HX112" s="36">
        <f t="shared" si="89"/>
        <v>0</v>
      </c>
      <c r="HY112" s="36">
        <f t="shared" si="89"/>
        <v>0</v>
      </c>
      <c r="HZ112" s="36">
        <f t="shared" si="89"/>
        <v>0</v>
      </c>
      <c r="IA112" s="36">
        <f t="shared" si="89"/>
        <v>0</v>
      </c>
      <c r="IB112" s="36">
        <f t="shared" si="89"/>
        <v>0</v>
      </c>
      <c r="IC112" s="36">
        <f t="shared" si="89"/>
        <v>0</v>
      </c>
      <c r="ID112" s="36">
        <f t="shared" si="89"/>
        <v>0</v>
      </c>
      <c r="IE112" s="36">
        <f t="shared" si="89"/>
        <v>0</v>
      </c>
      <c r="IF112" s="36">
        <f t="shared" si="89"/>
        <v>0</v>
      </c>
      <c r="IG112" s="36">
        <f t="shared" si="89"/>
        <v>0</v>
      </c>
      <c r="IH112" s="36">
        <f t="shared" si="89"/>
        <v>0</v>
      </c>
      <c r="II112" s="36">
        <f t="shared" si="89"/>
        <v>0</v>
      </c>
      <c r="IJ112" s="36">
        <f t="shared" si="89"/>
        <v>0</v>
      </c>
      <c r="IK112" s="36">
        <f t="shared" si="89"/>
        <v>0</v>
      </c>
      <c r="IL112" s="36">
        <f t="shared" si="89"/>
        <v>0</v>
      </c>
      <c r="IM112" s="36">
        <f t="shared" si="89"/>
        <v>0</v>
      </c>
      <c r="IN112" s="36">
        <f t="shared" si="89"/>
        <v>0</v>
      </c>
      <c r="IO112" s="36">
        <f t="shared" si="89"/>
        <v>0</v>
      </c>
      <c r="IP112" s="36">
        <f t="shared" si="89"/>
        <v>0</v>
      </c>
      <c r="IQ112" s="36">
        <f t="shared" si="89"/>
        <v>0</v>
      </c>
      <c r="IR112" s="36"/>
      <c r="IS112" s="36"/>
      <c r="IT112" s="36"/>
      <c r="IU112" s="36"/>
      <c r="IV112" s="36"/>
    </row>
    <row r="113" s="32" customFormat="1" ht="11.25" customHeight="1" spans="1:256">
      <c r="A113" s="35" t="s">
        <v>129</v>
      </c>
      <c r="B113" s="36">
        <f>COUNTIF(B5,"=1")+COUNTIF(B6,"=2")+COUNTIF(B17,"=2")+COUNTIF(B28,"=2")+COUNTIF(B39,"=2")+COUNTIF(B50,"=2")+COUNTIF(B61,"=2")+COUNTIF(B72,"=2")+COUNTIF(B83,"=2")</f>
        <v>0</v>
      </c>
      <c r="C113" s="36">
        <f t="shared" ref="C113:AW113" si="90">COUNTIF(C5,"=1")+COUNTIF(C6,"=2")+COUNTIF(C17,"=2")+COUNTIF(C28,"=2")+COUNTIF(C39,"=2")+COUNTIF(C50,"=2")+COUNTIF(C61,"=2")+COUNTIF(C72,"=2")+COUNTIF(C83,"=2")</f>
        <v>0</v>
      </c>
      <c r="D113" s="36">
        <f t="shared" si="90"/>
        <v>0</v>
      </c>
      <c r="E113" s="36" t="e">
        <f>COUNTIF(#REF!,"=1")+COUNTIF(#REF!,"=2")+COUNTIF(#REF!,"=2")+COUNTIF(#REF!,"=2")+COUNTIF(#REF!,"=2")+COUNTIF(#REF!,"=2")+COUNTIF(#REF!,"=2")+COUNTIF(#REF!,"=2")+COUNTIF(#REF!,"=2")</f>
        <v>#REF!</v>
      </c>
      <c r="F113" s="36" t="e">
        <f>COUNTIF(#REF!,"=1")+COUNTIF(#REF!,"=2")+COUNTIF(#REF!,"=2")+COUNTIF(#REF!,"=2")+COUNTIF(#REF!,"=2")+COUNTIF(#REF!,"=2")+COUNTIF(#REF!,"=2")+COUNTIF(#REF!,"=2")+COUNTIF(#REF!,"=2")</f>
        <v>#REF!</v>
      </c>
      <c r="G113" s="36">
        <f t="shared" si="90"/>
        <v>0</v>
      </c>
      <c r="H113" s="36">
        <f t="shared" si="90"/>
        <v>0</v>
      </c>
      <c r="I113" s="36">
        <f t="shared" si="90"/>
        <v>0</v>
      </c>
      <c r="J113" s="36">
        <f t="shared" si="90"/>
        <v>0</v>
      </c>
      <c r="K113" s="36">
        <f t="shared" si="90"/>
        <v>0</v>
      </c>
      <c r="L113" s="36">
        <f t="shared" si="90"/>
        <v>0</v>
      </c>
      <c r="M113" s="36">
        <f t="shared" si="90"/>
        <v>0</v>
      </c>
      <c r="N113" s="36">
        <f t="shared" si="90"/>
        <v>0</v>
      </c>
      <c r="O113" s="36">
        <f t="shared" si="90"/>
        <v>0</v>
      </c>
      <c r="P113" s="36">
        <f t="shared" si="90"/>
        <v>0</v>
      </c>
      <c r="Q113" s="36">
        <f t="shared" si="90"/>
        <v>0</v>
      </c>
      <c r="R113" s="36">
        <f t="shared" si="90"/>
        <v>0</v>
      </c>
      <c r="S113" s="36">
        <f t="shared" si="90"/>
        <v>0</v>
      </c>
      <c r="T113" s="36">
        <f t="shared" si="90"/>
        <v>0</v>
      </c>
      <c r="U113" s="36">
        <f t="shared" si="90"/>
        <v>0</v>
      </c>
      <c r="V113" s="36">
        <f t="shared" si="90"/>
        <v>0</v>
      </c>
      <c r="W113" s="36">
        <f t="shared" si="90"/>
        <v>0</v>
      </c>
      <c r="X113" s="36">
        <f t="shared" si="90"/>
        <v>0</v>
      </c>
      <c r="Y113" s="36">
        <f t="shared" si="90"/>
        <v>0</v>
      </c>
      <c r="Z113" s="36">
        <f t="shared" si="90"/>
        <v>0</v>
      </c>
      <c r="AA113" s="36">
        <f t="shared" si="90"/>
        <v>0</v>
      </c>
      <c r="AB113" s="36">
        <f t="shared" si="90"/>
        <v>0</v>
      </c>
      <c r="AC113" s="36">
        <f t="shared" si="90"/>
        <v>0</v>
      </c>
      <c r="AD113" s="36">
        <f t="shared" si="90"/>
        <v>0</v>
      </c>
      <c r="AE113" s="36">
        <f t="shared" si="90"/>
        <v>0</v>
      </c>
      <c r="AF113" s="36">
        <f t="shared" si="90"/>
        <v>0</v>
      </c>
      <c r="AG113" s="36">
        <f t="shared" si="90"/>
        <v>0</v>
      </c>
      <c r="AH113" s="36">
        <f t="shared" si="90"/>
        <v>0</v>
      </c>
      <c r="AI113" s="36">
        <f t="shared" si="90"/>
        <v>0</v>
      </c>
      <c r="AJ113" s="36">
        <f t="shared" si="90"/>
        <v>0</v>
      </c>
      <c r="AK113" s="36">
        <f t="shared" si="90"/>
        <v>0</v>
      </c>
      <c r="AL113" s="36">
        <f t="shared" si="90"/>
        <v>0</v>
      </c>
      <c r="AM113" s="36">
        <f t="shared" si="90"/>
        <v>0</v>
      </c>
      <c r="AN113" s="36">
        <f t="shared" si="90"/>
        <v>0</v>
      </c>
      <c r="AO113" s="36">
        <f t="shared" si="90"/>
        <v>0</v>
      </c>
      <c r="AP113" s="36">
        <f t="shared" si="90"/>
        <v>0</v>
      </c>
      <c r="AQ113" s="36">
        <f t="shared" si="90"/>
        <v>0</v>
      </c>
      <c r="AR113" s="36">
        <f t="shared" si="90"/>
        <v>0</v>
      </c>
      <c r="AS113" s="36">
        <f t="shared" si="90"/>
        <v>0</v>
      </c>
      <c r="AT113" s="36">
        <f t="shared" si="90"/>
        <v>0</v>
      </c>
      <c r="AU113" s="36">
        <f t="shared" si="90"/>
        <v>0</v>
      </c>
      <c r="AV113" s="36">
        <f t="shared" si="90"/>
        <v>0</v>
      </c>
      <c r="AW113" s="36">
        <f t="shared" si="90"/>
        <v>0</v>
      </c>
      <c r="AX113" s="36">
        <f t="shared" ref="AX113:CP113" si="91">COUNTIF(AZ5,"=1")+COUNTIF(AZ6,"=2")+COUNTIF(AZ17,"=2")+COUNTIF(AZ28,"=2")+COUNTIF(AZ39,"=2")+COUNTIF(AZ50,"=2")+COUNTIF(AZ61,"=2")+COUNTIF(AZ72,"=2")+COUNTIF(AZ83,"=2")</f>
        <v>0</v>
      </c>
      <c r="AY113" s="36">
        <f t="shared" si="91"/>
        <v>0</v>
      </c>
      <c r="AZ113" s="36" t="e">
        <f>COUNTIF(#REF!,"=1")+COUNTIF(#REF!,"=2")+COUNTIF(#REF!,"=2")+COUNTIF(#REF!,"=2")+COUNTIF(#REF!,"=2")+COUNTIF(#REF!,"=2")+COUNTIF(#REF!,"=2")+COUNTIF(#REF!,"=2")+COUNTIF(#REF!,"=2")</f>
        <v>#REF!</v>
      </c>
      <c r="BA113" s="36">
        <f t="shared" si="91"/>
        <v>0</v>
      </c>
      <c r="BB113" s="36">
        <f t="shared" si="91"/>
        <v>0</v>
      </c>
      <c r="BC113" s="36">
        <f t="shared" si="91"/>
        <v>0</v>
      </c>
      <c r="BD113" s="36">
        <f t="shared" si="91"/>
        <v>0</v>
      </c>
      <c r="BE113" s="36">
        <f t="shared" si="91"/>
        <v>0</v>
      </c>
      <c r="BF113" s="36">
        <f t="shared" si="91"/>
        <v>0</v>
      </c>
      <c r="BG113" s="36">
        <f t="shared" si="91"/>
        <v>0</v>
      </c>
      <c r="BH113" s="36">
        <f t="shared" si="91"/>
        <v>0</v>
      </c>
      <c r="BI113" s="36">
        <f t="shared" si="91"/>
        <v>0</v>
      </c>
      <c r="BJ113" s="36">
        <f t="shared" si="91"/>
        <v>0</v>
      </c>
      <c r="BK113" s="36">
        <f t="shared" si="91"/>
        <v>0</v>
      </c>
      <c r="BL113" s="36">
        <f t="shared" si="91"/>
        <v>0</v>
      </c>
      <c r="BM113" s="36">
        <f t="shared" si="91"/>
        <v>0</v>
      </c>
      <c r="BN113" s="36">
        <f t="shared" si="91"/>
        <v>0</v>
      </c>
      <c r="BO113" s="36">
        <f t="shared" si="91"/>
        <v>0</v>
      </c>
      <c r="BP113" s="36">
        <f t="shared" si="91"/>
        <v>0</v>
      </c>
      <c r="BQ113" s="36">
        <f t="shared" si="91"/>
        <v>0</v>
      </c>
      <c r="BR113" s="36">
        <f t="shared" si="91"/>
        <v>0</v>
      </c>
      <c r="BS113" s="36">
        <f t="shared" si="91"/>
        <v>0</v>
      </c>
      <c r="BT113" s="36">
        <f t="shared" si="91"/>
        <v>0</v>
      </c>
      <c r="BU113" s="36">
        <f>COUNTIF(BB5,"=1")+COUNTIF(BB6,"=2")+COUNTIF(BB17,"=2")+COUNTIF(BB28,"=2")+COUNTIF(BB39,"=2")+COUNTIF(BB50,"=2")+COUNTIF(BB61,"=2")+COUNTIF(BB72,"=2")+COUNTIF(BB83,"=2")</f>
        <v>1</v>
      </c>
      <c r="BV113" s="36">
        <f t="shared" si="91"/>
        <v>0</v>
      </c>
      <c r="BW113" s="36">
        <f t="shared" si="91"/>
        <v>0</v>
      </c>
      <c r="BX113" s="36">
        <f t="shared" si="91"/>
        <v>0</v>
      </c>
      <c r="BY113" s="36">
        <f t="shared" si="91"/>
        <v>0</v>
      </c>
      <c r="BZ113" s="36">
        <f t="shared" si="91"/>
        <v>0</v>
      </c>
      <c r="CA113" s="36">
        <f t="shared" si="91"/>
        <v>0</v>
      </c>
      <c r="CB113" s="36">
        <f t="shared" si="91"/>
        <v>0</v>
      </c>
      <c r="CC113" s="36">
        <f t="shared" si="91"/>
        <v>0</v>
      </c>
      <c r="CD113" s="36">
        <f t="shared" si="91"/>
        <v>0</v>
      </c>
      <c r="CE113" s="36">
        <f t="shared" si="91"/>
        <v>0</v>
      </c>
      <c r="CF113" s="36">
        <f t="shared" si="91"/>
        <v>0</v>
      </c>
      <c r="CG113" s="36">
        <f t="shared" si="91"/>
        <v>0</v>
      </c>
      <c r="CH113" s="36">
        <f t="shared" si="91"/>
        <v>0</v>
      </c>
      <c r="CI113" s="36">
        <f t="shared" si="91"/>
        <v>0</v>
      </c>
      <c r="CJ113" s="36">
        <f t="shared" si="91"/>
        <v>0</v>
      </c>
      <c r="CK113" s="36">
        <f t="shared" si="91"/>
        <v>0</v>
      </c>
      <c r="CL113" s="36">
        <f t="shared" si="91"/>
        <v>0</v>
      </c>
      <c r="CM113" s="36">
        <f t="shared" si="91"/>
        <v>0</v>
      </c>
      <c r="CN113" s="36">
        <f t="shared" si="91"/>
        <v>0</v>
      </c>
      <c r="CO113" s="36">
        <f t="shared" si="91"/>
        <v>0</v>
      </c>
      <c r="CP113" s="36">
        <f t="shared" si="91"/>
        <v>0</v>
      </c>
      <c r="CQ113" s="36" t="e">
        <f>COUNTIF(#REF!,"=1")+COUNTIF(#REF!,"=2")+COUNTIF(#REF!,"=2")+COUNTIF(#REF!,"=2")+COUNTIF(#REF!,"=2")+COUNTIF(#REF!,"=2")+COUNTIF(#REF!,"=2")+COUNTIF(#REF!,"=2")+COUNTIF(#REF!,"=2")</f>
        <v>#REF!</v>
      </c>
      <c r="CR113" s="36" t="e">
        <f>COUNTIF(#REF!,"=1")+COUNTIF(#REF!,"=2")+COUNTIF(#REF!,"=2")+COUNTIF(#REF!,"=2")+COUNTIF(#REF!,"=2")+COUNTIF(#REF!,"=2")+COUNTIF(#REF!,"=2")+COUNTIF(#REF!,"=2")+COUNTIF(#REF!,"=2")</f>
        <v>#REF!</v>
      </c>
      <c r="CS113" s="36">
        <f t="shared" ref="CS113:DZ113" si="92">COUNTIF(CS5,"=1")+COUNTIF(CS6,"=2")+COUNTIF(CS17,"=2")+COUNTIF(CS28,"=2")+COUNTIF(CS39,"=2")+COUNTIF(CS50,"=2")+COUNTIF(CS61,"=2")+COUNTIF(CS72,"=2")+COUNTIF(CS83,"=2")</f>
        <v>0</v>
      </c>
      <c r="CT113" s="36">
        <f t="shared" si="92"/>
        <v>0</v>
      </c>
      <c r="CU113" s="36">
        <f t="shared" si="92"/>
        <v>0</v>
      </c>
      <c r="CV113" s="36">
        <f t="shared" si="92"/>
        <v>0</v>
      </c>
      <c r="CW113" s="36">
        <f t="shared" si="92"/>
        <v>0</v>
      </c>
      <c r="CX113" s="36">
        <f t="shared" si="92"/>
        <v>0</v>
      </c>
      <c r="CY113" s="36">
        <f t="shared" si="92"/>
        <v>0</v>
      </c>
      <c r="CZ113" s="36">
        <f t="shared" si="92"/>
        <v>0</v>
      </c>
      <c r="DA113" s="36">
        <f t="shared" si="92"/>
        <v>0</v>
      </c>
      <c r="DB113" s="36">
        <f t="shared" si="92"/>
        <v>0</v>
      </c>
      <c r="DC113" s="36">
        <f t="shared" si="92"/>
        <v>0</v>
      </c>
      <c r="DD113" s="36">
        <f t="shared" si="92"/>
        <v>0</v>
      </c>
      <c r="DE113" s="36">
        <f t="shared" si="92"/>
        <v>0</v>
      </c>
      <c r="DF113" s="36">
        <f t="shared" si="92"/>
        <v>0</v>
      </c>
      <c r="DG113" s="36">
        <f t="shared" si="92"/>
        <v>0</v>
      </c>
      <c r="DH113" s="36">
        <f t="shared" si="92"/>
        <v>0</v>
      </c>
      <c r="DI113" s="36">
        <f t="shared" si="92"/>
        <v>0</v>
      </c>
      <c r="DJ113" s="36">
        <f t="shared" si="92"/>
        <v>0</v>
      </c>
      <c r="DK113" s="36">
        <f t="shared" si="92"/>
        <v>0</v>
      </c>
      <c r="DL113" s="36">
        <f t="shared" si="92"/>
        <v>0</v>
      </c>
      <c r="DM113" s="36">
        <f t="shared" si="92"/>
        <v>0</v>
      </c>
      <c r="DN113" s="36">
        <f t="shared" si="92"/>
        <v>0</v>
      </c>
      <c r="DO113" s="36">
        <f t="shared" si="92"/>
        <v>0</v>
      </c>
      <c r="DP113" s="36">
        <f t="shared" si="92"/>
        <v>0</v>
      </c>
      <c r="DQ113" s="36">
        <f t="shared" si="92"/>
        <v>0</v>
      </c>
      <c r="DR113" s="36">
        <f t="shared" si="92"/>
        <v>0</v>
      </c>
      <c r="DS113" s="36">
        <f t="shared" si="92"/>
        <v>0</v>
      </c>
      <c r="DT113" s="36">
        <f t="shared" si="92"/>
        <v>0</v>
      </c>
      <c r="DU113" s="36">
        <f t="shared" si="92"/>
        <v>0</v>
      </c>
      <c r="DV113" s="36">
        <f t="shared" si="92"/>
        <v>0</v>
      </c>
      <c r="DW113" s="36">
        <f t="shared" si="92"/>
        <v>0</v>
      </c>
      <c r="DX113" s="36">
        <f t="shared" si="92"/>
        <v>0</v>
      </c>
      <c r="DY113" s="36">
        <f t="shared" si="92"/>
        <v>0</v>
      </c>
      <c r="DZ113" s="36">
        <f t="shared" si="92"/>
        <v>0</v>
      </c>
      <c r="EA113" s="36">
        <f t="shared" ref="EA113:GL113" si="93">COUNTIF(EA5,"=1")+COUNTIF(EA6,"=2")+COUNTIF(EA17,"=2")+COUNTIF(EA28,"=2")+COUNTIF(EA39,"=2")+COUNTIF(EA50,"=2")+COUNTIF(EA61,"=2")+COUNTIF(EA72,"=2")+COUNTIF(EA83,"=2")</f>
        <v>0</v>
      </c>
      <c r="EB113" s="36">
        <f t="shared" si="93"/>
        <v>0</v>
      </c>
      <c r="EC113" s="36">
        <f t="shared" si="93"/>
        <v>0</v>
      </c>
      <c r="ED113" s="36">
        <f t="shared" si="93"/>
        <v>0</v>
      </c>
      <c r="EE113" s="36">
        <f t="shared" si="93"/>
        <v>0</v>
      </c>
      <c r="EF113" s="36">
        <f t="shared" si="93"/>
        <v>0</v>
      </c>
      <c r="EG113" s="36">
        <f t="shared" si="93"/>
        <v>0</v>
      </c>
      <c r="EH113" s="36">
        <f t="shared" si="93"/>
        <v>0</v>
      </c>
      <c r="EI113" s="36">
        <f t="shared" si="93"/>
        <v>0</v>
      </c>
      <c r="EJ113" s="36">
        <f t="shared" si="93"/>
        <v>0</v>
      </c>
      <c r="EK113" s="36">
        <f t="shared" si="93"/>
        <v>0</v>
      </c>
      <c r="EL113" s="36">
        <f t="shared" si="93"/>
        <v>0</v>
      </c>
      <c r="EM113" s="36">
        <f t="shared" si="93"/>
        <v>0</v>
      </c>
      <c r="EN113" s="36">
        <f t="shared" si="93"/>
        <v>0</v>
      </c>
      <c r="EO113" s="36">
        <f t="shared" si="93"/>
        <v>0</v>
      </c>
      <c r="EP113" s="36">
        <f t="shared" si="93"/>
        <v>0</v>
      </c>
      <c r="EQ113" s="36">
        <f t="shared" si="93"/>
        <v>0</v>
      </c>
      <c r="ER113" s="36">
        <f t="shared" si="93"/>
        <v>0</v>
      </c>
      <c r="ES113" s="36">
        <f t="shared" si="93"/>
        <v>0</v>
      </c>
      <c r="ET113" s="36">
        <f t="shared" si="93"/>
        <v>0</v>
      </c>
      <c r="EU113" s="36">
        <f t="shared" si="93"/>
        <v>0</v>
      </c>
      <c r="EV113" s="36">
        <f t="shared" si="93"/>
        <v>0</v>
      </c>
      <c r="EW113" s="36">
        <f t="shared" si="93"/>
        <v>0</v>
      </c>
      <c r="EX113" s="36">
        <f t="shared" si="93"/>
        <v>0</v>
      </c>
      <c r="EY113" s="36">
        <f t="shared" si="93"/>
        <v>0</v>
      </c>
      <c r="EZ113" s="36">
        <f t="shared" si="93"/>
        <v>0</v>
      </c>
      <c r="FA113" s="36">
        <f t="shared" si="93"/>
        <v>0</v>
      </c>
      <c r="FB113" s="36">
        <f t="shared" si="93"/>
        <v>0</v>
      </c>
      <c r="FC113" s="36">
        <f t="shared" si="93"/>
        <v>0</v>
      </c>
      <c r="FD113" s="36">
        <f t="shared" si="93"/>
        <v>0</v>
      </c>
      <c r="FE113" s="36">
        <f t="shared" si="93"/>
        <v>0</v>
      </c>
      <c r="FF113" s="36">
        <f t="shared" si="93"/>
        <v>0</v>
      </c>
      <c r="FG113" s="36">
        <f t="shared" si="93"/>
        <v>0</v>
      </c>
      <c r="FH113" s="36">
        <f t="shared" si="93"/>
        <v>0</v>
      </c>
      <c r="FI113" s="36">
        <f t="shared" si="93"/>
        <v>0</v>
      </c>
      <c r="FJ113" s="36">
        <f t="shared" si="93"/>
        <v>0</v>
      </c>
      <c r="FK113" s="36">
        <f t="shared" si="93"/>
        <v>0</v>
      </c>
      <c r="FL113" s="36">
        <f t="shared" si="93"/>
        <v>0</v>
      </c>
      <c r="FM113" s="36">
        <f t="shared" si="93"/>
        <v>0</v>
      </c>
      <c r="FN113" s="36">
        <f t="shared" si="93"/>
        <v>0</v>
      </c>
      <c r="FO113" s="36">
        <f t="shared" si="93"/>
        <v>0</v>
      </c>
      <c r="FP113" s="36">
        <f t="shared" si="93"/>
        <v>0</v>
      </c>
      <c r="FQ113" s="36">
        <f t="shared" si="93"/>
        <v>0</v>
      </c>
      <c r="FR113" s="36">
        <f t="shared" si="93"/>
        <v>0</v>
      </c>
      <c r="FS113" s="36">
        <f t="shared" si="93"/>
        <v>0</v>
      </c>
      <c r="FT113" s="36">
        <f t="shared" si="93"/>
        <v>0</v>
      </c>
      <c r="FU113" s="36">
        <f t="shared" si="93"/>
        <v>0</v>
      </c>
      <c r="FV113" s="36">
        <f t="shared" si="93"/>
        <v>0</v>
      </c>
      <c r="FW113" s="36">
        <f t="shared" si="93"/>
        <v>0</v>
      </c>
      <c r="FX113" s="36">
        <f t="shared" si="93"/>
        <v>0</v>
      </c>
      <c r="FY113" s="36">
        <f t="shared" si="93"/>
        <v>0</v>
      </c>
      <c r="FZ113" s="36">
        <f t="shared" si="93"/>
        <v>0</v>
      </c>
      <c r="GA113" s="36">
        <f t="shared" si="93"/>
        <v>0</v>
      </c>
      <c r="GB113" s="36">
        <f t="shared" si="93"/>
        <v>0</v>
      </c>
      <c r="GC113" s="36">
        <f t="shared" si="93"/>
        <v>0</v>
      </c>
      <c r="GD113" s="36">
        <f t="shared" si="93"/>
        <v>0</v>
      </c>
      <c r="GE113" s="36">
        <f t="shared" si="93"/>
        <v>0</v>
      </c>
      <c r="GF113" s="36">
        <f t="shared" si="93"/>
        <v>0</v>
      </c>
      <c r="GG113" s="36">
        <f t="shared" si="93"/>
        <v>0</v>
      </c>
      <c r="GH113" s="36">
        <f t="shared" si="93"/>
        <v>0</v>
      </c>
      <c r="GI113" s="36">
        <f t="shared" si="93"/>
        <v>0</v>
      </c>
      <c r="GJ113" s="36">
        <f t="shared" si="93"/>
        <v>0</v>
      </c>
      <c r="GK113" s="36">
        <f t="shared" si="93"/>
        <v>0</v>
      </c>
      <c r="GL113" s="36">
        <f t="shared" si="93"/>
        <v>0</v>
      </c>
      <c r="GM113" s="36">
        <f t="shared" ref="GM113:IQ113" si="94">COUNTIF(GM5,"=1")+COUNTIF(GM6,"=2")+COUNTIF(GM17,"=2")+COUNTIF(GM28,"=2")+COUNTIF(GM39,"=2")+COUNTIF(GM50,"=2")+COUNTIF(GM61,"=2")+COUNTIF(GM72,"=2")+COUNTIF(GM83,"=2")</f>
        <v>0</v>
      </c>
      <c r="GN113" s="36">
        <f t="shared" si="94"/>
        <v>0</v>
      </c>
      <c r="GO113" s="36">
        <f t="shared" si="94"/>
        <v>0</v>
      </c>
      <c r="GP113" s="36">
        <f t="shared" si="94"/>
        <v>0</v>
      </c>
      <c r="GQ113" s="36">
        <f t="shared" si="94"/>
        <v>0</v>
      </c>
      <c r="GR113" s="36">
        <f t="shared" si="94"/>
        <v>0</v>
      </c>
      <c r="GS113" s="36">
        <f t="shared" si="94"/>
        <v>0</v>
      </c>
      <c r="GT113" s="36">
        <f t="shared" si="94"/>
        <v>0</v>
      </c>
      <c r="GU113" s="36">
        <f t="shared" si="94"/>
        <v>0</v>
      </c>
      <c r="GV113" s="36">
        <f t="shared" si="94"/>
        <v>0</v>
      </c>
      <c r="GW113" s="36">
        <f t="shared" si="94"/>
        <v>0</v>
      </c>
      <c r="GX113" s="36">
        <f t="shared" si="94"/>
        <v>0</v>
      </c>
      <c r="GY113" s="36">
        <f t="shared" si="94"/>
        <v>0</v>
      </c>
      <c r="GZ113" s="36">
        <f t="shared" si="94"/>
        <v>0</v>
      </c>
      <c r="HA113" s="36">
        <f t="shared" si="94"/>
        <v>0</v>
      </c>
      <c r="HB113" s="36">
        <f t="shared" si="94"/>
        <v>0</v>
      </c>
      <c r="HC113" s="36">
        <f t="shared" si="94"/>
        <v>0</v>
      </c>
      <c r="HD113" s="36">
        <f t="shared" si="94"/>
        <v>0</v>
      </c>
      <c r="HE113" s="36">
        <f t="shared" si="94"/>
        <v>0</v>
      </c>
      <c r="HF113" s="36">
        <f t="shared" si="94"/>
        <v>0</v>
      </c>
      <c r="HG113" s="36">
        <f t="shared" si="94"/>
        <v>0</v>
      </c>
      <c r="HH113" s="36">
        <f t="shared" si="94"/>
        <v>0</v>
      </c>
      <c r="HI113" s="36">
        <f t="shared" si="94"/>
        <v>0</v>
      </c>
      <c r="HJ113" s="36">
        <f t="shared" si="94"/>
        <v>0</v>
      </c>
      <c r="HK113" s="36">
        <f t="shared" si="94"/>
        <v>0</v>
      </c>
      <c r="HL113" s="36">
        <f t="shared" si="94"/>
        <v>0</v>
      </c>
      <c r="HM113" s="36">
        <f t="shared" si="94"/>
        <v>0</v>
      </c>
      <c r="HN113" s="36">
        <f t="shared" si="94"/>
        <v>0</v>
      </c>
      <c r="HO113" s="36">
        <f t="shared" si="94"/>
        <v>0</v>
      </c>
      <c r="HP113" s="36">
        <f t="shared" si="94"/>
        <v>0</v>
      </c>
      <c r="HQ113" s="36">
        <f t="shared" si="94"/>
        <v>0</v>
      </c>
      <c r="HR113" s="36">
        <f t="shared" si="94"/>
        <v>0</v>
      </c>
      <c r="HS113" s="36">
        <f t="shared" si="94"/>
        <v>0</v>
      </c>
      <c r="HT113" s="36">
        <f t="shared" si="94"/>
        <v>0</v>
      </c>
      <c r="HU113" s="36">
        <f t="shared" si="94"/>
        <v>0</v>
      </c>
      <c r="HV113" s="36">
        <f t="shared" si="94"/>
        <v>0</v>
      </c>
      <c r="HW113" s="36">
        <f t="shared" si="94"/>
        <v>0</v>
      </c>
      <c r="HX113" s="36">
        <f t="shared" si="94"/>
        <v>0</v>
      </c>
      <c r="HY113" s="36">
        <f t="shared" si="94"/>
        <v>0</v>
      </c>
      <c r="HZ113" s="36">
        <f t="shared" si="94"/>
        <v>0</v>
      </c>
      <c r="IA113" s="36">
        <f t="shared" si="94"/>
        <v>0</v>
      </c>
      <c r="IB113" s="36">
        <f t="shared" si="94"/>
        <v>0</v>
      </c>
      <c r="IC113" s="36">
        <f t="shared" si="94"/>
        <v>0</v>
      </c>
      <c r="ID113" s="36">
        <f t="shared" si="94"/>
        <v>0</v>
      </c>
      <c r="IE113" s="36">
        <f t="shared" si="94"/>
        <v>0</v>
      </c>
      <c r="IF113" s="36">
        <f t="shared" si="94"/>
        <v>0</v>
      </c>
      <c r="IG113" s="36">
        <f t="shared" si="94"/>
        <v>0</v>
      </c>
      <c r="IH113" s="36">
        <f t="shared" si="94"/>
        <v>0</v>
      </c>
      <c r="II113" s="36">
        <f t="shared" si="94"/>
        <v>0</v>
      </c>
      <c r="IJ113" s="36">
        <f t="shared" si="94"/>
        <v>0</v>
      </c>
      <c r="IK113" s="36">
        <f t="shared" si="94"/>
        <v>0</v>
      </c>
      <c r="IL113" s="36">
        <f t="shared" si="94"/>
        <v>0</v>
      </c>
      <c r="IM113" s="36">
        <f t="shared" si="94"/>
        <v>0</v>
      </c>
      <c r="IN113" s="36">
        <f t="shared" si="94"/>
        <v>0</v>
      </c>
      <c r="IO113" s="36">
        <f t="shared" si="94"/>
        <v>0</v>
      </c>
      <c r="IP113" s="36">
        <f t="shared" si="94"/>
        <v>0</v>
      </c>
      <c r="IQ113" s="36">
        <f t="shared" si="94"/>
        <v>0</v>
      </c>
      <c r="IR113" s="36"/>
      <c r="IS113" s="36"/>
      <c r="IT113" s="36"/>
      <c r="IU113" s="36"/>
      <c r="IV113" s="36"/>
    </row>
    <row r="114" s="32" customFormat="1" ht="11.25" customHeight="1" spans="1:256">
      <c r="A114" s="35" t="s">
        <v>130</v>
      </c>
      <c r="B114" s="36">
        <f>COUNTIF(B5,"=2")+COUNTIF(B16,"=2")+COUNTIF(B27,"=2")+COUNTIF(B38,"=2")+COUNTIF(B49,"=2")+COUNTIF(B60,"=2")+COUNTIF(B71,"=2")+COUNTIF(B82,"=2")+COUNTIF(B93,"=2")</f>
        <v>0</v>
      </c>
      <c r="C114" s="36">
        <f t="shared" ref="C114:AW114" si="95">COUNTIF(C5,"=2")+COUNTIF(C16,"=2")+COUNTIF(C27,"=2")+COUNTIF(C38,"=2")+COUNTIF(C49,"=2")+COUNTIF(C60,"=2")+COUNTIF(C71,"=2")+COUNTIF(C82,"=2")+COUNTIF(C93,"=2")</f>
        <v>0</v>
      </c>
      <c r="D114" s="36">
        <f t="shared" si="95"/>
        <v>0</v>
      </c>
      <c r="E114" s="36" t="e">
        <f>COUNTIF(#REF!,"=2")+COUNTIF(#REF!,"=2")+COUNTIF(#REF!,"=2")+COUNTIF(#REF!,"=2")+COUNTIF(#REF!,"=2")+COUNTIF(#REF!,"=2")+COUNTIF(#REF!,"=2")+COUNTIF(#REF!,"=2")+COUNTIF(#REF!,"=2")</f>
        <v>#REF!</v>
      </c>
      <c r="F114" s="36" t="e">
        <f>COUNTIF(#REF!,"=2")+COUNTIF(#REF!,"=2")+COUNTIF(#REF!,"=2")+COUNTIF(#REF!,"=2")+COUNTIF(#REF!,"=2")+COUNTIF(#REF!,"=2")+COUNTIF(#REF!,"=2")+COUNTIF(#REF!,"=2")+COUNTIF(#REF!,"=2")</f>
        <v>#REF!</v>
      </c>
      <c r="G114" s="36">
        <f t="shared" si="95"/>
        <v>0</v>
      </c>
      <c r="H114" s="36">
        <f t="shared" si="95"/>
        <v>0</v>
      </c>
      <c r="I114" s="36">
        <f t="shared" si="95"/>
        <v>0</v>
      </c>
      <c r="J114" s="36">
        <f t="shared" si="95"/>
        <v>0</v>
      </c>
      <c r="K114" s="36">
        <f t="shared" si="95"/>
        <v>0</v>
      </c>
      <c r="L114" s="36">
        <f t="shared" si="95"/>
        <v>0</v>
      </c>
      <c r="M114" s="36">
        <f t="shared" si="95"/>
        <v>0</v>
      </c>
      <c r="N114" s="36">
        <f t="shared" si="95"/>
        <v>0</v>
      </c>
      <c r="O114" s="36">
        <f t="shared" si="95"/>
        <v>0</v>
      </c>
      <c r="P114" s="36">
        <f t="shared" si="95"/>
        <v>0</v>
      </c>
      <c r="Q114" s="36">
        <f t="shared" si="95"/>
        <v>0</v>
      </c>
      <c r="R114" s="36">
        <f t="shared" si="95"/>
        <v>0</v>
      </c>
      <c r="S114" s="36">
        <f t="shared" si="95"/>
        <v>0</v>
      </c>
      <c r="T114" s="36">
        <f t="shared" si="95"/>
        <v>0</v>
      </c>
      <c r="U114" s="36">
        <f t="shared" si="95"/>
        <v>0</v>
      </c>
      <c r="V114" s="36">
        <f t="shared" si="95"/>
        <v>0</v>
      </c>
      <c r="W114" s="36">
        <f t="shared" si="95"/>
        <v>0</v>
      </c>
      <c r="X114" s="36">
        <f t="shared" si="95"/>
        <v>0</v>
      </c>
      <c r="Y114" s="36">
        <f t="shared" si="95"/>
        <v>0</v>
      </c>
      <c r="Z114" s="36">
        <f t="shared" si="95"/>
        <v>0</v>
      </c>
      <c r="AA114" s="36">
        <f t="shared" si="95"/>
        <v>0</v>
      </c>
      <c r="AB114" s="36">
        <f t="shared" si="95"/>
        <v>0</v>
      </c>
      <c r="AC114" s="36">
        <f t="shared" si="95"/>
        <v>0</v>
      </c>
      <c r="AD114" s="36">
        <f t="shared" si="95"/>
        <v>0</v>
      </c>
      <c r="AE114" s="36">
        <f t="shared" si="95"/>
        <v>0</v>
      </c>
      <c r="AF114" s="36">
        <f t="shared" si="95"/>
        <v>0</v>
      </c>
      <c r="AG114" s="36">
        <f t="shared" si="95"/>
        <v>0</v>
      </c>
      <c r="AH114" s="36">
        <f t="shared" si="95"/>
        <v>0</v>
      </c>
      <c r="AI114" s="36">
        <f t="shared" si="95"/>
        <v>0</v>
      </c>
      <c r="AJ114" s="36">
        <f t="shared" si="95"/>
        <v>0</v>
      </c>
      <c r="AK114" s="36">
        <f t="shared" si="95"/>
        <v>0</v>
      </c>
      <c r="AL114" s="36">
        <f t="shared" si="95"/>
        <v>0</v>
      </c>
      <c r="AM114" s="36">
        <f t="shared" si="95"/>
        <v>0</v>
      </c>
      <c r="AN114" s="36">
        <f t="shared" si="95"/>
        <v>0</v>
      </c>
      <c r="AO114" s="36">
        <f t="shared" si="95"/>
        <v>0</v>
      </c>
      <c r="AP114" s="36">
        <f t="shared" si="95"/>
        <v>0</v>
      </c>
      <c r="AQ114" s="36">
        <f t="shared" si="95"/>
        <v>0</v>
      </c>
      <c r="AR114" s="36">
        <f t="shared" si="95"/>
        <v>0</v>
      </c>
      <c r="AS114" s="36">
        <f t="shared" si="95"/>
        <v>0</v>
      </c>
      <c r="AT114" s="36">
        <f t="shared" si="95"/>
        <v>0</v>
      </c>
      <c r="AU114" s="36">
        <f t="shared" si="95"/>
        <v>0</v>
      </c>
      <c r="AV114" s="36">
        <f t="shared" si="95"/>
        <v>0</v>
      </c>
      <c r="AW114" s="36">
        <f t="shared" si="95"/>
        <v>0</v>
      </c>
      <c r="AX114" s="36">
        <f t="shared" ref="AX114:CP114" si="96">COUNTIF(AZ5,"=2")+COUNTIF(AZ16,"=2")+COUNTIF(AZ27,"=2")+COUNTIF(AZ38,"=2")+COUNTIF(AZ49,"=2")+COUNTIF(AZ60,"=2")+COUNTIF(AZ71,"=2")+COUNTIF(AZ82,"=2")+COUNTIF(AZ93,"=2")</f>
        <v>0</v>
      </c>
      <c r="AY114" s="36">
        <f t="shared" si="96"/>
        <v>0</v>
      </c>
      <c r="AZ114" s="36" t="e">
        <f>COUNTIF(#REF!,"=2")+COUNTIF(#REF!,"=2")+COUNTIF(#REF!,"=2")+COUNTIF(#REF!,"=2")+COUNTIF(#REF!,"=2")+COUNTIF(#REF!,"=2")+COUNTIF(#REF!,"=2")+COUNTIF(#REF!,"=2")+COUNTIF(#REF!,"=2")</f>
        <v>#REF!</v>
      </c>
      <c r="BA114" s="36">
        <f t="shared" si="96"/>
        <v>0</v>
      </c>
      <c r="BB114" s="36">
        <f t="shared" si="96"/>
        <v>0</v>
      </c>
      <c r="BC114" s="36">
        <f t="shared" si="96"/>
        <v>0</v>
      </c>
      <c r="BD114" s="36">
        <f t="shared" si="96"/>
        <v>0</v>
      </c>
      <c r="BE114" s="36">
        <f t="shared" si="96"/>
        <v>0</v>
      </c>
      <c r="BF114" s="36">
        <f t="shared" si="96"/>
        <v>0</v>
      </c>
      <c r="BG114" s="36">
        <f t="shared" si="96"/>
        <v>0</v>
      </c>
      <c r="BH114" s="36">
        <f t="shared" si="96"/>
        <v>0</v>
      </c>
      <c r="BI114" s="36">
        <f t="shared" si="96"/>
        <v>0</v>
      </c>
      <c r="BJ114" s="36">
        <f t="shared" si="96"/>
        <v>0</v>
      </c>
      <c r="BK114" s="36">
        <f t="shared" si="96"/>
        <v>0</v>
      </c>
      <c r="BL114" s="36">
        <f t="shared" si="96"/>
        <v>0</v>
      </c>
      <c r="BM114" s="36">
        <f t="shared" si="96"/>
        <v>0</v>
      </c>
      <c r="BN114" s="36">
        <f t="shared" si="96"/>
        <v>0</v>
      </c>
      <c r="BO114" s="36">
        <f t="shared" si="96"/>
        <v>0</v>
      </c>
      <c r="BP114" s="36">
        <f t="shared" si="96"/>
        <v>0</v>
      </c>
      <c r="BQ114" s="36">
        <f t="shared" si="96"/>
        <v>0</v>
      </c>
      <c r="BR114" s="36">
        <f t="shared" si="96"/>
        <v>0</v>
      </c>
      <c r="BS114" s="36">
        <f t="shared" si="96"/>
        <v>0</v>
      </c>
      <c r="BT114" s="36">
        <f t="shared" si="96"/>
        <v>0</v>
      </c>
      <c r="BU114" s="36">
        <f>COUNTIF(BB5,"=2")+COUNTIF(BB16,"=2")+COUNTIF(BB27,"=2")+COUNTIF(BB38,"=2")+COUNTIF(BB49,"=2")+COUNTIF(BB60,"=2")+COUNTIF(BB71,"=2")+COUNTIF(BB82,"=2")+COUNTIF(BB93,"=2")</f>
        <v>3</v>
      </c>
      <c r="BV114" s="36">
        <f t="shared" si="96"/>
        <v>0</v>
      </c>
      <c r="BW114" s="36">
        <f t="shared" si="96"/>
        <v>0</v>
      </c>
      <c r="BX114" s="36">
        <f t="shared" si="96"/>
        <v>0</v>
      </c>
      <c r="BY114" s="36">
        <f t="shared" si="96"/>
        <v>0</v>
      </c>
      <c r="BZ114" s="36">
        <f t="shared" si="96"/>
        <v>0</v>
      </c>
      <c r="CA114" s="36">
        <f t="shared" si="96"/>
        <v>0</v>
      </c>
      <c r="CB114" s="36">
        <f t="shared" si="96"/>
        <v>0</v>
      </c>
      <c r="CC114" s="36">
        <f t="shared" si="96"/>
        <v>0</v>
      </c>
      <c r="CD114" s="36">
        <f t="shared" si="96"/>
        <v>0</v>
      </c>
      <c r="CE114" s="36">
        <f t="shared" si="96"/>
        <v>0</v>
      </c>
      <c r="CF114" s="36">
        <f t="shared" si="96"/>
        <v>0</v>
      </c>
      <c r="CG114" s="36">
        <f t="shared" si="96"/>
        <v>0</v>
      </c>
      <c r="CH114" s="36">
        <f t="shared" si="96"/>
        <v>0</v>
      </c>
      <c r="CI114" s="36">
        <f t="shared" si="96"/>
        <v>0</v>
      </c>
      <c r="CJ114" s="36">
        <f t="shared" si="96"/>
        <v>0</v>
      </c>
      <c r="CK114" s="36">
        <f t="shared" si="96"/>
        <v>0</v>
      </c>
      <c r="CL114" s="36">
        <f t="shared" si="96"/>
        <v>0</v>
      </c>
      <c r="CM114" s="36">
        <f t="shared" si="96"/>
        <v>0</v>
      </c>
      <c r="CN114" s="36">
        <f t="shared" si="96"/>
        <v>0</v>
      </c>
      <c r="CO114" s="36">
        <f t="shared" si="96"/>
        <v>0</v>
      </c>
      <c r="CP114" s="36">
        <f t="shared" si="96"/>
        <v>0</v>
      </c>
      <c r="CQ114" s="36" t="e">
        <f>COUNTIF(#REF!,"=2")+COUNTIF(#REF!,"=2")+COUNTIF(#REF!,"=2")+COUNTIF(#REF!,"=2")+COUNTIF(#REF!,"=2")+COUNTIF(#REF!,"=2")+COUNTIF(#REF!,"=2")+COUNTIF(#REF!,"=2")+COUNTIF(#REF!,"=2")</f>
        <v>#REF!</v>
      </c>
      <c r="CR114" s="36" t="e">
        <f>COUNTIF(#REF!,"=2")+COUNTIF(#REF!,"=2")+COUNTIF(#REF!,"=2")+COUNTIF(#REF!,"=2")+COUNTIF(#REF!,"=2")+COUNTIF(#REF!,"=2")+COUNTIF(#REF!,"=2")+COUNTIF(#REF!,"=2")+COUNTIF(#REF!,"=2")</f>
        <v>#REF!</v>
      </c>
      <c r="CS114" s="36">
        <f t="shared" ref="CS114:DZ114" si="97">COUNTIF(CS5,"=2")+COUNTIF(CS16,"=2")+COUNTIF(CS27,"=2")+COUNTIF(CS38,"=2")+COUNTIF(CS49,"=2")+COUNTIF(CS60,"=2")+COUNTIF(CS71,"=2")+COUNTIF(CS82,"=2")+COUNTIF(CS93,"=2")</f>
        <v>0</v>
      </c>
      <c r="CT114" s="36">
        <f t="shared" si="97"/>
        <v>0</v>
      </c>
      <c r="CU114" s="36">
        <f t="shared" si="97"/>
        <v>0</v>
      </c>
      <c r="CV114" s="36">
        <f t="shared" si="97"/>
        <v>0</v>
      </c>
      <c r="CW114" s="36">
        <f t="shared" si="97"/>
        <v>0</v>
      </c>
      <c r="CX114" s="36">
        <f t="shared" si="97"/>
        <v>0</v>
      </c>
      <c r="CY114" s="36">
        <f t="shared" si="97"/>
        <v>0</v>
      </c>
      <c r="CZ114" s="36">
        <f t="shared" si="97"/>
        <v>0</v>
      </c>
      <c r="DA114" s="36">
        <f t="shared" si="97"/>
        <v>0</v>
      </c>
      <c r="DB114" s="36">
        <f t="shared" si="97"/>
        <v>0</v>
      </c>
      <c r="DC114" s="36">
        <f t="shared" si="97"/>
        <v>0</v>
      </c>
      <c r="DD114" s="36">
        <f t="shared" si="97"/>
        <v>0</v>
      </c>
      <c r="DE114" s="36">
        <f t="shared" si="97"/>
        <v>0</v>
      </c>
      <c r="DF114" s="36">
        <f t="shared" si="97"/>
        <v>0</v>
      </c>
      <c r="DG114" s="36">
        <f t="shared" si="97"/>
        <v>0</v>
      </c>
      <c r="DH114" s="36">
        <f t="shared" si="97"/>
        <v>0</v>
      </c>
      <c r="DI114" s="36">
        <f t="shared" si="97"/>
        <v>0</v>
      </c>
      <c r="DJ114" s="36">
        <f t="shared" si="97"/>
        <v>0</v>
      </c>
      <c r="DK114" s="36">
        <f t="shared" si="97"/>
        <v>0</v>
      </c>
      <c r="DL114" s="36">
        <f t="shared" si="97"/>
        <v>0</v>
      </c>
      <c r="DM114" s="36">
        <f t="shared" si="97"/>
        <v>0</v>
      </c>
      <c r="DN114" s="36">
        <f t="shared" si="97"/>
        <v>0</v>
      </c>
      <c r="DO114" s="36">
        <f t="shared" si="97"/>
        <v>0</v>
      </c>
      <c r="DP114" s="36">
        <f t="shared" si="97"/>
        <v>0</v>
      </c>
      <c r="DQ114" s="36">
        <f t="shared" si="97"/>
        <v>0</v>
      </c>
      <c r="DR114" s="36">
        <f t="shared" si="97"/>
        <v>0</v>
      </c>
      <c r="DS114" s="36">
        <f t="shared" si="97"/>
        <v>0</v>
      </c>
      <c r="DT114" s="36">
        <f t="shared" si="97"/>
        <v>0</v>
      </c>
      <c r="DU114" s="36">
        <f t="shared" si="97"/>
        <v>0</v>
      </c>
      <c r="DV114" s="36">
        <f t="shared" si="97"/>
        <v>0</v>
      </c>
      <c r="DW114" s="36">
        <f t="shared" si="97"/>
        <v>0</v>
      </c>
      <c r="DX114" s="36">
        <f t="shared" si="97"/>
        <v>0</v>
      </c>
      <c r="DY114" s="36">
        <f t="shared" si="97"/>
        <v>0</v>
      </c>
      <c r="DZ114" s="36">
        <f t="shared" si="97"/>
        <v>0</v>
      </c>
      <c r="EA114" s="36">
        <f t="shared" ref="EA114:GL114" si="98">COUNTIF(EA5,"=2")+COUNTIF(EA16,"=2")+COUNTIF(EA27,"=2")+COUNTIF(EA38,"=2")+COUNTIF(EA49,"=2")+COUNTIF(EA60,"=2")+COUNTIF(EA71,"=2")+COUNTIF(EA82,"=2")+COUNTIF(EA93,"=2")</f>
        <v>0</v>
      </c>
      <c r="EB114" s="36">
        <f t="shared" si="98"/>
        <v>0</v>
      </c>
      <c r="EC114" s="36">
        <f t="shared" si="98"/>
        <v>0</v>
      </c>
      <c r="ED114" s="36">
        <f t="shared" si="98"/>
        <v>0</v>
      </c>
      <c r="EE114" s="36">
        <f t="shared" si="98"/>
        <v>0</v>
      </c>
      <c r="EF114" s="36">
        <f t="shared" si="98"/>
        <v>0</v>
      </c>
      <c r="EG114" s="36">
        <f t="shared" si="98"/>
        <v>0</v>
      </c>
      <c r="EH114" s="36">
        <f t="shared" si="98"/>
        <v>0</v>
      </c>
      <c r="EI114" s="36">
        <f t="shared" si="98"/>
        <v>0</v>
      </c>
      <c r="EJ114" s="36">
        <f t="shared" si="98"/>
        <v>0</v>
      </c>
      <c r="EK114" s="36">
        <f t="shared" si="98"/>
        <v>0</v>
      </c>
      <c r="EL114" s="36">
        <f t="shared" si="98"/>
        <v>0</v>
      </c>
      <c r="EM114" s="36">
        <f t="shared" si="98"/>
        <v>0</v>
      </c>
      <c r="EN114" s="36">
        <f t="shared" si="98"/>
        <v>0</v>
      </c>
      <c r="EO114" s="36">
        <f t="shared" si="98"/>
        <v>0</v>
      </c>
      <c r="EP114" s="36">
        <f t="shared" si="98"/>
        <v>0</v>
      </c>
      <c r="EQ114" s="36">
        <f t="shared" si="98"/>
        <v>0</v>
      </c>
      <c r="ER114" s="36">
        <f t="shared" si="98"/>
        <v>0</v>
      </c>
      <c r="ES114" s="36">
        <f t="shared" si="98"/>
        <v>0</v>
      </c>
      <c r="ET114" s="36">
        <f t="shared" si="98"/>
        <v>0</v>
      </c>
      <c r="EU114" s="36">
        <f t="shared" si="98"/>
        <v>0</v>
      </c>
      <c r="EV114" s="36">
        <f t="shared" si="98"/>
        <v>0</v>
      </c>
      <c r="EW114" s="36">
        <f t="shared" si="98"/>
        <v>0</v>
      </c>
      <c r="EX114" s="36">
        <f t="shared" si="98"/>
        <v>0</v>
      </c>
      <c r="EY114" s="36">
        <f t="shared" si="98"/>
        <v>0</v>
      </c>
      <c r="EZ114" s="36">
        <f t="shared" si="98"/>
        <v>0</v>
      </c>
      <c r="FA114" s="36">
        <f t="shared" si="98"/>
        <v>0</v>
      </c>
      <c r="FB114" s="36">
        <f t="shared" si="98"/>
        <v>0</v>
      </c>
      <c r="FC114" s="36">
        <f t="shared" si="98"/>
        <v>0</v>
      </c>
      <c r="FD114" s="36">
        <f t="shared" si="98"/>
        <v>0</v>
      </c>
      <c r="FE114" s="36">
        <f t="shared" si="98"/>
        <v>0</v>
      </c>
      <c r="FF114" s="36">
        <f t="shared" si="98"/>
        <v>0</v>
      </c>
      <c r="FG114" s="36">
        <f t="shared" si="98"/>
        <v>0</v>
      </c>
      <c r="FH114" s="36">
        <f t="shared" si="98"/>
        <v>0</v>
      </c>
      <c r="FI114" s="36">
        <f t="shared" si="98"/>
        <v>0</v>
      </c>
      <c r="FJ114" s="36">
        <f t="shared" si="98"/>
        <v>0</v>
      </c>
      <c r="FK114" s="36">
        <f t="shared" si="98"/>
        <v>0</v>
      </c>
      <c r="FL114" s="36">
        <f t="shared" si="98"/>
        <v>0</v>
      </c>
      <c r="FM114" s="36">
        <f t="shared" si="98"/>
        <v>0</v>
      </c>
      <c r="FN114" s="36">
        <f t="shared" si="98"/>
        <v>0</v>
      </c>
      <c r="FO114" s="36">
        <f t="shared" si="98"/>
        <v>0</v>
      </c>
      <c r="FP114" s="36">
        <f t="shared" si="98"/>
        <v>0</v>
      </c>
      <c r="FQ114" s="36">
        <f t="shared" si="98"/>
        <v>0</v>
      </c>
      <c r="FR114" s="36">
        <f t="shared" si="98"/>
        <v>0</v>
      </c>
      <c r="FS114" s="36">
        <f t="shared" si="98"/>
        <v>0</v>
      </c>
      <c r="FT114" s="36">
        <f t="shared" si="98"/>
        <v>0</v>
      </c>
      <c r="FU114" s="36">
        <f t="shared" si="98"/>
        <v>0</v>
      </c>
      <c r="FV114" s="36">
        <f t="shared" si="98"/>
        <v>0</v>
      </c>
      <c r="FW114" s="36">
        <f t="shared" si="98"/>
        <v>0</v>
      </c>
      <c r="FX114" s="36">
        <f t="shared" si="98"/>
        <v>0</v>
      </c>
      <c r="FY114" s="36">
        <f t="shared" si="98"/>
        <v>0</v>
      </c>
      <c r="FZ114" s="36">
        <f t="shared" si="98"/>
        <v>0</v>
      </c>
      <c r="GA114" s="36">
        <f t="shared" si="98"/>
        <v>0</v>
      </c>
      <c r="GB114" s="36">
        <f t="shared" si="98"/>
        <v>0</v>
      </c>
      <c r="GC114" s="36">
        <f t="shared" si="98"/>
        <v>0</v>
      </c>
      <c r="GD114" s="36">
        <f t="shared" si="98"/>
        <v>0</v>
      </c>
      <c r="GE114" s="36">
        <f t="shared" si="98"/>
        <v>0</v>
      </c>
      <c r="GF114" s="36">
        <f t="shared" si="98"/>
        <v>0</v>
      </c>
      <c r="GG114" s="36">
        <f t="shared" si="98"/>
        <v>0</v>
      </c>
      <c r="GH114" s="36">
        <f t="shared" si="98"/>
        <v>0</v>
      </c>
      <c r="GI114" s="36">
        <f t="shared" si="98"/>
        <v>0</v>
      </c>
      <c r="GJ114" s="36">
        <f t="shared" si="98"/>
        <v>0</v>
      </c>
      <c r="GK114" s="36">
        <f t="shared" si="98"/>
        <v>0</v>
      </c>
      <c r="GL114" s="36">
        <f t="shared" si="98"/>
        <v>0</v>
      </c>
      <c r="GM114" s="36">
        <f t="shared" ref="GM114:IQ114" si="99">COUNTIF(GM5,"=2")+COUNTIF(GM16,"=2")+COUNTIF(GM27,"=2")+COUNTIF(GM38,"=2")+COUNTIF(GM49,"=2")+COUNTIF(GM60,"=2")+COUNTIF(GM71,"=2")+COUNTIF(GM82,"=2")+COUNTIF(GM93,"=2")</f>
        <v>0</v>
      </c>
      <c r="GN114" s="36">
        <f t="shared" si="99"/>
        <v>0</v>
      </c>
      <c r="GO114" s="36">
        <f t="shared" si="99"/>
        <v>0</v>
      </c>
      <c r="GP114" s="36">
        <f t="shared" si="99"/>
        <v>0</v>
      </c>
      <c r="GQ114" s="36">
        <f t="shared" si="99"/>
        <v>0</v>
      </c>
      <c r="GR114" s="36">
        <f t="shared" si="99"/>
        <v>0</v>
      </c>
      <c r="GS114" s="36">
        <f t="shared" si="99"/>
        <v>0</v>
      </c>
      <c r="GT114" s="36">
        <f t="shared" si="99"/>
        <v>0</v>
      </c>
      <c r="GU114" s="36">
        <f t="shared" si="99"/>
        <v>0</v>
      </c>
      <c r="GV114" s="36">
        <f t="shared" si="99"/>
        <v>0</v>
      </c>
      <c r="GW114" s="36">
        <f t="shared" si="99"/>
        <v>0</v>
      </c>
      <c r="GX114" s="36">
        <f t="shared" si="99"/>
        <v>0</v>
      </c>
      <c r="GY114" s="36">
        <f t="shared" si="99"/>
        <v>0</v>
      </c>
      <c r="GZ114" s="36">
        <f t="shared" si="99"/>
        <v>0</v>
      </c>
      <c r="HA114" s="36">
        <f t="shared" si="99"/>
        <v>0</v>
      </c>
      <c r="HB114" s="36">
        <f t="shared" si="99"/>
        <v>0</v>
      </c>
      <c r="HC114" s="36">
        <f t="shared" si="99"/>
        <v>0</v>
      </c>
      <c r="HD114" s="36">
        <f t="shared" si="99"/>
        <v>0</v>
      </c>
      <c r="HE114" s="36">
        <f t="shared" si="99"/>
        <v>0</v>
      </c>
      <c r="HF114" s="36">
        <f t="shared" si="99"/>
        <v>0</v>
      </c>
      <c r="HG114" s="36">
        <f t="shared" si="99"/>
        <v>0</v>
      </c>
      <c r="HH114" s="36">
        <f t="shared" si="99"/>
        <v>0</v>
      </c>
      <c r="HI114" s="36">
        <f t="shared" si="99"/>
        <v>0</v>
      </c>
      <c r="HJ114" s="36">
        <f t="shared" si="99"/>
        <v>0</v>
      </c>
      <c r="HK114" s="36">
        <f t="shared" si="99"/>
        <v>0</v>
      </c>
      <c r="HL114" s="36">
        <f t="shared" si="99"/>
        <v>0</v>
      </c>
      <c r="HM114" s="36">
        <f t="shared" si="99"/>
        <v>0</v>
      </c>
      <c r="HN114" s="36">
        <f t="shared" si="99"/>
        <v>0</v>
      </c>
      <c r="HO114" s="36">
        <f t="shared" si="99"/>
        <v>0</v>
      </c>
      <c r="HP114" s="36">
        <f t="shared" si="99"/>
        <v>0</v>
      </c>
      <c r="HQ114" s="36">
        <f t="shared" si="99"/>
        <v>0</v>
      </c>
      <c r="HR114" s="36">
        <f t="shared" si="99"/>
        <v>0</v>
      </c>
      <c r="HS114" s="36">
        <f t="shared" si="99"/>
        <v>0</v>
      </c>
      <c r="HT114" s="36">
        <f t="shared" si="99"/>
        <v>0</v>
      </c>
      <c r="HU114" s="36">
        <f t="shared" si="99"/>
        <v>0</v>
      </c>
      <c r="HV114" s="36">
        <f t="shared" si="99"/>
        <v>0</v>
      </c>
      <c r="HW114" s="36">
        <f t="shared" si="99"/>
        <v>0</v>
      </c>
      <c r="HX114" s="36">
        <f t="shared" si="99"/>
        <v>0</v>
      </c>
      <c r="HY114" s="36">
        <f t="shared" si="99"/>
        <v>0</v>
      </c>
      <c r="HZ114" s="36">
        <f t="shared" si="99"/>
        <v>0</v>
      </c>
      <c r="IA114" s="36">
        <f t="shared" si="99"/>
        <v>0</v>
      </c>
      <c r="IB114" s="36">
        <f t="shared" si="99"/>
        <v>0</v>
      </c>
      <c r="IC114" s="36">
        <f t="shared" si="99"/>
        <v>0</v>
      </c>
      <c r="ID114" s="36">
        <f t="shared" si="99"/>
        <v>0</v>
      </c>
      <c r="IE114" s="36">
        <f t="shared" si="99"/>
        <v>0</v>
      </c>
      <c r="IF114" s="36">
        <f t="shared" si="99"/>
        <v>0</v>
      </c>
      <c r="IG114" s="36">
        <f t="shared" si="99"/>
        <v>0</v>
      </c>
      <c r="IH114" s="36">
        <f t="shared" si="99"/>
        <v>0</v>
      </c>
      <c r="II114" s="36">
        <f t="shared" si="99"/>
        <v>0</v>
      </c>
      <c r="IJ114" s="36">
        <f t="shared" si="99"/>
        <v>0</v>
      </c>
      <c r="IK114" s="36">
        <f t="shared" si="99"/>
        <v>0</v>
      </c>
      <c r="IL114" s="36">
        <f t="shared" si="99"/>
        <v>0</v>
      </c>
      <c r="IM114" s="36">
        <f t="shared" si="99"/>
        <v>0</v>
      </c>
      <c r="IN114" s="36">
        <f t="shared" si="99"/>
        <v>0</v>
      </c>
      <c r="IO114" s="36">
        <f t="shared" si="99"/>
        <v>0</v>
      </c>
      <c r="IP114" s="36">
        <f t="shared" si="99"/>
        <v>0</v>
      </c>
      <c r="IQ114" s="36">
        <f t="shared" si="99"/>
        <v>0</v>
      </c>
      <c r="IR114" s="36"/>
      <c r="IS114" s="36"/>
      <c r="IT114" s="36"/>
      <c r="IU114" s="36"/>
      <c r="IV114" s="36"/>
    </row>
    <row r="115" s="33" customFormat="1" ht="11.25" customHeight="1" spans="1:25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  <c r="DS115" s="56"/>
      <c r="DT115" s="56"/>
      <c r="DU115" s="56"/>
      <c r="DV115" s="56"/>
      <c r="DW115" s="56"/>
      <c r="DX115" s="56"/>
      <c r="DY115" s="56"/>
      <c r="DZ115" s="56"/>
      <c r="EA115" s="56"/>
      <c r="EB115" s="56"/>
      <c r="EC115" s="56"/>
      <c r="ED115" s="56"/>
      <c r="EE115" s="56"/>
      <c r="EF115" s="56"/>
      <c r="EG115" s="56"/>
      <c r="EH115" s="56"/>
      <c r="EI115" s="56"/>
      <c r="EJ115" s="56"/>
      <c r="EK115" s="56"/>
      <c r="EL115" s="56"/>
      <c r="EM115" s="56"/>
      <c r="EN115" s="56"/>
      <c r="EO115" s="56"/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56"/>
      <c r="FC115" s="56"/>
      <c r="FD115" s="56"/>
      <c r="FE115" s="56"/>
      <c r="FF115" s="56"/>
      <c r="FG115" s="56"/>
      <c r="FH115" s="56"/>
      <c r="FI115" s="56"/>
      <c r="FJ115" s="56"/>
      <c r="FK115" s="56"/>
      <c r="FL115" s="56"/>
      <c r="FM115" s="56"/>
      <c r="FN115" s="56"/>
      <c r="FO115" s="56"/>
      <c r="FP115" s="56"/>
      <c r="FQ115" s="56"/>
      <c r="FR115" s="56"/>
      <c r="FS115" s="56"/>
      <c r="FT115" s="56"/>
      <c r="FU115" s="56"/>
      <c r="FV115" s="56"/>
      <c r="FW115" s="56"/>
      <c r="FX115" s="56"/>
      <c r="FY115" s="56"/>
      <c r="FZ115" s="56"/>
      <c r="GA115" s="56"/>
      <c r="GB115" s="56"/>
      <c r="GC115" s="56"/>
      <c r="GD115" s="56"/>
      <c r="GE115" s="56"/>
      <c r="GF115" s="56"/>
      <c r="GG115" s="56"/>
      <c r="GH115" s="56"/>
      <c r="GI115" s="56"/>
      <c r="GJ115" s="56"/>
      <c r="GK115" s="56"/>
      <c r="GL115" s="56"/>
      <c r="GM115" s="56"/>
      <c r="GN115" s="56"/>
      <c r="GO115" s="56"/>
      <c r="GP115" s="56"/>
      <c r="GQ115" s="56"/>
      <c r="GR115" s="56"/>
      <c r="GS115" s="56"/>
      <c r="GT115" s="56"/>
      <c r="GU115" s="56"/>
      <c r="GV115" s="56"/>
      <c r="GW115" s="56"/>
      <c r="GX115" s="56"/>
      <c r="GY115" s="56"/>
      <c r="GZ115" s="56"/>
      <c r="HA115" s="56"/>
      <c r="HB115" s="56"/>
      <c r="HC115" s="56"/>
      <c r="HD115" s="56"/>
      <c r="HE115" s="56"/>
      <c r="HF115" s="56"/>
      <c r="HG115" s="56"/>
      <c r="HH115" s="56"/>
      <c r="HI115" s="56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56"/>
      <c r="HW115" s="56"/>
      <c r="HX115" s="56"/>
      <c r="HY115" s="56"/>
      <c r="HZ115" s="56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</row>
    <row r="116" s="33" customFormat="1" ht="11.25" customHeight="1" spans="1:25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  <c r="HB116" s="56"/>
      <c r="HC116" s="56"/>
      <c r="HD116" s="56"/>
      <c r="HE116" s="56"/>
      <c r="HF116" s="56"/>
      <c r="HG116" s="56"/>
      <c r="HH116" s="56"/>
      <c r="HI116" s="56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56"/>
      <c r="HW116" s="56"/>
      <c r="HX116" s="56"/>
      <c r="HY116" s="56"/>
      <c r="HZ116" s="56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</row>
    <row r="117" s="33" customFormat="1" ht="11.25" customHeight="1" spans="1:25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  <c r="HB117" s="56"/>
      <c r="HC117" s="56"/>
      <c r="HD117" s="56"/>
      <c r="HE117" s="56"/>
      <c r="HF117" s="56"/>
      <c r="HG117" s="56"/>
      <c r="HH117" s="56"/>
      <c r="HI117" s="56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56"/>
      <c r="HW117" s="56"/>
      <c r="HX117" s="56"/>
      <c r="HY117" s="56"/>
      <c r="HZ117" s="56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</row>
    <row r="118" s="33" customFormat="1" ht="11.25" customHeight="1" spans="1:25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56"/>
      <c r="FC118" s="56"/>
      <c r="FD118" s="56"/>
      <c r="FE118" s="56"/>
      <c r="FF118" s="56"/>
      <c r="FG118" s="56"/>
      <c r="FH118" s="56"/>
      <c r="FI118" s="56"/>
      <c r="FJ118" s="56"/>
      <c r="FK118" s="56"/>
      <c r="FL118" s="56"/>
      <c r="FM118" s="56"/>
      <c r="FN118" s="56"/>
      <c r="FO118" s="56"/>
      <c r="FP118" s="56"/>
      <c r="FQ118" s="56"/>
      <c r="FR118" s="56"/>
      <c r="FS118" s="56"/>
      <c r="FT118" s="56"/>
      <c r="FU118" s="56"/>
      <c r="FV118" s="56"/>
      <c r="FW118" s="56"/>
      <c r="FX118" s="56"/>
      <c r="FY118" s="56"/>
      <c r="FZ118" s="56"/>
      <c r="GA118" s="56"/>
      <c r="GB118" s="56"/>
      <c r="GC118" s="56"/>
      <c r="GD118" s="56"/>
      <c r="GE118" s="56"/>
      <c r="GF118" s="56"/>
      <c r="GG118" s="56"/>
      <c r="GH118" s="56"/>
      <c r="GI118" s="56"/>
      <c r="GJ118" s="56"/>
      <c r="GK118" s="56"/>
      <c r="GL118" s="56"/>
      <c r="GM118" s="56"/>
      <c r="GN118" s="56"/>
      <c r="GO118" s="56"/>
      <c r="GP118" s="56"/>
      <c r="GQ118" s="56"/>
      <c r="GR118" s="56"/>
      <c r="GS118" s="56"/>
      <c r="GT118" s="56"/>
      <c r="GU118" s="56"/>
      <c r="GV118" s="56"/>
      <c r="GW118" s="56"/>
      <c r="GX118" s="56"/>
      <c r="GY118" s="56"/>
      <c r="GZ118" s="56"/>
      <c r="HA118" s="56"/>
      <c r="HB118" s="56"/>
      <c r="HC118" s="56"/>
      <c r="HD118" s="56"/>
      <c r="HE118" s="56"/>
      <c r="HF118" s="56"/>
      <c r="HG118" s="56"/>
      <c r="HH118" s="56"/>
      <c r="HI118" s="56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56"/>
      <c r="HW118" s="56"/>
      <c r="HX118" s="56"/>
      <c r="HY118" s="56"/>
      <c r="HZ118" s="56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</row>
    <row r="119" s="33" customFormat="1" ht="11.25" customHeight="1" spans="1:25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  <c r="HB119" s="56"/>
      <c r="HC119" s="56"/>
      <c r="HD119" s="56"/>
      <c r="HE119" s="56"/>
      <c r="HF119" s="56"/>
      <c r="HG119" s="56"/>
      <c r="HH119" s="56"/>
      <c r="HI119" s="56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56"/>
      <c r="HW119" s="56"/>
      <c r="HX119" s="56"/>
      <c r="HY119" s="56"/>
      <c r="HZ119" s="56"/>
      <c r="IA119" s="56"/>
      <c r="IB119" s="56"/>
      <c r="IC119" s="56"/>
      <c r="ID119" s="56"/>
      <c r="IE119" s="56"/>
      <c r="IF119" s="56"/>
      <c r="IG119" s="56"/>
      <c r="IH119" s="56"/>
      <c r="II119" s="56"/>
      <c r="IJ119" s="56"/>
      <c r="IK119" s="56"/>
      <c r="IL119" s="56"/>
      <c r="IM119" s="56"/>
      <c r="IN119" s="56"/>
      <c r="IO119" s="56"/>
      <c r="IP119" s="56"/>
      <c r="IQ119" s="56"/>
    </row>
    <row r="120" s="33" customFormat="1" ht="11.25" customHeight="1" spans="1:25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  <c r="IE120" s="56"/>
      <c r="IF120" s="56"/>
      <c r="IG120" s="56"/>
      <c r="IH120" s="56"/>
      <c r="II120" s="56"/>
      <c r="IJ120" s="56"/>
      <c r="IK120" s="56"/>
      <c r="IL120" s="56"/>
      <c r="IM120" s="56"/>
      <c r="IN120" s="56"/>
      <c r="IO120" s="56"/>
      <c r="IP120" s="56"/>
      <c r="IQ120" s="56"/>
    </row>
    <row r="121" s="33" customFormat="1" ht="11.25" customHeight="1" spans="1:25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  <c r="IE121" s="56"/>
      <c r="IF121" s="56"/>
      <c r="IG121" s="56"/>
      <c r="IH121" s="56"/>
      <c r="II121" s="56"/>
      <c r="IJ121" s="56"/>
      <c r="IK121" s="56"/>
      <c r="IL121" s="56"/>
      <c r="IM121" s="56"/>
      <c r="IN121" s="56"/>
      <c r="IO121" s="56"/>
      <c r="IP121" s="56"/>
      <c r="IQ121" s="56"/>
    </row>
    <row r="122" s="33" customFormat="1" ht="11.25" customHeight="1" spans="1:251">
      <c r="A122" s="52"/>
      <c r="B122" s="53"/>
      <c r="C122" s="54">
        <v>1</v>
      </c>
      <c r="D122" s="52" t="str">
        <f>VLOOKUP(C122,PESERTA!A5:F254,2,0)</f>
        <v>01</v>
      </c>
      <c r="E122" s="52">
        <f>HLOOKUP($D$122,$B$3:$CW$114,102,0)</f>
        <v>0</v>
      </c>
      <c r="F122" s="52" t="s">
        <v>120</v>
      </c>
      <c r="G122" s="52"/>
      <c r="H122" s="53" t="s">
        <v>120</v>
      </c>
      <c r="I122" s="53"/>
      <c r="J122" s="53">
        <v>9.5</v>
      </c>
      <c r="K122" s="53">
        <v>7.5</v>
      </c>
      <c r="L122" s="53">
        <v>6.5</v>
      </c>
      <c r="M122" s="53">
        <v>3.5</v>
      </c>
      <c r="N122" s="53">
        <v>1.5</v>
      </c>
      <c r="O122" s="53">
        <v>-0.5</v>
      </c>
      <c r="P122" s="53">
        <f>DATA!E122</f>
        <v>0</v>
      </c>
      <c r="Q122" s="53"/>
      <c r="R122" s="53"/>
      <c r="S122" s="52"/>
      <c r="T122" s="52" t="s">
        <v>118</v>
      </c>
      <c r="U122" s="52" t="s">
        <v>131</v>
      </c>
      <c r="V122" s="52" t="s">
        <v>123</v>
      </c>
      <c r="W122" s="52" t="s">
        <v>119</v>
      </c>
      <c r="X122" s="52" t="s">
        <v>132</v>
      </c>
      <c r="Y122" s="52" t="s">
        <v>130</v>
      </c>
      <c r="Z122" s="52" t="s">
        <v>125</v>
      </c>
      <c r="AA122" s="52"/>
      <c r="AB122" s="52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  <c r="HB122" s="56"/>
      <c r="HC122" s="56"/>
      <c r="HD122" s="56"/>
      <c r="HE122" s="56"/>
      <c r="HF122" s="56"/>
      <c r="HG122" s="56"/>
      <c r="HH122" s="56"/>
      <c r="HI122" s="5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56"/>
      <c r="HW122" s="56"/>
      <c r="HX122" s="56"/>
      <c r="HY122" s="56"/>
      <c r="HZ122" s="56"/>
      <c r="IA122" s="56"/>
      <c r="IB122" s="56"/>
      <c r="IC122" s="56"/>
      <c r="ID122" s="56"/>
      <c r="IE122" s="56"/>
      <c r="IF122" s="56"/>
      <c r="IG122" s="56"/>
      <c r="IH122" s="56"/>
      <c r="II122" s="56"/>
      <c r="IJ122" s="56"/>
      <c r="IK122" s="56"/>
      <c r="IL122" s="56"/>
      <c r="IM122" s="56"/>
      <c r="IN122" s="56"/>
      <c r="IO122" s="56"/>
      <c r="IP122" s="56"/>
      <c r="IQ122" s="56"/>
    </row>
    <row r="123" s="33" customFormat="1" ht="11.25" customHeight="1" spans="1:251">
      <c r="A123" s="52"/>
      <c r="B123" s="53"/>
      <c r="C123" s="52"/>
      <c r="D123" s="52"/>
      <c r="E123" s="52">
        <f>HLOOKUP($D$122,$B$3:$CW$114,111,0)</f>
        <v>0</v>
      </c>
      <c r="F123" s="52" t="s">
        <v>129</v>
      </c>
      <c r="G123" s="52"/>
      <c r="H123" s="53" t="s">
        <v>129</v>
      </c>
      <c r="I123" s="53"/>
      <c r="J123" s="53">
        <v>1.5</v>
      </c>
      <c r="K123" s="53">
        <v>9.5</v>
      </c>
      <c r="L123" s="53">
        <v>8.5</v>
      </c>
      <c r="M123" s="53">
        <v>4.5</v>
      </c>
      <c r="N123" s="53">
        <v>1.5</v>
      </c>
      <c r="O123" s="53">
        <v>-0.5</v>
      </c>
      <c r="P123" s="53">
        <f>DATA!E123</f>
        <v>0</v>
      </c>
      <c r="Q123" s="53"/>
      <c r="R123" s="53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  <c r="DS123" s="56"/>
      <c r="DT123" s="56"/>
      <c r="DU123" s="56"/>
      <c r="DV123" s="56"/>
      <c r="DW123" s="56"/>
      <c r="DX123" s="56"/>
      <c r="DY123" s="56"/>
      <c r="DZ123" s="56"/>
      <c r="EA123" s="56"/>
      <c r="EB123" s="56"/>
      <c r="EC123" s="56"/>
      <c r="ED123" s="56"/>
      <c r="EE123" s="56"/>
      <c r="EF123" s="56"/>
      <c r="EG123" s="56"/>
      <c r="EH123" s="56"/>
      <c r="EI123" s="56"/>
      <c r="EJ123" s="56"/>
      <c r="EK123" s="56"/>
      <c r="EL123" s="56"/>
      <c r="EM123" s="56"/>
      <c r="EN123" s="56"/>
      <c r="EO123" s="56"/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56"/>
      <c r="FC123" s="56"/>
      <c r="FD123" s="56"/>
      <c r="FE123" s="56"/>
      <c r="FF123" s="56"/>
      <c r="FG123" s="56"/>
      <c r="FH123" s="56"/>
      <c r="FI123" s="56"/>
      <c r="FJ123" s="56"/>
      <c r="FK123" s="56"/>
      <c r="FL123" s="56"/>
      <c r="FM123" s="56"/>
      <c r="FN123" s="56"/>
      <c r="FO123" s="56"/>
      <c r="FP123" s="56"/>
      <c r="FQ123" s="56"/>
      <c r="FR123" s="56"/>
      <c r="FS123" s="56"/>
      <c r="FT123" s="56"/>
      <c r="FU123" s="56"/>
      <c r="FV123" s="56"/>
      <c r="FW123" s="56"/>
      <c r="FX123" s="56"/>
      <c r="FY123" s="56"/>
      <c r="FZ123" s="56"/>
      <c r="GA123" s="56"/>
      <c r="GB123" s="56"/>
      <c r="GC123" s="56"/>
      <c r="GD123" s="56"/>
      <c r="GE123" s="56"/>
      <c r="GF123" s="56"/>
      <c r="GG123" s="56"/>
      <c r="GH123" s="56"/>
      <c r="GI123" s="56"/>
      <c r="GJ123" s="56"/>
      <c r="GK123" s="56"/>
      <c r="GL123" s="56"/>
      <c r="GM123" s="56"/>
      <c r="GN123" s="56"/>
      <c r="GO123" s="56"/>
      <c r="GP123" s="56"/>
      <c r="GQ123" s="56"/>
      <c r="GR123" s="56"/>
      <c r="GS123" s="56"/>
      <c r="GT123" s="56"/>
      <c r="GU123" s="56"/>
      <c r="GV123" s="56"/>
      <c r="GW123" s="56"/>
      <c r="GX123" s="56"/>
      <c r="GY123" s="56"/>
      <c r="GZ123" s="56"/>
      <c r="HA123" s="56"/>
      <c r="HB123" s="56"/>
      <c r="HC123" s="56"/>
      <c r="HD123" s="56"/>
      <c r="HE123" s="56"/>
      <c r="HF123" s="56"/>
      <c r="HG123" s="56"/>
      <c r="HH123" s="56"/>
      <c r="HI123" s="56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56"/>
      <c r="HW123" s="56"/>
      <c r="HX123" s="56"/>
      <c r="HY123" s="56"/>
      <c r="HZ123" s="56"/>
      <c r="IA123" s="56"/>
      <c r="IB123" s="56"/>
      <c r="IC123" s="56"/>
      <c r="ID123" s="56"/>
      <c r="IE123" s="56"/>
      <c r="IF123" s="56"/>
      <c r="IG123" s="56"/>
      <c r="IH123" s="56"/>
      <c r="II123" s="56"/>
      <c r="IJ123" s="56"/>
      <c r="IK123" s="56"/>
      <c r="IL123" s="56"/>
      <c r="IM123" s="56"/>
      <c r="IN123" s="56"/>
      <c r="IO123" s="56"/>
      <c r="IP123" s="56"/>
      <c r="IQ123" s="56"/>
    </row>
    <row r="124" s="33" customFormat="1" ht="11.25" customHeight="1" spans="1:251">
      <c r="A124" s="52"/>
      <c r="B124" s="53"/>
      <c r="C124" s="52"/>
      <c r="D124" s="52"/>
      <c r="E124" s="52">
        <f>HLOOKUP($D$122,$B$3:$CW$114,101,0)</f>
        <v>0</v>
      </c>
      <c r="F124" s="52" t="s">
        <v>119</v>
      </c>
      <c r="G124" s="52"/>
      <c r="H124" s="53" t="s">
        <v>119</v>
      </c>
      <c r="I124" s="53"/>
      <c r="J124" s="53">
        <v>9.5</v>
      </c>
      <c r="K124" s="53">
        <v>5.5</v>
      </c>
      <c r="L124" s="53">
        <v>8.5</v>
      </c>
      <c r="M124" s="53">
        <v>5.5</v>
      </c>
      <c r="N124" s="53">
        <v>3.5</v>
      </c>
      <c r="O124" s="53">
        <v>-0.5</v>
      </c>
      <c r="P124" s="53">
        <f>DATA!E124</f>
        <v>0</v>
      </c>
      <c r="Q124" s="53"/>
      <c r="R124" s="53"/>
      <c r="S124" s="52"/>
      <c r="T124" s="52">
        <v>8</v>
      </c>
      <c r="U124" s="52" t="s">
        <v>133</v>
      </c>
      <c r="V124" s="52" t="s">
        <v>134</v>
      </c>
      <c r="W124" s="52" t="s">
        <v>135</v>
      </c>
      <c r="X124" s="52" t="s">
        <v>136</v>
      </c>
      <c r="Y124" s="52" t="s">
        <v>137</v>
      </c>
      <c r="Z124" s="52"/>
      <c r="AA124" s="52"/>
      <c r="AB124" s="52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  <c r="DS124" s="56"/>
      <c r="DT124" s="56"/>
      <c r="DU124" s="56"/>
      <c r="DV124" s="56"/>
      <c r="DW124" s="56"/>
      <c r="DX124" s="56"/>
      <c r="DY124" s="56"/>
      <c r="DZ124" s="56"/>
      <c r="EA124" s="56"/>
      <c r="EB124" s="56"/>
      <c r="EC124" s="56"/>
      <c r="ED124" s="56"/>
      <c r="EE124" s="56"/>
      <c r="EF124" s="56"/>
      <c r="EG124" s="56"/>
      <c r="EH124" s="56"/>
      <c r="EI124" s="56"/>
      <c r="EJ124" s="56"/>
      <c r="EK124" s="56"/>
      <c r="EL124" s="56"/>
      <c r="EM124" s="56"/>
      <c r="EN124" s="56"/>
      <c r="EO124" s="56"/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56"/>
      <c r="FC124" s="56"/>
      <c r="FD124" s="56"/>
      <c r="FE124" s="56"/>
      <c r="FF124" s="56"/>
      <c r="FG124" s="56"/>
      <c r="FH124" s="56"/>
      <c r="FI124" s="56"/>
      <c r="FJ124" s="56"/>
      <c r="FK124" s="56"/>
      <c r="FL124" s="56"/>
      <c r="FM124" s="56"/>
      <c r="FN124" s="56"/>
      <c r="FO124" s="56"/>
      <c r="FP124" s="56"/>
      <c r="FQ124" s="56"/>
      <c r="FR124" s="56"/>
      <c r="FS124" s="56"/>
      <c r="FT124" s="56"/>
      <c r="FU124" s="56"/>
      <c r="FV124" s="56"/>
      <c r="FW124" s="56"/>
      <c r="FX124" s="56"/>
      <c r="FY124" s="56"/>
      <c r="FZ124" s="56"/>
      <c r="GA124" s="56"/>
      <c r="GB124" s="56"/>
      <c r="GC124" s="56"/>
      <c r="GD124" s="56"/>
      <c r="GE124" s="56"/>
      <c r="GF124" s="56"/>
      <c r="GG124" s="56"/>
      <c r="GH124" s="56"/>
      <c r="GI124" s="56"/>
      <c r="GJ124" s="56"/>
      <c r="GK124" s="56"/>
      <c r="GL124" s="56"/>
      <c r="GM124" s="56"/>
      <c r="GN124" s="56"/>
      <c r="GO124" s="56"/>
      <c r="GP124" s="56"/>
      <c r="GQ124" s="56"/>
      <c r="GR124" s="56"/>
      <c r="GS124" s="56"/>
      <c r="GT124" s="56"/>
      <c r="GU124" s="56"/>
      <c r="GV124" s="56"/>
      <c r="GW124" s="56"/>
      <c r="GX124" s="56"/>
      <c r="GY124" s="56"/>
      <c r="GZ124" s="56"/>
      <c r="HA124" s="56"/>
      <c r="HB124" s="56"/>
      <c r="HC124" s="56"/>
      <c r="HD124" s="56"/>
      <c r="HE124" s="56"/>
      <c r="HF124" s="56"/>
      <c r="HG124" s="56"/>
      <c r="HH124" s="56"/>
      <c r="HI124" s="56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56"/>
      <c r="HW124" s="56"/>
      <c r="HX124" s="56"/>
      <c r="HY124" s="56"/>
      <c r="HZ124" s="56"/>
      <c r="IA124" s="56"/>
      <c r="IB124" s="56"/>
      <c r="IC124" s="56"/>
      <c r="ID124" s="56"/>
      <c r="IE124" s="56"/>
      <c r="IF124" s="56"/>
      <c r="IG124" s="56"/>
      <c r="IH124" s="56"/>
      <c r="II124" s="56"/>
      <c r="IJ124" s="56"/>
      <c r="IK124" s="56"/>
      <c r="IL124" s="56"/>
      <c r="IM124" s="56"/>
      <c r="IN124" s="56"/>
      <c r="IO124" s="56"/>
      <c r="IP124" s="56"/>
      <c r="IQ124" s="56"/>
    </row>
    <row r="125" s="33" customFormat="1" ht="11.25" customHeight="1" spans="1:251">
      <c r="A125" s="52"/>
      <c r="B125" s="53"/>
      <c r="C125" s="52"/>
      <c r="D125" s="52"/>
      <c r="E125" s="52">
        <f>HLOOKUP($D$122,$B$3:$CW$114,110,0)</f>
        <v>0</v>
      </c>
      <c r="F125" s="52" t="s">
        <v>128</v>
      </c>
      <c r="G125" s="52"/>
      <c r="H125" s="53" t="s">
        <v>128</v>
      </c>
      <c r="I125" s="53"/>
      <c r="J125" s="53">
        <v>2.5</v>
      </c>
      <c r="K125" s="53">
        <v>5.5</v>
      </c>
      <c r="L125" s="53">
        <v>9.5</v>
      </c>
      <c r="M125" s="53">
        <v>5.5</v>
      </c>
      <c r="N125" s="53">
        <v>2.5</v>
      </c>
      <c r="O125" s="53">
        <v>-0.5</v>
      </c>
      <c r="P125" s="53">
        <f>DATA!E125</f>
        <v>0</v>
      </c>
      <c r="Q125" s="53"/>
      <c r="R125" s="53"/>
      <c r="S125" s="52"/>
      <c r="T125" s="52">
        <v>9</v>
      </c>
      <c r="U125" s="52" t="s">
        <v>138</v>
      </c>
      <c r="V125" s="52" t="s">
        <v>139</v>
      </c>
      <c r="W125" s="52" t="s">
        <v>140</v>
      </c>
      <c r="X125" s="52" t="s">
        <v>1</v>
      </c>
      <c r="Y125" s="52" t="s">
        <v>1</v>
      </c>
      <c r="Z125" s="52"/>
      <c r="AA125" s="52"/>
      <c r="AB125" s="52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56"/>
      <c r="DZ125" s="56"/>
      <c r="EA125" s="56"/>
      <c r="EB125" s="56"/>
      <c r="EC125" s="56"/>
      <c r="ED125" s="56"/>
      <c r="EE125" s="56"/>
      <c r="EF125" s="56"/>
      <c r="EG125" s="56"/>
      <c r="EH125" s="56"/>
      <c r="EI125" s="56"/>
      <c r="EJ125" s="56"/>
      <c r="EK125" s="56"/>
      <c r="EL125" s="56"/>
      <c r="EM125" s="56"/>
      <c r="EN125" s="56"/>
      <c r="EO125" s="56"/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56"/>
      <c r="FC125" s="56"/>
      <c r="FD125" s="56"/>
      <c r="FE125" s="56"/>
      <c r="FF125" s="56"/>
      <c r="FG125" s="56"/>
      <c r="FH125" s="56"/>
      <c r="FI125" s="56"/>
      <c r="FJ125" s="56"/>
      <c r="FK125" s="56"/>
      <c r="FL125" s="56"/>
      <c r="FM125" s="56"/>
      <c r="FN125" s="56"/>
      <c r="FO125" s="56"/>
      <c r="FP125" s="56"/>
      <c r="FQ125" s="56"/>
      <c r="FR125" s="56"/>
      <c r="FS125" s="56"/>
      <c r="FT125" s="56"/>
      <c r="FU125" s="56"/>
      <c r="FV125" s="56"/>
      <c r="FW125" s="56"/>
      <c r="FX125" s="56"/>
      <c r="FY125" s="56"/>
      <c r="FZ125" s="56"/>
      <c r="GA125" s="56"/>
      <c r="GB125" s="56"/>
      <c r="GC125" s="56"/>
      <c r="GD125" s="56"/>
      <c r="GE125" s="56"/>
      <c r="GF125" s="56"/>
      <c r="GG125" s="56"/>
      <c r="GH125" s="56"/>
      <c r="GI125" s="56"/>
      <c r="GJ125" s="56"/>
      <c r="GK125" s="56"/>
      <c r="GL125" s="56"/>
      <c r="GM125" s="56"/>
      <c r="GN125" s="56"/>
      <c r="GO125" s="56"/>
      <c r="GP125" s="56"/>
      <c r="GQ125" s="56"/>
      <c r="GR125" s="56"/>
      <c r="GS125" s="56"/>
      <c r="GT125" s="56"/>
      <c r="GU125" s="56"/>
      <c r="GV125" s="56"/>
      <c r="GW125" s="56"/>
      <c r="GX125" s="56"/>
      <c r="GY125" s="56"/>
      <c r="GZ125" s="56"/>
      <c r="HA125" s="56"/>
      <c r="HB125" s="56"/>
      <c r="HC125" s="56"/>
      <c r="HD125" s="56"/>
      <c r="HE125" s="56"/>
      <c r="HF125" s="56"/>
      <c r="HG125" s="56"/>
      <c r="HH125" s="56"/>
      <c r="HI125" s="56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56"/>
      <c r="HW125" s="56"/>
      <c r="HX125" s="56"/>
      <c r="HY125" s="56"/>
      <c r="HZ125" s="56"/>
      <c r="IA125" s="56"/>
      <c r="IB125" s="56"/>
      <c r="IC125" s="56"/>
      <c r="ID125" s="56"/>
      <c r="IE125" s="56"/>
      <c r="IF125" s="56"/>
      <c r="IG125" s="56"/>
      <c r="IH125" s="56"/>
      <c r="II125" s="56"/>
      <c r="IJ125" s="56"/>
      <c r="IK125" s="56"/>
      <c r="IL125" s="56"/>
      <c r="IM125" s="56"/>
      <c r="IN125" s="56"/>
      <c r="IO125" s="56"/>
      <c r="IP125" s="56"/>
      <c r="IQ125" s="56"/>
    </row>
    <row r="126" s="33" customFormat="1" ht="11.25" customHeight="1" spans="1:251">
      <c r="A126" s="52"/>
      <c r="B126" s="53"/>
      <c r="C126" s="52"/>
      <c r="D126" s="52"/>
      <c r="E126" s="52">
        <f>HLOOKUP($D$122,$B$3:$CW$114,100,0)</f>
        <v>0</v>
      </c>
      <c r="F126" s="52" t="s">
        <v>118</v>
      </c>
      <c r="G126" s="52"/>
      <c r="H126" s="53" t="s">
        <v>118</v>
      </c>
      <c r="I126" s="53"/>
      <c r="J126" s="53">
        <v>1.5</v>
      </c>
      <c r="K126" s="53">
        <v>9.5</v>
      </c>
      <c r="L126" s="53">
        <v>7.5</v>
      </c>
      <c r="M126" s="53">
        <v>4.5</v>
      </c>
      <c r="N126" s="53">
        <v>1.5</v>
      </c>
      <c r="O126" s="53">
        <v>-0.5</v>
      </c>
      <c r="P126" s="53">
        <f>DATA!E126</f>
        <v>0</v>
      </c>
      <c r="Q126" s="53"/>
      <c r="R126" s="53"/>
      <c r="S126" s="52"/>
      <c r="T126" s="52">
        <v>10</v>
      </c>
      <c r="U126" s="52" t="s">
        <v>141</v>
      </c>
      <c r="V126" s="52" t="s">
        <v>142</v>
      </c>
      <c r="W126" s="52" t="s">
        <v>143</v>
      </c>
      <c r="X126" s="52" t="s">
        <v>144</v>
      </c>
      <c r="Y126" s="52" t="s">
        <v>145</v>
      </c>
      <c r="Z126" s="52"/>
      <c r="AA126" s="52"/>
      <c r="AB126" s="52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/>
      <c r="EI126" s="56"/>
      <c r="EJ126" s="56"/>
      <c r="EK126" s="56"/>
      <c r="EL126" s="56"/>
      <c r="EM126" s="56"/>
      <c r="EN126" s="56"/>
      <c r="EO126" s="56"/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56"/>
      <c r="FC126" s="56"/>
      <c r="FD126" s="56"/>
      <c r="FE126" s="56"/>
      <c r="FF126" s="56"/>
      <c r="FG126" s="56"/>
      <c r="FH126" s="56"/>
      <c r="FI126" s="56"/>
      <c r="FJ126" s="56"/>
      <c r="FK126" s="56"/>
      <c r="FL126" s="56"/>
      <c r="FM126" s="56"/>
      <c r="FN126" s="56"/>
      <c r="FO126" s="56"/>
      <c r="FP126" s="56"/>
      <c r="FQ126" s="56"/>
      <c r="FR126" s="56"/>
      <c r="FS126" s="56"/>
      <c r="FT126" s="56"/>
      <c r="FU126" s="56"/>
      <c r="FV126" s="56"/>
      <c r="FW126" s="56"/>
      <c r="FX126" s="56"/>
      <c r="FY126" s="56"/>
      <c r="FZ126" s="56"/>
      <c r="GA126" s="56"/>
      <c r="GB126" s="56"/>
      <c r="GC126" s="56"/>
      <c r="GD126" s="56"/>
      <c r="GE126" s="56"/>
      <c r="GF126" s="56"/>
      <c r="GG126" s="56"/>
      <c r="GH126" s="56"/>
      <c r="GI126" s="56"/>
      <c r="GJ126" s="56"/>
      <c r="GK126" s="56"/>
      <c r="GL126" s="56"/>
      <c r="GM126" s="56"/>
      <c r="GN126" s="56"/>
      <c r="GO126" s="56"/>
      <c r="GP126" s="56"/>
      <c r="GQ126" s="56"/>
      <c r="GR126" s="56"/>
      <c r="GS126" s="56"/>
      <c r="GT126" s="56"/>
      <c r="GU126" s="56"/>
      <c r="GV126" s="56"/>
      <c r="GW126" s="56"/>
      <c r="GX126" s="56"/>
      <c r="GY126" s="56"/>
      <c r="GZ126" s="56"/>
      <c r="HA126" s="56"/>
      <c r="HB126" s="56"/>
      <c r="HC126" s="56"/>
      <c r="HD126" s="56"/>
      <c r="HE126" s="56"/>
      <c r="HF126" s="56"/>
      <c r="HG126" s="56"/>
      <c r="HH126" s="56"/>
      <c r="HI126" s="56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56"/>
      <c r="HW126" s="56"/>
      <c r="HX126" s="56"/>
      <c r="HY126" s="56"/>
      <c r="HZ126" s="56"/>
      <c r="IA126" s="56"/>
      <c r="IB126" s="56"/>
      <c r="IC126" s="56"/>
      <c r="ID126" s="56"/>
      <c r="IE126" s="56"/>
      <c r="IF126" s="56"/>
      <c r="IG126" s="56"/>
      <c r="IH126" s="56"/>
      <c r="II126" s="56"/>
      <c r="IJ126" s="56"/>
      <c r="IK126" s="56"/>
      <c r="IL126" s="56"/>
      <c r="IM126" s="56"/>
      <c r="IN126" s="56"/>
      <c r="IO126" s="56"/>
      <c r="IP126" s="56"/>
      <c r="IQ126" s="56"/>
    </row>
    <row r="127" s="33" customFormat="1" ht="11.25" customHeight="1" spans="1:251">
      <c r="A127" s="52"/>
      <c r="B127" s="53"/>
      <c r="C127" s="52"/>
      <c r="D127" s="52"/>
      <c r="E127" s="52">
        <f>HLOOKUP($D$122,$B$3:$CW$114,99,0)</f>
        <v>0</v>
      </c>
      <c r="F127" s="52" t="s">
        <v>117</v>
      </c>
      <c r="G127" s="52"/>
      <c r="H127" s="53" t="s">
        <v>117</v>
      </c>
      <c r="I127" s="53"/>
      <c r="J127" s="53">
        <v>1.5</v>
      </c>
      <c r="K127" s="53">
        <v>9.5</v>
      </c>
      <c r="L127" s="53">
        <v>7.5</v>
      </c>
      <c r="M127" s="53">
        <v>4.5</v>
      </c>
      <c r="N127" s="53">
        <v>1.5</v>
      </c>
      <c r="O127" s="53">
        <v>-0.5</v>
      </c>
      <c r="P127" s="53">
        <f>DATA!E127</f>
        <v>0</v>
      </c>
      <c r="Q127" s="53"/>
      <c r="R127" s="53"/>
      <c r="S127" s="52"/>
      <c r="T127" s="52">
        <v>11</v>
      </c>
      <c r="U127" s="52" t="s">
        <v>146</v>
      </c>
      <c r="V127" s="52" t="s">
        <v>147</v>
      </c>
      <c r="W127" s="52" t="s">
        <v>148</v>
      </c>
      <c r="X127" s="52" t="s">
        <v>149</v>
      </c>
      <c r="Y127" s="52" t="s">
        <v>150</v>
      </c>
      <c r="Z127" s="52"/>
      <c r="AA127" s="52"/>
      <c r="AB127" s="52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/>
      <c r="EI127" s="56"/>
      <c r="EJ127" s="56"/>
      <c r="EK127" s="56"/>
      <c r="EL127" s="56"/>
      <c r="EM127" s="56"/>
      <c r="EN127" s="56"/>
      <c r="EO127" s="56"/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56"/>
      <c r="FC127" s="56"/>
      <c r="FD127" s="56"/>
      <c r="FE127" s="56"/>
      <c r="FF127" s="56"/>
      <c r="FG127" s="56"/>
      <c r="FH127" s="56"/>
      <c r="FI127" s="56"/>
      <c r="FJ127" s="56"/>
      <c r="FK127" s="56"/>
      <c r="FL127" s="56"/>
      <c r="FM127" s="56"/>
      <c r="FN127" s="56"/>
      <c r="FO127" s="56"/>
      <c r="FP127" s="56"/>
      <c r="FQ127" s="56"/>
      <c r="FR127" s="56"/>
      <c r="FS127" s="56"/>
      <c r="FT127" s="56"/>
      <c r="FU127" s="56"/>
      <c r="FV127" s="56"/>
      <c r="FW127" s="56"/>
      <c r="FX127" s="56"/>
      <c r="FY127" s="56"/>
      <c r="FZ127" s="56"/>
      <c r="GA127" s="56"/>
      <c r="GB127" s="56"/>
      <c r="GC127" s="56"/>
      <c r="GD127" s="56"/>
      <c r="GE127" s="56"/>
      <c r="GF127" s="56"/>
      <c r="GG127" s="56"/>
      <c r="GH127" s="56"/>
      <c r="GI127" s="56"/>
      <c r="GJ127" s="56"/>
      <c r="GK127" s="56"/>
      <c r="GL127" s="56"/>
      <c r="GM127" s="56"/>
      <c r="GN127" s="56"/>
      <c r="GO127" s="56"/>
      <c r="GP127" s="56"/>
      <c r="GQ127" s="56"/>
      <c r="GR127" s="56"/>
      <c r="GS127" s="56"/>
      <c r="GT127" s="56"/>
      <c r="GU127" s="56"/>
      <c r="GV127" s="56"/>
      <c r="GW127" s="56"/>
      <c r="GX127" s="56"/>
      <c r="GY127" s="56"/>
      <c r="GZ127" s="56"/>
      <c r="HA127" s="56"/>
      <c r="HB127" s="56"/>
      <c r="HC127" s="56"/>
      <c r="HD127" s="56"/>
      <c r="HE127" s="56"/>
      <c r="HF127" s="56"/>
      <c r="HG127" s="56"/>
      <c r="HH127" s="56"/>
      <c r="HI127" s="56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56"/>
      <c r="HW127" s="56"/>
      <c r="HX127" s="56"/>
      <c r="HY127" s="56"/>
      <c r="HZ127" s="56"/>
      <c r="IA127" s="56"/>
      <c r="IB127" s="56"/>
      <c r="IC127" s="56"/>
      <c r="ID127" s="56"/>
      <c r="IE127" s="56"/>
      <c r="IF127" s="56"/>
      <c r="IG127" s="56"/>
      <c r="IH127" s="56"/>
      <c r="II127" s="56"/>
      <c r="IJ127" s="56"/>
      <c r="IK127" s="56"/>
      <c r="IL127" s="56"/>
      <c r="IM127" s="56"/>
      <c r="IN127" s="56"/>
      <c r="IO127" s="56"/>
      <c r="IP127" s="56"/>
      <c r="IQ127" s="56"/>
    </row>
    <row r="128" s="33" customFormat="1" ht="11.25" customHeight="1" spans="1:251">
      <c r="A128" s="52"/>
      <c r="B128" s="53"/>
      <c r="C128" s="52"/>
      <c r="D128" s="52"/>
      <c r="E128" s="52">
        <f>HLOOKUP($D$122,$B$3:$CW$114,98,0)</f>
        <v>0</v>
      </c>
      <c r="F128" s="52" t="s">
        <v>116</v>
      </c>
      <c r="G128" s="52"/>
      <c r="H128" s="53" t="s">
        <v>116</v>
      </c>
      <c r="I128" s="53"/>
      <c r="J128" s="53">
        <v>9.5</v>
      </c>
      <c r="K128" s="53">
        <v>8.5</v>
      </c>
      <c r="L128" s="53">
        <v>6.5</v>
      </c>
      <c r="M128" s="53">
        <v>2.5</v>
      </c>
      <c r="N128" s="53">
        <v>0.5</v>
      </c>
      <c r="O128" s="53">
        <v>-0.5</v>
      </c>
      <c r="P128" s="53">
        <f>DATA!E128</f>
        <v>0</v>
      </c>
      <c r="Q128" s="53"/>
      <c r="R128" s="53"/>
      <c r="S128" s="52"/>
      <c r="T128" s="52">
        <v>12</v>
      </c>
      <c r="U128" s="52" t="s">
        <v>151</v>
      </c>
      <c r="V128" s="52" t="s">
        <v>152</v>
      </c>
      <c r="W128" s="52" t="s">
        <v>153</v>
      </c>
      <c r="X128" s="52" t="s">
        <v>154</v>
      </c>
      <c r="Y128" s="52" t="s">
        <v>1</v>
      </c>
      <c r="Z128" s="52"/>
      <c r="AA128" s="52"/>
      <c r="AB128" s="52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  <c r="HB128" s="56"/>
      <c r="HC128" s="56"/>
      <c r="HD128" s="56"/>
      <c r="HE128" s="56"/>
      <c r="HF128" s="56"/>
      <c r="HG128" s="56"/>
      <c r="HH128" s="56"/>
      <c r="HI128" s="5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56"/>
      <c r="HW128" s="56"/>
      <c r="HX128" s="56"/>
      <c r="HY128" s="56"/>
      <c r="HZ128" s="56"/>
      <c r="IA128" s="56"/>
      <c r="IB128" s="56"/>
      <c r="IC128" s="56"/>
      <c r="ID128" s="56"/>
      <c r="IE128" s="56"/>
      <c r="IF128" s="56"/>
      <c r="IG128" s="56"/>
      <c r="IH128" s="56"/>
      <c r="II128" s="56"/>
      <c r="IJ128" s="56"/>
      <c r="IK128" s="56"/>
      <c r="IL128" s="56"/>
      <c r="IM128" s="56"/>
      <c r="IN128" s="56"/>
      <c r="IO128" s="56"/>
      <c r="IP128" s="56"/>
      <c r="IQ128" s="56"/>
    </row>
    <row r="129" s="33" customFormat="1" ht="11.25" customHeight="1" spans="1:251">
      <c r="A129" s="52"/>
      <c r="B129" s="53"/>
      <c r="C129" s="52"/>
      <c r="D129" s="52"/>
      <c r="E129" s="52">
        <f>HLOOKUP($D$122,$B$3:$CW$114,109,0)</f>
        <v>0</v>
      </c>
      <c r="F129" s="52" t="s">
        <v>127</v>
      </c>
      <c r="G129" s="52"/>
      <c r="H129" s="53" t="s">
        <v>127</v>
      </c>
      <c r="I129" s="53"/>
      <c r="J129" s="53">
        <v>9.5</v>
      </c>
      <c r="K129" s="53">
        <v>7.5</v>
      </c>
      <c r="L129" s="53">
        <v>5.5</v>
      </c>
      <c r="M129" s="53">
        <v>2.5</v>
      </c>
      <c r="N129" s="53">
        <v>0.5</v>
      </c>
      <c r="O129" s="53">
        <v>-0.5</v>
      </c>
      <c r="P129" s="53">
        <f>DATA!E129</f>
        <v>0</v>
      </c>
      <c r="Q129" s="53"/>
      <c r="R129" s="53"/>
      <c r="S129" s="52"/>
      <c r="T129" s="52">
        <v>13</v>
      </c>
      <c r="U129" s="52" t="s">
        <v>155</v>
      </c>
      <c r="V129" s="52" t="s">
        <v>156</v>
      </c>
      <c r="W129" s="52" t="s">
        <v>157</v>
      </c>
      <c r="X129" s="52" t="s">
        <v>1</v>
      </c>
      <c r="Y129" s="52" t="s">
        <v>1</v>
      </c>
      <c r="Z129" s="52"/>
      <c r="AA129" s="52"/>
      <c r="AB129" s="52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</row>
    <row r="130" s="33" customFormat="1" ht="11.25" customHeight="1" spans="1:251">
      <c r="A130" s="52"/>
      <c r="B130" s="53"/>
      <c r="C130" s="52"/>
      <c r="D130" s="52"/>
      <c r="E130" s="52">
        <f>HLOOKUP($D$122,$B$3:$CW$114,97,0)</f>
        <v>0</v>
      </c>
      <c r="F130" s="52" t="s">
        <v>115</v>
      </c>
      <c r="G130" s="52"/>
      <c r="H130" s="53" t="s">
        <v>115</v>
      </c>
      <c r="I130" s="53"/>
      <c r="J130" s="53">
        <v>2.5</v>
      </c>
      <c r="K130" s="53">
        <v>9.5</v>
      </c>
      <c r="L130" s="53">
        <v>7.5</v>
      </c>
      <c r="M130" s="53">
        <v>4.5</v>
      </c>
      <c r="N130" s="53">
        <v>2.5</v>
      </c>
      <c r="O130" s="53">
        <v>-0.5</v>
      </c>
      <c r="P130" s="53">
        <f>DATA!E130</f>
        <v>0</v>
      </c>
      <c r="Q130" s="53"/>
      <c r="R130" s="53"/>
      <c r="S130" s="52"/>
      <c r="T130" s="52">
        <v>14</v>
      </c>
      <c r="U130" s="52" t="s">
        <v>158</v>
      </c>
      <c r="V130" s="52" t="s">
        <v>159</v>
      </c>
      <c r="W130" s="52" t="s">
        <v>160</v>
      </c>
      <c r="X130" s="52" t="s">
        <v>161</v>
      </c>
      <c r="Y130" s="52" t="s">
        <v>162</v>
      </c>
      <c r="Z130" s="52"/>
      <c r="AA130" s="52"/>
      <c r="AB130" s="52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</row>
    <row r="131" s="33" customFormat="1" ht="11.25" customHeight="1" spans="1:251">
      <c r="A131" s="52"/>
      <c r="B131" s="53"/>
      <c r="C131" s="52"/>
      <c r="D131" s="52"/>
      <c r="E131" s="52">
        <f>HLOOKUP($D$122,$B$3:$CW$114,108,0)</f>
        <v>0</v>
      </c>
      <c r="F131" s="52" t="s">
        <v>126</v>
      </c>
      <c r="G131" s="52"/>
      <c r="H131" s="53" t="s">
        <v>126</v>
      </c>
      <c r="I131" s="53"/>
      <c r="J131" s="53">
        <v>9.5</v>
      </c>
      <c r="K131" s="53">
        <v>7.5</v>
      </c>
      <c r="L131" s="53">
        <v>5.5</v>
      </c>
      <c r="M131" s="53">
        <v>1.5</v>
      </c>
      <c r="N131" s="53">
        <v>0.5</v>
      </c>
      <c r="O131" s="53">
        <v>-0.5</v>
      </c>
      <c r="P131" s="53">
        <f>DATA!E131</f>
        <v>0</v>
      </c>
      <c r="Q131" s="53"/>
      <c r="R131" s="53"/>
      <c r="S131" s="52"/>
      <c r="T131" s="52">
        <v>15</v>
      </c>
      <c r="U131" s="52" t="s">
        <v>163</v>
      </c>
      <c r="V131" s="52" t="s">
        <v>164</v>
      </c>
      <c r="W131" s="52" t="s">
        <v>165</v>
      </c>
      <c r="X131" s="52" t="s">
        <v>166</v>
      </c>
      <c r="Y131" s="52" t="s">
        <v>167</v>
      </c>
      <c r="Z131" s="52"/>
      <c r="AA131" s="52"/>
      <c r="AB131" s="52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</row>
    <row r="132" s="33" customFormat="1" ht="11.25" customHeight="1" spans="1:251">
      <c r="A132" s="52"/>
      <c r="B132" s="53"/>
      <c r="C132" s="52"/>
      <c r="D132" s="52"/>
      <c r="E132" s="52">
        <f>HLOOKUP($D$122,$B$3:$CW$114,107,0)</f>
        <v>0</v>
      </c>
      <c r="F132" s="52" t="s">
        <v>125</v>
      </c>
      <c r="G132" s="52"/>
      <c r="H132" s="53" t="s">
        <v>125</v>
      </c>
      <c r="I132" s="53"/>
      <c r="J132" s="53">
        <v>9.5</v>
      </c>
      <c r="K132" s="53">
        <v>0.5</v>
      </c>
      <c r="L132" s="53">
        <v>6.5</v>
      </c>
      <c r="M132" s="53">
        <v>0.5</v>
      </c>
      <c r="N132" s="53">
        <v>-0.5</v>
      </c>
      <c r="O132" s="53">
        <v>-0.5</v>
      </c>
      <c r="P132" s="53">
        <f>DATA!E132</f>
        <v>0</v>
      </c>
      <c r="Q132" s="53"/>
      <c r="R132" s="53"/>
      <c r="S132" s="52"/>
      <c r="T132" s="52">
        <v>16</v>
      </c>
      <c r="U132" s="52" t="s">
        <v>168</v>
      </c>
      <c r="V132" s="52" t="s">
        <v>169</v>
      </c>
      <c r="W132" s="52" t="s">
        <v>170</v>
      </c>
      <c r="X132" s="52" t="s">
        <v>1</v>
      </c>
      <c r="Y132" s="52" t="s">
        <v>1</v>
      </c>
      <c r="Z132" s="52"/>
      <c r="AA132" s="52"/>
      <c r="AB132" s="52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</row>
    <row r="133" s="33" customFormat="1" ht="11.25" customHeight="1" spans="1:251">
      <c r="A133" s="52"/>
      <c r="B133" s="53"/>
      <c r="C133" s="52"/>
      <c r="D133" s="52"/>
      <c r="E133" s="52">
        <f>HLOOKUP($D$122,$B$3:$CW$114,96,0)</f>
        <v>0</v>
      </c>
      <c r="F133" s="52" t="s">
        <v>114</v>
      </c>
      <c r="G133" s="52"/>
      <c r="H133" s="53" t="s">
        <v>114</v>
      </c>
      <c r="I133" s="53"/>
      <c r="J133" s="53">
        <v>9.5</v>
      </c>
      <c r="K133" s="53">
        <v>8.5</v>
      </c>
      <c r="L133" s="53">
        <v>7.5</v>
      </c>
      <c r="M133" s="53">
        <v>3.5</v>
      </c>
      <c r="N133" s="53">
        <v>0.5</v>
      </c>
      <c r="O133" s="53">
        <v>-0.5</v>
      </c>
      <c r="P133" s="53">
        <f>DATA!E133</f>
        <v>0</v>
      </c>
      <c r="Q133" s="53"/>
      <c r="R133" s="53"/>
      <c r="S133" s="52"/>
      <c r="T133" s="52">
        <v>17</v>
      </c>
      <c r="U133" s="52" t="s">
        <v>171</v>
      </c>
      <c r="V133" s="52" t="s">
        <v>172</v>
      </c>
      <c r="W133" s="52" t="s">
        <v>1</v>
      </c>
      <c r="X133" s="52" t="s">
        <v>1</v>
      </c>
      <c r="Y133" s="52" t="s">
        <v>1</v>
      </c>
      <c r="Z133" s="52"/>
      <c r="AA133" s="52"/>
      <c r="AB133" s="52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</row>
    <row r="134" s="33" customFormat="1" ht="11.25" customHeight="1" spans="1:251">
      <c r="A134" s="52"/>
      <c r="B134" s="53"/>
      <c r="C134" s="52"/>
      <c r="D134" s="52"/>
      <c r="E134" s="52">
        <f>HLOOKUP($D$122,$B$3:$CW$114,95,0)</f>
        <v>0</v>
      </c>
      <c r="F134" s="52" t="s">
        <v>113</v>
      </c>
      <c r="G134" s="52"/>
      <c r="H134" s="53" t="s">
        <v>113</v>
      </c>
      <c r="I134" s="53"/>
      <c r="J134" s="53">
        <v>9.5</v>
      </c>
      <c r="K134" s="53">
        <v>5.5</v>
      </c>
      <c r="L134" s="53">
        <v>0.5</v>
      </c>
      <c r="M134" s="53">
        <v>5.5</v>
      </c>
      <c r="N134" s="53">
        <v>-0.5</v>
      </c>
      <c r="O134" s="53">
        <v>-0.5</v>
      </c>
      <c r="P134" s="53">
        <f>DATA!E134</f>
        <v>0</v>
      </c>
      <c r="Q134" s="53"/>
      <c r="R134" s="53"/>
      <c r="S134" s="52"/>
      <c r="T134" s="52">
        <v>18</v>
      </c>
      <c r="U134" s="52" t="s">
        <v>173</v>
      </c>
      <c r="V134" s="52" t="s">
        <v>174</v>
      </c>
      <c r="W134" s="52" t="s">
        <v>175</v>
      </c>
      <c r="X134" s="52" t="s">
        <v>176</v>
      </c>
      <c r="Y134" s="52" t="s">
        <v>177</v>
      </c>
      <c r="Z134" s="52"/>
      <c r="AA134" s="52"/>
      <c r="AB134" s="52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</row>
    <row r="135" s="33" customFormat="1" ht="11.25" customHeight="1" spans="1:251">
      <c r="A135" s="52"/>
      <c r="B135" s="53"/>
      <c r="C135" s="52"/>
      <c r="D135" s="52"/>
      <c r="E135" s="52">
        <f>HLOOKUP($D$122,$B$3:$CW$114,94,0)</f>
        <v>0</v>
      </c>
      <c r="F135" s="52" t="s">
        <v>112</v>
      </c>
      <c r="G135" s="52"/>
      <c r="H135" s="53" t="s">
        <v>112</v>
      </c>
      <c r="I135" s="53"/>
      <c r="J135" s="53">
        <v>9.5</v>
      </c>
      <c r="K135" s="53">
        <v>7.5</v>
      </c>
      <c r="L135" s="53">
        <v>6.5</v>
      </c>
      <c r="M135" s="53">
        <v>2.5</v>
      </c>
      <c r="N135" s="53">
        <v>1.5</v>
      </c>
      <c r="O135" s="53">
        <v>-0.5</v>
      </c>
      <c r="P135" s="53">
        <f>DATA!E135</f>
        <v>0</v>
      </c>
      <c r="Q135" s="53"/>
      <c r="R135" s="53"/>
      <c r="S135" s="52"/>
      <c r="T135" s="52">
        <v>19</v>
      </c>
      <c r="U135" s="52" t="s">
        <v>178</v>
      </c>
      <c r="V135" s="52" t="s">
        <v>179</v>
      </c>
      <c r="W135" s="52" t="s">
        <v>180</v>
      </c>
      <c r="X135" s="52" t="s">
        <v>181</v>
      </c>
      <c r="Y135" s="52" t="s">
        <v>182</v>
      </c>
      <c r="Z135" s="52"/>
      <c r="AA135" s="52"/>
      <c r="AB135" s="52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</row>
    <row r="136" s="33" customFormat="1" ht="11.25" customHeight="1" spans="1:251">
      <c r="A136" s="52"/>
      <c r="B136" s="53"/>
      <c r="C136" s="52"/>
      <c r="D136" s="52"/>
      <c r="E136" s="52">
        <f>HLOOKUP($D$122,$B$3:$CW$114,106,0)</f>
        <v>0</v>
      </c>
      <c r="F136" s="52" t="s">
        <v>124</v>
      </c>
      <c r="G136" s="52"/>
      <c r="H136" s="53" t="s">
        <v>124</v>
      </c>
      <c r="I136" s="53"/>
      <c r="J136" s="53">
        <v>2.5</v>
      </c>
      <c r="K136" s="53">
        <v>9.5</v>
      </c>
      <c r="L136" s="53">
        <v>8.5</v>
      </c>
      <c r="M136" s="53">
        <v>4.5</v>
      </c>
      <c r="N136" s="53">
        <v>2.5</v>
      </c>
      <c r="O136" s="53">
        <v>-0.5</v>
      </c>
      <c r="P136" s="53">
        <f>DATA!E136</f>
        <v>0</v>
      </c>
      <c r="Q136" s="53"/>
      <c r="R136" s="53"/>
      <c r="S136" s="52"/>
      <c r="T136" s="52">
        <v>20</v>
      </c>
      <c r="U136" s="52" t="s">
        <v>183</v>
      </c>
      <c r="V136" s="52" t="s">
        <v>184</v>
      </c>
      <c r="W136" s="52" t="s">
        <v>185</v>
      </c>
      <c r="X136" s="52" t="s">
        <v>1</v>
      </c>
      <c r="Y136" s="52" t="s">
        <v>1</v>
      </c>
      <c r="Z136" s="52"/>
      <c r="AA136" s="52"/>
      <c r="AB136" s="52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</row>
    <row r="137" s="33" customFormat="1" ht="11.25" customHeight="1" spans="1:251">
      <c r="A137" s="52"/>
      <c r="B137" s="53"/>
      <c r="C137" s="52"/>
      <c r="D137" s="52"/>
      <c r="E137" s="52">
        <f>HLOOKUP($D$122,$B$3:$CW$114,93,0)</f>
        <v>0</v>
      </c>
      <c r="F137" s="52" t="s">
        <v>111</v>
      </c>
      <c r="G137" s="52"/>
      <c r="H137" s="53" t="s">
        <v>111</v>
      </c>
      <c r="I137" s="53"/>
      <c r="J137" s="53">
        <v>9.5</v>
      </c>
      <c r="K137" s="53">
        <v>7.5</v>
      </c>
      <c r="L137" s="53">
        <v>5.5</v>
      </c>
      <c r="M137" s="53">
        <v>2.5</v>
      </c>
      <c r="N137" s="53">
        <v>0.5</v>
      </c>
      <c r="O137" s="53">
        <v>-0.5</v>
      </c>
      <c r="P137" s="53">
        <f>DATA!E137</f>
        <v>0</v>
      </c>
      <c r="Q137" s="53"/>
      <c r="R137" s="53"/>
      <c r="S137" s="52"/>
      <c r="T137" s="52">
        <v>21</v>
      </c>
      <c r="U137" s="52" t="s">
        <v>186</v>
      </c>
      <c r="V137" s="52" t="s">
        <v>187</v>
      </c>
      <c r="W137" s="52" t="s">
        <v>188</v>
      </c>
      <c r="X137" s="52" t="s">
        <v>1</v>
      </c>
      <c r="Y137" s="52" t="s">
        <v>1</v>
      </c>
      <c r="Z137" s="52"/>
      <c r="AA137" s="52"/>
      <c r="AB137" s="52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</row>
    <row r="138" s="33" customFormat="1" ht="11.25" customHeight="1" spans="1:251">
      <c r="A138" s="52"/>
      <c r="B138" s="53"/>
      <c r="C138" s="52"/>
      <c r="D138" s="52"/>
      <c r="E138" s="52">
        <f>HLOOKUP($D$122,$B$3:$CW$114,105,0)</f>
        <v>0</v>
      </c>
      <c r="F138" s="52" t="s">
        <v>123</v>
      </c>
      <c r="G138" s="52"/>
      <c r="H138" s="53" t="s">
        <v>123</v>
      </c>
      <c r="I138" s="53"/>
      <c r="J138" s="53">
        <v>9.5</v>
      </c>
      <c r="K138" s="53">
        <v>7.5</v>
      </c>
      <c r="L138" s="53">
        <v>6.5</v>
      </c>
      <c r="M138" s="53">
        <v>3.5</v>
      </c>
      <c r="N138" s="53">
        <v>2.5</v>
      </c>
      <c r="O138" s="53">
        <v>-0.5</v>
      </c>
      <c r="P138" s="53">
        <f>DATA!E138</f>
        <v>0</v>
      </c>
      <c r="Q138" s="53"/>
      <c r="R138" s="53"/>
      <c r="S138" s="52"/>
      <c r="T138" s="52">
        <v>22</v>
      </c>
      <c r="U138" s="52" t="s">
        <v>189</v>
      </c>
      <c r="V138" s="52" t="s">
        <v>190</v>
      </c>
      <c r="W138" s="52" t="s">
        <v>191</v>
      </c>
      <c r="X138" s="52" t="s">
        <v>1</v>
      </c>
      <c r="Y138" s="52" t="s">
        <v>1</v>
      </c>
      <c r="Z138" s="52"/>
      <c r="AA138" s="52"/>
      <c r="AB138" s="52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</row>
    <row r="139" s="33" customFormat="1" ht="11.25" customHeight="1" spans="1:251">
      <c r="A139" s="52"/>
      <c r="B139" s="53"/>
      <c r="C139" s="52"/>
      <c r="D139" s="52"/>
      <c r="E139" s="52">
        <f>HLOOKUP($D$122,$B$3:$CW$114,104,0)</f>
        <v>0</v>
      </c>
      <c r="F139" s="52" t="s">
        <v>122</v>
      </c>
      <c r="G139" s="52"/>
      <c r="H139" s="53" t="s">
        <v>122</v>
      </c>
      <c r="I139" s="53"/>
      <c r="J139" s="53">
        <v>9.5</v>
      </c>
      <c r="K139" s="53">
        <v>7.5</v>
      </c>
      <c r="L139" s="53">
        <v>5.5</v>
      </c>
      <c r="M139" s="53">
        <v>2.5</v>
      </c>
      <c r="N139" s="53">
        <v>1.5</v>
      </c>
      <c r="O139" s="53">
        <v>-0.5</v>
      </c>
      <c r="P139" s="53">
        <f>DATA!E139</f>
        <v>0</v>
      </c>
      <c r="Q139" s="53"/>
      <c r="R139" s="53"/>
      <c r="S139" s="52"/>
      <c r="T139" s="52">
        <v>23</v>
      </c>
      <c r="U139" s="52" t="s">
        <v>192</v>
      </c>
      <c r="V139" s="52" t="s">
        <v>193</v>
      </c>
      <c r="W139" s="52" t="s">
        <v>194</v>
      </c>
      <c r="X139" s="52" t="s">
        <v>195</v>
      </c>
      <c r="Y139" s="52" t="s">
        <v>196</v>
      </c>
      <c r="Z139" s="52"/>
      <c r="AA139" s="52"/>
      <c r="AB139" s="52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</row>
    <row r="140" s="33" customFormat="1" ht="11.25" customHeight="1" spans="1:251">
      <c r="A140" s="52"/>
      <c r="B140" s="53"/>
      <c r="C140" s="52"/>
      <c r="D140" s="52"/>
      <c r="E140" s="52">
        <f>HLOOKUP($D$122,$B$3:$CW$114,103,0)</f>
        <v>0</v>
      </c>
      <c r="F140" s="52" t="s">
        <v>121</v>
      </c>
      <c r="G140" s="52"/>
      <c r="H140" s="53" t="s">
        <v>121</v>
      </c>
      <c r="I140" s="53"/>
      <c r="J140" s="53">
        <v>9.5</v>
      </c>
      <c r="K140" s="53">
        <v>5.5</v>
      </c>
      <c r="L140" s="53">
        <v>1.5</v>
      </c>
      <c r="M140" s="53">
        <v>-0.5</v>
      </c>
      <c r="N140" s="53">
        <v>-0.5</v>
      </c>
      <c r="O140" s="53">
        <v>-0.5</v>
      </c>
      <c r="P140" s="53">
        <f>DATA!E140</f>
        <v>0</v>
      </c>
      <c r="Q140" s="53"/>
      <c r="R140" s="53"/>
      <c r="S140" s="52"/>
      <c r="T140" s="52">
        <v>24</v>
      </c>
      <c r="U140" s="52" t="s">
        <v>197</v>
      </c>
      <c r="V140" s="52" t="s">
        <v>198</v>
      </c>
      <c r="W140" s="52" t="s">
        <v>1</v>
      </c>
      <c r="X140" s="52" t="s">
        <v>1</v>
      </c>
      <c r="Y140" s="52" t="s">
        <v>1</v>
      </c>
      <c r="Z140" s="52"/>
      <c r="AA140" s="52"/>
      <c r="AB140" s="52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</row>
    <row r="141" s="33" customFormat="1" ht="11.25" customHeight="1" spans="1:251">
      <c r="A141" s="52"/>
      <c r="B141" s="53"/>
      <c r="C141" s="52"/>
      <c r="D141" s="52"/>
      <c r="E141" s="52">
        <f>HLOOKUP($D$122,$B$3:$CW$114,112,0)</f>
        <v>0</v>
      </c>
      <c r="F141" s="52" t="s">
        <v>130</v>
      </c>
      <c r="G141" s="52"/>
      <c r="H141" s="53" t="s">
        <v>130</v>
      </c>
      <c r="I141" s="53"/>
      <c r="J141" s="53">
        <v>9.5</v>
      </c>
      <c r="K141" s="53">
        <v>7.5</v>
      </c>
      <c r="L141" s="53">
        <v>5.5</v>
      </c>
      <c r="M141" s="53">
        <v>2.5</v>
      </c>
      <c r="N141" s="53">
        <v>0.5</v>
      </c>
      <c r="O141" s="53">
        <v>-0.5</v>
      </c>
      <c r="P141" s="53">
        <f>DATA!E141</f>
        <v>0</v>
      </c>
      <c r="Q141" s="53"/>
      <c r="R141" s="53"/>
      <c r="S141" s="52"/>
      <c r="T141" s="52">
        <v>25</v>
      </c>
      <c r="U141" s="52" t="s">
        <v>199</v>
      </c>
      <c r="V141" s="52" t="s">
        <v>200</v>
      </c>
      <c r="W141" s="52" t="s">
        <v>1</v>
      </c>
      <c r="X141" s="52" t="s">
        <v>1</v>
      </c>
      <c r="Y141" s="52" t="s">
        <v>1</v>
      </c>
      <c r="Z141" s="52"/>
      <c r="AA141" s="52"/>
      <c r="AB141" s="52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</row>
    <row r="142" s="33" customFormat="1" ht="11.25" customHeight="1" spans="1:251">
      <c r="A142" s="52"/>
      <c r="B142" s="53"/>
      <c r="C142" s="52"/>
      <c r="D142" s="52"/>
      <c r="E142" s="52">
        <f>VLOOKUP(D122,PESERTA!B5:F254,3,0)</f>
        <v>0</v>
      </c>
      <c r="F142" s="52"/>
      <c r="G142" s="52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2"/>
      <c r="T142" s="52">
        <v>26</v>
      </c>
      <c r="U142" s="52" t="s">
        <v>201</v>
      </c>
      <c r="V142" s="52" t="s">
        <v>202</v>
      </c>
      <c r="W142" s="52" t="s">
        <v>203</v>
      </c>
      <c r="X142" s="52" t="s">
        <v>204</v>
      </c>
      <c r="Y142" s="52" t="s">
        <v>1</v>
      </c>
      <c r="Z142" s="52"/>
      <c r="AA142" s="52"/>
      <c r="AB142" s="52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</row>
    <row r="143" s="33" customFormat="1" ht="11.25" customHeight="1" spans="1:251">
      <c r="A143" s="52"/>
      <c r="B143" s="53"/>
      <c r="C143" s="52"/>
      <c r="D143" s="52"/>
      <c r="E143" s="52">
        <f>VLOOKUP(D122,PESERTA!B5:F254,2,0)</f>
        <v>0</v>
      </c>
      <c r="F143" s="52"/>
      <c r="G143" s="52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2"/>
      <c r="T143" s="52">
        <v>27</v>
      </c>
      <c r="U143" s="52" t="s">
        <v>205</v>
      </c>
      <c r="V143" s="52" t="s">
        <v>206</v>
      </c>
      <c r="W143" s="52" t="s">
        <v>207</v>
      </c>
      <c r="X143" s="52" t="s">
        <v>208</v>
      </c>
      <c r="Y143" s="52" t="s">
        <v>1</v>
      </c>
      <c r="Z143" s="52"/>
      <c r="AA143" s="52"/>
      <c r="AB143" s="52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</row>
    <row r="144" s="33" customFormat="1" ht="11.25" customHeight="1" spans="1:251">
      <c r="A144" s="52"/>
      <c r="B144" s="53"/>
      <c r="C144" s="52"/>
      <c r="D144" s="52"/>
      <c r="E144" s="52" t="str">
        <f>VLOOKUP(D122,PESERTA!B5:F254,4,0)</f>
        <v> </v>
      </c>
      <c r="F144" s="52"/>
      <c r="G144" s="52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2"/>
      <c r="T144" s="52">
        <v>28</v>
      </c>
      <c r="U144" s="52" t="s">
        <v>209</v>
      </c>
      <c r="V144" s="52" t="s">
        <v>210</v>
      </c>
      <c r="W144" s="52" t="s">
        <v>211</v>
      </c>
      <c r="X144" s="52" t="s">
        <v>1</v>
      </c>
      <c r="Y144" s="52" t="s">
        <v>1</v>
      </c>
      <c r="Z144" s="52"/>
      <c r="AA144" s="52"/>
      <c r="AB144" s="52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</row>
    <row r="145" s="33" customFormat="1" ht="11.25" customHeight="1" spans="1:251">
      <c r="A145" s="52"/>
      <c r="B145" s="53"/>
      <c r="C145" s="52"/>
      <c r="D145" s="52"/>
      <c r="E145" s="52" t="str">
        <f>VLOOKUP(D122,PESERTA!B5:F254,5,0)</f>
        <v> </v>
      </c>
      <c r="F145" s="52"/>
      <c r="G145" s="52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2"/>
      <c r="T145" s="52">
        <v>29</v>
      </c>
      <c r="U145" s="52" t="s">
        <v>212</v>
      </c>
      <c r="V145" s="52" t="s">
        <v>213</v>
      </c>
      <c r="W145" s="52" t="s">
        <v>214</v>
      </c>
      <c r="X145" s="52" t="s">
        <v>1</v>
      </c>
      <c r="Y145" s="52" t="s">
        <v>1</v>
      </c>
      <c r="Z145" s="52"/>
      <c r="AA145" s="52"/>
      <c r="AB145" s="52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</row>
    <row r="146" s="33" customFormat="1" ht="11.25" customHeight="1" spans="1:251">
      <c r="A146" s="52"/>
      <c r="B146" s="53"/>
      <c r="C146" s="52"/>
      <c r="D146" s="52"/>
      <c r="E146" s="52"/>
      <c r="F146" s="52"/>
      <c r="G146" s="52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2"/>
      <c r="T146" s="52">
        <v>30</v>
      </c>
      <c r="U146" s="52" t="s">
        <v>215</v>
      </c>
      <c r="V146" s="52" t="s">
        <v>216</v>
      </c>
      <c r="W146" s="52" t="s">
        <v>217</v>
      </c>
      <c r="X146" s="52" t="s">
        <v>218</v>
      </c>
      <c r="Y146" s="52" t="s">
        <v>219</v>
      </c>
      <c r="Z146" s="52"/>
      <c r="AA146" s="52"/>
      <c r="AB146" s="52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</row>
    <row r="147" s="33" customFormat="1" ht="11.25" customHeight="1" spans="1:251">
      <c r="A147" s="52"/>
      <c r="B147" s="53"/>
      <c r="C147" s="52"/>
      <c r="D147" s="52"/>
      <c r="E147" s="52"/>
      <c r="F147" s="52"/>
      <c r="G147" s="52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2"/>
      <c r="T147" s="52">
        <v>31</v>
      </c>
      <c r="U147" s="52" t="s">
        <v>220</v>
      </c>
      <c r="V147" s="52" t="s">
        <v>221</v>
      </c>
      <c r="W147" s="52" t="s">
        <v>222</v>
      </c>
      <c r="X147" s="52" t="s">
        <v>1</v>
      </c>
      <c r="Y147" s="52" t="s">
        <v>1</v>
      </c>
      <c r="Z147" s="52"/>
      <c r="AA147" s="52"/>
      <c r="AB147" s="52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</row>
    <row r="148" s="33" customFormat="1" ht="11.25" customHeight="1" spans="1:251">
      <c r="A148" s="52"/>
      <c r="B148" s="53"/>
      <c r="C148" s="52"/>
      <c r="D148" s="52"/>
      <c r="E148" s="52"/>
      <c r="F148" s="52"/>
      <c r="G148" s="52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2"/>
      <c r="T148" s="52">
        <v>32</v>
      </c>
      <c r="U148" s="52" t="s">
        <v>223</v>
      </c>
      <c r="V148" s="52" t="s">
        <v>224</v>
      </c>
      <c r="W148" s="52" t="s">
        <v>225</v>
      </c>
      <c r="X148" s="52" t="s">
        <v>1</v>
      </c>
      <c r="Y148" s="52" t="s">
        <v>1</v>
      </c>
      <c r="Z148" s="52"/>
      <c r="AA148" s="52"/>
      <c r="AB148" s="52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  <c r="IE148" s="56"/>
      <c r="IF148" s="56"/>
      <c r="IG148" s="56"/>
      <c r="IH148" s="56"/>
      <c r="II148" s="56"/>
      <c r="IJ148" s="56"/>
      <c r="IK148" s="56"/>
      <c r="IL148" s="56"/>
      <c r="IM148" s="56"/>
      <c r="IN148" s="56"/>
      <c r="IO148" s="56"/>
      <c r="IP148" s="56"/>
      <c r="IQ148" s="56"/>
    </row>
    <row r="149" s="33" customFormat="1" ht="11.25" customHeight="1" spans="1:251">
      <c r="A149" s="52"/>
      <c r="B149" s="53"/>
      <c r="C149" s="52"/>
      <c r="D149" s="52"/>
      <c r="E149" s="52"/>
      <c r="F149" s="52"/>
      <c r="G149" s="52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2"/>
      <c r="T149" s="52">
        <v>33</v>
      </c>
      <c r="U149" s="52" t="s">
        <v>226</v>
      </c>
      <c r="V149" s="52" t="s">
        <v>227</v>
      </c>
      <c r="W149" s="52" t="s">
        <v>228</v>
      </c>
      <c r="X149" s="52" t="s">
        <v>229</v>
      </c>
      <c r="Y149" s="52" t="s">
        <v>1</v>
      </c>
      <c r="Z149" s="52"/>
      <c r="AA149" s="52"/>
      <c r="AB149" s="52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56"/>
      <c r="EI149" s="56"/>
      <c r="EJ149" s="56"/>
      <c r="EK149" s="56"/>
      <c r="EL149" s="56"/>
      <c r="EM149" s="56"/>
      <c r="EN149" s="56"/>
      <c r="EO149" s="56"/>
      <c r="EP149" s="56"/>
      <c r="EQ149" s="56"/>
      <c r="ER149" s="56"/>
      <c r="ES149" s="56"/>
      <c r="ET149" s="56"/>
      <c r="EU149" s="56"/>
      <c r="EV149" s="56"/>
      <c r="EW149" s="56"/>
      <c r="EX149" s="56"/>
      <c r="EY149" s="56"/>
      <c r="EZ149" s="56"/>
      <c r="FA149" s="56"/>
      <c r="FB149" s="56"/>
      <c r="FC149" s="56"/>
      <c r="FD149" s="56"/>
      <c r="FE149" s="56"/>
      <c r="FF149" s="56"/>
      <c r="FG149" s="56"/>
      <c r="FH149" s="56"/>
      <c r="FI149" s="56"/>
      <c r="FJ149" s="56"/>
      <c r="FK149" s="56"/>
      <c r="FL149" s="56"/>
      <c r="FM149" s="56"/>
      <c r="FN149" s="56"/>
      <c r="FO149" s="56"/>
      <c r="FP149" s="56"/>
      <c r="FQ149" s="56"/>
      <c r="FR149" s="56"/>
      <c r="FS149" s="56"/>
      <c r="FT149" s="56"/>
      <c r="FU149" s="56"/>
      <c r="FV149" s="56"/>
      <c r="FW149" s="56"/>
      <c r="FX149" s="56"/>
      <c r="FY149" s="56"/>
      <c r="FZ149" s="56"/>
      <c r="GA149" s="56"/>
      <c r="GB149" s="56"/>
      <c r="GC149" s="56"/>
      <c r="GD149" s="56"/>
      <c r="GE149" s="56"/>
      <c r="GF149" s="56"/>
      <c r="GG149" s="56"/>
      <c r="GH149" s="56"/>
      <c r="GI149" s="56"/>
      <c r="GJ149" s="56"/>
      <c r="GK149" s="56"/>
      <c r="GL149" s="56"/>
      <c r="GM149" s="56"/>
      <c r="GN149" s="56"/>
      <c r="GO149" s="56"/>
      <c r="GP149" s="56"/>
      <c r="GQ149" s="56"/>
      <c r="GR149" s="56"/>
      <c r="GS149" s="56"/>
      <c r="GT149" s="56"/>
      <c r="GU149" s="56"/>
      <c r="GV149" s="56"/>
      <c r="GW149" s="56"/>
      <c r="GX149" s="56"/>
      <c r="GY149" s="56"/>
      <c r="GZ149" s="56"/>
      <c r="HA149" s="56"/>
      <c r="HB149" s="56"/>
      <c r="HC149" s="56"/>
      <c r="HD149" s="56"/>
      <c r="HE149" s="56"/>
      <c r="HF149" s="56"/>
      <c r="HG149" s="56"/>
      <c r="HH149" s="56"/>
      <c r="HI149" s="56"/>
      <c r="HJ149" s="56"/>
      <c r="HK149" s="56"/>
      <c r="HL149" s="56"/>
      <c r="HM149" s="56"/>
      <c r="HN149" s="56"/>
      <c r="HO149" s="56"/>
      <c r="HP149" s="56"/>
      <c r="HQ149" s="56"/>
      <c r="HR149" s="56"/>
      <c r="HS149" s="56"/>
      <c r="HT149" s="56"/>
      <c r="HU149" s="56"/>
      <c r="HV149" s="56"/>
      <c r="HW149" s="56"/>
      <c r="HX149" s="56"/>
      <c r="HY149" s="56"/>
      <c r="HZ149" s="56"/>
      <c r="IA149" s="56"/>
      <c r="IB149" s="56"/>
      <c r="IC149" s="56"/>
      <c r="ID149" s="56"/>
      <c r="IE149" s="56"/>
      <c r="IF149" s="56"/>
      <c r="IG149" s="56"/>
      <c r="IH149" s="56"/>
      <c r="II149" s="56"/>
      <c r="IJ149" s="56"/>
      <c r="IK149" s="56"/>
      <c r="IL149" s="56"/>
      <c r="IM149" s="56"/>
      <c r="IN149" s="56"/>
      <c r="IO149" s="56"/>
      <c r="IP149" s="56"/>
      <c r="IQ149" s="56"/>
    </row>
    <row r="150" s="33" customFormat="1" ht="11.25" customHeight="1" spans="1:251">
      <c r="A150" s="52"/>
      <c r="B150" s="53"/>
      <c r="C150" s="52"/>
      <c r="D150" s="52"/>
      <c r="E150" s="52"/>
      <c r="F150" s="52"/>
      <c r="G150" s="52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2"/>
      <c r="T150" s="52">
        <v>34</v>
      </c>
      <c r="U150" s="52" t="s">
        <v>230</v>
      </c>
      <c r="V150" s="52" t="s">
        <v>231</v>
      </c>
      <c r="W150" s="52" t="s">
        <v>232</v>
      </c>
      <c r="X150" s="52" t="s">
        <v>1</v>
      </c>
      <c r="Y150" s="52" t="s">
        <v>1</v>
      </c>
      <c r="Z150" s="52"/>
      <c r="AA150" s="52"/>
      <c r="AB150" s="52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56"/>
      <c r="EI150" s="56"/>
      <c r="EJ150" s="56"/>
      <c r="EK150" s="56"/>
      <c r="EL150" s="56"/>
      <c r="EM150" s="56"/>
      <c r="EN150" s="56"/>
      <c r="EO150" s="56"/>
      <c r="EP150" s="56"/>
      <c r="EQ150" s="56"/>
      <c r="ER150" s="56"/>
      <c r="ES150" s="56"/>
      <c r="ET150" s="56"/>
      <c r="EU150" s="56"/>
      <c r="EV150" s="56"/>
      <c r="EW150" s="56"/>
      <c r="EX150" s="56"/>
      <c r="EY150" s="56"/>
      <c r="EZ150" s="56"/>
      <c r="FA150" s="56"/>
      <c r="FB150" s="56"/>
      <c r="FC150" s="56"/>
      <c r="FD150" s="56"/>
      <c r="FE150" s="56"/>
      <c r="FF150" s="56"/>
      <c r="FG150" s="56"/>
      <c r="FH150" s="56"/>
      <c r="FI150" s="56"/>
      <c r="FJ150" s="56"/>
      <c r="FK150" s="56"/>
      <c r="FL150" s="56"/>
      <c r="FM150" s="56"/>
      <c r="FN150" s="56"/>
      <c r="FO150" s="56"/>
      <c r="FP150" s="56"/>
      <c r="FQ150" s="56"/>
      <c r="FR150" s="56"/>
      <c r="FS150" s="56"/>
      <c r="FT150" s="56"/>
      <c r="FU150" s="56"/>
      <c r="FV150" s="56"/>
      <c r="FW150" s="56"/>
      <c r="FX150" s="56"/>
      <c r="FY150" s="56"/>
      <c r="FZ150" s="56"/>
      <c r="GA150" s="56"/>
      <c r="GB150" s="56"/>
      <c r="GC150" s="56"/>
      <c r="GD150" s="56"/>
      <c r="GE150" s="56"/>
      <c r="GF150" s="56"/>
      <c r="GG150" s="56"/>
      <c r="GH150" s="56"/>
      <c r="GI150" s="56"/>
      <c r="GJ150" s="56"/>
      <c r="GK150" s="56"/>
      <c r="GL150" s="56"/>
      <c r="GM150" s="56"/>
      <c r="GN150" s="56"/>
      <c r="GO150" s="56"/>
      <c r="GP150" s="56"/>
      <c r="GQ150" s="56"/>
      <c r="GR150" s="56"/>
      <c r="GS150" s="56"/>
      <c r="GT150" s="56"/>
      <c r="GU150" s="56"/>
      <c r="GV150" s="56"/>
      <c r="GW150" s="56"/>
      <c r="GX150" s="56"/>
      <c r="GY150" s="56"/>
      <c r="GZ150" s="56"/>
      <c r="HA150" s="56"/>
      <c r="HB150" s="56"/>
      <c r="HC150" s="56"/>
      <c r="HD150" s="56"/>
      <c r="HE150" s="56"/>
      <c r="HF150" s="56"/>
      <c r="HG150" s="56"/>
      <c r="HH150" s="56"/>
      <c r="HI150" s="56"/>
      <c r="HJ150" s="56"/>
      <c r="HK150" s="56"/>
      <c r="HL150" s="56"/>
      <c r="HM150" s="56"/>
      <c r="HN150" s="56"/>
      <c r="HO150" s="56"/>
      <c r="HP150" s="56"/>
      <c r="HQ150" s="56"/>
      <c r="HR150" s="56"/>
      <c r="HS150" s="56"/>
      <c r="HT150" s="56"/>
      <c r="HU150" s="56"/>
      <c r="HV150" s="56"/>
      <c r="HW150" s="56"/>
      <c r="HX150" s="56"/>
      <c r="HY150" s="56"/>
      <c r="HZ150" s="56"/>
      <c r="IA150" s="56"/>
      <c r="IB150" s="56"/>
      <c r="IC150" s="56"/>
      <c r="ID150" s="56"/>
      <c r="IE150" s="56"/>
      <c r="IF150" s="56"/>
      <c r="IG150" s="56"/>
      <c r="IH150" s="56"/>
      <c r="II150" s="56"/>
      <c r="IJ150" s="56"/>
      <c r="IK150" s="56"/>
      <c r="IL150" s="56"/>
      <c r="IM150" s="56"/>
      <c r="IN150" s="56"/>
      <c r="IO150" s="56"/>
      <c r="IP150" s="56"/>
      <c r="IQ150" s="56"/>
    </row>
    <row r="151" s="33" customFormat="1" ht="11.25" customHeight="1" spans="1:251">
      <c r="A151" s="52"/>
      <c r="B151" s="53"/>
      <c r="C151" s="52"/>
      <c r="D151" s="52"/>
      <c r="E151" s="52"/>
      <c r="F151" s="52"/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2"/>
      <c r="T151" s="52">
        <v>35</v>
      </c>
      <c r="U151" s="52" t="s">
        <v>233</v>
      </c>
      <c r="V151" s="52" t="s">
        <v>234</v>
      </c>
      <c r="W151" s="52" t="s">
        <v>235</v>
      </c>
      <c r="X151" s="57" t="s">
        <v>236</v>
      </c>
      <c r="Y151" s="52" t="s">
        <v>1</v>
      </c>
      <c r="Z151" s="52"/>
      <c r="AA151" s="52"/>
      <c r="AB151" s="52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56"/>
      <c r="EI151" s="56"/>
      <c r="EJ151" s="56"/>
      <c r="EK151" s="56"/>
      <c r="EL151" s="56"/>
      <c r="EM151" s="56"/>
      <c r="EN151" s="56"/>
      <c r="EO151" s="56"/>
      <c r="EP151" s="56"/>
      <c r="EQ151" s="56"/>
      <c r="ER151" s="56"/>
      <c r="ES151" s="56"/>
      <c r="ET151" s="56"/>
      <c r="EU151" s="56"/>
      <c r="EV151" s="56"/>
      <c r="EW151" s="56"/>
      <c r="EX151" s="56"/>
      <c r="EY151" s="56"/>
      <c r="EZ151" s="56"/>
      <c r="FA151" s="56"/>
      <c r="FB151" s="56"/>
      <c r="FC151" s="56"/>
      <c r="FD151" s="56"/>
      <c r="FE151" s="56"/>
      <c r="FF151" s="56"/>
      <c r="FG151" s="56"/>
      <c r="FH151" s="56"/>
      <c r="FI151" s="56"/>
      <c r="FJ151" s="56"/>
      <c r="FK151" s="56"/>
      <c r="FL151" s="56"/>
      <c r="FM151" s="56"/>
      <c r="FN151" s="56"/>
      <c r="FO151" s="56"/>
      <c r="FP151" s="56"/>
      <c r="FQ151" s="56"/>
      <c r="FR151" s="56"/>
      <c r="FS151" s="56"/>
      <c r="FT151" s="56"/>
      <c r="FU151" s="56"/>
      <c r="FV151" s="56"/>
      <c r="FW151" s="56"/>
      <c r="FX151" s="56"/>
      <c r="FY151" s="56"/>
      <c r="FZ151" s="56"/>
      <c r="GA151" s="56"/>
      <c r="GB151" s="56"/>
      <c r="GC151" s="56"/>
      <c r="GD151" s="56"/>
      <c r="GE151" s="56"/>
      <c r="GF151" s="56"/>
      <c r="GG151" s="56"/>
      <c r="GH151" s="56"/>
      <c r="GI151" s="56"/>
      <c r="GJ151" s="56"/>
      <c r="GK151" s="56"/>
      <c r="GL151" s="56"/>
      <c r="GM151" s="56"/>
      <c r="GN151" s="56"/>
      <c r="GO151" s="56"/>
      <c r="GP151" s="56"/>
      <c r="GQ151" s="56"/>
      <c r="GR151" s="56"/>
      <c r="GS151" s="56"/>
      <c r="GT151" s="56"/>
      <c r="GU151" s="56"/>
      <c r="GV151" s="56"/>
      <c r="GW151" s="56"/>
      <c r="GX151" s="56"/>
      <c r="GY151" s="56"/>
      <c r="GZ151" s="56"/>
      <c r="HA151" s="56"/>
      <c r="HB151" s="56"/>
      <c r="HC151" s="56"/>
      <c r="HD151" s="56"/>
      <c r="HE151" s="56"/>
      <c r="HF151" s="56"/>
      <c r="HG151" s="56"/>
      <c r="HH151" s="56"/>
      <c r="HI151" s="56"/>
      <c r="HJ151" s="56"/>
      <c r="HK151" s="56"/>
      <c r="HL151" s="56"/>
      <c r="HM151" s="56"/>
      <c r="HN151" s="56"/>
      <c r="HO151" s="56"/>
      <c r="HP151" s="56"/>
      <c r="HQ151" s="56"/>
      <c r="HR151" s="56"/>
      <c r="HS151" s="56"/>
      <c r="HT151" s="56"/>
      <c r="HU151" s="56"/>
      <c r="HV151" s="56"/>
      <c r="HW151" s="56"/>
      <c r="HX151" s="56"/>
      <c r="HY151" s="56"/>
      <c r="HZ151" s="56"/>
      <c r="IA151" s="56"/>
      <c r="IB151" s="56"/>
      <c r="IC151" s="56"/>
      <c r="ID151" s="56"/>
      <c r="IE151" s="56"/>
      <c r="IF151" s="56"/>
      <c r="IG151" s="56"/>
      <c r="IH151" s="56"/>
      <c r="II151" s="56"/>
      <c r="IJ151" s="56"/>
      <c r="IK151" s="56"/>
      <c r="IL151" s="56"/>
      <c r="IM151" s="56"/>
      <c r="IN151" s="56"/>
      <c r="IO151" s="56"/>
      <c r="IP151" s="56"/>
      <c r="IQ151" s="56"/>
    </row>
    <row r="152" s="33" customFormat="1" ht="11.25" customHeight="1" spans="1:251">
      <c r="A152" s="52"/>
      <c r="B152" s="53"/>
      <c r="C152" s="52"/>
      <c r="D152" s="52"/>
      <c r="E152" s="52"/>
      <c r="F152" s="52"/>
      <c r="G152" s="52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2"/>
      <c r="T152" s="52">
        <v>36</v>
      </c>
      <c r="U152" s="52" t="s">
        <v>237</v>
      </c>
      <c r="V152" s="52" t="s">
        <v>238</v>
      </c>
      <c r="W152" s="52" t="s">
        <v>239</v>
      </c>
      <c r="X152" s="52" t="s">
        <v>240</v>
      </c>
      <c r="Y152" s="52" t="s">
        <v>1</v>
      </c>
      <c r="Z152" s="52"/>
      <c r="AA152" s="52"/>
      <c r="AB152" s="52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56"/>
      <c r="EI152" s="56"/>
      <c r="EJ152" s="56"/>
      <c r="EK152" s="56"/>
      <c r="EL152" s="56"/>
      <c r="EM152" s="56"/>
      <c r="EN152" s="56"/>
      <c r="EO152" s="56"/>
      <c r="EP152" s="56"/>
      <c r="EQ152" s="56"/>
      <c r="ER152" s="56"/>
      <c r="ES152" s="56"/>
      <c r="ET152" s="56"/>
      <c r="EU152" s="56"/>
      <c r="EV152" s="56"/>
      <c r="EW152" s="56"/>
      <c r="EX152" s="56"/>
      <c r="EY152" s="56"/>
      <c r="EZ152" s="56"/>
      <c r="FA152" s="56"/>
      <c r="FB152" s="56"/>
      <c r="FC152" s="56"/>
      <c r="FD152" s="56"/>
      <c r="FE152" s="56"/>
      <c r="FF152" s="56"/>
      <c r="FG152" s="56"/>
      <c r="FH152" s="56"/>
      <c r="FI152" s="56"/>
      <c r="FJ152" s="56"/>
      <c r="FK152" s="56"/>
      <c r="FL152" s="56"/>
      <c r="FM152" s="56"/>
      <c r="FN152" s="56"/>
      <c r="FO152" s="56"/>
      <c r="FP152" s="56"/>
      <c r="FQ152" s="56"/>
      <c r="FR152" s="56"/>
      <c r="FS152" s="56"/>
      <c r="FT152" s="56"/>
      <c r="FU152" s="56"/>
      <c r="FV152" s="56"/>
      <c r="FW152" s="56"/>
      <c r="FX152" s="56"/>
      <c r="FY152" s="56"/>
      <c r="FZ152" s="56"/>
      <c r="GA152" s="56"/>
      <c r="GB152" s="56"/>
      <c r="GC152" s="56"/>
      <c r="GD152" s="56"/>
      <c r="GE152" s="56"/>
      <c r="GF152" s="56"/>
      <c r="GG152" s="56"/>
      <c r="GH152" s="56"/>
      <c r="GI152" s="56"/>
      <c r="GJ152" s="56"/>
      <c r="GK152" s="56"/>
      <c r="GL152" s="56"/>
      <c r="GM152" s="56"/>
      <c r="GN152" s="56"/>
      <c r="GO152" s="56"/>
      <c r="GP152" s="56"/>
      <c r="GQ152" s="56"/>
      <c r="GR152" s="56"/>
      <c r="GS152" s="56"/>
      <c r="GT152" s="56"/>
      <c r="GU152" s="56"/>
      <c r="GV152" s="56"/>
      <c r="GW152" s="56"/>
      <c r="GX152" s="56"/>
      <c r="GY152" s="56"/>
      <c r="GZ152" s="56"/>
      <c r="HA152" s="56"/>
      <c r="HB152" s="56"/>
      <c r="HC152" s="56"/>
      <c r="HD152" s="56"/>
      <c r="HE152" s="56"/>
      <c r="HF152" s="56"/>
      <c r="HG152" s="56"/>
      <c r="HH152" s="56"/>
      <c r="HI152" s="56"/>
      <c r="HJ152" s="56"/>
      <c r="HK152" s="56"/>
      <c r="HL152" s="56"/>
      <c r="HM152" s="56"/>
      <c r="HN152" s="56"/>
      <c r="HO152" s="56"/>
      <c r="HP152" s="56"/>
      <c r="HQ152" s="56"/>
      <c r="HR152" s="56"/>
      <c r="HS152" s="56"/>
      <c r="HT152" s="56"/>
      <c r="HU152" s="56"/>
      <c r="HV152" s="56"/>
      <c r="HW152" s="56"/>
      <c r="HX152" s="56"/>
      <c r="HY152" s="56"/>
      <c r="HZ152" s="56"/>
      <c r="IA152" s="56"/>
      <c r="IB152" s="56"/>
      <c r="IC152" s="56"/>
      <c r="ID152" s="56"/>
      <c r="IE152" s="56"/>
      <c r="IF152" s="56"/>
      <c r="IG152" s="56"/>
      <c r="IH152" s="56"/>
      <c r="II152" s="56"/>
      <c r="IJ152" s="56"/>
      <c r="IK152" s="56"/>
      <c r="IL152" s="56"/>
      <c r="IM152" s="56"/>
      <c r="IN152" s="56"/>
      <c r="IO152" s="56"/>
      <c r="IP152" s="56"/>
      <c r="IQ152" s="56"/>
    </row>
    <row r="153" s="33" customFormat="1" ht="11.25" customHeight="1" spans="1:251">
      <c r="A153" s="52"/>
      <c r="B153" s="53"/>
      <c r="C153" s="52"/>
      <c r="D153" s="52"/>
      <c r="E153" s="52"/>
      <c r="F153" s="52"/>
      <c r="G153" s="52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2"/>
      <c r="T153" s="52">
        <v>37</v>
      </c>
      <c r="U153" s="52" t="s">
        <v>241</v>
      </c>
      <c r="V153" s="52" t="s">
        <v>242</v>
      </c>
      <c r="W153" s="52" t="s">
        <v>243</v>
      </c>
      <c r="X153" s="52" t="s">
        <v>244</v>
      </c>
      <c r="Y153" s="52" t="s">
        <v>245</v>
      </c>
      <c r="Z153" s="52"/>
      <c r="AA153" s="52"/>
      <c r="AB153" s="52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56"/>
      <c r="EI153" s="56"/>
      <c r="EJ153" s="56"/>
      <c r="EK153" s="56"/>
      <c r="EL153" s="56"/>
      <c r="EM153" s="56"/>
      <c r="EN153" s="56"/>
      <c r="EO153" s="56"/>
      <c r="EP153" s="56"/>
      <c r="EQ153" s="56"/>
      <c r="ER153" s="56"/>
      <c r="ES153" s="56"/>
      <c r="ET153" s="56"/>
      <c r="EU153" s="56"/>
      <c r="EV153" s="56"/>
      <c r="EW153" s="56"/>
      <c r="EX153" s="56"/>
      <c r="EY153" s="56"/>
      <c r="EZ153" s="56"/>
      <c r="FA153" s="56"/>
      <c r="FB153" s="56"/>
      <c r="FC153" s="56"/>
      <c r="FD153" s="56"/>
      <c r="FE153" s="56"/>
      <c r="FF153" s="56"/>
      <c r="FG153" s="56"/>
      <c r="FH153" s="56"/>
      <c r="FI153" s="56"/>
      <c r="FJ153" s="56"/>
      <c r="FK153" s="56"/>
      <c r="FL153" s="56"/>
      <c r="FM153" s="56"/>
      <c r="FN153" s="56"/>
      <c r="FO153" s="56"/>
      <c r="FP153" s="56"/>
      <c r="FQ153" s="56"/>
      <c r="FR153" s="56"/>
      <c r="FS153" s="56"/>
      <c r="FT153" s="56"/>
      <c r="FU153" s="56"/>
      <c r="FV153" s="56"/>
      <c r="FW153" s="56"/>
      <c r="FX153" s="56"/>
      <c r="FY153" s="56"/>
      <c r="FZ153" s="56"/>
      <c r="GA153" s="56"/>
      <c r="GB153" s="56"/>
      <c r="GC153" s="56"/>
      <c r="GD153" s="56"/>
      <c r="GE153" s="56"/>
      <c r="GF153" s="56"/>
      <c r="GG153" s="56"/>
      <c r="GH153" s="56"/>
      <c r="GI153" s="56"/>
      <c r="GJ153" s="56"/>
      <c r="GK153" s="56"/>
      <c r="GL153" s="56"/>
      <c r="GM153" s="56"/>
      <c r="GN153" s="56"/>
      <c r="GO153" s="56"/>
      <c r="GP153" s="56"/>
      <c r="GQ153" s="56"/>
      <c r="GR153" s="56"/>
      <c r="GS153" s="56"/>
      <c r="GT153" s="56"/>
      <c r="GU153" s="56"/>
      <c r="GV153" s="56"/>
      <c r="GW153" s="56"/>
      <c r="GX153" s="56"/>
      <c r="GY153" s="56"/>
      <c r="GZ153" s="56"/>
      <c r="HA153" s="56"/>
      <c r="HB153" s="56"/>
      <c r="HC153" s="56"/>
      <c r="HD153" s="56"/>
      <c r="HE153" s="56"/>
      <c r="HF153" s="56"/>
      <c r="HG153" s="56"/>
      <c r="HH153" s="56"/>
      <c r="HI153" s="56"/>
      <c r="HJ153" s="56"/>
      <c r="HK153" s="56"/>
      <c r="HL153" s="56"/>
      <c r="HM153" s="56"/>
      <c r="HN153" s="56"/>
      <c r="HO153" s="56"/>
      <c r="HP153" s="56"/>
      <c r="HQ153" s="56"/>
      <c r="HR153" s="56"/>
      <c r="HS153" s="56"/>
      <c r="HT153" s="56"/>
      <c r="HU153" s="56"/>
      <c r="HV153" s="56"/>
      <c r="HW153" s="56"/>
      <c r="HX153" s="56"/>
      <c r="HY153" s="56"/>
      <c r="HZ153" s="56"/>
      <c r="IA153" s="56"/>
      <c r="IB153" s="56"/>
      <c r="IC153" s="56"/>
      <c r="ID153" s="56"/>
      <c r="IE153" s="56"/>
      <c r="IF153" s="56"/>
      <c r="IG153" s="56"/>
      <c r="IH153" s="56"/>
      <c r="II153" s="56"/>
      <c r="IJ153" s="56"/>
      <c r="IK153" s="56"/>
      <c r="IL153" s="56"/>
      <c r="IM153" s="56"/>
      <c r="IN153" s="56"/>
      <c r="IO153" s="56"/>
      <c r="IP153" s="56"/>
      <c r="IQ153" s="56"/>
    </row>
    <row r="154" s="33" customFormat="1" ht="11.25" customHeight="1" spans="1:251">
      <c r="A154" s="52"/>
      <c r="B154" s="53"/>
      <c r="C154" s="52"/>
      <c r="D154" s="52"/>
      <c r="E154" s="52"/>
      <c r="F154" s="52"/>
      <c r="G154" s="52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2"/>
      <c r="T154" s="52">
        <v>38</v>
      </c>
      <c r="U154" s="52" t="s">
        <v>246</v>
      </c>
      <c r="V154" s="52" t="s">
        <v>247</v>
      </c>
      <c r="W154" s="52" t="s">
        <v>1</v>
      </c>
      <c r="X154" s="52" t="s">
        <v>1</v>
      </c>
      <c r="Y154" s="52" t="s">
        <v>1</v>
      </c>
      <c r="Z154" s="52"/>
      <c r="AA154" s="52"/>
      <c r="AB154" s="52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56"/>
      <c r="EI154" s="56"/>
      <c r="EJ154" s="56"/>
      <c r="EK154" s="56"/>
      <c r="EL154" s="56"/>
      <c r="EM154" s="56"/>
      <c r="EN154" s="56"/>
      <c r="EO154" s="56"/>
      <c r="EP154" s="56"/>
      <c r="EQ154" s="56"/>
      <c r="ER154" s="56"/>
      <c r="ES154" s="56"/>
      <c r="ET154" s="56"/>
      <c r="EU154" s="56"/>
      <c r="EV154" s="56"/>
      <c r="EW154" s="56"/>
      <c r="EX154" s="56"/>
      <c r="EY154" s="56"/>
      <c r="EZ154" s="56"/>
      <c r="FA154" s="56"/>
      <c r="FB154" s="56"/>
      <c r="FC154" s="56"/>
      <c r="FD154" s="56"/>
      <c r="FE154" s="56"/>
      <c r="FF154" s="56"/>
      <c r="FG154" s="56"/>
      <c r="FH154" s="56"/>
      <c r="FI154" s="56"/>
      <c r="FJ154" s="56"/>
      <c r="FK154" s="56"/>
      <c r="FL154" s="56"/>
      <c r="FM154" s="56"/>
      <c r="FN154" s="56"/>
      <c r="FO154" s="56"/>
      <c r="FP154" s="56"/>
      <c r="FQ154" s="56"/>
      <c r="FR154" s="56"/>
      <c r="FS154" s="56"/>
      <c r="FT154" s="56"/>
      <c r="FU154" s="56"/>
      <c r="FV154" s="56"/>
      <c r="FW154" s="56"/>
      <c r="FX154" s="56"/>
      <c r="FY154" s="56"/>
      <c r="FZ154" s="56"/>
      <c r="GA154" s="56"/>
      <c r="GB154" s="56"/>
      <c r="GC154" s="56"/>
      <c r="GD154" s="56"/>
      <c r="GE154" s="56"/>
      <c r="GF154" s="56"/>
      <c r="GG154" s="56"/>
      <c r="GH154" s="56"/>
      <c r="GI154" s="56"/>
      <c r="GJ154" s="56"/>
      <c r="GK154" s="56"/>
      <c r="GL154" s="56"/>
      <c r="GM154" s="56"/>
      <c r="GN154" s="56"/>
      <c r="GO154" s="56"/>
      <c r="GP154" s="56"/>
      <c r="GQ154" s="56"/>
      <c r="GR154" s="56"/>
      <c r="GS154" s="56"/>
      <c r="GT154" s="56"/>
      <c r="GU154" s="56"/>
      <c r="GV154" s="56"/>
      <c r="GW154" s="56"/>
      <c r="GX154" s="56"/>
      <c r="GY154" s="56"/>
      <c r="GZ154" s="56"/>
      <c r="HA154" s="56"/>
      <c r="HB154" s="56"/>
      <c r="HC154" s="56"/>
      <c r="HD154" s="56"/>
      <c r="HE154" s="56"/>
      <c r="HF154" s="56"/>
      <c r="HG154" s="56"/>
      <c r="HH154" s="56"/>
      <c r="HI154" s="56"/>
      <c r="HJ154" s="56"/>
      <c r="HK154" s="56"/>
      <c r="HL154" s="56"/>
      <c r="HM154" s="56"/>
      <c r="HN154" s="56"/>
      <c r="HO154" s="56"/>
      <c r="HP154" s="56"/>
      <c r="HQ154" s="56"/>
      <c r="HR154" s="56"/>
      <c r="HS154" s="56"/>
      <c r="HT154" s="56"/>
      <c r="HU154" s="56"/>
      <c r="HV154" s="56"/>
      <c r="HW154" s="56"/>
      <c r="HX154" s="56"/>
      <c r="HY154" s="56"/>
      <c r="HZ154" s="56"/>
      <c r="IA154" s="56"/>
      <c r="IB154" s="56"/>
      <c r="IC154" s="56"/>
      <c r="ID154" s="56"/>
      <c r="IE154" s="56"/>
      <c r="IF154" s="56"/>
      <c r="IG154" s="56"/>
      <c r="IH154" s="56"/>
      <c r="II154" s="56"/>
      <c r="IJ154" s="56"/>
      <c r="IK154" s="56"/>
      <c r="IL154" s="56"/>
      <c r="IM154" s="56"/>
      <c r="IN154" s="56"/>
      <c r="IO154" s="56"/>
      <c r="IP154" s="56"/>
      <c r="IQ154" s="56"/>
    </row>
    <row r="155" s="33" customFormat="1" ht="11.25" customHeight="1" spans="1:251">
      <c r="A155" s="52"/>
      <c r="B155" s="53"/>
      <c r="C155" s="52"/>
      <c r="D155" s="52"/>
      <c r="E155" s="52"/>
      <c r="F155" s="52"/>
      <c r="G155" s="52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2"/>
      <c r="T155" s="52">
        <v>39</v>
      </c>
      <c r="U155" s="52" t="s">
        <v>248</v>
      </c>
      <c r="V155" s="52" t="s">
        <v>249</v>
      </c>
      <c r="W155" s="52" t="s">
        <v>250</v>
      </c>
      <c r="X155" s="52" t="s">
        <v>1</v>
      </c>
      <c r="Y155" s="52" t="s">
        <v>1</v>
      </c>
      <c r="Z155" s="52"/>
      <c r="AA155" s="52"/>
      <c r="AB155" s="52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56"/>
      <c r="EQ155" s="56"/>
      <c r="ER155" s="56"/>
      <c r="ES155" s="56"/>
      <c r="ET155" s="56"/>
      <c r="EU155" s="56"/>
      <c r="EV155" s="56"/>
      <c r="EW155" s="56"/>
      <c r="EX155" s="56"/>
      <c r="EY155" s="56"/>
      <c r="EZ155" s="56"/>
      <c r="FA155" s="56"/>
      <c r="FB155" s="56"/>
      <c r="FC155" s="56"/>
      <c r="FD155" s="56"/>
      <c r="FE155" s="56"/>
      <c r="FF155" s="56"/>
      <c r="FG155" s="56"/>
      <c r="FH155" s="56"/>
      <c r="FI155" s="56"/>
      <c r="FJ155" s="56"/>
      <c r="FK155" s="56"/>
      <c r="FL155" s="56"/>
      <c r="FM155" s="56"/>
      <c r="FN155" s="56"/>
      <c r="FO155" s="56"/>
      <c r="FP155" s="56"/>
      <c r="FQ155" s="56"/>
      <c r="FR155" s="56"/>
      <c r="FS155" s="56"/>
      <c r="FT155" s="56"/>
      <c r="FU155" s="56"/>
      <c r="FV155" s="56"/>
      <c r="FW155" s="56"/>
      <c r="FX155" s="56"/>
      <c r="FY155" s="56"/>
      <c r="FZ155" s="56"/>
      <c r="GA155" s="56"/>
      <c r="GB155" s="56"/>
      <c r="GC155" s="56"/>
      <c r="GD155" s="56"/>
      <c r="GE155" s="56"/>
      <c r="GF155" s="56"/>
      <c r="GG155" s="56"/>
      <c r="GH155" s="56"/>
      <c r="GI155" s="56"/>
      <c r="GJ155" s="56"/>
      <c r="GK155" s="56"/>
      <c r="GL155" s="56"/>
      <c r="GM155" s="56"/>
      <c r="GN155" s="56"/>
      <c r="GO155" s="56"/>
      <c r="GP155" s="56"/>
      <c r="GQ155" s="56"/>
      <c r="GR155" s="56"/>
      <c r="GS155" s="56"/>
      <c r="GT155" s="56"/>
      <c r="GU155" s="56"/>
      <c r="GV155" s="56"/>
      <c r="GW155" s="56"/>
      <c r="GX155" s="56"/>
      <c r="GY155" s="56"/>
      <c r="GZ155" s="56"/>
      <c r="HA155" s="56"/>
      <c r="HB155" s="56"/>
      <c r="HC155" s="56"/>
      <c r="HD155" s="56"/>
      <c r="HE155" s="56"/>
      <c r="HF155" s="56"/>
      <c r="HG155" s="56"/>
      <c r="HH155" s="56"/>
      <c r="HI155" s="56"/>
      <c r="HJ155" s="56"/>
      <c r="HK155" s="56"/>
      <c r="HL155" s="56"/>
      <c r="HM155" s="56"/>
      <c r="HN155" s="56"/>
      <c r="HO155" s="56"/>
      <c r="HP155" s="56"/>
      <c r="HQ155" s="56"/>
      <c r="HR155" s="56"/>
      <c r="HS155" s="56"/>
      <c r="HT155" s="56"/>
      <c r="HU155" s="56"/>
      <c r="HV155" s="56"/>
      <c r="HW155" s="56"/>
      <c r="HX155" s="56"/>
      <c r="HY155" s="56"/>
      <c r="HZ155" s="56"/>
      <c r="IA155" s="56"/>
      <c r="IB155" s="56"/>
      <c r="IC155" s="56"/>
      <c r="ID155" s="56"/>
      <c r="IE155" s="56"/>
      <c r="IF155" s="56"/>
      <c r="IG155" s="56"/>
      <c r="IH155" s="56"/>
      <c r="II155" s="56"/>
      <c r="IJ155" s="56"/>
      <c r="IK155" s="56"/>
      <c r="IL155" s="56"/>
      <c r="IM155" s="56"/>
      <c r="IN155" s="56"/>
      <c r="IO155" s="56"/>
      <c r="IP155" s="56"/>
      <c r="IQ155" s="56"/>
    </row>
    <row r="156" s="33" customFormat="1" ht="11.25" customHeight="1" spans="1:251">
      <c r="A156" s="52"/>
      <c r="B156" s="53"/>
      <c r="C156" s="52"/>
      <c r="D156" s="52"/>
      <c r="E156" s="52"/>
      <c r="F156" s="52"/>
      <c r="G156" s="52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2"/>
      <c r="T156" s="52">
        <v>40</v>
      </c>
      <c r="U156" s="52" t="s">
        <v>251</v>
      </c>
      <c r="V156" s="52" t="s">
        <v>252</v>
      </c>
      <c r="W156" s="52" t="s">
        <v>253</v>
      </c>
      <c r="X156" s="52" t="s">
        <v>254</v>
      </c>
      <c r="Y156" s="52" t="s">
        <v>255</v>
      </c>
      <c r="Z156" s="52"/>
      <c r="AA156" s="52"/>
      <c r="AB156" s="52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56"/>
      <c r="EQ156" s="56"/>
      <c r="ER156" s="56"/>
      <c r="ES156" s="56"/>
      <c r="ET156" s="56"/>
      <c r="EU156" s="56"/>
      <c r="EV156" s="56"/>
      <c r="EW156" s="56"/>
      <c r="EX156" s="56"/>
      <c r="EY156" s="56"/>
      <c r="EZ156" s="56"/>
      <c r="FA156" s="56"/>
      <c r="FB156" s="56"/>
      <c r="FC156" s="56"/>
      <c r="FD156" s="56"/>
      <c r="FE156" s="56"/>
      <c r="FF156" s="56"/>
      <c r="FG156" s="56"/>
      <c r="FH156" s="56"/>
      <c r="FI156" s="56"/>
      <c r="FJ156" s="56"/>
      <c r="FK156" s="56"/>
      <c r="FL156" s="56"/>
      <c r="FM156" s="56"/>
      <c r="FN156" s="56"/>
      <c r="FO156" s="56"/>
      <c r="FP156" s="56"/>
      <c r="FQ156" s="56"/>
      <c r="FR156" s="56"/>
      <c r="FS156" s="56"/>
      <c r="FT156" s="56"/>
      <c r="FU156" s="56"/>
      <c r="FV156" s="56"/>
      <c r="FW156" s="56"/>
      <c r="FX156" s="56"/>
      <c r="FY156" s="56"/>
      <c r="FZ156" s="56"/>
      <c r="GA156" s="56"/>
      <c r="GB156" s="56"/>
      <c r="GC156" s="56"/>
      <c r="GD156" s="56"/>
      <c r="GE156" s="56"/>
      <c r="GF156" s="56"/>
      <c r="GG156" s="56"/>
      <c r="GH156" s="56"/>
      <c r="GI156" s="56"/>
      <c r="GJ156" s="56"/>
      <c r="GK156" s="56"/>
      <c r="GL156" s="56"/>
      <c r="GM156" s="56"/>
      <c r="GN156" s="56"/>
      <c r="GO156" s="56"/>
      <c r="GP156" s="56"/>
      <c r="GQ156" s="56"/>
      <c r="GR156" s="56"/>
      <c r="GS156" s="56"/>
      <c r="GT156" s="56"/>
      <c r="GU156" s="56"/>
      <c r="GV156" s="56"/>
      <c r="GW156" s="56"/>
      <c r="GX156" s="56"/>
      <c r="GY156" s="56"/>
      <c r="GZ156" s="56"/>
      <c r="HA156" s="56"/>
      <c r="HB156" s="56"/>
      <c r="HC156" s="56"/>
      <c r="HD156" s="56"/>
      <c r="HE156" s="56"/>
      <c r="HF156" s="56"/>
      <c r="HG156" s="56"/>
      <c r="HH156" s="56"/>
      <c r="HI156" s="56"/>
      <c r="HJ156" s="56"/>
      <c r="HK156" s="56"/>
      <c r="HL156" s="56"/>
      <c r="HM156" s="56"/>
      <c r="HN156" s="56"/>
      <c r="HO156" s="56"/>
      <c r="HP156" s="56"/>
      <c r="HQ156" s="56"/>
      <c r="HR156" s="56"/>
      <c r="HS156" s="56"/>
      <c r="HT156" s="56"/>
      <c r="HU156" s="56"/>
      <c r="HV156" s="56"/>
      <c r="HW156" s="56"/>
      <c r="HX156" s="56"/>
      <c r="HY156" s="56"/>
      <c r="HZ156" s="56"/>
      <c r="IA156" s="56"/>
      <c r="IB156" s="56"/>
      <c r="IC156" s="56"/>
      <c r="ID156" s="56"/>
      <c r="IE156" s="56"/>
      <c r="IF156" s="56"/>
      <c r="IG156" s="56"/>
      <c r="IH156" s="56"/>
      <c r="II156" s="56"/>
      <c r="IJ156" s="56"/>
      <c r="IK156" s="56"/>
      <c r="IL156" s="56"/>
      <c r="IM156" s="56"/>
      <c r="IN156" s="56"/>
      <c r="IO156" s="56"/>
      <c r="IP156" s="56"/>
      <c r="IQ156" s="56"/>
    </row>
    <row r="157" s="33" customFormat="1" ht="11.25" customHeight="1" spans="1:251">
      <c r="A157" s="52"/>
      <c r="B157" s="53"/>
      <c r="C157" s="52"/>
      <c r="D157" s="52"/>
      <c r="E157" s="52"/>
      <c r="F157" s="52"/>
      <c r="G157" s="52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2"/>
      <c r="T157" s="52">
        <v>41</v>
      </c>
      <c r="U157" s="52" t="s">
        <v>256</v>
      </c>
      <c r="V157" s="52" t="s">
        <v>257</v>
      </c>
      <c r="W157" s="52" t="s">
        <v>258</v>
      </c>
      <c r="X157" s="52" t="s">
        <v>259</v>
      </c>
      <c r="Y157" s="52" t="s">
        <v>260</v>
      </c>
      <c r="Z157" s="52"/>
      <c r="AA157" s="52"/>
      <c r="AB157" s="52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56"/>
      <c r="EQ157" s="56"/>
      <c r="ER157" s="56"/>
      <c r="ES157" s="56"/>
      <c r="ET157" s="56"/>
      <c r="EU157" s="56"/>
      <c r="EV157" s="56"/>
      <c r="EW157" s="56"/>
      <c r="EX157" s="56"/>
      <c r="EY157" s="56"/>
      <c r="EZ157" s="56"/>
      <c r="FA157" s="56"/>
      <c r="FB157" s="56"/>
      <c r="FC157" s="56"/>
      <c r="FD157" s="56"/>
      <c r="FE157" s="56"/>
      <c r="FF157" s="56"/>
      <c r="FG157" s="56"/>
      <c r="FH157" s="56"/>
      <c r="FI157" s="56"/>
      <c r="FJ157" s="56"/>
      <c r="FK157" s="56"/>
      <c r="FL157" s="56"/>
      <c r="FM157" s="56"/>
      <c r="FN157" s="56"/>
      <c r="FO157" s="56"/>
      <c r="FP157" s="56"/>
      <c r="FQ157" s="56"/>
      <c r="FR157" s="56"/>
      <c r="FS157" s="56"/>
      <c r="FT157" s="56"/>
      <c r="FU157" s="56"/>
      <c r="FV157" s="56"/>
      <c r="FW157" s="56"/>
      <c r="FX157" s="56"/>
      <c r="FY157" s="56"/>
      <c r="FZ157" s="56"/>
      <c r="GA157" s="56"/>
      <c r="GB157" s="56"/>
      <c r="GC157" s="56"/>
      <c r="GD157" s="56"/>
      <c r="GE157" s="56"/>
      <c r="GF157" s="56"/>
      <c r="GG157" s="56"/>
      <c r="GH157" s="56"/>
      <c r="GI157" s="56"/>
      <c r="GJ157" s="56"/>
      <c r="GK157" s="56"/>
      <c r="GL157" s="56"/>
      <c r="GM157" s="56"/>
      <c r="GN157" s="56"/>
      <c r="GO157" s="56"/>
      <c r="GP157" s="56"/>
      <c r="GQ157" s="56"/>
      <c r="GR157" s="56"/>
      <c r="GS157" s="56"/>
      <c r="GT157" s="56"/>
      <c r="GU157" s="56"/>
      <c r="GV157" s="56"/>
      <c r="GW157" s="56"/>
      <c r="GX157" s="56"/>
      <c r="GY157" s="56"/>
      <c r="GZ157" s="56"/>
      <c r="HA157" s="56"/>
      <c r="HB157" s="56"/>
      <c r="HC157" s="56"/>
      <c r="HD157" s="56"/>
      <c r="HE157" s="56"/>
      <c r="HF157" s="56"/>
      <c r="HG157" s="56"/>
      <c r="HH157" s="56"/>
      <c r="HI157" s="56"/>
      <c r="HJ157" s="56"/>
      <c r="HK157" s="56"/>
      <c r="HL157" s="56"/>
      <c r="HM157" s="56"/>
      <c r="HN157" s="56"/>
      <c r="HO157" s="56"/>
      <c r="HP157" s="56"/>
      <c r="HQ157" s="56"/>
      <c r="HR157" s="56"/>
      <c r="HS157" s="56"/>
      <c r="HT157" s="56"/>
      <c r="HU157" s="56"/>
      <c r="HV157" s="56"/>
      <c r="HW157" s="56"/>
      <c r="HX157" s="56"/>
      <c r="HY157" s="56"/>
      <c r="HZ157" s="56"/>
      <c r="IA157" s="56"/>
      <c r="IB157" s="56"/>
      <c r="IC157" s="56"/>
      <c r="ID157" s="56"/>
      <c r="IE157" s="56"/>
      <c r="IF157" s="56"/>
      <c r="IG157" s="56"/>
      <c r="IH157" s="56"/>
      <c r="II157" s="56"/>
      <c r="IJ157" s="56"/>
      <c r="IK157" s="56"/>
      <c r="IL157" s="56"/>
      <c r="IM157" s="56"/>
      <c r="IN157" s="56"/>
      <c r="IO157" s="56"/>
      <c r="IP157" s="56"/>
      <c r="IQ157" s="56"/>
    </row>
    <row r="158" s="33" customFormat="1" ht="11.25" customHeight="1" spans="1:251">
      <c r="A158" s="52"/>
      <c r="B158" s="53"/>
      <c r="C158" s="52"/>
      <c r="D158" s="52"/>
      <c r="E158" s="52"/>
      <c r="F158" s="52"/>
      <c r="G158" s="52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2"/>
      <c r="T158" s="52">
        <v>42</v>
      </c>
      <c r="U158" s="52" t="s">
        <v>261</v>
      </c>
      <c r="V158" s="52" t="s">
        <v>262</v>
      </c>
      <c r="W158" s="52" t="s">
        <v>1</v>
      </c>
      <c r="X158" s="52" t="s">
        <v>1</v>
      </c>
      <c r="Y158" s="52" t="s">
        <v>1</v>
      </c>
      <c r="Z158" s="52"/>
      <c r="AA158" s="52"/>
      <c r="AB158" s="52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56"/>
      <c r="EQ158" s="56"/>
      <c r="ER158" s="56"/>
      <c r="ES158" s="56"/>
      <c r="ET158" s="56"/>
      <c r="EU158" s="56"/>
      <c r="EV158" s="56"/>
      <c r="EW158" s="56"/>
      <c r="EX158" s="56"/>
      <c r="EY158" s="56"/>
      <c r="EZ158" s="56"/>
      <c r="FA158" s="56"/>
      <c r="FB158" s="56"/>
      <c r="FC158" s="56"/>
      <c r="FD158" s="56"/>
      <c r="FE158" s="56"/>
      <c r="FF158" s="56"/>
      <c r="FG158" s="56"/>
      <c r="FH158" s="56"/>
      <c r="FI158" s="56"/>
      <c r="FJ158" s="56"/>
      <c r="FK158" s="56"/>
      <c r="FL158" s="56"/>
      <c r="FM158" s="56"/>
      <c r="FN158" s="56"/>
      <c r="FO158" s="56"/>
      <c r="FP158" s="56"/>
      <c r="FQ158" s="56"/>
      <c r="FR158" s="56"/>
      <c r="FS158" s="56"/>
      <c r="FT158" s="56"/>
      <c r="FU158" s="56"/>
      <c r="FV158" s="56"/>
      <c r="FW158" s="56"/>
      <c r="FX158" s="56"/>
      <c r="FY158" s="56"/>
      <c r="FZ158" s="56"/>
      <c r="GA158" s="56"/>
      <c r="GB158" s="56"/>
      <c r="GC158" s="56"/>
      <c r="GD158" s="56"/>
      <c r="GE158" s="56"/>
      <c r="GF158" s="56"/>
      <c r="GG158" s="56"/>
      <c r="GH158" s="56"/>
      <c r="GI158" s="56"/>
      <c r="GJ158" s="56"/>
      <c r="GK158" s="56"/>
      <c r="GL158" s="56"/>
      <c r="GM158" s="56"/>
      <c r="GN158" s="56"/>
      <c r="GO158" s="56"/>
      <c r="GP158" s="56"/>
      <c r="GQ158" s="56"/>
      <c r="GR158" s="56"/>
      <c r="GS158" s="56"/>
      <c r="GT158" s="56"/>
      <c r="GU158" s="56"/>
      <c r="GV158" s="56"/>
      <c r="GW158" s="56"/>
      <c r="GX158" s="56"/>
      <c r="GY158" s="56"/>
      <c r="GZ158" s="56"/>
      <c r="HA158" s="56"/>
      <c r="HB158" s="56"/>
      <c r="HC158" s="56"/>
      <c r="HD158" s="56"/>
      <c r="HE158" s="56"/>
      <c r="HF158" s="56"/>
      <c r="HG158" s="56"/>
      <c r="HH158" s="56"/>
      <c r="HI158" s="56"/>
      <c r="HJ158" s="56"/>
      <c r="HK158" s="56"/>
      <c r="HL158" s="56"/>
      <c r="HM158" s="56"/>
      <c r="HN158" s="56"/>
      <c r="HO158" s="56"/>
      <c r="HP158" s="56"/>
      <c r="HQ158" s="56"/>
      <c r="HR158" s="56"/>
      <c r="HS158" s="56"/>
      <c r="HT158" s="56"/>
      <c r="HU158" s="56"/>
      <c r="HV158" s="56"/>
      <c r="HW158" s="56"/>
      <c r="HX158" s="56"/>
      <c r="HY158" s="56"/>
      <c r="HZ158" s="56"/>
      <c r="IA158" s="56"/>
      <c r="IB158" s="56"/>
      <c r="IC158" s="56"/>
      <c r="ID158" s="56"/>
      <c r="IE158" s="56"/>
      <c r="IF158" s="56"/>
      <c r="IG158" s="56"/>
      <c r="IH158" s="56"/>
      <c r="II158" s="56"/>
      <c r="IJ158" s="56"/>
      <c r="IK158" s="56"/>
      <c r="IL158" s="56"/>
      <c r="IM158" s="56"/>
      <c r="IN158" s="56"/>
      <c r="IO158" s="56"/>
      <c r="IP158" s="56"/>
      <c r="IQ158" s="56"/>
    </row>
    <row r="159" s="33" customFormat="1" ht="11.25" customHeight="1" spans="1:251">
      <c r="A159" s="52"/>
      <c r="B159" s="53"/>
      <c r="C159" s="52"/>
      <c r="D159" s="52"/>
      <c r="E159" s="52"/>
      <c r="F159" s="52"/>
      <c r="G159" s="52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2"/>
      <c r="T159" s="52">
        <v>43</v>
      </c>
      <c r="U159" s="52" t="s">
        <v>263</v>
      </c>
      <c r="V159" s="52" t="s">
        <v>264</v>
      </c>
      <c r="W159" s="52" t="s">
        <v>1</v>
      </c>
      <c r="X159" s="52" t="s">
        <v>1</v>
      </c>
      <c r="Y159" s="52" t="s">
        <v>1</v>
      </c>
      <c r="Z159" s="52"/>
      <c r="AA159" s="52"/>
      <c r="AB159" s="52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  <c r="DS159" s="56"/>
      <c r="DT159" s="56"/>
      <c r="DU159" s="56"/>
      <c r="DV159" s="56"/>
      <c r="DW159" s="56"/>
      <c r="DX159" s="56"/>
      <c r="DY159" s="56"/>
      <c r="DZ159" s="56"/>
      <c r="EA159" s="56"/>
      <c r="EB159" s="56"/>
      <c r="EC159" s="56"/>
      <c r="ED159" s="56"/>
      <c r="EE159" s="56"/>
      <c r="EF159" s="56"/>
      <c r="EG159" s="56"/>
      <c r="EH159" s="56"/>
      <c r="EI159" s="56"/>
      <c r="EJ159" s="56"/>
      <c r="EK159" s="56"/>
      <c r="EL159" s="56"/>
      <c r="EM159" s="56"/>
      <c r="EN159" s="56"/>
      <c r="EO159" s="56"/>
      <c r="EP159" s="56"/>
      <c r="EQ159" s="56"/>
      <c r="ER159" s="56"/>
      <c r="ES159" s="56"/>
      <c r="ET159" s="56"/>
      <c r="EU159" s="56"/>
      <c r="EV159" s="56"/>
      <c r="EW159" s="56"/>
      <c r="EX159" s="56"/>
      <c r="EY159" s="56"/>
      <c r="EZ159" s="56"/>
      <c r="FA159" s="56"/>
      <c r="FB159" s="56"/>
      <c r="FC159" s="56"/>
      <c r="FD159" s="56"/>
      <c r="FE159" s="56"/>
      <c r="FF159" s="56"/>
      <c r="FG159" s="56"/>
      <c r="FH159" s="56"/>
      <c r="FI159" s="56"/>
      <c r="FJ159" s="56"/>
      <c r="FK159" s="56"/>
      <c r="FL159" s="56"/>
      <c r="FM159" s="56"/>
      <c r="FN159" s="56"/>
      <c r="FO159" s="56"/>
      <c r="FP159" s="56"/>
      <c r="FQ159" s="56"/>
      <c r="FR159" s="56"/>
      <c r="FS159" s="56"/>
      <c r="FT159" s="56"/>
      <c r="FU159" s="56"/>
      <c r="FV159" s="56"/>
      <c r="FW159" s="56"/>
      <c r="FX159" s="56"/>
      <c r="FY159" s="56"/>
      <c r="FZ159" s="56"/>
      <c r="GA159" s="56"/>
      <c r="GB159" s="56"/>
      <c r="GC159" s="56"/>
      <c r="GD159" s="56"/>
      <c r="GE159" s="56"/>
      <c r="GF159" s="56"/>
      <c r="GG159" s="56"/>
      <c r="GH159" s="56"/>
      <c r="GI159" s="56"/>
      <c r="GJ159" s="56"/>
      <c r="GK159" s="56"/>
      <c r="GL159" s="56"/>
      <c r="GM159" s="56"/>
      <c r="GN159" s="56"/>
      <c r="GO159" s="56"/>
      <c r="GP159" s="56"/>
      <c r="GQ159" s="56"/>
      <c r="GR159" s="56"/>
      <c r="GS159" s="56"/>
      <c r="GT159" s="56"/>
      <c r="GU159" s="56"/>
      <c r="GV159" s="56"/>
      <c r="GW159" s="56"/>
      <c r="GX159" s="56"/>
      <c r="GY159" s="56"/>
      <c r="GZ159" s="56"/>
      <c r="HA159" s="56"/>
      <c r="HB159" s="56"/>
      <c r="HC159" s="56"/>
      <c r="HD159" s="56"/>
      <c r="HE159" s="56"/>
      <c r="HF159" s="56"/>
      <c r="HG159" s="56"/>
      <c r="HH159" s="56"/>
      <c r="HI159" s="56"/>
      <c r="HJ159" s="56"/>
      <c r="HK159" s="56"/>
      <c r="HL159" s="56"/>
      <c r="HM159" s="56"/>
      <c r="HN159" s="56"/>
      <c r="HO159" s="56"/>
      <c r="HP159" s="56"/>
      <c r="HQ159" s="56"/>
      <c r="HR159" s="56"/>
      <c r="HS159" s="56"/>
      <c r="HT159" s="56"/>
      <c r="HU159" s="56"/>
      <c r="HV159" s="56"/>
      <c r="HW159" s="56"/>
      <c r="HX159" s="56"/>
      <c r="HY159" s="56"/>
      <c r="HZ159" s="56"/>
      <c r="IA159" s="56"/>
      <c r="IB159" s="56"/>
      <c r="IC159" s="56"/>
      <c r="ID159" s="56"/>
      <c r="IE159" s="56"/>
      <c r="IF159" s="56"/>
      <c r="IG159" s="56"/>
      <c r="IH159" s="56"/>
      <c r="II159" s="56"/>
      <c r="IJ159" s="56"/>
      <c r="IK159" s="56"/>
      <c r="IL159" s="56"/>
      <c r="IM159" s="56"/>
      <c r="IN159" s="56"/>
      <c r="IO159" s="56"/>
      <c r="IP159" s="56"/>
      <c r="IQ159" s="56"/>
    </row>
    <row r="160" s="33" customFormat="1" ht="11.25" customHeight="1" spans="1:251">
      <c r="A160" s="52"/>
      <c r="B160" s="53"/>
      <c r="C160" s="52"/>
      <c r="D160" s="52"/>
      <c r="E160" s="52"/>
      <c r="F160" s="52"/>
      <c r="G160" s="52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2"/>
      <c r="T160" s="52">
        <v>44</v>
      </c>
      <c r="U160" s="52" t="s">
        <v>265</v>
      </c>
      <c r="V160" s="52" t="s">
        <v>266</v>
      </c>
      <c r="W160" s="52" t="s">
        <v>267</v>
      </c>
      <c r="X160" s="52" t="s">
        <v>268</v>
      </c>
      <c r="Y160" s="52" t="s">
        <v>269</v>
      </c>
      <c r="Z160" s="52"/>
      <c r="AA160" s="52"/>
      <c r="AB160" s="52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  <c r="DS160" s="56"/>
      <c r="DT160" s="56"/>
      <c r="DU160" s="56"/>
      <c r="DV160" s="56"/>
      <c r="DW160" s="56"/>
      <c r="DX160" s="56"/>
      <c r="DY160" s="56"/>
      <c r="DZ160" s="56"/>
      <c r="EA160" s="56"/>
      <c r="EB160" s="56"/>
      <c r="EC160" s="56"/>
      <c r="ED160" s="56"/>
      <c r="EE160" s="56"/>
      <c r="EF160" s="56"/>
      <c r="EG160" s="56"/>
      <c r="EH160" s="56"/>
      <c r="EI160" s="56"/>
      <c r="EJ160" s="56"/>
      <c r="EK160" s="56"/>
      <c r="EL160" s="56"/>
      <c r="EM160" s="56"/>
      <c r="EN160" s="56"/>
      <c r="EO160" s="56"/>
      <c r="EP160" s="56"/>
      <c r="EQ160" s="56"/>
      <c r="ER160" s="56"/>
      <c r="ES160" s="56"/>
      <c r="ET160" s="56"/>
      <c r="EU160" s="56"/>
      <c r="EV160" s="56"/>
      <c r="EW160" s="56"/>
      <c r="EX160" s="56"/>
      <c r="EY160" s="56"/>
      <c r="EZ160" s="56"/>
      <c r="FA160" s="56"/>
      <c r="FB160" s="56"/>
      <c r="FC160" s="56"/>
      <c r="FD160" s="56"/>
      <c r="FE160" s="56"/>
      <c r="FF160" s="56"/>
      <c r="FG160" s="56"/>
      <c r="FH160" s="56"/>
      <c r="FI160" s="56"/>
      <c r="FJ160" s="56"/>
      <c r="FK160" s="56"/>
      <c r="FL160" s="56"/>
      <c r="FM160" s="56"/>
      <c r="FN160" s="56"/>
      <c r="FO160" s="56"/>
      <c r="FP160" s="56"/>
      <c r="FQ160" s="56"/>
      <c r="FR160" s="56"/>
      <c r="FS160" s="56"/>
      <c r="FT160" s="56"/>
      <c r="FU160" s="56"/>
      <c r="FV160" s="56"/>
      <c r="FW160" s="56"/>
      <c r="FX160" s="56"/>
      <c r="FY160" s="56"/>
      <c r="FZ160" s="56"/>
      <c r="GA160" s="56"/>
      <c r="GB160" s="56"/>
      <c r="GC160" s="56"/>
      <c r="GD160" s="56"/>
      <c r="GE160" s="56"/>
      <c r="GF160" s="56"/>
      <c r="GG160" s="56"/>
      <c r="GH160" s="56"/>
      <c r="GI160" s="56"/>
      <c r="GJ160" s="56"/>
      <c r="GK160" s="56"/>
      <c r="GL160" s="56"/>
      <c r="GM160" s="56"/>
      <c r="GN160" s="56"/>
      <c r="GO160" s="56"/>
      <c r="GP160" s="56"/>
      <c r="GQ160" s="56"/>
      <c r="GR160" s="56"/>
      <c r="GS160" s="56"/>
      <c r="GT160" s="56"/>
      <c r="GU160" s="56"/>
      <c r="GV160" s="56"/>
      <c r="GW160" s="56"/>
      <c r="GX160" s="56"/>
      <c r="GY160" s="56"/>
      <c r="GZ160" s="56"/>
      <c r="HA160" s="56"/>
      <c r="HB160" s="56"/>
      <c r="HC160" s="56"/>
      <c r="HD160" s="56"/>
      <c r="HE160" s="56"/>
      <c r="HF160" s="56"/>
      <c r="HG160" s="56"/>
      <c r="HH160" s="56"/>
      <c r="HI160" s="56"/>
      <c r="HJ160" s="56"/>
      <c r="HK160" s="56"/>
      <c r="HL160" s="56"/>
      <c r="HM160" s="56"/>
      <c r="HN160" s="56"/>
      <c r="HO160" s="56"/>
      <c r="HP160" s="56"/>
      <c r="HQ160" s="56"/>
      <c r="HR160" s="56"/>
      <c r="HS160" s="56"/>
      <c r="HT160" s="56"/>
      <c r="HU160" s="56"/>
      <c r="HV160" s="56"/>
      <c r="HW160" s="56"/>
      <c r="HX160" s="56"/>
      <c r="HY160" s="56"/>
      <c r="HZ160" s="56"/>
      <c r="IA160" s="56"/>
      <c r="IB160" s="56"/>
      <c r="IC160" s="56"/>
      <c r="ID160" s="56"/>
      <c r="IE160" s="56"/>
      <c r="IF160" s="56"/>
      <c r="IG160" s="56"/>
      <c r="IH160" s="56"/>
      <c r="II160" s="56"/>
      <c r="IJ160" s="56"/>
      <c r="IK160" s="56"/>
      <c r="IL160" s="56"/>
      <c r="IM160" s="56"/>
      <c r="IN160" s="56"/>
      <c r="IO160" s="56"/>
      <c r="IP160" s="56"/>
      <c r="IQ160" s="56"/>
    </row>
    <row r="161" s="33" customFormat="1" ht="11.25" customHeight="1" spans="1:251">
      <c r="A161" s="52"/>
      <c r="B161" s="53"/>
      <c r="C161" s="52"/>
      <c r="D161" s="52"/>
      <c r="E161" s="52"/>
      <c r="F161" s="52"/>
      <c r="G161" s="52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2"/>
      <c r="T161" s="52">
        <v>45</v>
      </c>
      <c r="U161" s="52" t="s">
        <v>270</v>
      </c>
      <c r="V161" s="52" t="s">
        <v>271</v>
      </c>
      <c r="W161" s="52" t="s">
        <v>272</v>
      </c>
      <c r="X161" s="52" t="s">
        <v>273</v>
      </c>
      <c r="Y161" s="52" t="s">
        <v>274</v>
      </c>
      <c r="Z161" s="52"/>
      <c r="AA161" s="52"/>
      <c r="AB161" s="52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  <c r="DS161" s="56"/>
      <c r="DT161" s="56"/>
      <c r="DU161" s="56"/>
      <c r="DV161" s="56"/>
      <c r="DW161" s="56"/>
      <c r="DX161" s="56"/>
      <c r="DY161" s="56"/>
      <c r="DZ161" s="56"/>
      <c r="EA161" s="56"/>
      <c r="EB161" s="56"/>
      <c r="EC161" s="56"/>
      <c r="ED161" s="56"/>
      <c r="EE161" s="56"/>
      <c r="EF161" s="56"/>
      <c r="EG161" s="56"/>
      <c r="EH161" s="56"/>
      <c r="EI161" s="56"/>
      <c r="EJ161" s="56"/>
      <c r="EK161" s="56"/>
      <c r="EL161" s="56"/>
      <c r="EM161" s="56"/>
      <c r="EN161" s="56"/>
      <c r="EO161" s="56"/>
      <c r="EP161" s="56"/>
      <c r="EQ161" s="56"/>
      <c r="ER161" s="56"/>
      <c r="ES161" s="56"/>
      <c r="ET161" s="56"/>
      <c r="EU161" s="56"/>
      <c r="EV161" s="56"/>
      <c r="EW161" s="56"/>
      <c r="EX161" s="56"/>
      <c r="EY161" s="56"/>
      <c r="EZ161" s="56"/>
      <c r="FA161" s="56"/>
      <c r="FB161" s="56"/>
      <c r="FC161" s="56"/>
      <c r="FD161" s="56"/>
      <c r="FE161" s="56"/>
      <c r="FF161" s="56"/>
      <c r="FG161" s="56"/>
      <c r="FH161" s="56"/>
      <c r="FI161" s="56"/>
      <c r="FJ161" s="56"/>
      <c r="FK161" s="56"/>
      <c r="FL161" s="56"/>
      <c r="FM161" s="56"/>
      <c r="FN161" s="56"/>
      <c r="FO161" s="56"/>
      <c r="FP161" s="56"/>
      <c r="FQ161" s="56"/>
      <c r="FR161" s="56"/>
      <c r="FS161" s="56"/>
      <c r="FT161" s="56"/>
      <c r="FU161" s="56"/>
      <c r="FV161" s="56"/>
      <c r="FW161" s="56"/>
      <c r="FX161" s="56"/>
      <c r="FY161" s="56"/>
      <c r="FZ161" s="56"/>
      <c r="GA161" s="56"/>
      <c r="GB161" s="56"/>
      <c r="GC161" s="56"/>
      <c r="GD161" s="56"/>
      <c r="GE161" s="56"/>
      <c r="GF161" s="56"/>
      <c r="GG161" s="56"/>
      <c r="GH161" s="56"/>
      <c r="GI161" s="56"/>
      <c r="GJ161" s="56"/>
      <c r="GK161" s="56"/>
      <c r="GL161" s="56"/>
      <c r="GM161" s="56"/>
      <c r="GN161" s="56"/>
      <c r="GO161" s="56"/>
      <c r="GP161" s="56"/>
      <c r="GQ161" s="56"/>
      <c r="GR161" s="56"/>
      <c r="GS161" s="56"/>
      <c r="GT161" s="56"/>
      <c r="GU161" s="56"/>
      <c r="GV161" s="56"/>
      <c r="GW161" s="56"/>
      <c r="GX161" s="56"/>
      <c r="GY161" s="56"/>
      <c r="GZ161" s="56"/>
      <c r="HA161" s="56"/>
      <c r="HB161" s="56"/>
      <c r="HC161" s="56"/>
      <c r="HD161" s="56"/>
      <c r="HE161" s="56"/>
      <c r="HF161" s="56"/>
      <c r="HG161" s="56"/>
      <c r="HH161" s="56"/>
      <c r="HI161" s="56"/>
      <c r="HJ161" s="56"/>
      <c r="HK161" s="56"/>
      <c r="HL161" s="56"/>
      <c r="HM161" s="56"/>
      <c r="HN161" s="56"/>
      <c r="HO161" s="56"/>
      <c r="HP161" s="56"/>
      <c r="HQ161" s="56"/>
      <c r="HR161" s="56"/>
      <c r="HS161" s="56"/>
      <c r="HT161" s="56"/>
      <c r="HU161" s="56"/>
      <c r="HV161" s="56"/>
      <c r="HW161" s="56"/>
      <c r="HX161" s="56"/>
      <c r="HY161" s="56"/>
      <c r="HZ161" s="56"/>
      <c r="IA161" s="56"/>
      <c r="IB161" s="56"/>
      <c r="IC161" s="56"/>
      <c r="ID161" s="56"/>
      <c r="IE161" s="56"/>
      <c r="IF161" s="56"/>
      <c r="IG161" s="56"/>
      <c r="IH161" s="56"/>
      <c r="II161" s="56"/>
      <c r="IJ161" s="56"/>
      <c r="IK161" s="56"/>
      <c r="IL161" s="56"/>
      <c r="IM161" s="56"/>
      <c r="IN161" s="56"/>
      <c r="IO161" s="56"/>
      <c r="IP161" s="56"/>
      <c r="IQ161" s="56"/>
    </row>
    <row r="162" s="33" customFormat="1" ht="11.25" customHeight="1" spans="1:251">
      <c r="A162" s="52"/>
      <c r="B162" s="53"/>
      <c r="C162" s="52"/>
      <c r="D162" s="52"/>
      <c r="E162" s="52"/>
      <c r="F162" s="52"/>
      <c r="G162" s="52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2"/>
      <c r="T162" s="52">
        <v>46</v>
      </c>
      <c r="U162" s="52" t="s">
        <v>275</v>
      </c>
      <c r="V162" s="52" t="s">
        <v>276</v>
      </c>
      <c r="W162" s="52" t="s">
        <v>277</v>
      </c>
      <c r="X162" s="52" t="s">
        <v>1</v>
      </c>
      <c r="Y162" s="52" t="s">
        <v>1</v>
      </c>
      <c r="Z162" s="52"/>
      <c r="AA162" s="52"/>
      <c r="AB162" s="52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  <c r="DS162" s="56"/>
      <c r="DT162" s="56"/>
      <c r="DU162" s="56"/>
      <c r="DV162" s="56"/>
      <c r="DW162" s="56"/>
      <c r="DX162" s="56"/>
      <c r="DY162" s="56"/>
      <c r="DZ162" s="56"/>
      <c r="EA162" s="56"/>
      <c r="EB162" s="56"/>
      <c r="EC162" s="56"/>
      <c r="ED162" s="56"/>
      <c r="EE162" s="56"/>
      <c r="EF162" s="56"/>
      <c r="EG162" s="56"/>
      <c r="EH162" s="56"/>
      <c r="EI162" s="56"/>
      <c r="EJ162" s="56"/>
      <c r="EK162" s="56"/>
      <c r="EL162" s="56"/>
      <c r="EM162" s="56"/>
      <c r="EN162" s="56"/>
      <c r="EO162" s="56"/>
      <c r="EP162" s="56"/>
      <c r="EQ162" s="56"/>
      <c r="ER162" s="56"/>
      <c r="ES162" s="56"/>
      <c r="ET162" s="56"/>
      <c r="EU162" s="56"/>
      <c r="EV162" s="56"/>
      <c r="EW162" s="56"/>
      <c r="EX162" s="56"/>
      <c r="EY162" s="56"/>
      <c r="EZ162" s="56"/>
      <c r="FA162" s="56"/>
      <c r="FB162" s="56"/>
      <c r="FC162" s="56"/>
      <c r="FD162" s="56"/>
      <c r="FE162" s="56"/>
      <c r="FF162" s="56"/>
      <c r="FG162" s="56"/>
      <c r="FH162" s="56"/>
      <c r="FI162" s="56"/>
      <c r="FJ162" s="56"/>
      <c r="FK162" s="56"/>
      <c r="FL162" s="56"/>
      <c r="FM162" s="56"/>
      <c r="FN162" s="56"/>
      <c r="FO162" s="56"/>
      <c r="FP162" s="56"/>
      <c r="FQ162" s="56"/>
      <c r="FR162" s="56"/>
      <c r="FS162" s="56"/>
      <c r="FT162" s="56"/>
      <c r="FU162" s="56"/>
      <c r="FV162" s="56"/>
      <c r="FW162" s="56"/>
      <c r="FX162" s="56"/>
      <c r="FY162" s="56"/>
      <c r="FZ162" s="56"/>
      <c r="GA162" s="56"/>
      <c r="GB162" s="56"/>
      <c r="GC162" s="56"/>
      <c r="GD162" s="56"/>
      <c r="GE162" s="56"/>
      <c r="GF162" s="56"/>
      <c r="GG162" s="56"/>
      <c r="GH162" s="56"/>
      <c r="GI162" s="56"/>
      <c r="GJ162" s="56"/>
      <c r="GK162" s="56"/>
      <c r="GL162" s="56"/>
      <c r="GM162" s="56"/>
      <c r="GN162" s="56"/>
      <c r="GO162" s="56"/>
      <c r="GP162" s="56"/>
      <c r="GQ162" s="56"/>
      <c r="GR162" s="56"/>
      <c r="GS162" s="56"/>
      <c r="GT162" s="56"/>
      <c r="GU162" s="56"/>
      <c r="GV162" s="56"/>
      <c r="GW162" s="56"/>
      <c r="GX162" s="56"/>
      <c r="GY162" s="56"/>
      <c r="GZ162" s="56"/>
      <c r="HA162" s="56"/>
      <c r="HB162" s="56"/>
      <c r="HC162" s="56"/>
      <c r="HD162" s="56"/>
      <c r="HE162" s="56"/>
      <c r="HF162" s="56"/>
      <c r="HG162" s="56"/>
      <c r="HH162" s="56"/>
      <c r="HI162" s="56"/>
      <c r="HJ162" s="56"/>
      <c r="HK162" s="56"/>
      <c r="HL162" s="56"/>
      <c r="HM162" s="56"/>
      <c r="HN162" s="56"/>
      <c r="HO162" s="56"/>
      <c r="HP162" s="56"/>
      <c r="HQ162" s="56"/>
      <c r="HR162" s="56"/>
      <c r="HS162" s="56"/>
      <c r="HT162" s="56"/>
      <c r="HU162" s="56"/>
      <c r="HV162" s="56"/>
      <c r="HW162" s="56"/>
      <c r="HX162" s="56"/>
      <c r="HY162" s="56"/>
      <c r="HZ162" s="56"/>
      <c r="IA162" s="56"/>
      <c r="IB162" s="56"/>
      <c r="IC162" s="56"/>
      <c r="ID162" s="56"/>
      <c r="IE162" s="56"/>
      <c r="IF162" s="56"/>
      <c r="IG162" s="56"/>
      <c r="IH162" s="56"/>
      <c r="II162" s="56"/>
      <c r="IJ162" s="56"/>
      <c r="IK162" s="56"/>
      <c r="IL162" s="56"/>
      <c r="IM162" s="56"/>
      <c r="IN162" s="56"/>
      <c r="IO162" s="56"/>
      <c r="IP162" s="56"/>
      <c r="IQ162" s="56"/>
    </row>
    <row r="163" s="33" customFormat="1" ht="11.25" customHeight="1" spans="1:251">
      <c r="A163" s="52"/>
      <c r="B163" s="53"/>
      <c r="C163" s="52"/>
      <c r="D163" s="52"/>
      <c r="E163" s="52"/>
      <c r="F163" s="52"/>
      <c r="G163" s="52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2"/>
      <c r="T163" s="52">
        <v>47</v>
      </c>
      <c r="U163" s="52" t="s">
        <v>278</v>
      </c>
      <c r="V163" s="52" t="s">
        <v>279</v>
      </c>
      <c r="W163" s="52" t="s">
        <v>1</v>
      </c>
      <c r="X163" s="52" t="s">
        <v>1</v>
      </c>
      <c r="Y163" s="52" t="s">
        <v>1</v>
      </c>
      <c r="Z163" s="52"/>
      <c r="AA163" s="52"/>
      <c r="AB163" s="52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  <c r="DS163" s="56"/>
      <c r="DT163" s="56"/>
      <c r="DU163" s="56"/>
      <c r="DV163" s="56"/>
      <c r="DW163" s="56"/>
      <c r="DX163" s="56"/>
      <c r="DY163" s="56"/>
      <c r="DZ163" s="56"/>
      <c r="EA163" s="56"/>
      <c r="EB163" s="56"/>
      <c r="EC163" s="56"/>
      <c r="ED163" s="56"/>
      <c r="EE163" s="56"/>
      <c r="EF163" s="56"/>
      <c r="EG163" s="56"/>
      <c r="EH163" s="56"/>
      <c r="EI163" s="56"/>
      <c r="EJ163" s="56"/>
      <c r="EK163" s="56"/>
      <c r="EL163" s="56"/>
      <c r="EM163" s="56"/>
      <c r="EN163" s="56"/>
      <c r="EO163" s="56"/>
      <c r="EP163" s="56"/>
      <c r="EQ163" s="56"/>
      <c r="ER163" s="56"/>
      <c r="ES163" s="56"/>
      <c r="ET163" s="56"/>
      <c r="EU163" s="56"/>
      <c r="EV163" s="56"/>
      <c r="EW163" s="56"/>
      <c r="EX163" s="56"/>
      <c r="EY163" s="56"/>
      <c r="EZ163" s="56"/>
      <c r="FA163" s="56"/>
      <c r="FB163" s="56"/>
      <c r="FC163" s="56"/>
      <c r="FD163" s="56"/>
      <c r="FE163" s="56"/>
      <c r="FF163" s="56"/>
      <c r="FG163" s="56"/>
      <c r="FH163" s="56"/>
      <c r="FI163" s="56"/>
      <c r="FJ163" s="56"/>
      <c r="FK163" s="56"/>
      <c r="FL163" s="56"/>
      <c r="FM163" s="56"/>
      <c r="FN163" s="56"/>
      <c r="FO163" s="56"/>
      <c r="FP163" s="56"/>
      <c r="FQ163" s="56"/>
      <c r="FR163" s="56"/>
      <c r="FS163" s="56"/>
      <c r="FT163" s="56"/>
      <c r="FU163" s="56"/>
      <c r="FV163" s="56"/>
      <c r="FW163" s="56"/>
      <c r="FX163" s="56"/>
      <c r="FY163" s="56"/>
      <c r="FZ163" s="56"/>
      <c r="GA163" s="56"/>
      <c r="GB163" s="56"/>
      <c r="GC163" s="56"/>
      <c r="GD163" s="56"/>
      <c r="GE163" s="56"/>
      <c r="GF163" s="56"/>
      <c r="GG163" s="56"/>
      <c r="GH163" s="56"/>
      <c r="GI163" s="56"/>
      <c r="GJ163" s="56"/>
      <c r="GK163" s="56"/>
      <c r="GL163" s="56"/>
      <c r="GM163" s="56"/>
      <c r="GN163" s="56"/>
      <c r="GO163" s="56"/>
      <c r="GP163" s="56"/>
      <c r="GQ163" s="56"/>
      <c r="GR163" s="56"/>
      <c r="GS163" s="56"/>
      <c r="GT163" s="56"/>
      <c r="GU163" s="56"/>
      <c r="GV163" s="56"/>
      <c r="GW163" s="56"/>
      <c r="GX163" s="56"/>
      <c r="GY163" s="56"/>
      <c r="GZ163" s="56"/>
      <c r="HA163" s="56"/>
      <c r="HB163" s="56"/>
      <c r="HC163" s="56"/>
      <c r="HD163" s="56"/>
      <c r="HE163" s="56"/>
      <c r="HF163" s="56"/>
      <c r="HG163" s="56"/>
      <c r="HH163" s="56"/>
      <c r="HI163" s="56"/>
      <c r="HJ163" s="56"/>
      <c r="HK163" s="56"/>
      <c r="HL163" s="56"/>
      <c r="HM163" s="56"/>
      <c r="HN163" s="56"/>
      <c r="HO163" s="56"/>
      <c r="HP163" s="56"/>
      <c r="HQ163" s="56"/>
      <c r="HR163" s="56"/>
      <c r="HS163" s="56"/>
      <c r="HT163" s="56"/>
      <c r="HU163" s="56"/>
      <c r="HV163" s="56"/>
      <c r="HW163" s="56"/>
      <c r="HX163" s="56"/>
      <c r="HY163" s="56"/>
      <c r="HZ163" s="56"/>
      <c r="IA163" s="56"/>
      <c r="IB163" s="56"/>
      <c r="IC163" s="56"/>
      <c r="ID163" s="56"/>
      <c r="IE163" s="56"/>
      <c r="IF163" s="56"/>
      <c r="IG163" s="56"/>
      <c r="IH163" s="56"/>
      <c r="II163" s="56"/>
      <c r="IJ163" s="56"/>
      <c r="IK163" s="56"/>
      <c r="IL163" s="56"/>
      <c r="IM163" s="56"/>
      <c r="IN163" s="56"/>
      <c r="IO163" s="56"/>
      <c r="IP163" s="56"/>
      <c r="IQ163" s="56"/>
    </row>
    <row r="164" s="33" customFormat="1" ht="11.25" customHeight="1" spans="1:251">
      <c r="A164" s="52"/>
      <c r="B164" s="53"/>
      <c r="C164" s="52"/>
      <c r="D164" s="52"/>
      <c r="E164" s="52"/>
      <c r="F164" s="52"/>
      <c r="G164" s="52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2"/>
      <c r="T164" s="52">
        <v>48</v>
      </c>
      <c r="U164" s="52" t="s">
        <v>280</v>
      </c>
      <c r="V164" s="52" t="s">
        <v>281</v>
      </c>
      <c r="W164" s="52" t="s">
        <v>282</v>
      </c>
      <c r="X164" s="52" t="s">
        <v>1</v>
      </c>
      <c r="Y164" s="52" t="s">
        <v>1</v>
      </c>
      <c r="Z164" s="52"/>
      <c r="AA164" s="52"/>
      <c r="AB164" s="52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  <c r="DS164" s="56"/>
      <c r="DT164" s="56"/>
      <c r="DU164" s="56"/>
      <c r="DV164" s="56"/>
      <c r="DW164" s="56"/>
      <c r="DX164" s="56"/>
      <c r="DY164" s="56"/>
      <c r="DZ164" s="56"/>
      <c r="EA164" s="56"/>
      <c r="EB164" s="56"/>
      <c r="EC164" s="56"/>
      <c r="ED164" s="56"/>
      <c r="EE164" s="56"/>
      <c r="EF164" s="56"/>
      <c r="EG164" s="56"/>
      <c r="EH164" s="56"/>
      <c r="EI164" s="56"/>
      <c r="EJ164" s="56"/>
      <c r="EK164" s="56"/>
      <c r="EL164" s="56"/>
      <c r="EM164" s="56"/>
      <c r="EN164" s="56"/>
      <c r="EO164" s="56"/>
      <c r="EP164" s="56"/>
      <c r="EQ164" s="56"/>
      <c r="ER164" s="56"/>
      <c r="ES164" s="56"/>
      <c r="ET164" s="56"/>
      <c r="EU164" s="56"/>
      <c r="EV164" s="56"/>
      <c r="EW164" s="56"/>
      <c r="EX164" s="56"/>
      <c r="EY164" s="56"/>
      <c r="EZ164" s="56"/>
      <c r="FA164" s="56"/>
      <c r="FB164" s="56"/>
      <c r="FC164" s="56"/>
      <c r="FD164" s="56"/>
      <c r="FE164" s="56"/>
      <c r="FF164" s="56"/>
      <c r="FG164" s="56"/>
      <c r="FH164" s="56"/>
      <c r="FI164" s="56"/>
      <c r="FJ164" s="56"/>
      <c r="FK164" s="56"/>
      <c r="FL164" s="56"/>
      <c r="FM164" s="56"/>
      <c r="FN164" s="56"/>
      <c r="FO164" s="56"/>
      <c r="FP164" s="56"/>
      <c r="FQ164" s="56"/>
      <c r="FR164" s="56"/>
      <c r="FS164" s="56"/>
      <c r="FT164" s="56"/>
      <c r="FU164" s="56"/>
      <c r="FV164" s="56"/>
      <c r="FW164" s="56"/>
      <c r="FX164" s="56"/>
      <c r="FY164" s="56"/>
      <c r="FZ164" s="56"/>
      <c r="GA164" s="56"/>
      <c r="GB164" s="56"/>
      <c r="GC164" s="56"/>
      <c r="GD164" s="56"/>
      <c r="GE164" s="56"/>
      <c r="GF164" s="56"/>
      <c r="GG164" s="56"/>
      <c r="GH164" s="56"/>
      <c r="GI164" s="56"/>
      <c r="GJ164" s="56"/>
      <c r="GK164" s="56"/>
      <c r="GL164" s="56"/>
      <c r="GM164" s="56"/>
      <c r="GN164" s="56"/>
      <c r="GO164" s="56"/>
      <c r="GP164" s="56"/>
      <c r="GQ164" s="56"/>
      <c r="GR164" s="56"/>
      <c r="GS164" s="56"/>
      <c r="GT164" s="56"/>
      <c r="GU164" s="56"/>
      <c r="GV164" s="56"/>
      <c r="GW164" s="56"/>
      <c r="GX164" s="56"/>
      <c r="GY164" s="56"/>
      <c r="GZ164" s="56"/>
      <c r="HA164" s="56"/>
      <c r="HB164" s="56"/>
      <c r="HC164" s="56"/>
      <c r="HD164" s="56"/>
      <c r="HE164" s="56"/>
      <c r="HF164" s="56"/>
      <c r="HG164" s="56"/>
      <c r="HH164" s="56"/>
      <c r="HI164" s="56"/>
      <c r="HJ164" s="56"/>
      <c r="HK164" s="56"/>
      <c r="HL164" s="56"/>
      <c r="HM164" s="56"/>
      <c r="HN164" s="56"/>
      <c r="HO164" s="56"/>
      <c r="HP164" s="56"/>
      <c r="HQ164" s="56"/>
      <c r="HR164" s="56"/>
      <c r="HS164" s="56"/>
      <c r="HT164" s="56"/>
      <c r="HU164" s="56"/>
      <c r="HV164" s="56"/>
      <c r="HW164" s="56"/>
      <c r="HX164" s="56"/>
      <c r="HY164" s="56"/>
      <c r="HZ164" s="56"/>
      <c r="IA164" s="56"/>
      <c r="IB164" s="56"/>
      <c r="IC164" s="56"/>
      <c r="ID164" s="56"/>
      <c r="IE164" s="56"/>
      <c r="IF164" s="56"/>
      <c r="IG164" s="56"/>
      <c r="IH164" s="56"/>
      <c r="II164" s="56"/>
      <c r="IJ164" s="56"/>
      <c r="IK164" s="56"/>
      <c r="IL164" s="56"/>
      <c r="IM164" s="56"/>
      <c r="IN164" s="56"/>
      <c r="IO164" s="56"/>
      <c r="IP164" s="56"/>
      <c r="IQ164" s="56"/>
    </row>
    <row r="165" s="33" customFormat="1" ht="11.25" customHeight="1" spans="1:251">
      <c r="A165" s="52"/>
      <c r="B165" s="53"/>
      <c r="C165" s="52"/>
      <c r="D165" s="52"/>
      <c r="E165" s="52"/>
      <c r="F165" s="52"/>
      <c r="G165" s="52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2"/>
      <c r="T165" s="52">
        <v>49</v>
      </c>
      <c r="U165" s="52" t="s">
        <v>283</v>
      </c>
      <c r="V165" s="52" t="s">
        <v>284</v>
      </c>
      <c r="W165" s="52" t="s">
        <v>1</v>
      </c>
      <c r="X165" s="52" t="s">
        <v>1</v>
      </c>
      <c r="Y165" s="52" t="s">
        <v>1</v>
      </c>
      <c r="Z165" s="52"/>
      <c r="AA165" s="52"/>
      <c r="AB165" s="52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  <c r="DS165" s="56"/>
      <c r="DT165" s="56"/>
      <c r="DU165" s="56"/>
      <c r="DV165" s="56"/>
      <c r="DW165" s="56"/>
      <c r="DX165" s="56"/>
      <c r="DY165" s="56"/>
      <c r="DZ165" s="56"/>
      <c r="EA165" s="56"/>
      <c r="EB165" s="56"/>
      <c r="EC165" s="56"/>
      <c r="ED165" s="56"/>
      <c r="EE165" s="56"/>
      <c r="EF165" s="56"/>
      <c r="EG165" s="56"/>
      <c r="EH165" s="56"/>
      <c r="EI165" s="56"/>
      <c r="EJ165" s="56"/>
      <c r="EK165" s="56"/>
      <c r="EL165" s="56"/>
      <c r="EM165" s="56"/>
      <c r="EN165" s="56"/>
      <c r="EO165" s="56"/>
      <c r="EP165" s="56"/>
      <c r="EQ165" s="56"/>
      <c r="ER165" s="56"/>
      <c r="ES165" s="56"/>
      <c r="ET165" s="56"/>
      <c r="EU165" s="56"/>
      <c r="EV165" s="56"/>
      <c r="EW165" s="56"/>
      <c r="EX165" s="56"/>
      <c r="EY165" s="56"/>
      <c r="EZ165" s="56"/>
      <c r="FA165" s="56"/>
      <c r="FB165" s="56"/>
      <c r="FC165" s="56"/>
      <c r="FD165" s="56"/>
      <c r="FE165" s="56"/>
      <c r="FF165" s="56"/>
      <c r="FG165" s="56"/>
      <c r="FH165" s="56"/>
      <c r="FI165" s="56"/>
      <c r="FJ165" s="56"/>
      <c r="FK165" s="56"/>
      <c r="FL165" s="56"/>
      <c r="FM165" s="56"/>
      <c r="FN165" s="56"/>
      <c r="FO165" s="56"/>
      <c r="FP165" s="56"/>
      <c r="FQ165" s="56"/>
      <c r="FR165" s="56"/>
      <c r="FS165" s="56"/>
      <c r="FT165" s="56"/>
      <c r="FU165" s="56"/>
      <c r="FV165" s="56"/>
      <c r="FW165" s="56"/>
      <c r="FX165" s="56"/>
      <c r="FY165" s="56"/>
      <c r="FZ165" s="56"/>
      <c r="GA165" s="56"/>
      <c r="GB165" s="56"/>
      <c r="GC165" s="56"/>
      <c r="GD165" s="56"/>
      <c r="GE165" s="56"/>
      <c r="GF165" s="56"/>
      <c r="GG165" s="56"/>
      <c r="GH165" s="56"/>
      <c r="GI165" s="56"/>
      <c r="GJ165" s="56"/>
      <c r="GK165" s="56"/>
      <c r="GL165" s="56"/>
      <c r="GM165" s="56"/>
      <c r="GN165" s="56"/>
      <c r="GO165" s="56"/>
      <c r="GP165" s="56"/>
      <c r="GQ165" s="56"/>
      <c r="GR165" s="56"/>
      <c r="GS165" s="56"/>
      <c r="GT165" s="56"/>
      <c r="GU165" s="56"/>
      <c r="GV165" s="56"/>
      <c r="GW165" s="56"/>
      <c r="GX165" s="56"/>
      <c r="GY165" s="56"/>
      <c r="GZ165" s="56"/>
      <c r="HA165" s="56"/>
      <c r="HB165" s="56"/>
      <c r="HC165" s="56"/>
      <c r="HD165" s="56"/>
      <c r="HE165" s="56"/>
      <c r="HF165" s="56"/>
      <c r="HG165" s="56"/>
      <c r="HH165" s="56"/>
      <c r="HI165" s="56"/>
      <c r="HJ165" s="56"/>
      <c r="HK165" s="56"/>
      <c r="HL165" s="56"/>
      <c r="HM165" s="56"/>
      <c r="HN165" s="56"/>
      <c r="HO165" s="56"/>
      <c r="HP165" s="56"/>
      <c r="HQ165" s="56"/>
      <c r="HR165" s="56"/>
      <c r="HS165" s="56"/>
      <c r="HT165" s="56"/>
      <c r="HU165" s="56"/>
      <c r="HV165" s="56"/>
      <c r="HW165" s="56"/>
      <c r="HX165" s="56"/>
      <c r="HY165" s="56"/>
      <c r="HZ165" s="56"/>
      <c r="IA165" s="56"/>
      <c r="IB165" s="56"/>
      <c r="IC165" s="56"/>
      <c r="ID165" s="56"/>
      <c r="IE165" s="56"/>
      <c r="IF165" s="56"/>
      <c r="IG165" s="56"/>
      <c r="IH165" s="56"/>
      <c r="II165" s="56"/>
      <c r="IJ165" s="56"/>
      <c r="IK165" s="56"/>
      <c r="IL165" s="56"/>
      <c r="IM165" s="56"/>
      <c r="IN165" s="56"/>
      <c r="IO165" s="56"/>
      <c r="IP165" s="56"/>
      <c r="IQ165" s="56"/>
    </row>
    <row r="166" s="33" customFormat="1" ht="11.25" customHeight="1" spans="1:251">
      <c r="A166" s="52"/>
      <c r="B166" s="53"/>
      <c r="C166" s="52"/>
      <c r="D166" s="52"/>
      <c r="E166" s="52"/>
      <c r="F166" s="52"/>
      <c r="G166" s="52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2"/>
      <c r="T166" s="52">
        <v>50</v>
      </c>
      <c r="U166" s="52" t="s">
        <v>285</v>
      </c>
      <c r="V166" s="52" t="s">
        <v>286</v>
      </c>
      <c r="W166" s="52" t="s">
        <v>287</v>
      </c>
      <c r="X166" s="52" t="s">
        <v>288</v>
      </c>
      <c r="Y166" s="52" t="s">
        <v>289</v>
      </c>
      <c r="Z166" s="52"/>
      <c r="AA166" s="52"/>
      <c r="AB166" s="52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  <c r="DS166" s="56"/>
      <c r="DT166" s="56"/>
      <c r="DU166" s="56"/>
      <c r="DV166" s="56"/>
      <c r="DW166" s="56"/>
      <c r="DX166" s="56"/>
      <c r="DY166" s="56"/>
      <c r="DZ166" s="56"/>
      <c r="EA166" s="56"/>
      <c r="EB166" s="56"/>
      <c r="EC166" s="56"/>
      <c r="ED166" s="56"/>
      <c r="EE166" s="56"/>
      <c r="EF166" s="56"/>
      <c r="EG166" s="56"/>
      <c r="EH166" s="56"/>
      <c r="EI166" s="56"/>
      <c r="EJ166" s="56"/>
      <c r="EK166" s="56"/>
      <c r="EL166" s="56"/>
      <c r="EM166" s="56"/>
      <c r="EN166" s="56"/>
      <c r="EO166" s="56"/>
      <c r="EP166" s="56"/>
      <c r="EQ166" s="56"/>
      <c r="ER166" s="56"/>
      <c r="ES166" s="56"/>
      <c r="ET166" s="56"/>
      <c r="EU166" s="56"/>
      <c r="EV166" s="56"/>
      <c r="EW166" s="56"/>
      <c r="EX166" s="56"/>
      <c r="EY166" s="56"/>
      <c r="EZ166" s="56"/>
      <c r="FA166" s="56"/>
      <c r="FB166" s="56"/>
      <c r="FC166" s="56"/>
      <c r="FD166" s="56"/>
      <c r="FE166" s="56"/>
      <c r="FF166" s="56"/>
      <c r="FG166" s="56"/>
      <c r="FH166" s="56"/>
      <c r="FI166" s="56"/>
      <c r="FJ166" s="56"/>
      <c r="FK166" s="56"/>
      <c r="FL166" s="56"/>
      <c r="FM166" s="56"/>
      <c r="FN166" s="56"/>
      <c r="FO166" s="56"/>
      <c r="FP166" s="56"/>
      <c r="FQ166" s="56"/>
      <c r="FR166" s="56"/>
      <c r="FS166" s="56"/>
      <c r="FT166" s="56"/>
      <c r="FU166" s="56"/>
      <c r="FV166" s="56"/>
      <c r="FW166" s="56"/>
      <c r="FX166" s="56"/>
      <c r="FY166" s="56"/>
      <c r="FZ166" s="56"/>
      <c r="GA166" s="56"/>
      <c r="GB166" s="56"/>
      <c r="GC166" s="56"/>
      <c r="GD166" s="56"/>
      <c r="GE166" s="56"/>
      <c r="GF166" s="56"/>
      <c r="GG166" s="56"/>
      <c r="GH166" s="56"/>
      <c r="GI166" s="56"/>
      <c r="GJ166" s="56"/>
      <c r="GK166" s="56"/>
      <c r="GL166" s="56"/>
      <c r="GM166" s="56"/>
      <c r="GN166" s="56"/>
      <c r="GO166" s="56"/>
      <c r="GP166" s="56"/>
      <c r="GQ166" s="56"/>
      <c r="GR166" s="56"/>
      <c r="GS166" s="56"/>
      <c r="GT166" s="56"/>
      <c r="GU166" s="56"/>
      <c r="GV166" s="56"/>
      <c r="GW166" s="56"/>
      <c r="GX166" s="56"/>
      <c r="GY166" s="56"/>
      <c r="GZ166" s="56"/>
      <c r="HA166" s="56"/>
      <c r="HB166" s="56"/>
      <c r="HC166" s="56"/>
      <c r="HD166" s="56"/>
      <c r="HE166" s="56"/>
      <c r="HF166" s="56"/>
      <c r="HG166" s="56"/>
      <c r="HH166" s="56"/>
      <c r="HI166" s="56"/>
      <c r="HJ166" s="56"/>
      <c r="HK166" s="56"/>
      <c r="HL166" s="56"/>
      <c r="HM166" s="56"/>
      <c r="HN166" s="56"/>
      <c r="HO166" s="56"/>
      <c r="HP166" s="56"/>
      <c r="HQ166" s="56"/>
      <c r="HR166" s="56"/>
      <c r="HS166" s="56"/>
      <c r="HT166" s="56"/>
      <c r="HU166" s="56"/>
      <c r="HV166" s="56"/>
      <c r="HW166" s="56"/>
      <c r="HX166" s="56"/>
      <c r="HY166" s="56"/>
      <c r="HZ166" s="56"/>
      <c r="IA166" s="56"/>
      <c r="IB166" s="56"/>
      <c r="IC166" s="56"/>
      <c r="ID166" s="56"/>
      <c r="IE166" s="56"/>
      <c r="IF166" s="56"/>
      <c r="IG166" s="56"/>
      <c r="IH166" s="56"/>
      <c r="II166" s="56"/>
      <c r="IJ166" s="56"/>
      <c r="IK166" s="56"/>
      <c r="IL166" s="56"/>
      <c r="IM166" s="56"/>
      <c r="IN166" s="56"/>
      <c r="IO166" s="56"/>
      <c r="IP166" s="56"/>
      <c r="IQ166" s="56"/>
    </row>
    <row r="167" s="33" customFormat="1" ht="11.25" customHeight="1" spans="1:251">
      <c r="A167" s="52"/>
      <c r="B167" s="53"/>
      <c r="C167" s="52"/>
      <c r="D167" s="52"/>
      <c r="E167" s="52"/>
      <c r="F167" s="52"/>
      <c r="G167" s="52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2"/>
      <c r="T167" s="52">
        <v>51</v>
      </c>
      <c r="U167" s="52" t="s">
        <v>290</v>
      </c>
      <c r="V167" s="52" t="s">
        <v>291</v>
      </c>
      <c r="W167" s="52" t="s">
        <v>292</v>
      </c>
      <c r="X167" s="52" t="s">
        <v>293</v>
      </c>
      <c r="Y167" s="52" t="s">
        <v>1</v>
      </c>
      <c r="Z167" s="52"/>
      <c r="AA167" s="52"/>
      <c r="AB167" s="52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  <c r="DS167" s="56"/>
      <c r="DT167" s="56"/>
      <c r="DU167" s="56"/>
      <c r="DV167" s="56"/>
      <c r="DW167" s="56"/>
      <c r="DX167" s="56"/>
      <c r="DY167" s="56"/>
      <c r="DZ167" s="56"/>
      <c r="EA167" s="56"/>
      <c r="EB167" s="56"/>
      <c r="EC167" s="56"/>
      <c r="ED167" s="56"/>
      <c r="EE167" s="56"/>
      <c r="EF167" s="56"/>
      <c r="EG167" s="56"/>
      <c r="EH167" s="56"/>
      <c r="EI167" s="56"/>
      <c r="EJ167" s="56"/>
      <c r="EK167" s="56"/>
      <c r="EL167" s="56"/>
      <c r="EM167" s="56"/>
      <c r="EN167" s="56"/>
      <c r="EO167" s="56"/>
      <c r="EP167" s="56"/>
      <c r="EQ167" s="56"/>
      <c r="ER167" s="56"/>
      <c r="ES167" s="56"/>
      <c r="ET167" s="56"/>
      <c r="EU167" s="56"/>
      <c r="EV167" s="56"/>
      <c r="EW167" s="56"/>
      <c r="EX167" s="56"/>
      <c r="EY167" s="56"/>
      <c r="EZ167" s="56"/>
      <c r="FA167" s="56"/>
      <c r="FB167" s="56"/>
      <c r="FC167" s="56"/>
      <c r="FD167" s="56"/>
      <c r="FE167" s="56"/>
      <c r="FF167" s="56"/>
      <c r="FG167" s="56"/>
      <c r="FH167" s="56"/>
      <c r="FI167" s="56"/>
      <c r="FJ167" s="56"/>
      <c r="FK167" s="56"/>
      <c r="FL167" s="56"/>
      <c r="FM167" s="56"/>
      <c r="FN167" s="56"/>
      <c r="FO167" s="56"/>
      <c r="FP167" s="56"/>
      <c r="FQ167" s="56"/>
      <c r="FR167" s="56"/>
      <c r="FS167" s="56"/>
      <c r="FT167" s="56"/>
      <c r="FU167" s="56"/>
      <c r="FV167" s="56"/>
      <c r="FW167" s="56"/>
      <c r="FX167" s="56"/>
      <c r="FY167" s="56"/>
      <c r="FZ167" s="56"/>
      <c r="GA167" s="56"/>
      <c r="GB167" s="56"/>
      <c r="GC167" s="56"/>
      <c r="GD167" s="56"/>
      <c r="GE167" s="56"/>
      <c r="GF167" s="56"/>
      <c r="GG167" s="56"/>
      <c r="GH167" s="56"/>
      <c r="GI167" s="56"/>
      <c r="GJ167" s="56"/>
      <c r="GK167" s="56"/>
      <c r="GL167" s="56"/>
      <c r="GM167" s="56"/>
      <c r="GN167" s="56"/>
      <c r="GO167" s="56"/>
      <c r="GP167" s="56"/>
      <c r="GQ167" s="56"/>
      <c r="GR167" s="56"/>
      <c r="GS167" s="56"/>
      <c r="GT167" s="56"/>
      <c r="GU167" s="56"/>
      <c r="GV167" s="56"/>
      <c r="GW167" s="56"/>
      <c r="GX167" s="56"/>
      <c r="GY167" s="56"/>
      <c r="GZ167" s="56"/>
      <c r="HA167" s="56"/>
      <c r="HB167" s="56"/>
      <c r="HC167" s="56"/>
      <c r="HD167" s="56"/>
      <c r="HE167" s="56"/>
      <c r="HF167" s="56"/>
      <c r="HG167" s="56"/>
      <c r="HH167" s="56"/>
      <c r="HI167" s="56"/>
      <c r="HJ167" s="56"/>
      <c r="HK167" s="56"/>
      <c r="HL167" s="56"/>
      <c r="HM167" s="56"/>
      <c r="HN167" s="56"/>
      <c r="HO167" s="56"/>
      <c r="HP167" s="56"/>
      <c r="HQ167" s="56"/>
      <c r="HR167" s="56"/>
      <c r="HS167" s="56"/>
      <c r="HT167" s="56"/>
      <c r="HU167" s="56"/>
      <c r="HV167" s="56"/>
      <c r="HW167" s="56"/>
      <c r="HX167" s="56"/>
      <c r="HY167" s="56"/>
      <c r="HZ167" s="56"/>
      <c r="IA167" s="56"/>
      <c r="IB167" s="56"/>
      <c r="IC167" s="56"/>
      <c r="ID167" s="56"/>
      <c r="IE167" s="56"/>
      <c r="IF167" s="56"/>
      <c r="IG167" s="56"/>
      <c r="IH167" s="56"/>
      <c r="II167" s="56"/>
      <c r="IJ167" s="56"/>
      <c r="IK167" s="56"/>
      <c r="IL167" s="56"/>
      <c r="IM167" s="56"/>
      <c r="IN167" s="56"/>
      <c r="IO167" s="56"/>
      <c r="IP167" s="56"/>
      <c r="IQ167" s="56"/>
    </row>
    <row r="168" s="33" customFormat="1" ht="11.25" customHeight="1" spans="1:251">
      <c r="A168" s="52"/>
      <c r="B168" s="53"/>
      <c r="C168" s="52"/>
      <c r="D168" s="52"/>
      <c r="E168" s="52"/>
      <c r="F168" s="52"/>
      <c r="G168" s="52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2"/>
      <c r="T168" s="52">
        <v>52</v>
      </c>
      <c r="U168" s="52" t="s">
        <v>294</v>
      </c>
      <c r="V168" s="52" t="s">
        <v>295</v>
      </c>
      <c r="W168" s="52" t="s">
        <v>296</v>
      </c>
      <c r="X168" s="52" t="s">
        <v>297</v>
      </c>
      <c r="Y168" s="52" t="s">
        <v>298</v>
      </c>
      <c r="Z168" s="52"/>
      <c r="AA168" s="52"/>
      <c r="AB168" s="52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</row>
    <row r="169" s="33" customFormat="1" ht="11.25" customHeight="1" spans="1:251">
      <c r="A169" s="52"/>
      <c r="B169" s="53"/>
      <c r="C169" s="52"/>
      <c r="D169" s="52"/>
      <c r="E169" s="52"/>
      <c r="F169" s="52"/>
      <c r="G169" s="52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2"/>
      <c r="T169" s="52">
        <v>53</v>
      </c>
      <c r="U169" s="52" t="s">
        <v>299</v>
      </c>
      <c r="V169" s="52" t="s">
        <v>300</v>
      </c>
      <c r="W169" s="52" t="s">
        <v>301</v>
      </c>
      <c r="X169" s="52" t="s">
        <v>302</v>
      </c>
      <c r="Y169" s="52" t="s">
        <v>303</v>
      </c>
      <c r="Z169" s="52"/>
      <c r="AA169" s="52"/>
      <c r="AB169" s="52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</row>
    <row r="170" s="33" customFormat="1" ht="11.25" customHeight="1" spans="1:251">
      <c r="A170" s="52"/>
      <c r="B170" s="53"/>
      <c r="C170" s="52"/>
      <c r="D170" s="52"/>
      <c r="E170" s="52"/>
      <c r="F170" s="52"/>
      <c r="G170" s="52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2"/>
      <c r="T170" s="52">
        <v>54</v>
      </c>
      <c r="U170" s="52" t="s">
        <v>304</v>
      </c>
      <c r="V170" s="52" t="s">
        <v>305</v>
      </c>
      <c r="W170" s="52" t="s">
        <v>306</v>
      </c>
      <c r="X170" s="52" t="s">
        <v>1</v>
      </c>
      <c r="Y170" s="52" t="s">
        <v>1</v>
      </c>
      <c r="Z170" s="52"/>
      <c r="AA170" s="52"/>
      <c r="AB170" s="52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</row>
    <row r="171" s="33" customFormat="1" ht="11.25" customHeight="1" spans="1:251">
      <c r="A171" s="52"/>
      <c r="B171" s="53"/>
      <c r="C171" s="52"/>
      <c r="D171" s="52"/>
      <c r="E171" s="52"/>
      <c r="F171" s="52"/>
      <c r="G171" s="52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2"/>
      <c r="T171" s="52">
        <v>55</v>
      </c>
      <c r="U171" s="52" t="s">
        <v>307</v>
      </c>
      <c r="V171" s="52" t="s">
        <v>308</v>
      </c>
      <c r="W171" s="52" t="s">
        <v>309</v>
      </c>
      <c r="X171" s="52" t="s">
        <v>1</v>
      </c>
      <c r="Y171" s="52" t="s">
        <v>1</v>
      </c>
      <c r="Z171" s="52"/>
      <c r="AA171" s="52"/>
      <c r="AB171" s="52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</row>
    <row r="172" s="33" customFormat="1" ht="11.25" customHeight="1" spans="1:251">
      <c r="A172" s="52"/>
      <c r="B172" s="53"/>
      <c r="C172" s="52"/>
      <c r="D172" s="52"/>
      <c r="E172" s="52"/>
      <c r="F172" s="52"/>
      <c r="G172" s="52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2"/>
      <c r="T172" s="52">
        <v>56</v>
      </c>
      <c r="U172" s="52" t="s">
        <v>310</v>
      </c>
      <c r="V172" s="52" t="s">
        <v>311</v>
      </c>
      <c r="W172" s="52" t="s">
        <v>312</v>
      </c>
      <c r="X172" s="52" t="s">
        <v>313</v>
      </c>
      <c r="Y172" s="52" t="s">
        <v>314</v>
      </c>
      <c r="Z172" s="52"/>
      <c r="AA172" s="52"/>
      <c r="AB172" s="52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</row>
    <row r="173" s="33" customFormat="1" ht="11.25" customHeight="1" spans="1:251">
      <c r="A173" s="52"/>
      <c r="B173" s="53"/>
      <c r="C173" s="52"/>
      <c r="D173" s="52"/>
      <c r="E173" s="52"/>
      <c r="F173" s="52"/>
      <c r="G173" s="52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2"/>
      <c r="T173" s="52">
        <v>57</v>
      </c>
      <c r="U173" s="52" t="s">
        <v>315</v>
      </c>
      <c r="V173" s="52" t="s">
        <v>316</v>
      </c>
      <c r="W173" s="52" t="s">
        <v>317</v>
      </c>
      <c r="X173" s="52" t="s">
        <v>318</v>
      </c>
      <c r="Y173" s="52" t="s">
        <v>1</v>
      </c>
      <c r="Z173" s="52"/>
      <c r="AA173" s="52"/>
      <c r="AB173" s="52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56"/>
      <c r="DX173" s="56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56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</row>
    <row r="174" s="33" customFormat="1" ht="11.25" customHeight="1" spans="1:251">
      <c r="A174" s="52"/>
      <c r="B174" s="53"/>
      <c r="C174" s="52"/>
      <c r="D174" s="52"/>
      <c r="E174" s="52"/>
      <c r="F174" s="52"/>
      <c r="G174" s="52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2"/>
      <c r="T174" s="52">
        <v>58</v>
      </c>
      <c r="U174" s="52" t="s">
        <v>319</v>
      </c>
      <c r="V174" s="52" t="s">
        <v>320</v>
      </c>
      <c r="W174" s="52" t="s">
        <v>1</v>
      </c>
      <c r="X174" s="52" t="s">
        <v>1</v>
      </c>
      <c r="Y174" s="52" t="s">
        <v>1</v>
      </c>
      <c r="Z174" s="52"/>
      <c r="AA174" s="52"/>
      <c r="AB174" s="52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56"/>
      <c r="DX174" s="56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6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</row>
    <row r="175" s="33" customFormat="1" ht="11.25" customHeight="1" spans="1:251">
      <c r="A175" s="52"/>
      <c r="B175" s="53"/>
      <c r="C175" s="52"/>
      <c r="D175" s="52"/>
      <c r="E175" s="52"/>
      <c r="F175" s="52"/>
      <c r="G175" s="52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2"/>
      <c r="T175" s="52">
        <v>59</v>
      </c>
      <c r="U175" s="52" t="s">
        <v>321</v>
      </c>
      <c r="V175" s="52" t="s">
        <v>322</v>
      </c>
      <c r="W175" s="52" t="s">
        <v>1</v>
      </c>
      <c r="X175" s="52" t="s">
        <v>1</v>
      </c>
      <c r="Y175" s="52" t="s">
        <v>1</v>
      </c>
      <c r="Z175" s="52"/>
      <c r="AA175" s="52"/>
      <c r="AB175" s="52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6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</row>
    <row r="176" s="33" customFormat="1" ht="11.25" customHeight="1" spans="1:251">
      <c r="A176" s="52"/>
      <c r="B176" s="53"/>
      <c r="C176" s="52"/>
      <c r="D176" s="52"/>
      <c r="E176" s="52"/>
      <c r="F176" s="52"/>
      <c r="G176" s="52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2"/>
      <c r="T176" s="52">
        <v>60</v>
      </c>
      <c r="U176" s="52" t="s">
        <v>323</v>
      </c>
      <c r="V176" s="52" t="s">
        <v>324</v>
      </c>
      <c r="W176" s="52" t="s">
        <v>325</v>
      </c>
      <c r="X176" s="52" t="s">
        <v>1</v>
      </c>
      <c r="Y176" s="52" t="s">
        <v>1</v>
      </c>
      <c r="Z176" s="52"/>
      <c r="AA176" s="52"/>
      <c r="AB176" s="52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</row>
    <row r="177" s="33" customFormat="1" ht="11.25" customHeight="1" spans="1:251">
      <c r="A177" s="52"/>
      <c r="B177" s="53"/>
      <c r="C177" s="52"/>
      <c r="D177" s="52"/>
      <c r="E177" s="52"/>
      <c r="F177" s="52"/>
      <c r="G177" s="52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2"/>
      <c r="T177" s="52">
        <v>61</v>
      </c>
      <c r="U177" s="52" t="s">
        <v>326</v>
      </c>
      <c r="V177" s="52" t="s">
        <v>327</v>
      </c>
      <c r="W177" s="52" t="s">
        <v>328</v>
      </c>
      <c r="X177" s="52" t="s">
        <v>329</v>
      </c>
      <c r="Y177" s="52" t="s">
        <v>330</v>
      </c>
      <c r="Z177" s="52"/>
      <c r="AA177" s="52"/>
      <c r="AB177" s="52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</row>
    <row r="178" s="33" customFormat="1" ht="11.25" customHeight="1" spans="1:251">
      <c r="A178" s="52"/>
      <c r="B178" s="53"/>
      <c r="C178" s="52"/>
      <c r="D178" s="52"/>
      <c r="E178" s="52"/>
      <c r="F178" s="52"/>
      <c r="G178" s="52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2"/>
      <c r="T178" s="52">
        <v>62</v>
      </c>
      <c r="U178" s="52" t="s">
        <v>331</v>
      </c>
      <c r="V178" s="52" t="s">
        <v>332</v>
      </c>
      <c r="W178" s="52" t="s">
        <v>333</v>
      </c>
      <c r="X178" s="52" t="s">
        <v>334</v>
      </c>
      <c r="Y178" s="52" t="s">
        <v>1</v>
      </c>
      <c r="Z178" s="52"/>
      <c r="AA178" s="52"/>
      <c r="AB178" s="52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</row>
    <row r="179" s="33" customFormat="1" ht="11.25" customHeight="1" spans="1:251">
      <c r="A179" s="52"/>
      <c r="B179" s="53"/>
      <c r="C179" s="52"/>
      <c r="D179" s="52"/>
      <c r="E179" s="52"/>
      <c r="F179" s="52"/>
      <c r="G179" s="52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2"/>
      <c r="T179" s="52">
        <v>63</v>
      </c>
      <c r="U179" s="52" t="s">
        <v>335</v>
      </c>
      <c r="V179" s="52" t="s">
        <v>336</v>
      </c>
      <c r="W179" s="52" t="s">
        <v>1</v>
      </c>
      <c r="X179" s="52" t="s">
        <v>1</v>
      </c>
      <c r="Y179" s="52" t="s">
        <v>1</v>
      </c>
      <c r="Z179" s="52"/>
      <c r="AA179" s="52"/>
      <c r="AB179" s="52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56"/>
      <c r="DX179" s="56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56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</row>
    <row r="180" s="33" customFormat="1" ht="11.25" customHeight="1" spans="1:251">
      <c r="A180" s="52"/>
      <c r="B180" s="53"/>
      <c r="C180" s="52"/>
      <c r="D180" s="52"/>
      <c r="E180" s="52"/>
      <c r="F180" s="52"/>
      <c r="G180" s="52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2"/>
      <c r="T180" s="52">
        <v>64</v>
      </c>
      <c r="U180" s="52" t="s">
        <v>337</v>
      </c>
      <c r="V180" s="52" t="s">
        <v>338</v>
      </c>
      <c r="W180" s="52" t="s">
        <v>339</v>
      </c>
      <c r="X180" s="52" t="s">
        <v>340</v>
      </c>
      <c r="Y180" s="52" t="s">
        <v>341</v>
      </c>
      <c r="Z180" s="52"/>
      <c r="AA180" s="52"/>
      <c r="AB180" s="52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56"/>
      <c r="DX180" s="56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56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</row>
    <row r="181" s="33" customFormat="1" ht="11.25" customHeight="1" spans="1:251">
      <c r="A181" s="52"/>
      <c r="B181" s="53"/>
      <c r="C181" s="52"/>
      <c r="D181" s="52"/>
      <c r="E181" s="52"/>
      <c r="F181" s="52"/>
      <c r="G181" s="52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2"/>
      <c r="T181" s="52">
        <v>65</v>
      </c>
      <c r="U181" s="52" t="s">
        <v>342</v>
      </c>
      <c r="V181" s="52" t="s">
        <v>343</v>
      </c>
      <c r="W181" s="52" t="s">
        <v>344</v>
      </c>
      <c r="X181" s="52" t="s">
        <v>345</v>
      </c>
      <c r="Y181" s="52" t="s">
        <v>1</v>
      </c>
      <c r="Z181" s="52"/>
      <c r="AA181" s="52"/>
      <c r="AB181" s="52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6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</row>
    <row r="182" s="33" customFormat="1" ht="11.25" customHeight="1" spans="1:251">
      <c r="A182" s="52"/>
      <c r="B182" s="53"/>
      <c r="C182" s="52"/>
      <c r="D182" s="52"/>
      <c r="E182" s="52"/>
      <c r="F182" s="52"/>
      <c r="G182" s="52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2"/>
      <c r="T182" s="52">
        <v>66</v>
      </c>
      <c r="U182" s="52" t="s">
        <v>346</v>
      </c>
      <c r="V182" s="52" t="s">
        <v>347</v>
      </c>
      <c r="W182" s="52" t="s">
        <v>348</v>
      </c>
      <c r="X182" s="52" t="s">
        <v>349</v>
      </c>
      <c r="Y182" s="52" t="s">
        <v>1</v>
      </c>
      <c r="Z182" s="52"/>
      <c r="AA182" s="52"/>
      <c r="AB182" s="52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56"/>
      <c r="DX182" s="56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6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</row>
    <row r="183" s="33" customFormat="1" ht="11.25" customHeight="1" spans="1:251">
      <c r="A183" s="52"/>
      <c r="B183" s="53"/>
      <c r="C183" s="52"/>
      <c r="D183" s="52"/>
      <c r="E183" s="52"/>
      <c r="F183" s="52"/>
      <c r="G183" s="52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2"/>
      <c r="T183" s="52">
        <v>67</v>
      </c>
      <c r="U183" s="52" t="s">
        <v>350</v>
      </c>
      <c r="V183" s="52" t="s">
        <v>351</v>
      </c>
      <c r="W183" s="52" t="s">
        <v>352</v>
      </c>
      <c r="X183" s="52" t="s">
        <v>353</v>
      </c>
      <c r="Y183" s="52" t="s">
        <v>354</v>
      </c>
      <c r="Z183" s="52"/>
      <c r="AA183" s="52"/>
      <c r="AB183" s="52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56"/>
      <c r="DX183" s="56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6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</row>
    <row r="184" s="33" customFormat="1" ht="11.25" customHeight="1" spans="1:251">
      <c r="A184" s="52"/>
      <c r="B184" s="53"/>
      <c r="C184" s="52"/>
      <c r="D184" s="52"/>
      <c r="E184" s="52"/>
      <c r="F184" s="52"/>
      <c r="G184" s="52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2"/>
      <c r="T184" s="52">
        <v>68</v>
      </c>
      <c r="U184" s="52" t="s">
        <v>355</v>
      </c>
      <c r="V184" s="52" t="s">
        <v>356</v>
      </c>
      <c r="W184" s="52" t="s">
        <v>357</v>
      </c>
      <c r="X184" s="52" t="s">
        <v>358</v>
      </c>
      <c r="Y184" s="52" t="s">
        <v>359</v>
      </c>
      <c r="Z184" s="52"/>
      <c r="AA184" s="52"/>
      <c r="AB184" s="52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56"/>
      <c r="DX184" s="56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6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</row>
    <row r="185" s="33" customFormat="1" ht="11.25" customHeight="1" spans="1:251">
      <c r="A185" s="52"/>
      <c r="B185" s="53"/>
      <c r="C185" s="52"/>
      <c r="D185" s="52"/>
      <c r="E185" s="52"/>
      <c r="F185" s="52"/>
      <c r="G185" s="52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2"/>
      <c r="T185" s="52">
        <v>69</v>
      </c>
      <c r="U185" s="52" t="s">
        <v>360</v>
      </c>
      <c r="V185" s="52" t="s">
        <v>361</v>
      </c>
      <c r="W185" s="52" t="s">
        <v>362</v>
      </c>
      <c r="X185" s="52" t="s">
        <v>1</v>
      </c>
      <c r="Y185" s="52" t="s">
        <v>1</v>
      </c>
      <c r="Z185" s="52"/>
      <c r="AA185" s="52"/>
      <c r="AB185" s="52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56"/>
      <c r="DX185" s="56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6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</row>
    <row r="186" s="33" customFormat="1" ht="11.25" customHeight="1" spans="1:251">
      <c r="A186" s="52"/>
      <c r="B186" s="53"/>
      <c r="C186" s="52"/>
      <c r="D186" s="52"/>
      <c r="E186" s="52"/>
      <c r="F186" s="52"/>
      <c r="G186" s="52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2"/>
      <c r="T186" s="52">
        <v>70</v>
      </c>
      <c r="U186" s="52" t="s">
        <v>363</v>
      </c>
      <c r="V186" s="52" t="s">
        <v>364</v>
      </c>
      <c r="W186" s="52" t="s">
        <v>365</v>
      </c>
      <c r="X186" s="52" t="s">
        <v>366</v>
      </c>
      <c r="Y186" s="52" t="s">
        <v>367</v>
      </c>
      <c r="Z186" s="52"/>
      <c r="AA186" s="52"/>
      <c r="AB186" s="52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56"/>
      <c r="DX186" s="56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56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</row>
    <row r="187" s="33" customFormat="1" ht="11.25" customHeight="1" spans="1:251">
      <c r="A187" s="52"/>
      <c r="B187" s="53"/>
      <c r="C187" s="52"/>
      <c r="D187" s="52"/>
      <c r="E187" s="52"/>
      <c r="F187" s="52"/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2"/>
      <c r="T187" s="52">
        <v>71</v>
      </c>
      <c r="U187" s="52" t="s">
        <v>368</v>
      </c>
      <c r="V187" s="52" t="s">
        <v>369</v>
      </c>
      <c r="W187" s="52" t="s">
        <v>370</v>
      </c>
      <c r="X187" s="52" t="s">
        <v>371</v>
      </c>
      <c r="Y187" s="52" t="s">
        <v>1</v>
      </c>
      <c r="Z187" s="52"/>
      <c r="AA187" s="52"/>
      <c r="AB187" s="52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56"/>
      <c r="DX187" s="56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6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</row>
    <row r="188" s="33" customFormat="1" ht="11.25" customHeight="1" spans="1:251">
      <c r="A188" s="52"/>
      <c r="B188" s="53"/>
      <c r="C188" s="52"/>
      <c r="D188" s="52"/>
      <c r="E188" s="52"/>
      <c r="F188" s="52"/>
      <c r="G188" s="52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2"/>
      <c r="T188" s="52">
        <v>72</v>
      </c>
      <c r="U188" s="52" t="s">
        <v>372</v>
      </c>
      <c r="V188" s="52" t="s">
        <v>373</v>
      </c>
      <c r="W188" s="52" t="s">
        <v>374</v>
      </c>
      <c r="X188" s="52" t="s">
        <v>1</v>
      </c>
      <c r="Y188" s="52" t="s">
        <v>1</v>
      </c>
      <c r="Z188" s="52"/>
      <c r="AA188" s="52"/>
      <c r="AB188" s="52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56"/>
      <c r="DX188" s="56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56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</row>
    <row r="189" s="33" customFormat="1" ht="11.25" customHeight="1" spans="1:251">
      <c r="A189" s="52"/>
      <c r="B189" s="53"/>
      <c r="C189" s="52"/>
      <c r="D189" s="52"/>
      <c r="E189" s="52"/>
      <c r="F189" s="52"/>
      <c r="G189" s="52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2"/>
      <c r="T189" s="52">
        <v>73</v>
      </c>
      <c r="U189" s="52" t="s">
        <v>375</v>
      </c>
      <c r="V189" s="52" t="s">
        <v>376</v>
      </c>
      <c r="W189" s="52" t="s">
        <v>377</v>
      </c>
      <c r="X189" s="52" t="s">
        <v>1</v>
      </c>
      <c r="Y189" s="52" t="s">
        <v>1</v>
      </c>
      <c r="Z189" s="52"/>
      <c r="AA189" s="52"/>
      <c r="AB189" s="52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56"/>
      <c r="DX189" s="56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56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</row>
    <row r="190" s="33" customFormat="1" ht="11.25" customHeight="1" spans="1:251">
      <c r="A190" s="52"/>
      <c r="B190" s="53"/>
      <c r="C190" s="52"/>
      <c r="D190" s="52"/>
      <c r="E190" s="52"/>
      <c r="F190" s="52"/>
      <c r="G190" s="52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2"/>
      <c r="T190" s="52">
        <v>74</v>
      </c>
      <c r="U190" s="52" t="s">
        <v>378</v>
      </c>
      <c r="V190" s="52" t="s">
        <v>379</v>
      </c>
      <c r="W190" s="52" t="s">
        <v>380</v>
      </c>
      <c r="X190" s="52" t="s">
        <v>381</v>
      </c>
      <c r="Y190" s="52" t="s">
        <v>1</v>
      </c>
      <c r="Z190" s="52"/>
      <c r="AA190" s="52"/>
      <c r="AB190" s="52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56"/>
      <c r="DX190" s="56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6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</row>
    <row r="191" s="33" customFormat="1" ht="11.25" customHeight="1" spans="1:251">
      <c r="A191" s="52"/>
      <c r="B191" s="53"/>
      <c r="C191" s="52"/>
      <c r="D191" s="52"/>
      <c r="E191" s="52"/>
      <c r="F191" s="52"/>
      <c r="G191" s="52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2"/>
      <c r="T191" s="52">
        <v>75</v>
      </c>
      <c r="U191" s="52" t="s">
        <v>382</v>
      </c>
      <c r="V191" s="52" t="s">
        <v>383</v>
      </c>
      <c r="W191" s="52" t="s">
        <v>384</v>
      </c>
      <c r="X191" s="52" t="s">
        <v>385</v>
      </c>
      <c r="Y191" s="52" t="s">
        <v>386</v>
      </c>
      <c r="Z191" s="52"/>
      <c r="AA191" s="52"/>
      <c r="AB191" s="52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56"/>
      <c r="DX191" s="56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6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</row>
    <row r="192" s="33" customFormat="1" ht="11.25" customHeight="1" spans="1:251">
      <c r="A192" s="52"/>
      <c r="B192" s="53"/>
      <c r="C192" s="52"/>
      <c r="D192" s="52"/>
      <c r="E192" s="52"/>
      <c r="F192" s="52"/>
      <c r="G192" s="52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2"/>
      <c r="T192" s="52">
        <v>76</v>
      </c>
      <c r="U192" s="52" t="s">
        <v>387</v>
      </c>
      <c r="V192" s="52" t="s">
        <v>388</v>
      </c>
      <c r="W192" s="52" t="s">
        <v>389</v>
      </c>
      <c r="X192" s="52" t="s">
        <v>1</v>
      </c>
      <c r="Y192" s="52" t="s">
        <v>1</v>
      </c>
      <c r="Z192" s="52"/>
      <c r="AA192" s="52"/>
      <c r="AB192" s="52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56"/>
      <c r="DX192" s="56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6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</row>
    <row r="193" s="33" customFormat="1" ht="11.25" customHeight="1" spans="1:251">
      <c r="A193" s="52"/>
      <c r="B193" s="53"/>
      <c r="C193" s="52"/>
      <c r="D193" s="52"/>
      <c r="E193" s="52"/>
      <c r="F193" s="52"/>
      <c r="G193" s="52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2"/>
      <c r="T193" s="52">
        <v>77</v>
      </c>
      <c r="U193" s="52" t="s">
        <v>390</v>
      </c>
      <c r="V193" s="52" t="s">
        <v>391</v>
      </c>
      <c r="W193" s="52" t="s">
        <v>392</v>
      </c>
      <c r="X193" s="52" t="s">
        <v>1</v>
      </c>
      <c r="Y193" s="52" t="s">
        <v>1</v>
      </c>
      <c r="Z193" s="52"/>
      <c r="AA193" s="52"/>
      <c r="AB193" s="52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56"/>
      <c r="DX193" s="56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6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</row>
    <row r="194" s="33" customFormat="1" ht="11.25" customHeight="1" spans="1:251">
      <c r="A194" s="52"/>
      <c r="B194" s="53"/>
      <c r="C194" s="52"/>
      <c r="D194" s="52"/>
      <c r="E194" s="52"/>
      <c r="F194" s="52"/>
      <c r="G194" s="52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2"/>
      <c r="T194" s="52">
        <v>78</v>
      </c>
      <c r="U194" s="52" t="s">
        <v>393</v>
      </c>
      <c r="V194" s="52" t="s">
        <v>394</v>
      </c>
      <c r="W194" s="52" t="s">
        <v>395</v>
      </c>
      <c r="X194" s="52" t="s">
        <v>396</v>
      </c>
      <c r="Y194" s="52" t="s">
        <v>1</v>
      </c>
      <c r="Z194" s="52"/>
      <c r="AA194" s="52"/>
      <c r="AB194" s="52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56"/>
      <c r="DX194" s="56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6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</row>
    <row r="195" s="33" customFormat="1" ht="11.25" customHeight="1" spans="1:251">
      <c r="A195" s="52"/>
      <c r="B195" s="53"/>
      <c r="C195" s="52"/>
      <c r="D195" s="52"/>
      <c r="E195" s="52"/>
      <c r="F195" s="52"/>
      <c r="G195" s="52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2"/>
      <c r="T195" s="52">
        <v>79</v>
      </c>
      <c r="U195" s="52" t="s">
        <v>397</v>
      </c>
      <c r="V195" s="52" t="s">
        <v>398</v>
      </c>
      <c r="W195" s="52" t="s">
        <v>399</v>
      </c>
      <c r="X195" s="52" t="s">
        <v>400</v>
      </c>
      <c r="Y195" s="52" t="s">
        <v>401</v>
      </c>
      <c r="Z195" s="52"/>
      <c r="AA195" s="52"/>
      <c r="AB195" s="52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56"/>
      <c r="DX195" s="56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6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</row>
    <row r="196" s="33" customFormat="1" ht="11.25" customHeight="1" spans="1:251">
      <c r="A196" s="52"/>
      <c r="B196" s="53"/>
      <c r="C196" s="52"/>
      <c r="D196" s="52"/>
      <c r="E196" s="52"/>
      <c r="F196" s="52"/>
      <c r="G196" s="52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2"/>
      <c r="T196" s="52">
        <v>80</v>
      </c>
      <c r="U196" s="52" t="s">
        <v>402</v>
      </c>
      <c r="V196" s="52" t="s">
        <v>403</v>
      </c>
      <c r="W196" s="52" t="s">
        <v>404</v>
      </c>
      <c r="X196" s="52" t="s">
        <v>405</v>
      </c>
      <c r="Y196" s="52" t="s">
        <v>1</v>
      </c>
      <c r="Z196" s="52"/>
      <c r="AA196" s="52"/>
      <c r="AB196" s="52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56"/>
      <c r="DX196" s="56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6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</row>
    <row r="197" s="33" customFormat="1" ht="11.25" customHeight="1" spans="1:251">
      <c r="A197" s="52"/>
      <c r="B197" s="53"/>
      <c r="C197" s="52"/>
      <c r="D197" s="52"/>
      <c r="E197" s="52"/>
      <c r="F197" s="52"/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2"/>
      <c r="T197" s="52">
        <v>81</v>
      </c>
      <c r="U197" s="52" t="s">
        <v>406</v>
      </c>
      <c r="V197" s="52" t="s">
        <v>407</v>
      </c>
      <c r="W197" s="52" t="s">
        <v>408</v>
      </c>
      <c r="X197" s="52" t="s">
        <v>409</v>
      </c>
      <c r="Y197" s="52" t="s">
        <v>1</v>
      </c>
      <c r="Z197" s="52"/>
      <c r="AA197" s="52"/>
      <c r="AB197" s="52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56"/>
      <c r="DX197" s="56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6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</row>
    <row r="198" s="33" customFormat="1" ht="11.25" customHeight="1" spans="1:251">
      <c r="A198" s="52"/>
      <c r="B198" s="53"/>
      <c r="C198" s="52"/>
      <c r="D198" s="52"/>
      <c r="E198" s="52"/>
      <c r="F198" s="52"/>
      <c r="G198" s="52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2"/>
      <c r="T198" s="52">
        <v>82</v>
      </c>
      <c r="U198" s="52" t="s">
        <v>410</v>
      </c>
      <c r="V198" s="52" t="s">
        <v>411</v>
      </c>
      <c r="W198" s="52" t="s">
        <v>412</v>
      </c>
      <c r="X198" s="52" t="s">
        <v>1</v>
      </c>
      <c r="Y198" s="52" t="s">
        <v>1</v>
      </c>
      <c r="Z198" s="52"/>
      <c r="AA198" s="52"/>
      <c r="AB198" s="52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56"/>
      <c r="DX198" s="56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6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</row>
    <row r="199" s="33" customFormat="1" ht="11.25" customHeight="1" spans="1:251">
      <c r="A199" s="52"/>
      <c r="B199" s="53"/>
      <c r="C199" s="52"/>
      <c r="D199" s="52"/>
      <c r="E199" s="52"/>
      <c r="F199" s="52"/>
      <c r="G199" s="52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2"/>
      <c r="T199" s="52">
        <v>83</v>
      </c>
      <c r="U199" s="52" t="s">
        <v>413</v>
      </c>
      <c r="V199" s="52" t="s">
        <v>414</v>
      </c>
      <c r="W199" s="52" t="s">
        <v>415</v>
      </c>
      <c r="X199" s="52" t="s">
        <v>416</v>
      </c>
      <c r="Y199" s="52" t="s">
        <v>1</v>
      </c>
      <c r="Z199" s="52"/>
      <c r="AA199" s="52"/>
      <c r="AB199" s="52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56"/>
      <c r="DX199" s="56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6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</row>
    <row r="200" s="33" customFormat="1" ht="11.25" customHeight="1" spans="1:251">
      <c r="A200" s="52"/>
      <c r="B200" s="53"/>
      <c r="C200" s="52"/>
      <c r="D200" s="52"/>
      <c r="E200" s="52"/>
      <c r="F200" s="52"/>
      <c r="G200" s="52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2"/>
      <c r="T200" s="52">
        <v>84</v>
      </c>
      <c r="U200" s="52" t="s">
        <v>417</v>
      </c>
      <c r="V200" s="52" t="s">
        <v>418</v>
      </c>
      <c r="W200" s="52" t="s">
        <v>419</v>
      </c>
      <c r="X200" s="52" t="s">
        <v>420</v>
      </c>
      <c r="Y200" s="52" t="s">
        <v>421</v>
      </c>
      <c r="Z200" s="52"/>
      <c r="AA200" s="52"/>
      <c r="AB200" s="52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56"/>
      <c r="DX200" s="56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6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</row>
    <row r="201" s="33" customFormat="1" ht="11.25" customHeight="1" spans="1:251">
      <c r="A201" s="52"/>
      <c r="B201" s="53"/>
      <c r="C201" s="52"/>
      <c r="D201" s="52"/>
      <c r="E201" s="52"/>
      <c r="F201" s="52"/>
      <c r="G201" s="52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2"/>
      <c r="T201" s="52">
        <v>85</v>
      </c>
      <c r="U201" s="52" t="s">
        <v>422</v>
      </c>
      <c r="V201" s="52" t="s">
        <v>423</v>
      </c>
      <c r="W201" s="52" t="s">
        <v>424</v>
      </c>
      <c r="X201" s="52" t="s">
        <v>1</v>
      </c>
      <c r="Y201" s="52" t="s">
        <v>1</v>
      </c>
      <c r="Z201" s="52"/>
      <c r="AA201" s="52"/>
      <c r="AB201" s="52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56"/>
      <c r="DX201" s="56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6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</row>
    <row r="202" s="33" customFormat="1" ht="11.25" customHeight="1" spans="1:251">
      <c r="A202" s="52"/>
      <c r="B202" s="53"/>
      <c r="C202" s="52"/>
      <c r="D202" s="52"/>
      <c r="E202" s="52"/>
      <c r="F202" s="52"/>
      <c r="G202" s="52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2"/>
      <c r="T202" s="52">
        <v>86</v>
      </c>
      <c r="U202" s="52" t="s">
        <v>425</v>
      </c>
      <c r="V202" s="52" t="s">
        <v>426</v>
      </c>
      <c r="W202" s="52" t="s">
        <v>1</v>
      </c>
      <c r="X202" s="52" t="s">
        <v>1</v>
      </c>
      <c r="Y202" s="52" t="s">
        <v>1</v>
      </c>
      <c r="Z202" s="52"/>
      <c r="AA202" s="52"/>
      <c r="AB202" s="52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56"/>
      <c r="DX202" s="56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6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</row>
    <row r="203" s="33" customFormat="1" ht="11.25" customHeight="1" spans="1:251">
      <c r="A203" s="52"/>
      <c r="B203" s="53"/>
      <c r="C203" s="52"/>
      <c r="D203" s="52"/>
      <c r="E203" s="52"/>
      <c r="F203" s="52"/>
      <c r="G203" s="52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2"/>
      <c r="T203" s="52">
        <v>87</v>
      </c>
      <c r="U203" s="52" t="s">
        <v>427</v>
      </c>
      <c r="V203" s="52" t="s">
        <v>428</v>
      </c>
      <c r="W203" s="52" t="s">
        <v>429</v>
      </c>
      <c r="X203" s="52" t="s">
        <v>1</v>
      </c>
      <c r="Y203" s="52" t="s">
        <v>1</v>
      </c>
      <c r="Z203" s="52"/>
      <c r="AA203" s="52"/>
      <c r="AB203" s="52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56"/>
      <c r="DX203" s="56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6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</row>
    <row r="204" s="33" customFormat="1" ht="11.25" customHeight="1" spans="1:251">
      <c r="A204" s="52"/>
      <c r="B204" s="53"/>
      <c r="C204" s="52"/>
      <c r="D204" s="52"/>
      <c r="E204" s="52"/>
      <c r="F204" s="52"/>
      <c r="G204" s="52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2"/>
      <c r="T204" s="52">
        <v>88</v>
      </c>
      <c r="U204" s="52" t="s">
        <v>430</v>
      </c>
      <c r="V204" s="52" t="s">
        <v>431</v>
      </c>
      <c r="W204" s="52" t="s">
        <v>432</v>
      </c>
      <c r="X204" s="52" t="s">
        <v>433</v>
      </c>
      <c r="Y204" s="52" t="s">
        <v>434</v>
      </c>
      <c r="Z204" s="52"/>
      <c r="AA204" s="52"/>
      <c r="AB204" s="52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56"/>
      <c r="DX204" s="56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6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</row>
    <row r="205" s="34" customFormat="1" ht="11.25" customHeight="1" spans="1:251">
      <c r="A205" s="52"/>
      <c r="B205" s="53"/>
      <c r="C205" s="52"/>
      <c r="D205" s="52"/>
      <c r="E205" s="52"/>
      <c r="F205" s="52"/>
      <c r="G205" s="52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2"/>
      <c r="T205" s="52"/>
      <c r="U205" s="52"/>
      <c r="V205" s="52"/>
      <c r="W205" s="52"/>
      <c r="X205" s="52"/>
      <c r="Y205" s="52" t="s">
        <v>1</v>
      </c>
      <c r="Z205" s="52"/>
      <c r="AA205" s="52"/>
      <c r="AB205" s="52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56"/>
      <c r="DX205" s="56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56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</row>
    <row r="206" s="34" customFormat="1" ht="11.25" customHeight="1" spans="1:251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  <c r="GE206" s="33"/>
      <c r="GF206" s="33"/>
      <c r="GG206" s="33"/>
      <c r="GH206" s="33"/>
      <c r="GI206" s="33"/>
      <c r="GJ206" s="33"/>
      <c r="GK206" s="33"/>
      <c r="GL206" s="33"/>
      <c r="GM206" s="33"/>
      <c r="GN206" s="33"/>
      <c r="GO206" s="33"/>
      <c r="GP206" s="33"/>
      <c r="GQ206" s="33"/>
      <c r="GR206" s="33"/>
      <c r="GS206" s="33"/>
      <c r="GT206" s="33"/>
      <c r="GU206" s="33"/>
      <c r="GV206" s="33"/>
      <c r="GW206" s="33"/>
      <c r="GX206" s="33"/>
      <c r="GY206" s="33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  <c r="HU206" s="33"/>
      <c r="HV206" s="33"/>
      <c r="HW206" s="33"/>
      <c r="HX206" s="33"/>
      <c r="HY206" s="33"/>
      <c r="HZ206" s="33"/>
      <c r="IA206" s="33"/>
      <c r="IB206" s="33"/>
      <c r="IC206" s="33"/>
      <c r="ID206" s="33"/>
      <c r="IE206" s="33"/>
      <c r="IF206" s="33"/>
      <c r="IG206" s="33"/>
      <c r="IH206" s="33"/>
      <c r="II206" s="33"/>
      <c r="IJ206" s="33"/>
      <c r="IK206" s="33"/>
      <c r="IL206" s="33"/>
      <c r="IM206" s="33"/>
      <c r="IN206" s="33"/>
      <c r="IO206" s="33"/>
      <c r="IP206" s="33"/>
      <c r="IQ206" s="33"/>
    </row>
    <row r="207" s="34" customFormat="1" ht="11.25" customHeight="1" spans="1:251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  <c r="GE207" s="33"/>
      <c r="GF207" s="33"/>
      <c r="GG207" s="33"/>
      <c r="GH207" s="33"/>
      <c r="GI207" s="33"/>
      <c r="GJ207" s="33"/>
      <c r="GK207" s="33"/>
      <c r="GL207" s="33"/>
      <c r="GM207" s="33"/>
      <c r="GN207" s="33"/>
      <c r="GO207" s="33"/>
      <c r="GP207" s="33"/>
      <c r="GQ207" s="33"/>
      <c r="GR207" s="33"/>
      <c r="GS207" s="33"/>
      <c r="GT207" s="33"/>
      <c r="GU207" s="33"/>
      <c r="GV207" s="33"/>
      <c r="GW207" s="33"/>
      <c r="GX207" s="33"/>
      <c r="GY207" s="33"/>
      <c r="GZ207" s="33"/>
      <c r="HA207" s="33"/>
      <c r="HB207" s="33"/>
      <c r="HC207" s="33"/>
      <c r="HD207" s="33"/>
      <c r="HE207" s="33"/>
      <c r="HF207" s="33"/>
      <c r="HG207" s="33"/>
      <c r="HH207" s="33"/>
      <c r="HI207" s="33"/>
      <c r="HJ207" s="33"/>
      <c r="HK207" s="33"/>
      <c r="HL207" s="33"/>
      <c r="HM207" s="33"/>
      <c r="HN207" s="33"/>
      <c r="HO207" s="33"/>
      <c r="HP207" s="33"/>
      <c r="HQ207" s="33"/>
      <c r="HR207" s="33"/>
      <c r="HS207" s="33"/>
      <c r="HT207" s="33"/>
      <c r="HU207" s="33"/>
      <c r="HV207" s="33"/>
      <c r="HW207" s="33"/>
      <c r="HX207" s="33"/>
      <c r="HY207" s="33"/>
      <c r="HZ207" s="33"/>
      <c r="IA207" s="33"/>
      <c r="IB207" s="33"/>
      <c r="IC207" s="33"/>
      <c r="ID207" s="33"/>
      <c r="IE207" s="33"/>
      <c r="IF207" s="33"/>
      <c r="IG207" s="33"/>
      <c r="IH207" s="33"/>
      <c r="II207" s="33"/>
      <c r="IJ207" s="33"/>
      <c r="IK207" s="33"/>
      <c r="IL207" s="33"/>
      <c r="IM207" s="33"/>
      <c r="IN207" s="33"/>
      <c r="IO207" s="33"/>
      <c r="IP207" s="33"/>
      <c r="IQ207" s="33"/>
    </row>
    <row r="208" s="34" customFormat="1" ht="11.25" customHeight="1" spans="1:251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  <c r="GE208" s="33"/>
      <c r="GF208" s="33"/>
      <c r="GG208" s="33"/>
      <c r="GH208" s="33"/>
      <c r="GI208" s="33"/>
      <c r="GJ208" s="33"/>
      <c r="GK208" s="33"/>
      <c r="GL208" s="33"/>
      <c r="GM208" s="33"/>
      <c r="GN208" s="33"/>
      <c r="GO208" s="33"/>
      <c r="GP208" s="33"/>
      <c r="GQ208" s="33"/>
      <c r="GR208" s="33"/>
      <c r="GS208" s="33"/>
      <c r="GT208" s="33"/>
      <c r="GU208" s="33"/>
      <c r="GV208" s="33"/>
      <c r="GW208" s="33"/>
      <c r="GX208" s="33"/>
      <c r="GY208" s="33"/>
      <c r="GZ208" s="33"/>
      <c r="HA208" s="33"/>
      <c r="HB208" s="33"/>
      <c r="HC208" s="33"/>
      <c r="HD208" s="33"/>
      <c r="HE208" s="33"/>
      <c r="HF208" s="33"/>
      <c r="HG208" s="33"/>
      <c r="HH208" s="33"/>
      <c r="HI208" s="33"/>
      <c r="HJ208" s="33"/>
      <c r="HK208" s="33"/>
      <c r="HL208" s="33"/>
      <c r="HM208" s="33"/>
      <c r="HN208" s="33"/>
      <c r="HO208" s="33"/>
      <c r="HP208" s="33"/>
      <c r="HQ208" s="33"/>
      <c r="HR208" s="33"/>
      <c r="HS208" s="33"/>
      <c r="HT208" s="33"/>
      <c r="HU208" s="33"/>
      <c r="HV208" s="33"/>
      <c r="HW208" s="33"/>
      <c r="HX208" s="33"/>
      <c r="HY208" s="33"/>
      <c r="HZ208" s="33"/>
      <c r="IA208" s="33"/>
      <c r="IB208" s="33"/>
      <c r="IC208" s="33"/>
      <c r="ID208" s="33"/>
      <c r="IE208" s="33"/>
      <c r="IF208" s="33"/>
      <c r="IG208" s="33"/>
      <c r="IH208" s="33"/>
      <c r="II208" s="33"/>
      <c r="IJ208" s="33"/>
      <c r="IK208" s="33"/>
      <c r="IL208" s="33"/>
      <c r="IM208" s="33"/>
      <c r="IN208" s="33"/>
      <c r="IO208" s="33"/>
      <c r="IP208" s="33"/>
      <c r="IQ208" s="33"/>
    </row>
    <row r="209" s="34" customFormat="1" ht="11.25" customHeight="1" spans="1:251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  <c r="GE209" s="33"/>
      <c r="GF209" s="33"/>
      <c r="GG209" s="33"/>
      <c r="GH209" s="33"/>
      <c r="GI209" s="33"/>
      <c r="GJ209" s="33"/>
      <c r="GK209" s="33"/>
      <c r="GL209" s="33"/>
      <c r="GM209" s="33"/>
      <c r="GN209" s="33"/>
      <c r="GO209" s="33"/>
      <c r="GP209" s="33"/>
      <c r="GQ209" s="33"/>
      <c r="GR209" s="33"/>
      <c r="GS209" s="33"/>
      <c r="GT209" s="33"/>
      <c r="GU209" s="33"/>
      <c r="GV209" s="33"/>
      <c r="GW209" s="33"/>
      <c r="GX209" s="33"/>
      <c r="GY209" s="33"/>
      <c r="GZ209" s="33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33"/>
      <c r="IF209" s="33"/>
      <c r="IG209" s="33"/>
      <c r="IH209" s="33"/>
      <c r="II209" s="33"/>
      <c r="IJ209" s="33"/>
      <c r="IK209" s="33"/>
      <c r="IL209" s="33"/>
      <c r="IM209" s="33"/>
      <c r="IN209" s="33"/>
      <c r="IO209" s="33"/>
      <c r="IP209" s="33"/>
      <c r="IQ209" s="33"/>
    </row>
    <row r="210" s="34" customFormat="1" ht="11.25" customHeight="1" spans="1:251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  <c r="GE210" s="33"/>
      <c r="GF210" s="33"/>
      <c r="GG210" s="33"/>
      <c r="GH210" s="33"/>
      <c r="GI210" s="33"/>
      <c r="GJ210" s="33"/>
      <c r="GK210" s="33"/>
      <c r="GL210" s="33"/>
      <c r="GM210" s="33"/>
      <c r="GN210" s="33"/>
      <c r="GO210" s="33"/>
      <c r="GP210" s="33"/>
      <c r="GQ210" s="33"/>
      <c r="GR210" s="33"/>
      <c r="GS210" s="33"/>
      <c r="GT210" s="33"/>
      <c r="GU210" s="33"/>
      <c r="GV210" s="33"/>
      <c r="GW210" s="33"/>
      <c r="GX210" s="33"/>
      <c r="GY210" s="33"/>
      <c r="GZ210" s="33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33"/>
      <c r="IF210" s="33"/>
      <c r="IG210" s="33"/>
      <c r="IH210" s="33"/>
      <c r="II210" s="33"/>
      <c r="IJ210" s="33"/>
      <c r="IK210" s="33"/>
      <c r="IL210" s="33"/>
      <c r="IM210" s="33"/>
      <c r="IN210" s="33"/>
      <c r="IO210" s="33"/>
      <c r="IP210" s="33"/>
      <c r="IQ210" s="33"/>
    </row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sheetProtection password="DD11" sheet="1" objects="1" scenarios="1"/>
  <conditionalFormatting sqref="B4">
    <cfRule type="cellIs" dxfId="0" priority="1" stopIfTrue="1" operator="between">
      <formula>1</formula>
      <formula>2</formula>
    </cfRule>
  </conditionalFormatting>
  <conditionalFormatting sqref="B5:B93">
    <cfRule type="cellIs" dxfId="0" priority="2" stopIfTrue="1" operator="between">
      <formula>1</formula>
      <formula>2</formula>
    </cfRule>
  </conditionalFormatting>
  <conditionalFormatting sqref="C4:E93">
    <cfRule type="cellIs" dxfId="0" priority="3" stopIfTrue="1" operator="between">
      <formula>1</formula>
      <formula>2</formula>
    </cfRule>
  </conditionalFormatting>
  <conditionalFormatting sqref="BX4:IQ93;G4:BV93">
    <cfRule type="cellIs" dxfId="1" priority="7" stopIfTrue="1" operator="between">
      <formula>1</formula>
      <formula>2</formula>
    </cfRule>
  </conditionalFormatting>
  <pageMargins left="0.75" right="0.75" top="1" bottom="1" header="0.5" footer="0.5"/>
  <pageSetup paperSize="9" orientation="landscape" verticalDpi="18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50"/>
  <sheetViews>
    <sheetView showGridLines="0" zoomScale="75" zoomScaleNormal="75" workbookViewId="0">
      <selection activeCell="B4" sqref="B4"/>
    </sheetView>
  </sheetViews>
  <sheetFormatPr defaultColWidth="0" defaultRowHeight="13.2" zeroHeight="1"/>
  <cols>
    <col min="1" max="1" width="12.6636363636364" style="3" customWidth="1"/>
    <col min="2" max="16" width="9.10909090909091" style="3" customWidth="1"/>
    <col min="17" max="17" width="5" style="3" customWidth="1"/>
    <col min="18" max="16384" width="0" style="3" hidden="1"/>
  </cols>
  <sheetData>
    <row r="1" ht="13.5" spans="1:3">
      <c r="A1" s="23" t="str">
        <f>PESERTA!B4</f>
        <v>No Test</v>
      </c>
      <c r="B1" s="23" t="str">
        <f>":  "&amp;DATA!D122</f>
        <v>:  01</v>
      </c>
      <c r="C1" s="23"/>
    </row>
    <row r="2" ht="13.5" spans="1:3">
      <c r="A2" s="23" t="str">
        <f>PESERTA!D4</f>
        <v>Nama</v>
      </c>
      <c r="B2" s="23" t="str">
        <f>":  "&amp;DATA!E142</f>
        <v>:  0</v>
      </c>
      <c r="C2" s="23"/>
    </row>
    <row r="3" ht="13.5" spans="1:3">
      <c r="A3" s="23" t="str">
        <f>PESERTA!C4</f>
        <v>No Karyawan</v>
      </c>
      <c r="B3" s="23" t="str">
        <f>":  "&amp;DATA!E143</f>
        <v>:  0</v>
      </c>
      <c r="C3" s="23"/>
    </row>
    <row r="4" ht="13.5" spans="1:3">
      <c r="A4" s="23" t="str">
        <f>PESERTA!E4</f>
        <v>Dept</v>
      </c>
      <c r="B4" s="23" t="str">
        <f>":  "&amp;DATA!E144</f>
        <v>:   </v>
      </c>
      <c r="C4" s="23"/>
    </row>
    <row r="5" ht="13.5" spans="1:3">
      <c r="A5" s="23" t="str">
        <f>PESERTA!F4</f>
        <v>Pendidikan</v>
      </c>
      <c r="B5" s="23" t="str">
        <f>":  "&amp;DATA!E145</f>
        <v>:   </v>
      </c>
      <c r="C5" s="23"/>
    </row>
    <row r="6" ht="23" spans="16:20">
      <c r="P6" s="24"/>
      <c r="Q6" s="25"/>
      <c r="R6" s="24"/>
      <c r="S6" s="24"/>
      <c r="T6" s="24"/>
    </row>
    <row r="7" ht="15.5" spans="16:20">
      <c r="P7" s="24"/>
      <c r="Q7" s="24"/>
      <c r="R7" s="24"/>
      <c r="S7" s="24"/>
      <c r="T7" s="24"/>
    </row>
    <row r="8" ht="15.5" spans="16:20">
      <c r="P8" s="24"/>
      <c r="Q8" s="24"/>
      <c r="R8" s="24"/>
      <c r="S8" s="24"/>
      <c r="T8" s="24"/>
    </row>
    <row r="9" ht="15.5" spans="16:20">
      <c r="P9" s="24"/>
      <c r="Q9" s="24"/>
      <c r="R9" s="24"/>
      <c r="S9" s="24"/>
      <c r="T9" s="24"/>
    </row>
    <row r="10" ht="15.5" spans="16:20">
      <c r="P10" s="24"/>
      <c r="Q10" s="24"/>
      <c r="R10" s="24"/>
      <c r="S10" s="24"/>
      <c r="T10" s="24"/>
    </row>
    <row r="11" ht="12.5"/>
    <row r="12" ht="12.5"/>
    <row r="13" ht="12.5"/>
    <row r="14" ht="12.5"/>
    <row r="15" ht="12.5"/>
    <row r="16" ht="12.5"/>
    <row r="17" ht="12.5"/>
    <row r="18" ht="12.5"/>
    <row r="19" ht="12.5"/>
    <row r="20" ht="12.5"/>
    <row r="21" ht="12.5"/>
    <row r="22" ht="12.5"/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 spans="17:17">
      <c r="Q46" s="26" t="s">
        <v>435</v>
      </c>
    </row>
    <row r="47" ht="12.5" hidden="1"/>
    <row r="48" ht="12.5" hidden="1"/>
    <row r="49" ht="12.5" hidden="1"/>
    <row r="50" ht="12.5" hidden="1"/>
  </sheetData>
  <sheetProtection password="DD11" sheet="1" objects="1" scenarios="1"/>
  <printOptions horizontalCentered="1" verticalCentered="1"/>
  <pageMargins left="0.22" right="0.11" top="0.16" bottom="0.14" header="0.34" footer="0.29"/>
  <pageSetup paperSize="9" scale="88" orientation="landscape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24" name="Drop Down 76" r:id="rId3">
              <controlPr print="0" defaultSize="0">
                <anchor moveWithCells="1" sizeWithCells="1">
                  <from>
                    <xdr:col>14</xdr:col>
                    <xdr:colOff>571500</xdr:colOff>
                    <xdr:row>0</xdr:row>
                    <xdr:rowOff>76200</xdr:rowOff>
                  </from>
                  <to>
                    <xdr:col>17</xdr:col>
                    <xdr:colOff>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name="Drop Down 154" r:id="rId4">
              <controlPr print="0" defaultSize="0">
                <anchor moveWithCells="1" sizeWithCells="1">
                  <from>
                    <xdr:col>11</xdr:col>
                    <xdr:colOff>563880</xdr:colOff>
                    <xdr:row>0</xdr:row>
                    <xdr:rowOff>76200</xdr:rowOff>
                  </from>
                  <to>
                    <xdr:col>14</xdr:col>
                    <xdr:colOff>556260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name="Spinner 156" r:id="rId5">
              <controlPr print="0" defaultSize="0">
                <anchor moveWithCells="1" sizeWithCells="1">
                  <from>
                    <xdr:col>16</xdr:col>
                    <xdr:colOff>121920</xdr:colOff>
                    <xdr:row>11</xdr:row>
                    <xdr:rowOff>76200</xdr:rowOff>
                  </from>
                  <to>
                    <xdr:col>16</xdr:col>
                    <xdr:colOff>312420</xdr:colOff>
                    <xdr:row>25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181"/>
  <sheetViews>
    <sheetView showGridLines="0" defaultGridColor="0" colorId="22" workbookViewId="0">
      <selection activeCell="F1" sqref="F$1:F$1048576"/>
    </sheetView>
  </sheetViews>
  <sheetFormatPr defaultColWidth="0" defaultRowHeight="15" zeroHeight="1" outlineLevelCol="7"/>
  <cols>
    <col min="1" max="1" width="2.44545454545455" style="1" customWidth="1"/>
    <col min="2" max="2" width="6.10909090909091" style="1" customWidth="1"/>
    <col min="3" max="3" width="3.55454545454545" style="1" customWidth="1"/>
    <col min="4" max="4" width="9.10909090909091" style="1" customWidth="1"/>
    <col min="5" max="5" width="4.10909090909091" style="2" customWidth="1"/>
    <col min="6" max="6" width="73.6636363636364" style="2" customWidth="1"/>
    <col min="7" max="7" width="5.33636363636364" style="2" hidden="1" customWidth="1"/>
    <col min="8" max="8" width="13.8909090909091" style="2" hidden="1" customWidth="1"/>
    <col min="9" max="18" width="0" style="3" hidden="1" customWidth="1"/>
    <col min="19" max="84" width="0" style="4" hidden="1" customWidth="1"/>
    <col min="85" max="16384" width="0" style="2" hidden="1"/>
  </cols>
  <sheetData>
    <row r="1" ht="15.5" spans="1:4">
      <c r="A1" s="4" t="str">
        <f>DATA!D122</f>
        <v>01</v>
      </c>
      <c r="B1" s="2"/>
      <c r="C1" s="2"/>
      <c r="D1" s="2"/>
    </row>
    <row r="2" ht="27" customHeight="1" spans="1:8">
      <c r="A2" s="5" t="s">
        <v>436</v>
      </c>
      <c r="B2" s="5"/>
      <c r="C2" s="5"/>
      <c r="D2" s="5"/>
      <c r="E2" s="5"/>
      <c r="F2" s="5"/>
      <c r="G2" s="6"/>
      <c r="H2" s="7"/>
    </row>
    <row r="3" ht="12" customHeight="1" spans="1:7">
      <c r="A3" s="8"/>
      <c r="B3" s="8"/>
      <c r="C3" s="8"/>
      <c r="D3" s="8"/>
      <c r="E3" s="8"/>
      <c r="F3" s="8"/>
      <c r="G3" s="8"/>
    </row>
    <row r="4" ht="15.75" customHeight="1" spans="1:7">
      <c r="A4" s="8"/>
      <c r="B4" s="9" t="str">
        <f>PESERTA!B4</f>
        <v>No Test</v>
      </c>
      <c r="C4" s="10"/>
      <c r="D4" s="10"/>
      <c r="E4" s="11" t="s">
        <v>437</v>
      </c>
      <c r="F4" s="12" t="str">
        <f>A1</f>
        <v>01</v>
      </c>
      <c r="G4" s="13"/>
    </row>
    <row r="5" ht="15.75" customHeight="1" spans="1:7">
      <c r="A5" s="8"/>
      <c r="B5" s="9" t="str">
        <f>PESERTA!D4</f>
        <v>Nama</v>
      </c>
      <c r="C5" s="10"/>
      <c r="D5" s="10"/>
      <c r="E5" s="11" t="s">
        <v>437</v>
      </c>
      <c r="F5" s="12">
        <f>DATA!E142</f>
        <v>0</v>
      </c>
      <c r="G5" s="13"/>
    </row>
    <row r="6" ht="15.75" customHeight="1" spans="1:7">
      <c r="A6" s="8"/>
      <c r="B6" s="9" t="str">
        <f>PESERTA!C4</f>
        <v>No Karyawan</v>
      </c>
      <c r="C6" s="10"/>
      <c r="D6" s="10"/>
      <c r="E6" s="11" t="s">
        <v>437</v>
      </c>
      <c r="F6" s="12">
        <f>DATA!E143</f>
        <v>0</v>
      </c>
      <c r="G6" s="13"/>
    </row>
    <row r="7" ht="15.75" customHeight="1" spans="1:7">
      <c r="A7" s="8"/>
      <c r="B7" s="9" t="str">
        <f>PESERTA!E4</f>
        <v>Dept</v>
      </c>
      <c r="C7" s="10"/>
      <c r="D7" s="10"/>
      <c r="E7" s="11" t="s">
        <v>437</v>
      </c>
      <c r="F7" s="12" t="str">
        <f>DATA!E144</f>
        <v> </v>
      </c>
      <c r="G7" s="13"/>
    </row>
    <row r="8" ht="15.75" customHeight="1" spans="1:7">
      <c r="A8" s="8"/>
      <c r="B8" s="9" t="str">
        <f>PESERTA!F4</f>
        <v>Pendidikan</v>
      </c>
      <c r="C8" s="10"/>
      <c r="D8" s="10"/>
      <c r="E8" s="11" t="s">
        <v>437</v>
      </c>
      <c r="F8" s="12" t="str">
        <f>DATA!E145</f>
        <v> </v>
      </c>
      <c r="G8" s="13"/>
    </row>
    <row r="9" ht="33" customHeight="1" spans="1:4">
      <c r="A9" s="4"/>
      <c r="B9" s="2"/>
      <c r="C9" s="2"/>
      <c r="D9" s="2"/>
    </row>
    <row r="10" ht="14.25" customHeight="1" spans="2:7">
      <c r="B10" s="14" t="s">
        <v>129</v>
      </c>
      <c r="C10" s="14" t="s">
        <v>438</v>
      </c>
      <c r="D10" s="15">
        <f>HLOOKUP('URAIAN PAPIKOSTIK'!A1,DATA!3:114,111,0)</f>
        <v>0</v>
      </c>
      <c r="E10" s="16" t="s">
        <v>439</v>
      </c>
      <c r="F10" s="17" t="str">
        <f>IF(D10&lt;5,DATA!V124,(IF(D10&gt;7,DATA!V126,DATA!V125)))</f>
        <v>Tidak kompetitif, mapan, puas. Tidak terdorong untuk menghasilkan prestasi,</v>
      </c>
      <c r="G10" s="1"/>
    </row>
    <row r="11" ht="14.25" customHeight="1" spans="2:7">
      <c r="B11" s="14"/>
      <c r="C11" s="14"/>
      <c r="D11" s="15"/>
      <c r="E11" s="18"/>
      <c r="F11" s="17" t="str">
        <f>IF(D10&lt;5,DATA!W124,(IF(D10&gt;7,DATA!W126,DATA!W125)))</f>
        <v>tdk berusaha utk mencapai sukses, membutuhkan dorongan dari luar diri,</v>
      </c>
      <c r="G11" s="1"/>
    </row>
    <row r="12" ht="14.25" customHeight="1" spans="2:7">
      <c r="B12" s="14"/>
      <c r="C12" s="14"/>
      <c r="D12" s="15"/>
      <c r="E12" s="18"/>
      <c r="F12" s="17" t="str">
        <f>IF(D10&lt;5,DATA!X124,(IF(D10&gt;7,DATA!X126,DATA!X125)))</f>
        <v>tidak berinisiatif, tidak memanfaatkan kemampuan diri secara optimal, ragu</v>
      </c>
      <c r="G12" s="1"/>
    </row>
    <row r="13" ht="14.25" customHeight="1" spans="2:7">
      <c r="B13" s="17"/>
      <c r="C13" s="17"/>
      <c r="D13" s="15"/>
      <c r="E13" s="18"/>
      <c r="F13" s="17" t="str">
        <f>IF(D10&lt;5,DATA!Y124,(IF(D10&gt;7,DATA!Y126,DATA!Y125)))</f>
        <v>akan tujuan diri, misalnya sbg akibat promosi / perubahan struktur jabatan.</v>
      </c>
      <c r="G13" s="1"/>
    </row>
    <row r="14" ht="14.25" customHeight="1" spans="2:7">
      <c r="B14" s="14" t="s">
        <v>130</v>
      </c>
      <c r="C14" s="14" t="s">
        <v>438</v>
      </c>
      <c r="D14" s="15">
        <f>HLOOKUP('URAIAN PAPIKOSTIK'!A1,DATA!3:114,112,0)</f>
        <v>0</v>
      </c>
      <c r="E14" s="16" t="s">
        <v>439</v>
      </c>
      <c r="F14" s="17" t="str">
        <f>IF(D14&gt;7,DATA!V130,(IF(D14&gt;5,DATA!V129,IF(D14&gt;2,DATA!V128,DATA!V127))))</f>
        <v>Tidak terlalu merasa perlu untuk menuntaskan sendiri tugas-tugasnya, senang</v>
      </c>
      <c r="G14" s="1"/>
    </row>
    <row r="15" ht="14.25" customHeight="1" spans="2:7">
      <c r="B15" s="14"/>
      <c r="C15" s="14"/>
      <c r="D15" s="15"/>
      <c r="E15" s="18"/>
      <c r="F15" s="17" t="str">
        <f>IF(D14&gt;7,DATA!W130,(IF(D14&gt;5,DATA!W129,IF(D14&gt;2,DATA!W128,DATA!W127))))</f>
        <v>menangani beberapa pekerjaan sekaligus, mudah mendelegasikan tugas.</v>
      </c>
      <c r="G15" s="1"/>
    </row>
    <row r="16" ht="14.25" customHeight="1" spans="2:7">
      <c r="B16" s="14"/>
      <c r="C16" s="14"/>
      <c r="D16" s="15"/>
      <c r="E16" s="18"/>
      <c r="F16" s="17" t="str">
        <f>IF(D14&gt;7,DATA!X130,(IF(D14&gt;5,DATA!X129,IF(D14&gt;2,DATA!X128,DATA!X127))))</f>
        <v>Komitmen rendah, cenderung meninggalkan tugas  sebelum tuntas, kon-</v>
      </c>
      <c r="G16" s="1"/>
    </row>
    <row r="17" ht="14.25" customHeight="1" spans="2:7">
      <c r="B17" s="14"/>
      <c r="C17" s="14"/>
      <c r="D17" s="15"/>
      <c r="E17" s="18"/>
      <c r="F17" s="17" t="str">
        <f>IF(D14&gt;7,DATA!Y130,(IF(D14&gt;5,DATA!Y129,IF(D14&gt;2,DATA!Y128,DATA!Y127))))</f>
        <v> sentrasi mudah buyar, mungkin suka berpindah pekerjaan.</v>
      </c>
      <c r="G17" s="1"/>
    </row>
    <row r="18" ht="14.25" customHeight="1" spans="2:7">
      <c r="B18" s="14" t="s">
        <v>120</v>
      </c>
      <c r="C18" s="14" t="s">
        <v>438</v>
      </c>
      <c r="D18" s="15">
        <f>HLOOKUP('URAIAN PAPIKOSTIK'!A1,DATA!3:114,102,0)</f>
        <v>0</v>
      </c>
      <c r="E18" s="16" t="s">
        <v>439</v>
      </c>
      <c r="F18" s="17" t="str">
        <f>IF(D18&gt;7,DATA!V134,(IF(D18&gt;4,DATA!V133,IF(D18&gt;2,DATA!V132,DATA!V131))))</f>
        <v>Santai, kerja adalah sesuatu yang menyenangkan-bukan beban yg mem-</v>
      </c>
      <c r="G18" s="1"/>
    </row>
    <row r="19" ht="14.25" customHeight="1" spans="2:7">
      <c r="B19" s="14"/>
      <c r="C19" s="14"/>
      <c r="D19" s="15"/>
      <c r="E19" s="18"/>
      <c r="F19" s="17" t="str">
        <f>IF(D18&gt;7,DATA!W134,(IF(D18&gt;4,DATA!W133,IF(D18&gt;2,DATA!W132,DATA!W131))))</f>
        <v>butuhkan usaha besar. Mungkin termotivasi utk mencari cara atau sistem</v>
      </c>
      <c r="G19" s="1"/>
    </row>
    <row r="20" ht="14.25" customHeight="1" spans="2:7">
      <c r="B20" s="14"/>
      <c r="C20" s="14"/>
      <c r="D20" s="15"/>
      <c r="E20" s="18"/>
      <c r="F20" s="17" t="str">
        <f>IF(D18&gt;7,DATA!X134,(IF(D18&gt;4,DATA!X133,IF(D18&gt;2,DATA!X132,DATA!X131))))</f>
        <v>yg dpt mempermudah dirinya dlm menyelesaikan pekerjaan, akan ber-</v>
      </c>
      <c r="G20" s="1"/>
    </row>
    <row r="21" ht="14.25" customHeight="1" spans="2:7">
      <c r="B21" s="14"/>
      <c r="C21" s="14"/>
      <c r="D21" s="15"/>
      <c r="E21" s="18"/>
      <c r="F21" s="17" t="str">
        <f>IF(D18&gt;7,DATA!Y134,(IF(D18&gt;4,DATA!Y133,IF(D18&gt;2,DATA!Y132,DATA!Y131))))</f>
        <v>usaha menghindari kerja keras, sehingga dapat memberi kesan malas.</v>
      </c>
      <c r="G21" s="1"/>
    </row>
    <row r="22" ht="14.25" customHeight="1" spans="2:7">
      <c r="B22" s="14" t="s">
        <v>112</v>
      </c>
      <c r="C22" s="14" t="s">
        <v>438</v>
      </c>
      <c r="D22" s="15">
        <f>HLOOKUP('URAIAN PAPIKOSTIK'!A1,DATA!3:114,94,0)</f>
        <v>0</v>
      </c>
      <c r="E22" s="16" t="s">
        <v>439</v>
      </c>
      <c r="F22" s="17" t="str">
        <f>IF(D22&gt;6,DATA!V138,(IF(D22&gt;4,DATA!V137,IF(D22&gt;2,DATA!V136,DATA!V135))))</f>
        <v>Lebih mementingkan fleksibilitas daripada struktur, pendekatan</v>
      </c>
      <c r="G22" s="1"/>
    </row>
    <row r="23" ht="14.25" customHeight="1" spans="2:7">
      <c r="B23" s="14"/>
      <c r="C23" s="14"/>
      <c r="D23" s="15"/>
      <c r="E23" s="18"/>
      <c r="F23" s="17" t="str">
        <f>IF(D22&gt;6,DATA!W138,(IF(D22&gt;4,DATA!W137,IF(D22&gt;2,DATA!W136,DATA!W135))))</f>
        <v>kerja lebih ditentukan oleh situasi daripada oleh perencanaan</v>
      </c>
      <c r="G23" s="1"/>
    </row>
    <row r="24" ht="14.25" customHeight="1" spans="2:7">
      <c r="B24" s="14"/>
      <c r="C24" s="14"/>
      <c r="D24" s="15"/>
      <c r="E24" s="18"/>
      <c r="F24" s="17" t="str">
        <f>IF(D22&gt;6,DATA!X138,(IF(D22&gt;4,DATA!X137,IF(D22&gt;2,DATA!X136,DATA!X135))))</f>
        <v>sebelumnya, mudah beradaptasi.  Tidak mempedulikan keteraturan</v>
      </c>
      <c r="G24" s="1"/>
    </row>
    <row r="25" ht="14.25" customHeight="1" spans="2:7">
      <c r="B25" s="14"/>
      <c r="C25" s="14"/>
      <c r="D25" s="15"/>
      <c r="E25" s="18"/>
      <c r="F25" s="17" t="str">
        <f>IF(D22&gt;6,DATA!Y138,(IF(D22&gt;4,DATA!Y137,IF(D22&gt;2,DATA!Y136,DATA!Y135))))</f>
        <v>atau kerapihan, ceroboh.</v>
      </c>
      <c r="G25" s="1"/>
    </row>
    <row r="26" ht="14.25" customHeight="1" spans="2:7">
      <c r="B26" s="14" t="s">
        <v>113</v>
      </c>
      <c r="C26" s="14" t="s">
        <v>438</v>
      </c>
      <c r="D26" s="15">
        <f>HLOOKUP('URAIAN PAPIKOSTIK'!A1,DATA!3:114,95,0)</f>
        <v>0</v>
      </c>
      <c r="E26" s="16" t="s">
        <v>439</v>
      </c>
      <c r="F26" s="17" t="str">
        <f>IF(D26&gt;6,DATA!V142,(IF(D26&gt;3,DATA!V141,IF(D26&gt;1,DATA!V140,DATA!V139))))</f>
        <v>Melihat pekerjaan scr makro, membedakan hal penting dari yg kurang penting,</v>
      </c>
      <c r="G26" s="1"/>
    </row>
    <row r="27" ht="14.25" customHeight="1" spans="2:7">
      <c r="B27" s="14"/>
      <c r="C27" s="14"/>
      <c r="D27" s="15"/>
      <c r="E27" s="18"/>
      <c r="F27" s="17" t="str">
        <f>IF(D26&gt;6,DATA!W142,(IF(D26&gt;3,DATA!W141,IF(D26&gt;1,DATA!W140,DATA!W139))))</f>
        <v>mendelegasikan detil pd org lain, generalis. Menghindari detail, konsekuensi-</v>
      </c>
      <c r="G27" s="1"/>
    </row>
    <row r="28" ht="14.25" customHeight="1" spans="2:7">
      <c r="B28" s="14"/>
      <c r="C28" s="14"/>
      <c r="D28" s="15"/>
      <c r="E28" s="18"/>
      <c r="F28" s="17" t="str">
        <f>IF(D26&gt;6,DATA!X142,(IF(D26&gt;3,DATA!X141,IF(D26&gt;1,DATA!X140,DATA!X139))))</f>
        <v>nya mungkin bertindak tanpa data yg cukup/akurat, bertindak ceroboh pd</v>
      </c>
      <c r="G28" s="1"/>
    </row>
    <row r="29" ht="14.25" customHeight="1" spans="2:7">
      <c r="B29" s="14"/>
      <c r="C29" s="14"/>
      <c r="D29" s="15"/>
      <c r="E29" s="18"/>
      <c r="F29" s="17" t="str">
        <f>IF(D26&gt;6,DATA!Y142,(IF(D26&gt;3,DATA!Y141,IF(D26&gt;1,DATA!Y140,DATA!Y139))))</f>
        <v>hal  yg butuh kecermatan. Dpt mengabaikan proses yg vital dlm evaluasi data.</v>
      </c>
      <c r="G29" s="1"/>
    </row>
    <row r="30" ht="14.25" customHeight="1" spans="2:7">
      <c r="B30" s="14" t="s">
        <v>114</v>
      </c>
      <c r="C30" s="14" t="s">
        <v>438</v>
      </c>
      <c r="D30" s="15">
        <f>HLOOKUP('URAIAN PAPIKOSTIK'!A1,DATA!3:114,96,0)</f>
        <v>0</v>
      </c>
      <c r="E30" s="16" t="s">
        <v>439</v>
      </c>
      <c r="F30" s="17" t="str">
        <f>IF(D30&gt;7,DATA!V146,(IF(D30&gt;5,DATA!V145,IF(D30&gt;3,DATA!V144,DATA!V143))))</f>
        <v>Tipe pelaksana, praktis - pragmatis, mengandalkan pengalaman </v>
      </c>
      <c r="G30" s="1"/>
    </row>
    <row r="31" ht="14.25" customHeight="1" spans="2:7">
      <c r="B31" s="14"/>
      <c r="C31" s="14"/>
      <c r="D31" s="15"/>
      <c r="E31" s="18"/>
      <c r="F31" s="17" t="str">
        <f>IF(D30&gt;7,DATA!W146,(IF(D30&gt;5,DATA!W145,IF(D30&gt;3,DATA!W144,DATA!W143))))</f>
        <v>masa lalu dan intuisi. Bekerja tanpa perencanaan, mengandalkan</v>
      </c>
      <c r="G31" s="1"/>
    </row>
    <row r="32" ht="14.25" customHeight="1" spans="2:7">
      <c r="B32" s="14"/>
      <c r="C32" s="14"/>
      <c r="D32" s="15"/>
      <c r="E32" s="18"/>
      <c r="F32" s="17" t="str">
        <f>IF(D30&gt;7,DATA!X146,(IF(D30&gt;5,DATA!X145,IF(D30&gt;3,DATA!X144,DATA!X143))))</f>
        <v>perasaan.</v>
      </c>
      <c r="G32" s="1"/>
    </row>
    <row r="33" ht="14.25" customHeight="1" spans="2:7">
      <c r="B33" s="14"/>
      <c r="C33" s="14"/>
      <c r="D33" s="15"/>
      <c r="E33" s="18"/>
      <c r="F33" s="17" t="str">
        <f>IF(D30&gt;7,DATA!Y146,(IF(D30&gt;5,DATA!Y145,IF(D30&gt;3,DATA!Y144,DATA!Y143))))</f>
        <v> </v>
      </c>
      <c r="G33" s="1"/>
    </row>
    <row r="34" ht="14.25" customHeight="1" spans="2:7">
      <c r="B34" s="14" t="s">
        <v>117</v>
      </c>
      <c r="C34" s="14" t="s">
        <v>438</v>
      </c>
      <c r="D34" s="15">
        <f>HLOOKUP('URAIAN PAPIKOSTIK'!A1,DATA!3:114,99,0)</f>
        <v>0</v>
      </c>
      <c r="E34" s="16" t="s">
        <v>439</v>
      </c>
      <c r="F34" s="17" t="str">
        <f>IF(D34&lt;4,DATA!V147,(IF(D34&gt;6,DATA!V149,DATA!V148)))</f>
        <v>Santai. Kurang peduli akan waktu, kurang memiliki rasa urgensi,</v>
      </c>
      <c r="G34" s="1"/>
    </row>
    <row r="35" ht="14.25" customHeight="1" spans="2:7">
      <c r="B35" s="14"/>
      <c r="C35" s="14"/>
      <c r="D35" s="15"/>
      <c r="E35" s="18"/>
      <c r="F35" s="17" t="str">
        <f>IF(D34&lt;4,DATA!W147,(IF(D34&gt;6,DATA!W149,DATA!W148)))</f>
        <v>membuang-buang waktu, bukan pekerja yang tepat waktu.</v>
      </c>
      <c r="G35" s="1"/>
    </row>
    <row r="36" ht="14.25" customHeight="1" spans="2:7">
      <c r="B36" s="14"/>
      <c r="C36" s="14"/>
      <c r="D36" s="15"/>
      <c r="E36" s="18"/>
      <c r="F36" s="17" t="str">
        <f>IF(D34&lt;4,DATA!X147,(IF(D34&gt;6,DATA!X149,DATA!X148)))</f>
        <v> </v>
      </c>
      <c r="G36" s="1"/>
    </row>
    <row r="37" ht="14.25" customHeight="1" spans="2:7">
      <c r="B37" s="14"/>
      <c r="C37" s="14"/>
      <c r="D37" s="15"/>
      <c r="E37" s="18"/>
      <c r="F37" s="17" t="str">
        <f>IF(D34&lt;4,DATA!Y147,(IF(D34&gt;6,DATA!Y149,DATA!Y148)))</f>
        <v> </v>
      </c>
      <c r="G37" s="1"/>
    </row>
    <row r="38" ht="14.25" customHeight="1" spans="2:7">
      <c r="B38" s="14" t="s">
        <v>116</v>
      </c>
      <c r="C38" s="14" t="s">
        <v>438</v>
      </c>
      <c r="D38" s="15">
        <f>HLOOKUP('URAIAN PAPIKOSTIK'!A1,DATA!3:114,98,0)</f>
        <v>0</v>
      </c>
      <c r="E38" s="16" t="s">
        <v>439</v>
      </c>
      <c r="F38" s="17" t="str">
        <f>IF(D38&lt;3,DATA!V150,(IF(D38&gt;6,DATA!V152,DATA!V151)))</f>
        <v>Cocok untuk pekerjaan  ' di belakang meja '. Cenderung lamban,</v>
      </c>
      <c r="G38" s="1"/>
    </row>
    <row r="39" ht="14.25" customHeight="1" spans="2:7">
      <c r="B39" s="14"/>
      <c r="C39" s="14"/>
      <c r="D39" s="15"/>
      <c r="E39" s="18"/>
      <c r="F39" s="17" t="str">
        <f>IF(D38&lt;3,DATA!W150,(IF(D38&gt;6,DATA!W152,DATA!W151)))</f>
        <v>tidak tanggap, mudah lelah, daya tahan lemah.</v>
      </c>
      <c r="G39" s="1"/>
    </row>
    <row r="40" ht="14.25" customHeight="1" spans="2:7">
      <c r="B40" s="14"/>
      <c r="C40" s="14"/>
      <c r="D40" s="15"/>
      <c r="E40" s="18"/>
      <c r="F40" s="17" t="str">
        <f>IF(D38&lt;3,DATA!X150,(IF(D38&gt;6,DATA!X152,DATA!X151)))</f>
        <v> </v>
      </c>
      <c r="G40" s="1"/>
    </row>
    <row r="41" ht="14.25" customHeight="1" spans="2:7">
      <c r="B41" s="14"/>
      <c r="C41" s="14"/>
      <c r="D41" s="15"/>
      <c r="E41" s="18"/>
      <c r="F41" s="17" t="str">
        <f>IF(D38&lt;3,DATA!Y150,(IF(D38&gt;6,DATA!Y152,DATA!Y151)))</f>
        <v> </v>
      </c>
      <c r="G41" s="1"/>
    </row>
    <row r="42" ht="14.25" customHeight="1" spans="2:7">
      <c r="B42" s="14" t="s">
        <v>121</v>
      </c>
      <c r="C42" s="14" t="s">
        <v>438</v>
      </c>
      <c r="D42" s="15">
        <f>HLOOKUP('URAIAN PAPIKOSTIK'!A1,DATA!3:114,103,0)</f>
        <v>0</v>
      </c>
      <c r="E42" s="16" t="s">
        <v>439</v>
      </c>
      <c r="F42" s="17" t="str">
        <f>IF(D42&gt;7,DATA!V156,(IF(D42&gt;5,DATA!V155,IF(D42&gt;3,DATA!V154,DATA!V153))))</f>
        <v>Hanya butuh gambaran ttg kerangka tugas scr garis besar, berpatokan pd</v>
      </c>
      <c r="G42" s="1"/>
    </row>
    <row r="43" ht="14.25" customHeight="1" spans="2:7">
      <c r="B43" s="14"/>
      <c r="C43" s="14"/>
      <c r="D43" s="15"/>
      <c r="E43" s="18"/>
      <c r="F43" s="17" t="str">
        <f>IF(D42&gt;7,DATA!W156,(IF(D42&gt;5,DATA!W155,IF(D42&gt;3,DATA!W154,DATA!W153))))</f>
        <v>tujuan, dpt bekerja dlm suasana yg kurang berstruktur, berinsiatif, mandiri. Tdk</v>
      </c>
      <c r="G43" s="1"/>
    </row>
    <row r="44" ht="14.25" customHeight="1" spans="2:7">
      <c r="B44" s="14"/>
      <c r="C44" s="14"/>
      <c r="D44" s="15"/>
      <c r="E44" s="18"/>
      <c r="F44" s="17" t="str">
        <f>IF(D42&gt;7,DATA!X156,(IF(D42&gt;5,DATA!X155,IF(D42&gt;3,DATA!X154,DATA!X153))))</f>
        <v>patuh, cenderung mengabaikan/tdk paham pentingnya peraturan/prosedur,</v>
      </c>
      <c r="G44" s="1"/>
    </row>
    <row r="45" ht="14.25" customHeight="1" spans="2:7">
      <c r="B45" s="14"/>
      <c r="C45" s="14"/>
      <c r="D45" s="15"/>
      <c r="E45" s="18"/>
      <c r="F45" s="17" t="str">
        <f>IF(D42&gt;7,DATA!Y156,(IF(D42&gt;5,DATA!Y155,IF(D42&gt;3,DATA!Y154,DATA!Y153))))</f>
        <v>suka membuat peraturan sendiri yg bisa bertentangan dg yg telah ada.</v>
      </c>
      <c r="G45" s="1"/>
    </row>
    <row r="46" ht="14.25" customHeight="1" spans="2:7">
      <c r="B46" s="14" t="s">
        <v>122</v>
      </c>
      <c r="C46" s="14" t="s">
        <v>438</v>
      </c>
      <c r="D46" s="15">
        <f>HLOOKUP('URAIAN PAPIKOSTIK'!A1,DATA!3:114,104,0)</f>
        <v>0</v>
      </c>
      <c r="E46" s="16" t="s">
        <v>439</v>
      </c>
      <c r="F46" s="17" t="str">
        <f>IF(D46&gt;7,DATA!V160,(IF(D46=7,DATA!V159,IF(D46&gt;3,DATA!V158,DATA!V157))))</f>
        <v>Otonom, dapat bekerja sendiri tanpa campur tangan orang lain,</v>
      </c>
      <c r="G46" s="1"/>
    </row>
    <row r="47" ht="14.25" customHeight="1" spans="2:7">
      <c r="B47" s="14"/>
      <c r="C47" s="14"/>
      <c r="D47" s="15"/>
      <c r="E47" s="18"/>
      <c r="F47" s="17" t="str">
        <f>IF(D46&gt;7,DATA!W160,(IF(D46=7,DATA!W159,IF(D46&gt;3,DATA!W158,DATA!W157))))</f>
        <v>motivasi timbul krn pekerjaan itu sendiri - bukan krn pujian dr otoritas.</v>
      </c>
      <c r="G47" s="1"/>
    </row>
    <row r="48" ht="14.25" customHeight="1" spans="2:7">
      <c r="B48" s="14"/>
      <c r="C48" s="14"/>
      <c r="D48" s="15"/>
      <c r="E48" s="18"/>
      <c r="F48" s="17" t="str">
        <f>IF(D46&gt;7,DATA!X160,(IF(D46=7,DATA!X159,IF(D46&gt;3,DATA!X158,DATA!X157))))</f>
        <v>Mempertanyakan otoritas, cenderung tidak puas thdp atasan, loya-</v>
      </c>
      <c r="G48" s="1"/>
    </row>
    <row r="49" ht="14.25" customHeight="1" spans="2:7">
      <c r="B49" s="14"/>
      <c r="C49" s="14"/>
      <c r="D49" s="15"/>
      <c r="E49" s="18"/>
      <c r="F49" s="17" t="str">
        <f>IF(D46&gt;7,DATA!Y160,(IF(D46=7,DATA!Y159,IF(D46&gt;3,DATA!Y158,DATA!Y157))))</f>
        <v>litas lebih didasari kepentingan pribadi.</v>
      </c>
      <c r="G49" s="1"/>
    </row>
    <row r="50" ht="14.25" customHeight="1" spans="2:7">
      <c r="B50" s="14" t="s">
        <v>119</v>
      </c>
      <c r="C50" s="14" t="s">
        <v>438</v>
      </c>
      <c r="D50" s="15">
        <f>HLOOKUP('URAIAN PAPIKOSTIK'!A1,DATA!3:114,101,0)</f>
        <v>0</v>
      </c>
      <c r="E50" s="16" t="s">
        <v>439</v>
      </c>
      <c r="F50" s="17" t="str">
        <f>IF(D50&gt;7,DATA!V166,(IF(D50&gt;5,DATA!V165,(IF(D50=5,DATA!V164,IF(D50=4,DATA!V163,IF(D50&gt;1,DATA!V162,DATA!V161)))))))</f>
        <v>Puas dengan peran sebagai bawahan, memberikan kesempatan </v>
      </c>
      <c r="G50" s="1"/>
    </row>
    <row r="51" ht="14.25" customHeight="1" spans="2:7">
      <c r="B51" s="14"/>
      <c r="C51" s="14"/>
      <c r="D51" s="15"/>
      <c r="E51" s="18"/>
      <c r="F51" s="17" t="str">
        <f>IF(D50&gt;7,DATA!W166,(IF(D50&gt;5,DATA!W165,(IF(D50=5,DATA!W164,IF(D50=4,DATA!W163,IF(D50&gt;1,DATA!W162,DATA!W161)))))))</f>
        <v>pada orang lain untuk memimpin, tidak dominan. Tidak percaya diri;</v>
      </c>
      <c r="G51" s="1"/>
    </row>
    <row r="52" ht="14.25" customHeight="1" spans="2:7">
      <c r="B52" s="14"/>
      <c r="C52" s="14"/>
      <c r="D52" s="15"/>
      <c r="E52" s="18"/>
      <c r="F52" s="17" t="str">
        <f>IF(D50&gt;7,DATA!X166,(IF(D50&gt;5,DATA!X165,(IF(D50=5,DATA!X164,IF(D50=4,DATA!X163,IF(D50&gt;1,DATA!X162,DATA!X161)))))))</f>
        <v>sama sekali tidak berminat untuk berperan sebagai pemimpin; ber-</v>
      </c>
      <c r="G52" s="1"/>
    </row>
    <row r="53" ht="14.25" customHeight="1" spans="2:7">
      <c r="B53" s="14"/>
      <c r="C53" s="14"/>
      <c r="D53" s="15"/>
      <c r="E53" s="18"/>
      <c r="F53" s="17" t="str">
        <f>IF(D50&gt;7,DATA!Y166,(IF(D50&gt;5,DATA!Y165,(IF(D50=5,DATA!Y164,IF(D50=4,DATA!Y163,IF(D50&gt;1,DATA!Y162,DATA!Y161)))))))</f>
        <v>sikap pasif dalam kelompok.</v>
      </c>
      <c r="G53" s="1"/>
    </row>
    <row r="54" ht="14.25" customHeight="1" spans="2:7">
      <c r="B54" s="14" t="s">
        <v>128</v>
      </c>
      <c r="C54" s="14" t="s">
        <v>438</v>
      </c>
      <c r="D54" s="15">
        <f>HLOOKUP('URAIAN PAPIKOSTIK'!A1,DATA!3:114,110,0)</f>
        <v>0</v>
      </c>
      <c r="E54" s="16" t="s">
        <v>439</v>
      </c>
      <c r="F54" s="17" t="str">
        <f>IF(D54&gt;7,DATA!V172,(IF(D54&gt;5,DATA!V171,(IF(D54=5,DATA!V170,IF(D54=4,DATA!V169,IF(D54&gt;1,DATA!V168,DATA!V167)))))))</f>
        <v>Permisif, akan memberikan kesempatan pada orang lain untuk</v>
      </c>
      <c r="G54" s="1"/>
    </row>
    <row r="55" ht="14.25" customHeight="1" spans="2:7">
      <c r="B55" s="14"/>
      <c r="C55" s="14"/>
      <c r="D55" s="15"/>
      <c r="E55" s="18"/>
      <c r="F55" s="17" t="str">
        <f>IF(D54&gt;7,DATA!W172,(IF(D54&gt;5,DATA!W171,(IF(D54=5,DATA!W170,IF(D54=4,DATA!W169,IF(D54&gt;1,DATA!W168,DATA!W167)))))))</f>
        <v>memimpin. Tidak mau mengontrol orang lain dan tidak mau</v>
      </c>
      <c r="G55" s="1"/>
    </row>
    <row r="56" ht="14.25" customHeight="1" spans="2:7">
      <c r="B56" s="14"/>
      <c r="C56" s="14"/>
      <c r="D56" s="15"/>
      <c r="E56" s="18"/>
      <c r="F56" s="17" t="str">
        <f>IF(D54&gt;7,DATA!X172,(IF(D54&gt;5,DATA!X171,(IF(D54=5,DATA!X170,IF(D54=4,DATA!X169,IF(D54&gt;1,DATA!X168,DATA!X167)))))))</f>
        <v>mempertanggung jawabkan hasil kerja bawahannya.</v>
      </c>
      <c r="G56" s="1"/>
    </row>
    <row r="57" ht="14.25" customHeight="1" spans="2:7">
      <c r="B57" s="14"/>
      <c r="C57" s="14"/>
      <c r="D57" s="15"/>
      <c r="E57" s="18"/>
      <c r="F57" s="17" t="str">
        <f>IF(D54&gt;7,DATA!Y172,(IF(D54&gt;5,DATA!Y171,(IF(D54=5,DATA!Y170,IF(D54=4,DATA!Y169,IF(D54&gt;1,DATA!Y168,DATA!Y167)))))))</f>
        <v> </v>
      </c>
      <c r="G57" s="1"/>
    </row>
    <row r="58" ht="14.25" customHeight="1" spans="2:7">
      <c r="B58" s="14" t="s">
        <v>118</v>
      </c>
      <c r="C58" s="14" t="s">
        <v>438</v>
      </c>
      <c r="D58" s="15">
        <f>HLOOKUP('URAIAN PAPIKOSTIK'!A1,DATA!3:114,100,0)</f>
        <v>0</v>
      </c>
      <c r="E58" s="16" t="s">
        <v>439</v>
      </c>
      <c r="F58" s="17" t="str">
        <f>IF(D58&gt;7,DATA!V177,(IF(D58&gt;5,DATA!V176,(IF(D58&gt;3,DATA!V175,(IF(D58&gt;1,DATA!V174,DATA!V173)))))))</f>
        <v>Sangat berhati - hati, memikirkan langkah- langkahnya secara ber-</v>
      </c>
      <c r="G58" s="1"/>
    </row>
    <row r="59" ht="14.25" customHeight="1" spans="2:7">
      <c r="B59" s="14"/>
      <c r="C59" s="14"/>
      <c r="D59" s="15"/>
      <c r="E59" s="18"/>
      <c r="F59" s="17" t="str">
        <f>IF(D58&gt;7,DATA!W177,(IF(D58&gt;5,DATA!W176,(IF(D58&gt;3,DATA!W175,(IF(D58&gt;1,DATA!W174,DATA!W173)))))))</f>
        <v>sungguh - sungguh. Lamban dlm mengambil keputusan, terlalu</v>
      </c>
      <c r="G59" s="1"/>
    </row>
    <row r="60" ht="14.25" customHeight="1" spans="2:7">
      <c r="B60" s="14"/>
      <c r="C60" s="14"/>
      <c r="D60" s="15"/>
      <c r="E60" s="18"/>
      <c r="F60" s="17" t="str">
        <f>IF(D58&gt;7,DATA!X177,(IF(D58&gt;5,DATA!X176,(IF(D58&gt;3,DATA!X175,(IF(D58&gt;1,DATA!X174,DATA!X173)))))))</f>
        <v>lama merenung, cenderung menghindar mengambil keputusan.</v>
      </c>
      <c r="G60" s="1"/>
    </row>
    <row r="61" ht="14.25" customHeight="1" spans="2:7">
      <c r="B61" s="14"/>
      <c r="C61" s="14"/>
      <c r="D61" s="15"/>
      <c r="E61" s="18"/>
      <c r="F61" s="17" t="str">
        <f>IF(D58&gt;7,DATA!Y177,(IF(D58&gt;5,DATA!Y176,(IF(D58&gt;3,DATA!Y175,(IF(D58&gt;1,DATA!Y174,DATA!Y173)))))))</f>
        <v> </v>
      </c>
      <c r="G61" s="1"/>
    </row>
    <row r="62" ht="14.25" customHeight="1" spans="2:7">
      <c r="B62" s="14" t="s">
        <v>115</v>
      </c>
      <c r="C62" s="14" t="s">
        <v>438</v>
      </c>
      <c r="D62" s="15">
        <f>HLOOKUP('URAIAN PAPIKOSTIK'!A1,DATA!3:114,97,0)</f>
        <v>0</v>
      </c>
      <c r="E62" s="16" t="s">
        <v>439</v>
      </c>
      <c r="F62" s="17" t="str">
        <f>IF(D62&gt;4,DATA!V180,(IF(D62&gt;2,DATA!V179,DATA!V178)))</f>
        <v>Dpt. bekerja sendiri, tdk membutuhkan kehadiran org lain. Menarik</v>
      </c>
      <c r="G62" s="1"/>
    </row>
    <row r="63" ht="14.25" customHeight="1" spans="2:7">
      <c r="B63" s="14"/>
      <c r="C63" s="14"/>
      <c r="D63" s="15"/>
      <c r="E63" s="18"/>
      <c r="F63" s="17" t="str">
        <f>IF(D62&gt;4,DATA!W180,(IF(D62&gt;2,DATA!W179,DATA!W178)))</f>
        <v>diri, kaku dlm bergaul, canggung dlm situasi sosial, lebih memperha-</v>
      </c>
      <c r="G63" s="1"/>
    </row>
    <row r="64" ht="14.25" customHeight="1" spans="2:7">
      <c r="B64" s="14"/>
      <c r="C64" s="14"/>
      <c r="D64" s="15"/>
      <c r="E64" s="18"/>
      <c r="F64" s="17" t="str">
        <f>IF(D62&gt;4,DATA!X180,(IF(D62&gt;2,DATA!X179,DATA!X178)))</f>
        <v>tikan hal - hal lain daripada manusia.</v>
      </c>
      <c r="G64" s="1"/>
    </row>
    <row r="65" ht="14.25" customHeight="1" spans="2:7">
      <c r="B65" s="14"/>
      <c r="C65" s="14"/>
      <c r="D65" s="15"/>
      <c r="E65" s="18"/>
      <c r="F65" s="17" t="str">
        <f>IF(D62&gt;4,DATA!Y180,(IF(D62&gt;2,DATA!Y179,DATA!Y178)))</f>
        <v> </v>
      </c>
      <c r="G65" s="1"/>
    </row>
    <row r="66" ht="14.25" customHeight="1" spans="2:7">
      <c r="B66" s="14" t="s">
        <v>126</v>
      </c>
      <c r="C66" s="14" t="s">
        <v>438</v>
      </c>
      <c r="D66" s="15">
        <f>HLOOKUP('URAIAN PAPIKOSTIK'!A1,DATA!3:114,108,0)</f>
        <v>0</v>
      </c>
      <c r="E66" s="16" t="s">
        <v>439</v>
      </c>
      <c r="F66" s="17" t="str">
        <f>IF(D66&gt;5,DATA!V183,(IF(D66&gt;2,DATA!V182,DATA!V181)))</f>
        <v>Mandiri ( dari segi emosi ) , tdk mudah dipengaruhi oleh tekanan</v>
      </c>
      <c r="G66" s="1"/>
    </row>
    <row r="67" ht="14.25" customHeight="1" spans="2:7">
      <c r="B67" s="17"/>
      <c r="C67" s="14"/>
      <c r="D67" s="15"/>
      <c r="E67" s="18"/>
      <c r="F67" s="17" t="str">
        <f>IF(D66&gt;5,DATA!W183,(IF(D66&gt;2,DATA!W182,DATA!W181)))</f>
        <v>kelompok. Penyendiri, kurang peka akan sikap &amp; kebutuhan kelom-</v>
      </c>
      <c r="G67" s="1"/>
    </row>
    <row r="68" ht="14.25" customHeight="1" spans="2:7">
      <c r="B68" s="14"/>
      <c r="C68" s="14"/>
      <c r="D68" s="15"/>
      <c r="E68" s="18"/>
      <c r="F68" s="17" t="str">
        <f>IF(D66&gt;5,DATA!X183,(IF(D66&gt;2,DATA!X182,DATA!X181)))</f>
        <v>pok, mungkin sulit menyesuaikan diri.</v>
      </c>
      <c r="G68" s="1"/>
    </row>
    <row r="69" ht="14.25" customHeight="1" spans="2:7">
      <c r="B69" s="14"/>
      <c r="C69" s="14"/>
      <c r="D69" s="15"/>
      <c r="E69" s="18"/>
      <c r="F69" s="17" t="str">
        <f>IF(D66&gt;5,DATA!Y183,(IF(D66&gt;2,DATA!Y182,DATA!Y181)))</f>
        <v> </v>
      </c>
      <c r="G69" s="1"/>
    </row>
    <row r="70" ht="14.25" customHeight="1" spans="2:7">
      <c r="B70" s="14" t="s">
        <v>125</v>
      </c>
      <c r="C70" s="14" t="s">
        <v>438</v>
      </c>
      <c r="D70" s="15">
        <f>HLOOKUP('URAIAN PAPIKOSTIK'!A1,DATA!3:114,107,0)</f>
        <v>0</v>
      </c>
      <c r="E70" s="16" t="s">
        <v>439</v>
      </c>
      <c r="F70" s="17" t="str">
        <f>IF(D70&gt;5,DATA!V186,(IF(D70&gt;2,DATA!V185,DATA!V184)))</f>
        <v>Menjaga jarak, lebih memperhatikan hal - hal kedinasan, tdk mudah</v>
      </c>
      <c r="G70" s="1"/>
    </row>
    <row r="71" ht="14.25" customHeight="1" spans="2:7">
      <c r="B71" s="14"/>
      <c r="C71" s="14"/>
      <c r="D71" s="15"/>
      <c r="E71" s="18"/>
      <c r="F71" s="17" t="str">
        <f>IF(D70&gt;5,DATA!W186,(IF(D70&gt;2,DATA!W185,DATA!W184)))</f>
        <v>dipengaruhi oleh individu tertentu, objektif &amp; analitis. Tampil dingin,</v>
      </c>
      <c r="G71" s="1"/>
    </row>
    <row r="72" ht="14.25" customHeight="1" spans="2:7">
      <c r="B72" s="14"/>
      <c r="C72" s="14"/>
      <c r="D72" s="15"/>
      <c r="E72" s="18"/>
      <c r="F72" s="17" t="str">
        <f>IF(D70&gt;5,DATA!X186,(IF(D70&gt;2,DATA!X185,DATA!X184)))</f>
        <v>tdk acuh, tdk ramah, suka berahasia, mungkin tdk sadar akan pe-</v>
      </c>
      <c r="G72" s="1"/>
    </row>
    <row r="73" ht="14.25" customHeight="1" spans="2:7">
      <c r="B73" s="14"/>
      <c r="C73" s="14"/>
      <c r="D73" s="15"/>
      <c r="E73" s="18"/>
      <c r="F73" s="17" t="str">
        <f>IF(D70&gt;5,DATA!Y186,(IF(D70&gt;2,DATA!Y185,DATA!Y184)))</f>
        <v>rasaan org lain, &amp; mungkin sulit menyesuaikan diri.</v>
      </c>
      <c r="G73" s="1"/>
    </row>
    <row r="74" ht="14.25" customHeight="1" spans="2:7">
      <c r="B74" s="14" t="s">
        <v>127</v>
      </c>
      <c r="C74" s="14" t="s">
        <v>438</v>
      </c>
      <c r="D74" s="15">
        <f>HLOOKUP('URAIAN PAPIKOSTIK'!A1,DATA!3:114,109,0)</f>
        <v>0</v>
      </c>
      <c r="E74" s="16" t="s">
        <v>439</v>
      </c>
      <c r="F74" s="17" t="str">
        <f>IF(D74&gt;5,DATA!V190,(IF(D74&gt;3,DATA!V189,IF(D74&gt;1,DATA!V188,DATA!V187))))</f>
        <v>Sederhana, rendah hati, tulus, tidak sombong dan tidak suka menam-</v>
      </c>
      <c r="G74" s="1"/>
    </row>
    <row r="75" ht="14.25" customHeight="1" spans="2:7">
      <c r="B75" s="14"/>
      <c r="C75" s="14"/>
      <c r="D75" s="15"/>
      <c r="E75" s="18"/>
      <c r="F75" s="17" t="str">
        <f>IF(D74&gt;5,DATA!W190,(IF(D74&gt;3,DATA!W189,IF(D74&gt;1,DATA!W188,DATA!W187))))</f>
        <v>pilkan diri. Terlalu sederhana, cenderung merendahkan kapasitas</v>
      </c>
      <c r="G75" s="1"/>
    </row>
    <row r="76" ht="14.25" customHeight="1" spans="2:7">
      <c r="B76" s="14"/>
      <c r="C76" s="14"/>
      <c r="D76" s="15"/>
      <c r="E76" s="18"/>
      <c r="F76" s="17" t="str">
        <f>IF(D74&gt;5,DATA!X190,(IF(D74&gt;3,DATA!X189,IF(D74&gt;1,DATA!X188,DATA!X187))))</f>
        <v>diri, tidak percaya diri, cenderung menarik diri dan pemalu.</v>
      </c>
      <c r="G76" s="1"/>
    </row>
    <row r="77" ht="14.25" customHeight="1" spans="2:7">
      <c r="B77" s="14"/>
      <c r="C77" s="14"/>
      <c r="D77" s="15"/>
      <c r="E77" s="18"/>
      <c r="F77" s="17" t="str">
        <f>IF(D74&gt;5,DATA!Y190,(IF(D74&gt;3,DATA!Y189,IF(D74&gt;1,DATA!Y188,DATA!Y187))))</f>
        <v> </v>
      </c>
      <c r="G77" s="1"/>
    </row>
    <row r="78" ht="14.25" customHeight="1" spans="2:7">
      <c r="B78" s="14" t="s">
        <v>111</v>
      </c>
      <c r="C78" s="14" t="s">
        <v>438</v>
      </c>
      <c r="D78" s="15">
        <f>HLOOKUP('URAIAN PAPIKOSTIK'!A1,DATA!3:114,93,0)</f>
        <v>0</v>
      </c>
      <c r="E78" s="16" t="s">
        <v>439</v>
      </c>
      <c r="F78" s="17" t="str">
        <f>IF(D78&gt;6,DATA!V194,(IF(D78&gt;3,DATA!V193,IF(D78&gt;1,DATA!V192,DATA!V191))))</f>
        <v>Sangat terbuka, terus terang, mudah terbaca (dari air muka, tindakan,</v>
      </c>
      <c r="G78" s="1"/>
    </row>
    <row r="79" ht="14.25" customHeight="1" spans="2:7">
      <c r="B79" s="14"/>
      <c r="C79" s="14"/>
      <c r="D79" s="15"/>
      <c r="E79" s="18"/>
      <c r="F79" s="17" t="str">
        <f>IF(D78&gt;6,DATA!W194,(IF(D78&gt;3,DATA!W193,IF(D78&gt;1,DATA!W192,DATA!W191))))</f>
        <v>perkataan, sikap). Tidak dapat mengendalikan emosi, cepat </v>
      </c>
      <c r="G79" s="1"/>
    </row>
    <row r="80" ht="14.25" customHeight="1" spans="2:7">
      <c r="B80" s="14"/>
      <c r="C80" s="14"/>
      <c r="D80" s="15"/>
      <c r="E80" s="18"/>
      <c r="F80" s="17" t="str">
        <f>IF(D78&gt;6,DATA!X194,(IF(D78&gt;3,DATA!X193,IF(D78&gt;1,DATA!X192,DATA!X191))))</f>
        <v>bereaksi, kurang mengindahkan/tidak mempunyai 'nilai' yg meng-</v>
      </c>
      <c r="G80" s="1"/>
    </row>
    <row r="81" ht="14.25" customHeight="1" spans="2:7">
      <c r="B81" s="14"/>
      <c r="C81" s="14"/>
      <c r="D81" s="15"/>
      <c r="E81" s="18"/>
      <c r="F81" s="17" t="str">
        <f>IF(D78&gt;6,DATA!Y194,(IF(D78&gt;3,DATA!Y193,IF(D78&gt;1,DATA!Y192,DATA!Y191))))</f>
        <v>haruskannya menahan emosi.</v>
      </c>
      <c r="G81" s="1"/>
    </row>
    <row r="82" ht="14.25" customHeight="1" spans="2:7">
      <c r="B82" s="14" t="s">
        <v>123</v>
      </c>
      <c r="C82" s="14" t="s">
        <v>438</v>
      </c>
      <c r="D82" s="15">
        <f>HLOOKUP('URAIAN PAPIKOSTIK'!A1,DATA!3:114,105,0)</f>
        <v>0</v>
      </c>
      <c r="E82" s="16" t="s">
        <v>439</v>
      </c>
      <c r="F82" s="17" t="str">
        <f>IF(D82&gt;7,DATA!V199,(IF(D82&gt;5,DATA!V198,(IF(D82&gt;3,DATA!V197,(IF(D82&gt;1,DATA!V196,DATA!V195)))))))</f>
        <v>Sabar, tidak menyukai konflik. Mengelak atau menghindar dari konflik,</v>
      </c>
      <c r="G82" s="1"/>
    </row>
    <row r="83" ht="14.25" customHeight="1" spans="2:7">
      <c r="B83" s="14"/>
      <c r="C83" s="14"/>
      <c r="D83" s="15"/>
      <c r="E83" s="18"/>
      <c r="F83" s="17" t="str">
        <f>IF(D82&gt;7,DATA!W199,(IF(D82&gt;5,DATA!W198,(IF(D82&gt;3,DATA!W197,(IF(D82&gt;1,DATA!W196,DATA!W195)))))))</f>
        <v>pasif, menekan atau menyembunyikan perasaan sesungguhnya, </v>
      </c>
      <c r="G83" s="1"/>
    </row>
    <row r="84" ht="14.25" customHeight="1" spans="2:7">
      <c r="B84" s="14"/>
      <c r="C84" s="14"/>
      <c r="D84" s="15"/>
      <c r="E84" s="18"/>
      <c r="F84" s="17" t="str">
        <f>IF(D82&gt;7,DATA!X199,(IF(D82&gt;5,DATA!X198,(IF(D82&gt;3,DATA!X197,(IF(D82&gt;1,DATA!X196,DATA!X195)))))))</f>
        <v>menghindari konfrontasi, lari dari konflik, tidak mau mengakui adanya</v>
      </c>
      <c r="G84" s="1"/>
    </row>
    <row r="85" ht="14.25" customHeight="1" spans="2:7">
      <c r="B85" s="14"/>
      <c r="C85" s="14"/>
      <c r="D85" s="15"/>
      <c r="E85" s="18"/>
      <c r="F85" s="17" t="str">
        <f>IF(D82&gt;7,DATA!Y199,(IF(D82&gt;5,DATA!Y198,(IF(D82&gt;3,DATA!Y197,(IF(D82&gt;1,DATA!Y196,DATA!Y195)))))))</f>
        <v>konflik.</v>
      </c>
      <c r="G85" s="1"/>
    </row>
    <row r="86" ht="14.25" customHeight="1" spans="2:7">
      <c r="B86" s="14" t="s">
        <v>124</v>
      </c>
      <c r="C86" s="14" t="s">
        <v>438</v>
      </c>
      <c r="D86" s="15">
        <f>HLOOKUP('URAIAN PAPIKOSTIK'!A1,DATA!3:114,106,0)</f>
        <v>0</v>
      </c>
      <c r="E86" s="16" t="s">
        <v>439</v>
      </c>
      <c r="F86" s="17" t="str">
        <f>IF(D86&gt;7,DATA!V204,(IF(D86&gt;5,DATA!V203,(IF(D86&gt;3,DATA!V202,(IF(D86&gt;1,DATA!V201,DATA!V200)))))))</f>
        <v>Mudah beradaptasi dg pekerjaan rutin tanpa merasa bosan, tidak mem-</v>
      </c>
      <c r="G86" s="1"/>
    </row>
    <row r="87" ht="14.25" customHeight="1" spans="1:7">
      <c r="A87" s="19" t="s">
        <v>435</v>
      </c>
      <c r="B87" s="14"/>
      <c r="C87" s="14"/>
      <c r="D87" s="15"/>
      <c r="E87" s="20"/>
      <c r="F87" s="1" t="str">
        <f>IF(D86&gt;7,DATA!W204,(IF(D86&gt;5,DATA!W203,(IF(D86&gt;3,DATA!W202,(IF(D86&gt;1,DATA!W201,DATA!W200)))))))</f>
        <v>butuhkan variasi, menyukai lingkungan stabil dan tidak berubah.</v>
      </c>
      <c r="G87" s="1"/>
    </row>
    <row r="88" ht="18" hidden="1" customHeight="1" spans="2:7">
      <c r="B88" s="21"/>
      <c r="C88" s="21"/>
      <c r="D88" s="22"/>
      <c r="F88" s="1" t="str">
        <f>IF(D86&gt;7,DATA!X204,(IF(D86&gt;5,DATA!X203,(IF(D86&gt;3,DATA!X202,(IF(D86&gt;1,DATA!X201,DATA!X200)))))))</f>
        <v>Konservatif, menolak perubahan, sulit menerima hal-hal baru, tidak</v>
      </c>
      <c r="G88" s="1"/>
    </row>
    <row r="89" ht="18" hidden="1" customHeight="1" spans="2:7">
      <c r="B89" s="21"/>
      <c r="C89" s="21"/>
      <c r="D89" s="22"/>
      <c r="F89" s="1" t="str">
        <f>IF(D86&gt;7,DATA!Y204,(IF(D86&gt;5,DATA!Y203,(IF(D86&gt;3,DATA!Y202,(IF(D86&gt;1,DATA!Y201,DATA!Y200)))))))</f>
        <v>dapat beradaptasi dengan situasi yg  berbeda-beda.</v>
      </c>
      <c r="G89" s="1"/>
    </row>
    <row r="90" ht="18" hidden="1" customHeight="1" spans="2:4">
      <c r="B90" s="21"/>
      <c r="C90" s="21"/>
      <c r="D90" s="21"/>
    </row>
    <row r="91" ht="19.95" hidden="1" customHeight="1" spans="2:4">
      <c r="B91" s="21"/>
      <c r="C91" s="21"/>
      <c r="D91" s="21"/>
    </row>
    <row r="92" ht="19.95" hidden="1" customHeight="1" spans="2:4">
      <c r="B92" s="21"/>
      <c r="C92" s="21"/>
      <c r="D92" s="21"/>
    </row>
    <row r="93" ht="19.95" hidden="1" customHeight="1" spans="2:4">
      <c r="B93" s="21"/>
      <c r="C93" s="21"/>
      <c r="D93" s="21"/>
    </row>
    <row r="94" ht="19.95" hidden="1" customHeight="1" spans="2:4">
      <c r="B94" s="21"/>
      <c r="C94" s="21"/>
      <c r="D94" s="21"/>
    </row>
    <row r="95" ht="19.95" hidden="1" customHeight="1" spans="2:4">
      <c r="B95" s="21"/>
      <c r="C95" s="21"/>
      <c r="D95" s="21"/>
    </row>
    <row r="96" ht="19.95" hidden="1" customHeight="1" spans="2:4">
      <c r="B96" s="21"/>
      <c r="C96" s="21"/>
      <c r="D96" s="21"/>
    </row>
    <row r="97" ht="19.95" hidden="1" customHeight="1" spans="2:4">
      <c r="B97" s="21"/>
      <c r="C97" s="21"/>
      <c r="D97" s="21"/>
    </row>
    <row r="98" ht="19.95" hidden="1" customHeight="1" spans="2:4">
      <c r="B98" s="21"/>
      <c r="C98" s="21"/>
      <c r="D98" s="21"/>
    </row>
    <row r="99" ht="19.95" hidden="1" customHeight="1" spans="2:4">
      <c r="B99" s="21"/>
      <c r="C99" s="21"/>
      <c r="D99" s="21"/>
    </row>
    <row r="100" ht="19.95" hidden="1" customHeight="1" spans="2:4">
      <c r="B100" s="21"/>
      <c r="C100" s="21"/>
      <c r="D100" s="21"/>
    </row>
    <row r="101" ht="19.95" hidden="1" customHeight="1" spans="2:4">
      <c r="B101" s="21"/>
      <c r="C101" s="21"/>
      <c r="D101" s="21"/>
    </row>
    <row r="102" ht="19.95" hidden="1" customHeight="1" spans="2:4">
      <c r="B102" s="21"/>
      <c r="C102" s="21"/>
      <c r="D102" s="21"/>
    </row>
    <row r="103" ht="19.95" hidden="1" customHeight="1" spans="2:4">
      <c r="B103" s="21"/>
      <c r="C103" s="21"/>
      <c r="D103" s="21"/>
    </row>
    <row r="104" ht="19.95" hidden="1" customHeight="1" spans="2:4">
      <c r="B104" s="21"/>
      <c r="C104" s="21"/>
      <c r="D104" s="21"/>
    </row>
    <row r="105" ht="19.95" hidden="1" customHeight="1" spans="2:4">
      <c r="B105" s="21"/>
      <c r="C105" s="21"/>
      <c r="D105" s="21"/>
    </row>
    <row r="106" ht="19.95" hidden="1" customHeight="1" spans="2:4">
      <c r="B106" s="21"/>
      <c r="C106" s="21"/>
      <c r="D106" s="21"/>
    </row>
    <row r="107" ht="19.95" hidden="1" customHeight="1" spans="2:4">
      <c r="B107" s="21"/>
      <c r="C107" s="21"/>
      <c r="D107" s="21"/>
    </row>
    <row r="108" ht="19.95" hidden="1" customHeight="1" spans="2:4">
      <c r="B108" s="21"/>
      <c r="C108" s="21"/>
      <c r="D108" s="21"/>
    </row>
    <row r="109" ht="19.95" hidden="1" customHeight="1" spans="2:4">
      <c r="B109" s="21"/>
      <c r="C109" s="21"/>
      <c r="D109" s="21"/>
    </row>
    <row r="110" ht="19.95" hidden="1" customHeight="1" spans="2:4">
      <c r="B110" s="21"/>
      <c r="C110" s="21"/>
      <c r="D110" s="21"/>
    </row>
    <row r="111" ht="19.95" hidden="1" customHeight="1" spans="2:4">
      <c r="B111" s="21"/>
      <c r="C111" s="21"/>
      <c r="D111" s="21"/>
    </row>
    <row r="112" ht="19.95" hidden="1" customHeight="1" spans="2:4">
      <c r="B112" s="21"/>
      <c r="C112" s="21"/>
      <c r="D112" s="21"/>
    </row>
    <row r="113" ht="19.95" hidden="1" customHeight="1" spans="2:4">
      <c r="B113" s="21"/>
      <c r="C113" s="21"/>
      <c r="D113" s="21"/>
    </row>
    <row r="114" ht="19.95" hidden="1" customHeight="1" spans="2:4">
      <c r="B114" s="21"/>
      <c r="C114" s="21"/>
      <c r="D114" s="21"/>
    </row>
    <row r="115" ht="19.95" hidden="1" customHeight="1" spans="2:4">
      <c r="B115" s="21"/>
      <c r="C115" s="21"/>
      <c r="D115" s="21"/>
    </row>
    <row r="116" ht="19.95" hidden="1" customHeight="1" spans="2:4">
      <c r="B116" s="21"/>
      <c r="C116" s="21"/>
      <c r="D116" s="21"/>
    </row>
    <row r="117" ht="19.95" hidden="1" customHeight="1" spans="2:4">
      <c r="B117" s="21"/>
      <c r="C117" s="21"/>
      <c r="D117" s="21"/>
    </row>
    <row r="118" ht="19.95" hidden="1" customHeight="1" spans="2:4">
      <c r="B118" s="21"/>
      <c r="C118" s="21"/>
      <c r="D118" s="21"/>
    </row>
    <row r="119" ht="19.95" hidden="1" customHeight="1" spans="2:4">
      <c r="B119" s="21"/>
      <c r="C119" s="21"/>
      <c r="D119" s="21"/>
    </row>
    <row r="120" ht="19.95" hidden="1" customHeight="1" spans="2:4">
      <c r="B120" s="21"/>
      <c r="C120" s="21"/>
      <c r="D120" s="21"/>
    </row>
    <row r="121" ht="19.95" hidden="1" customHeight="1" spans="2:4">
      <c r="B121" s="21"/>
      <c r="C121" s="21"/>
      <c r="D121" s="21"/>
    </row>
    <row r="122" ht="19.95" hidden="1" customHeight="1" spans="2:4">
      <c r="B122" s="21"/>
      <c r="C122" s="21"/>
      <c r="D122" s="21"/>
    </row>
    <row r="123" ht="19.95" hidden="1" customHeight="1"/>
    <row r="124" ht="19.95" hidden="1" customHeight="1"/>
    <row r="125" ht="19.95" hidden="1" customHeight="1"/>
    <row r="126" ht="19.95" hidden="1" customHeight="1"/>
    <row r="127" ht="19.95" hidden="1" customHeight="1"/>
    <row r="128" ht="19.95" hidden="1" customHeight="1"/>
    <row r="129" ht="19.95" hidden="1" customHeight="1"/>
    <row r="130" ht="19.95" hidden="1" customHeight="1"/>
    <row r="131" ht="19.95" hidden="1" customHeight="1"/>
    <row r="132" ht="19.95" hidden="1" customHeight="1"/>
    <row r="133" ht="19.95" hidden="1" customHeight="1"/>
    <row r="134" ht="19.95" hidden="1" customHeight="1"/>
    <row r="135" ht="19.95" hidden="1" customHeight="1"/>
    <row r="136" ht="19.95" hidden="1" customHeight="1"/>
    <row r="137" ht="19.95" hidden="1" customHeight="1"/>
    <row r="138" ht="19.95" hidden="1" customHeight="1"/>
    <row r="139" ht="19.95" hidden="1" customHeight="1"/>
    <row r="140" ht="19.95" hidden="1" customHeight="1"/>
    <row r="141" ht="19.95" hidden="1" customHeight="1"/>
    <row r="142" ht="19.95" hidden="1" customHeight="1"/>
    <row r="143" ht="19.95" hidden="1" customHeight="1"/>
    <row r="144" ht="19.95" hidden="1" customHeight="1"/>
    <row r="145" ht="19.95" hidden="1" customHeight="1"/>
    <row r="146" ht="19.95" hidden="1" customHeight="1"/>
    <row r="147" ht="19.95" hidden="1" customHeight="1"/>
    <row r="148" ht="19.95" hidden="1" customHeight="1"/>
    <row r="149" ht="19.95" hidden="1" customHeight="1"/>
    <row r="150" ht="19.95" hidden="1" customHeight="1"/>
    <row r="151" ht="19.95" hidden="1" customHeight="1"/>
    <row r="152" ht="19.95" hidden="1" customHeight="1"/>
    <row r="153" ht="19.95" hidden="1" customHeight="1"/>
    <row r="154" ht="19.95" hidden="1" customHeight="1"/>
    <row r="155" ht="19.95" hidden="1" customHeight="1"/>
    <row r="156" ht="19.95" hidden="1" customHeight="1"/>
    <row r="157" ht="19.95" hidden="1" customHeight="1"/>
    <row r="158" ht="19.95" hidden="1" customHeight="1"/>
    <row r="159" ht="19.95" hidden="1" customHeight="1"/>
    <row r="160" ht="19.95" hidden="1" customHeight="1"/>
    <row r="161" ht="19.95" hidden="1" customHeight="1"/>
    <row r="162" ht="19.95" hidden="1" customHeight="1"/>
    <row r="163" ht="19.95" hidden="1" customHeight="1"/>
    <row r="164" ht="19.95" hidden="1" customHeight="1"/>
    <row r="165" ht="19.95" hidden="1" customHeight="1"/>
    <row r="166" ht="19.95" hidden="1" customHeight="1"/>
    <row r="167" ht="19.95" hidden="1" customHeight="1"/>
    <row r="168" ht="19.95" hidden="1" customHeight="1"/>
    <row r="169" ht="19.95" hidden="1" customHeight="1"/>
    <row r="170" ht="19.95" hidden="1" customHeight="1"/>
    <row r="171" ht="19.95" hidden="1" customHeight="1"/>
    <row r="172" ht="19.95" hidden="1" customHeight="1"/>
    <row r="173" ht="19.95" hidden="1" customHeight="1"/>
    <row r="174" ht="19.95" hidden="1" customHeight="1"/>
    <row r="175" ht="19.95" hidden="1" customHeight="1"/>
    <row r="176" ht="19.95" hidden="1" customHeight="1"/>
    <row r="177" ht="19.95" hidden="1" customHeight="1"/>
    <row r="178" ht="12.5" hidden="1"/>
    <row r="179" ht="12.5" hidden="1"/>
    <row r="180" ht="12.5" hidden="1"/>
    <row r="181" ht="12.5" hidden="1"/>
  </sheetData>
  <sheetProtection password="D2D1" sheet="1" objects="1" scenarios="1"/>
  <mergeCells count="1">
    <mergeCell ref="A2:F2"/>
  </mergeCells>
  <pageMargins left="0.393700787401575" right="0.393700787401575" top="0.78740157480315" bottom="0.669291338582677" header="0.984251968503937" footer="0.511811023622047"/>
  <pageSetup paperSize="9" scale="94" orientation="portrait" horizontalDpi="300" verticalDpi="300"/>
  <headerFooter alignWithMargins="0">
    <oddFooter>&amp;L&amp;7&amp;D </oddFooter>
  </headerFooter>
  <rowBreaks count="1" manualBreakCount="1">
    <brk id="45" max="16383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name="Drop Down 5" r:id="rId3">
              <controlPr print="0" defaultSize="0">
                <anchor moveWithCells="1" sizeWithCells="1">
                  <from>
                    <xdr:col>5</xdr:col>
                    <xdr:colOff>1325880</xdr:colOff>
                    <xdr:row>0</xdr:row>
                    <xdr:rowOff>0</xdr:rowOff>
                  </from>
                  <to>
                    <xdr:col>5</xdr:col>
                    <xdr:colOff>2247900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name="Drop Down 6" r:id="rId4">
              <controlPr print="0" defaultSize="0">
                <anchor moveWithCells="1" sizeWithCells="1">
                  <from>
                    <xdr:col>5</xdr:col>
                    <xdr:colOff>2240280</xdr:colOff>
                    <xdr:row>0</xdr:row>
                    <xdr:rowOff>0</xdr:rowOff>
                  </from>
                  <to>
                    <xdr:col>5</xdr:col>
                    <xdr:colOff>4503420</xdr:colOff>
                    <xdr:row>1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PESERTA</vt:lpstr>
      <vt:lpstr>DATA</vt:lpstr>
      <vt:lpstr>CHART PAPIKOSTIK</vt:lpstr>
      <vt:lpstr>URAIAN PAPIKOSTIK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hhandri</dc:creator>
  <cp:lastModifiedBy>Dell</cp:lastModifiedBy>
  <dcterms:created xsi:type="dcterms:W3CDTF">2002-07-25T02:08:00Z</dcterms:created>
  <cp:lastPrinted>2017-06-12T02:41:00Z</cp:lastPrinted>
  <dcterms:modified xsi:type="dcterms:W3CDTF">2021-04-07T08:30:28Z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