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gregate" sheetId="1" r:id="rId3"/>
    <sheet state="visible" name="INF1A" sheetId="2" r:id="rId4"/>
    <sheet state="visible" name="INF1B" sheetId="3" r:id="rId5"/>
    <sheet state="visible" name="INF1C" sheetId="4" r:id="rId6"/>
    <sheet state="visible" name="INF1D" sheetId="5" r:id="rId7"/>
    <sheet state="visible" name="INF1E" sheetId="6" r:id="rId8"/>
    <sheet state="visible" name="INF1F" sheetId="7" r:id="rId9"/>
    <sheet state="visible" name="INF1G" sheetId="8" r:id="rId10"/>
    <sheet state="visible" name="INF1I" sheetId="9" r:id="rId11"/>
    <sheet state="visible" name="INF1H" sheetId="10" r:id="rId12"/>
    <sheet state="visible" name="INF1J" sheetId="11" r:id="rId13"/>
    <sheet state="visible" name="INF1K" sheetId="12" r:id="rId14"/>
    <sheet state="visible" name="INF1L" sheetId="13" r:id="rId15"/>
  </sheets>
  <definedNames/>
  <calcPr/>
</workbook>
</file>

<file path=xl/sharedStrings.xml><?xml version="1.0" encoding="utf-8"?>
<sst xmlns="http://schemas.openxmlformats.org/spreadsheetml/2006/main" count="255" uniqueCount="51">
  <si>
    <t>Student id</t>
  </si>
  <si>
    <t xml:space="preserve"> completions</t>
  </si>
  <si>
    <t xml:space="preserve"> mistakes</t>
  </si>
  <si>
    <t>grade</t>
  </si>
  <si>
    <t>completions normalised</t>
  </si>
  <si>
    <t>grades normalised</t>
  </si>
  <si>
    <t>comp x grade</t>
  </si>
  <si>
    <t>GO prediction</t>
  </si>
  <si>
    <t>Sufficiency</t>
  </si>
  <si>
    <t>pred x suff</t>
  </si>
  <si>
    <t>False positive</t>
  </si>
  <si>
    <t>False negative</t>
  </si>
  <si>
    <t>grades</t>
  </si>
  <si>
    <t>ND</t>
  </si>
  <si>
    <t>Sum</t>
  </si>
  <si>
    <t>Count</t>
  </si>
  <si>
    <t>Average</t>
  </si>
  <si>
    <t>Published assignments</t>
  </si>
  <si>
    <t>Max grade</t>
  </si>
  <si>
    <t>Completions per student</t>
  </si>
  <si>
    <t>Prediction threshold</t>
  </si>
  <si>
    <t>Sufficiency threshold</t>
  </si>
  <si>
    <t>Correct</t>
  </si>
  <si>
    <t>Incorrect</t>
  </si>
  <si>
    <t>False positives</t>
  </si>
  <si>
    <t>False negatives</t>
  </si>
  <si>
    <t>Passing students without GrandeOmega</t>
  </si>
  <si>
    <t>Passing students with GrandeOmega</t>
  </si>
  <si>
    <t>Class</t>
  </si>
  <si>
    <t>Average passing grade without GrandeOmega</t>
  </si>
  <si>
    <t>Average passing grade with GrandeOmega</t>
  </si>
  <si>
    <t>Completions %</t>
  </si>
  <si>
    <t>Attempts</t>
  </si>
  <si>
    <t>Average grade</t>
  </si>
  <si>
    <t>Correct predictions</t>
  </si>
  <si>
    <t>Incorrect predictions</t>
  </si>
  <si>
    <t>INF1B</t>
  </si>
  <si>
    <t>INF1F</t>
  </si>
  <si>
    <t>INF1L</t>
  </si>
  <si>
    <t>INF1A</t>
  </si>
  <si>
    <t>INF1C</t>
  </si>
  <si>
    <t>Aggregate</t>
  </si>
  <si>
    <t>Classes which have not used GrandeOmega</t>
  </si>
  <si>
    <t>Grade</t>
  </si>
  <si>
    <t>Passing students</t>
  </si>
  <si>
    <t>Average passing grade</t>
  </si>
  <si>
    <t>INF1H</t>
  </si>
  <si>
    <t>INF1E</t>
  </si>
  <si>
    <t>INF1J</t>
  </si>
  <si>
    <t>INF1G</t>
  </si>
  <si>
    <t xml:space="preserve"> successful_steps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</si>
</sst>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0" fillId="2" fontId="1" numFmtId="0" xfId="0" applyFill="1" applyFont="1"/>
    <xf borderId="0" fillId="2" fontId="1" numFmtId="0" xfId="0" applyFont="1"/>
    <xf borderId="0" fillId="0" fontId="0" numFmtId="0" xfId="0" applyFont="1"/>
    <xf borderId="0" fillId="3" fontId="0" numFmtId="0" xfId="0" applyFill="1" applyFont="1"/>
    <xf borderId="0" fillId="3" fontId="0" numFmtId="0" xfId="0" applyFont="1"/>
    <xf borderId="0" fillId="4" fontId="0" numFmtId="0" xfId="0" applyFill="1" applyFont="1"/>
    <xf borderId="0" fillId="4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Aggregate!$A$2</c:f>
            </c:strRef>
          </c:tx>
          <c:spPr>
            <a:solidFill>
              <a:srgbClr val="4472C4"/>
            </a:solidFill>
          </c:spPr>
          <c:cat>
            <c:strRef>
              <c:f>Aggregate!$B$1:$D$1</c:f>
            </c:strRef>
          </c:cat>
          <c:val>
            <c:numRef>
              <c:f>Aggregate!$B$2:$D$2</c:f>
            </c:numRef>
          </c:val>
        </c:ser>
        <c:ser>
          <c:idx val="1"/>
          <c:order val="1"/>
          <c:tx>
            <c:strRef>
              <c:f>Aggregate!$A$3</c:f>
            </c:strRef>
          </c:tx>
          <c:spPr>
            <a:solidFill>
              <a:srgbClr val="ED7D31"/>
            </a:solidFill>
          </c:spPr>
          <c:cat>
            <c:strRef>
              <c:f>Aggregate!$B$1:$D$1</c:f>
            </c:strRef>
          </c:cat>
          <c:val>
            <c:numRef>
              <c:f>Aggregate!$B$3:$D$3</c:f>
            </c:numRef>
          </c:val>
        </c:ser>
        <c:ser>
          <c:idx val="2"/>
          <c:order val="2"/>
          <c:tx>
            <c:strRef>
              <c:f>Aggregate!$A$4</c:f>
            </c:strRef>
          </c:tx>
          <c:spPr>
            <a:solidFill>
              <a:srgbClr val="A5A5A5"/>
            </a:solidFill>
          </c:spPr>
          <c:cat>
            <c:strRef>
              <c:f>Aggregate!$B$1:$D$1</c:f>
            </c:strRef>
          </c:cat>
          <c:val>
            <c:numRef>
              <c:f>Aggregate!$B$4:$D$4</c:f>
            </c:numRef>
          </c:val>
        </c:ser>
        <c:ser>
          <c:idx val="3"/>
          <c:order val="3"/>
          <c:tx>
            <c:strRef>
              <c:f>Aggregate!$A$5</c:f>
            </c:strRef>
          </c:tx>
          <c:spPr>
            <a:solidFill>
              <a:srgbClr val="FFC000"/>
            </a:solidFill>
          </c:spPr>
          <c:cat>
            <c:strRef>
              <c:f>Aggregate!$B$1:$D$1</c:f>
            </c:strRef>
          </c:cat>
          <c:val>
            <c:numRef>
              <c:f>Aggregate!$B$5:$D$5</c:f>
            </c:numRef>
          </c:val>
        </c:ser>
        <c:ser>
          <c:idx val="4"/>
          <c:order val="4"/>
          <c:tx>
            <c:strRef>
              <c:f>Aggregate!$A$6</c:f>
            </c:strRef>
          </c:tx>
          <c:spPr>
            <a:solidFill>
              <a:srgbClr val="5B9BD5"/>
            </a:solidFill>
          </c:spPr>
          <c:cat>
            <c:strRef>
              <c:f>Aggregate!$B$1:$D$1</c:f>
            </c:strRef>
          </c:cat>
          <c:val>
            <c:numRef>
              <c:f>Aggregate!$B$6:$D$6</c:f>
            </c:numRef>
          </c:val>
        </c:ser>
        <c:axId val="537549485"/>
        <c:axId val="323142711"/>
      </c:barChart>
      <c:catAx>
        <c:axId val="53754948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262626"/>
                </a:solidFill>
              </a:defRPr>
            </a:pPr>
          </a:p>
        </c:txPr>
        <c:crossAx val="323142711"/>
      </c:catAx>
      <c:valAx>
        <c:axId val="323142711"/>
        <c:scaling>
          <c:orientation val="minMax"/>
        </c:scaling>
        <c:delete val="0"/>
        <c:axPos val="l"/>
        <c:majorGridlines>
          <c:spPr>
            <a:ln>
              <a:solidFill>
                <a:srgbClr val="0D0D0D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262626"/>
                </a:solidFill>
              </a:defRPr>
            </a:pPr>
          </a:p>
        </c:txPr>
        <c:crossAx val="53754948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262626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404040"/>
                </a:solidFill>
              </a:defRPr>
            </a:pPr>
            <a:r>
              <a:t>Predictions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Aggregate!$E$1:$G$1</c:f>
            </c:strRef>
          </c:cat>
          <c:val>
            <c:numRef>
              <c:f>Aggregate!$E$8:$G$8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404040"/>
              </a:solidFill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404040"/>
                </a:solidFill>
              </a:defRPr>
            </a:pPr>
            <a:r>
              <a:t>Passing students</a:t>
            </a:r>
          </a:p>
        </c:rich>
      </c:tx>
      <c:overlay val="0"/>
    </c:title>
    <c:plotArea>
      <c:layout/>
      <c:barChart>
        <c:barDir val="col"/>
        <c:axId val="898253351"/>
        <c:axId val="1710533530"/>
      </c:barChart>
      <c:catAx>
        <c:axId val="898253351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710533530"/>
      </c:catAx>
      <c:valAx>
        <c:axId val="171053353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89825335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404040"/>
              </a:solidFill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404040"/>
                </a:solidFill>
              </a:defRPr>
            </a:pPr>
            <a:r>
              <a:t>Passing grades</a:t>
            </a:r>
          </a:p>
        </c:rich>
      </c:tx>
      <c:overlay val="0"/>
    </c:title>
    <c:plotArea>
      <c:layout/>
      <c:barChart>
        <c:barDir val="col"/>
        <c:axId val="1827694870"/>
        <c:axId val="98279447"/>
      </c:barChart>
      <c:catAx>
        <c:axId val="1827694870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98279447"/>
      </c:catAx>
      <c:valAx>
        <c:axId val="9827944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2769487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404040"/>
              </a:solidFill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171450</xdr:colOff>
      <xdr:row>32</xdr:row>
      <xdr:rowOff>161925</xdr:rowOff>
    </xdr:from>
    <xdr:to>
      <xdr:col>7</xdr:col>
      <xdr:colOff>1104900</xdr:colOff>
      <xdr:row>48</xdr:row>
      <xdr:rowOff>161925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962025</xdr:colOff>
      <xdr:row>11</xdr:row>
      <xdr:rowOff>114300</xdr:rowOff>
    </xdr:from>
    <xdr:to>
      <xdr:col>9</xdr:col>
      <xdr:colOff>657225</xdr:colOff>
      <xdr:row>30</xdr:row>
      <xdr:rowOff>76200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9</xdr:col>
      <xdr:colOff>1304925</xdr:colOff>
      <xdr:row>13</xdr:row>
      <xdr:rowOff>57150</xdr:rowOff>
    </xdr:from>
    <xdr:to>
      <xdr:col>11</xdr:col>
      <xdr:colOff>2657475</xdr:colOff>
      <xdr:row>31</xdr:row>
      <xdr:rowOff>9525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9</xdr:col>
      <xdr:colOff>1333500</xdr:colOff>
      <xdr:row>32</xdr:row>
      <xdr:rowOff>9525</xdr:rowOff>
    </xdr:from>
    <xdr:to>
      <xdr:col>11</xdr:col>
      <xdr:colOff>2686050</xdr:colOff>
      <xdr:row>49</xdr:row>
      <xdr:rowOff>142875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44"/>
    <col customWidth="1" min="2" max="2" width="15.67"/>
    <col customWidth="1" min="3" max="3" width="11.33"/>
    <col customWidth="1" min="4" max="4" width="15.33"/>
    <col customWidth="1" min="5" max="5" width="19.11"/>
    <col customWidth="1" min="6" max="6" width="15.33"/>
    <col customWidth="1" min="7" max="7" width="15.89"/>
    <col customWidth="1" min="8" max="8" width="20.44"/>
    <col customWidth="1" min="9" max="9" width="37.11"/>
    <col customWidth="1" min="10" max="10" width="34.0"/>
    <col customWidth="1" min="11" max="11" width="41.89"/>
    <col customWidth="1" min="12" max="12" width="39.0"/>
    <col customWidth="1" min="13" max="22" width="10.44"/>
  </cols>
  <sheetData>
    <row r="1" ht="15.75" customHeight="1">
      <c r="A1" s="4" t="s">
        <v>28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24</v>
      </c>
      <c r="G1" s="4" t="s">
        <v>25</v>
      </c>
      <c r="H1" s="4" t="s">
        <v>35</v>
      </c>
      <c r="I1" s="5" t="s">
        <v>26</v>
      </c>
      <c r="J1" s="5" t="s">
        <v>27</v>
      </c>
      <c r="K1" s="5" t="s">
        <v>29</v>
      </c>
      <c r="L1" s="5" t="s">
        <v>30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36</v>
      </c>
      <c r="B2" s="7">
        <f>0.718146718146718*100</f>
        <v>71.81467181</v>
      </c>
      <c r="C2" s="7">
        <f>599/10</f>
        <v>59.9</v>
      </c>
      <c r="D2" s="7">
        <v>47.78846153846154</v>
      </c>
      <c r="E2" s="7">
        <v>16.0</v>
      </c>
      <c r="F2" s="7">
        <v>8.0</v>
      </c>
      <c r="G2" s="7">
        <v>2.0</v>
      </c>
      <c r="H2" s="7">
        <v>10.0</v>
      </c>
      <c r="I2" s="8">
        <v>9.0</v>
      </c>
      <c r="J2" s="8">
        <v>14.0</v>
      </c>
      <c r="K2" s="8">
        <v>84.722222</v>
      </c>
      <c r="L2" s="8">
        <v>97.2972973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9" t="s">
        <v>37</v>
      </c>
      <c r="B3" s="9">
        <f>0.566566566566567*100</f>
        <v>56.65665666</v>
      </c>
      <c r="C3" s="9">
        <f>460/10</f>
        <v>46</v>
      </c>
      <c r="D3" s="9">
        <v>46.875</v>
      </c>
      <c r="E3" s="9">
        <v>11.0</v>
      </c>
      <c r="F3" s="9">
        <v>2.0</v>
      </c>
      <c r="G3" s="9">
        <v>4.0</v>
      </c>
      <c r="H3" s="9">
        <v>6.0</v>
      </c>
      <c r="I3" s="10">
        <v>6.0</v>
      </c>
      <c r="J3" s="10">
        <v>5.0</v>
      </c>
      <c r="K3" s="10">
        <v>77.08333</v>
      </c>
      <c r="L3" s="10">
        <v>88.1081081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 t="s">
        <v>38</v>
      </c>
      <c r="B4" s="7">
        <f>0.481288981288981*100</f>
        <v>48.12889813</v>
      </c>
      <c r="C4" s="7">
        <f>350/10</f>
        <v>35</v>
      </c>
      <c r="D4" s="7">
        <v>21.59090909090909</v>
      </c>
      <c r="E4" s="7">
        <v>18.0</v>
      </c>
      <c r="F4" s="7">
        <v>3.0</v>
      </c>
      <c r="G4" s="7">
        <v>1.0</v>
      </c>
      <c r="H4" s="7">
        <v>4.0</v>
      </c>
      <c r="I4" s="8">
        <v>2.0</v>
      </c>
      <c r="J4" s="8">
        <v>2.0</v>
      </c>
      <c r="K4" s="8">
        <v>75.0</v>
      </c>
      <c r="L4" s="8">
        <v>83.7857838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0" t="s">
        <v>39</v>
      </c>
      <c r="B5" s="10">
        <f>0.416589002795899*100</f>
        <v>41.65890028</v>
      </c>
      <c r="C5" s="10">
        <v>37.1</v>
      </c>
      <c r="D5" s="10">
        <v>51.1904762</v>
      </c>
      <c r="E5" s="10">
        <v>19.0</v>
      </c>
      <c r="F5" s="10">
        <v>0.0</v>
      </c>
      <c r="G5" s="10">
        <v>2.0</v>
      </c>
      <c r="H5" s="10">
        <v>2.0</v>
      </c>
      <c r="I5" s="10">
        <v>7.0</v>
      </c>
      <c r="J5" s="10">
        <v>7.0</v>
      </c>
      <c r="K5" s="10">
        <v>82.1428571</v>
      </c>
      <c r="L5" s="10">
        <v>86.4864865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 t="s">
        <v>40</v>
      </c>
      <c r="B6" s="8">
        <f>0.356981981981982*100</f>
        <v>35.6981982</v>
      </c>
      <c r="C6" s="8">
        <v>26.3</v>
      </c>
      <c r="D6" s="8">
        <v>36.73529411764706</v>
      </c>
      <c r="E6" s="8">
        <v>15.0</v>
      </c>
      <c r="F6" s="8">
        <v>1.0</v>
      </c>
      <c r="G6" s="8">
        <v>1.0</v>
      </c>
      <c r="H6" s="8">
        <v>2.0</v>
      </c>
      <c r="I6" s="8">
        <v>5.0</v>
      </c>
      <c r="J6" s="8">
        <v>7.0</v>
      </c>
      <c r="K6" s="8">
        <v>82.5</v>
      </c>
      <c r="L6" s="8">
        <v>93.9189189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10"/>
      <c r="B7" s="10"/>
      <c r="C7" s="10"/>
      <c r="D7" s="10"/>
      <c r="E7" s="10"/>
      <c r="F7" s="10"/>
      <c r="G7" s="10"/>
      <c r="H7" s="10"/>
      <c r="I7" s="10" t="s">
        <v>26</v>
      </c>
      <c r="J7" s="10" t="s">
        <v>27</v>
      </c>
      <c r="K7" s="10" t="s">
        <v>29</v>
      </c>
      <c r="L7" s="10" t="s">
        <v>30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2" t="s">
        <v>41</v>
      </c>
      <c r="B8" s="2"/>
      <c r="C8" s="2"/>
      <c r="D8" s="2"/>
      <c r="E8" s="2">
        <f t="shared" ref="E8:H8" si="1">SUM(E2:E6)</f>
        <v>79</v>
      </c>
      <c r="F8" s="2">
        <f t="shared" si="1"/>
        <v>14</v>
      </c>
      <c r="G8" s="2">
        <f t="shared" si="1"/>
        <v>10</v>
      </c>
      <c r="H8" s="2">
        <f t="shared" si="1"/>
        <v>24</v>
      </c>
      <c r="I8" s="2">
        <f>AVERAGE(I2:I6, C15:C23)</f>
        <v>4.444444444</v>
      </c>
      <c r="J8" s="2">
        <f>AVERAGE(J2:J6)</f>
        <v>7</v>
      </c>
      <c r="K8" s="2">
        <f t="shared" ref="K8:L8" si="2">AVERAGE(K2:K7)</f>
        <v>80.28968182</v>
      </c>
      <c r="L8" s="2">
        <f t="shared" si="2"/>
        <v>89.91931892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 t="s">
        <v>42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5" t="s">
        <v>28</v>
      </c>
      <c r="B14" s="5" t="s">
        <v>43</v>
      </c>
      <c r="C14" s="5" t="s">
        <v>44</v>
      </c>
      <c r="D14" s="5" t="s">
        <v>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8" t="s">
        <v>46</v>
      </c>
      <c r="B15" s="8">
        <v>41.40625</v>
      </c>
      <c r="C15" s="8">
        <v>3.0</v>
      </c>
      <c r="D15" s="8">
        <v>83.333333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0" t="s">
        <v>47</v>
      </c>
      <c r="B16" s="10">
        <v>30.555555555555557</v>
      </c>
      <c r="C16" s="10">
        <v>1.0</v>
      </c>
      <c r="D16" s="10">
        <v>75.0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8" t="s">
        <v>48</v>
      </c>
      <c r="B17" s="7">
        <v>23.91304347826087</v>
      </c>
      <c r="C17" s="8">
        <v>0.0</v>
      </c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0" t="s">
        <v>49</v>
      </c>
      <c r="B18" s="9">
        <v>41.40625</v>
      </c>
      <c r="C18" s="10">
        <v>7.0</v>
      </c>
      <c r="D18" s="10">
        <v>80.35714285714286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8"/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0"/>
      <c r="B20" s="10"/>
      <c r="C20" s="10"/>
      <c r="D20" s="1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/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0"/>
      <c r="B22" s="10"/>
      <c r="C22" s="10"/>
      <c r="D22" s="1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/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0"/>
      <c r="B24" s="10"/>
      <c r="C24" s="10">
        <f t="shared" ref="C24:D24" si="3">AVERAGE(C15:C23)</f>
        <v>2.75</v>
      </c>
      <c r="D24" s="10">
        <f t="shared" si="3"/>
        <v>79.56349195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15.75" customHeight="1">
      <c r="A2" s="1">
        <v>882623.0</v>
      </c>
      <c r="B2" s="1">
        <v>0.0</v>
      </c>
      <c r="C2" s="1">
        <v>0.0</v>
      </c>
      <c r="D2" s="1" t="s">
        <v>13</v>
      </c>
      <c r="E2" s="1">
        <f t="shared" ref="E2:E30" si="1">B2/$A$33</f>
        <v>0</v>
      </c>
      <c r="F2" s="1" t="str">
        <f t="shared" ref="F2:F30" si="2">D2/$C$33</f>
        <v>#VALUE!</v>
      </c>
      <c r="G2" s="1" t="str">
        <f t="shared" ref="G2:G30" si="3">E2*F2</f>
        <v>#VALUE!</v>
      </c>
      <c r="H2" s="1">
        <f t="shared" ref="H2:H30" si="4">IF(E2&gt;$E$36,1,-1)</f>
        <v>-1</v>
      </c>
      <c r="I2" s="1" t="str">
        <f t="shared" ref="I2:I30" si="5">IF(F2&gt;$F$36,1,-1)</f>
        <v>#VALUE!</v>
      </c>
      <c r="J2" s="1" t="str">
        <f t="shared" ref="J2:J30" si="6">H2*I2</f>
        <v>#VALUE!</v>
      </c>
      <c r="K2" s="1" t="str">
        <f t="shared" ref="K2:K30" si="7">H2&gt;I2</f>
        <v>#VALUE!</v>
      </c>
      <c r="L2" s="1" t="str">
        <f t="shared" ref="L2:L30" si="8">H2&lt;I2</f>
        <v>#VALUE!</v>
      </c>
      <c r="M2" s="1"/>
    </row>
    <row r="3" ht="15.75" customHeight="1">
      <c r="A3" s="1">
        <v>895388.0</v>
      </c>
      <c r="B3" s="1">
        <v>0.0</v>
      </c>
      <c r="C3" s="1">
        <v>0.0</v>
      </c>
      <c r="D3" s="1" t="s">
        <v>13</v>
      </c>
      <c r="E3" s="1">
        <f t="shared" si="1"/>
        <v>0</v>
      </c>
      <c r="F3" s="1" t="str">
        <f t="shared" si="2"/>
        <v>#VALUE!</v>
      </c>
      <c r="G3" s="1" t="str">
        <f t="shared" si="3"/>
        <v>#VALUE!</v>
      </c>
      <c r="H3" s="1">
        <f t="shared" si="4"/>
        <v>-1</v>
      </c>
      <c r="I3" s="1" t="str">
        <f t="shared" si="5"/>
        <v>#VALUE!</v>
      </c>
      <c r="J3" s="1" t="str">
        <f t="shared" si="6"/>
        <v>#VALUE!</v>
      </c>
      <c r="K3" s="1" t="str">
        <f t="shared" si="7"/>
        <v>#VALUE!</v>
      </c>
      <c r="L3" s="1" t="str">
        <f t="shared" si="8"/>
        <v>#VALUE!</v>
      </c>
      <c r="M3" s="1"/>
    </row>
    <row r="4" ht="15.75" customHeight="1">
      <c r="A4" s="1">
        <v>898647.0</v>
      </c>
      <c r="B4" s="1">
        <v>0.0</v>
      </c>
      <c r="C4" s="1">
        <v>0.0</v>
      </c>
      <c r="D4" s="1" t="s">
        <v>13</v>
      </c>
      <c r="E4" s="1">
        <f t="shared" si="1"/>
        <v>0</v>
      </c>
      <c r="F4" s="1" t="str">
        <f t="shared" si="2"/>
        <v>#VALUE!</v>
      </c>
      <c r="G4" s="1" t="str">
        <f t="shared" si="3"/>
        <v>#VALUE!</v>
      </c>
      <c r="H4" s="1">
        <f t="shared" si="4"/>
        <v>-1</v>
      </c>
      <c r="I4" s="1" t="str">
        <f t="shared" si="5"/>
        <v>#VALUE!</v>
      </c>
      <c r="J4" s="1" t="str">
        <f t="shared" si="6"/>
        <v>#VALUE!</v>
      </c>
      <c r="K4" s="1" t="str">
        <f t="shared" si="7"/>
        <v>#VALUE!</v>
      </c>
      <c r="L4" s="1" t="str">
        <f t="shared" si="8"/>
        <v>#VALUE!</v>
      </c>
      <c r="M4" s="1"/>
    </row>
    <row r="5" ht="15.75" customHeight="1">
      <c r="A5" s="1">
        <v>931033.0</v>
      </c>
      <c r="B5" s="1">
        <v>5.0</v>
      </c>
      <c r="C5" s="1">
        <v>4.0</v>
      </c>
      <c r="D5" s="1">
        <v>12.5</v>
      </c>
      <c r="E5" s="1">
        <f t="shared" si="1"/>
        <v>0.1351351351</v>
      </c>
      <c r="F5" s="1">
        <f t="shared" si="2"/>
        <v>0.125</v>
      </c>
      <c r="G5" s="1">
        <f t="shared" si="3"/>
        <v>0.01689189189</v>
      </c>
      <c r="H5" s="1">
        <f t="shared" si="4"/>
        <v>-1</v>
      </c>
      <c r="I5" s="1">
        <f t="shared" si="5"/>
        <v>-1</v>
      </c>
      <c r="J5" s="1">
        <f t="shared" si="6"/>
        <v>1</v>
      </c>
      <c r="K5" s="1" t="b">
        <f t="shared" si="7"/>
        <v>0</v>
      </c>
      <c r="L5" s="1" t="b">
        <f t="shared" si="8"/>
        <v>0</v>
      </c>
      <c r="M5" s="1"/>
    </row>
    <row r="6" ht="15.75" customHeight="1">
      <c r="A6" s="1">
        <v>914913.0</v>
      </c>
      <c r="B6" s="1">
        <v>19.0</v>
      </c>
      <c r="C6" s="1">
        <v>13.0</v>
      </c>
      <c r="D6" s="1">
        <v>50.0</v>
      </c>
      <c r="E6" s="1">
        <f t="shared" si="1"/>
        <v>0.5135135135</v>
      </c>
      <c r="F6" s="1">
        <f t="shared" si="2"/>
        <v>0.5</v>
      </c>
      <c r="G6" s="1">
        <f t="shared" si="3"/>
        <v>0.2567567568</v>
      </c>
      <c r="H6" s="1">
        <f t="shared" si="4"/>
        <v>-1</v>
      </c>
      <c r="I6" s="1">
        <f t="shared" si="5"/>
        <v>-1</v>
      </c>
      <c r="J6" s="1">
        <f t="shared" si="6"/>
        <v>1</v>
      </c>
      <c r="K6" s="1" t="b">
        <f t="shared" si="7"/>
        <v>0</v>
      </c>
      <c r="L6" s="1" t="b">
        <f t="shared" si="8"/>
        <v>0</v>
      </c>
      <c r="M6" s="1"/>
    </row>
    <row r="7" ht="15.75" customHeight="1">
      <c r="A7" s="1">
        <v>923444.0</v>
      </c>
      <c r="B7" s="1">
        <v>23.0</v>
      </c>
      <c r="C7" s="1">
        <v>16.0</v>
      </c>
      <c r="D7" s="1">
        <v>37.5</v>
      </c>
      <c r="E7" s="1">
        <f t="shared" si="1"/>
        <v>0.6216216216</v>
      </c>
      <c r="F7" s="1">
        <f t="shared" si="2"/>
        <v>0.375</v>
      </c>
      <c r="G7" s="1">
        <f t="shared" si="3"/>
        <v>0.2331081081</v>
      </c>
      <c r="H7" s="1">
        <f t="shared" si="4"/>
        <v>-1</v>
      </c>
      <c r="I7" s="1">
        <f t="shared" si="5"/>
        <v>-1</v>
      </c>
      <c r="J7" s="1">
        <f t="shared" si="6"/>
        <v>1</v>
      </c>
      <c r="K7" s="1" t="b">
        <f t="shared" si="7"/>
        <v>0</v>
      </c>
      <c r="L7" s="1" t="b">
        <f t="shared" si="8"/>
        <v>0</v>
      </c>
      <c r="M7" s="1"/>
    </row>
    <row r="8" ht="15.75" customHeight="1">
      <c r="A8" s="1">
        <v>931093.0</v>
      </c>
      <c r="B8" s="1">
        <v>0.0</v>
      </c>
      <c r="C8" s="1">
        <v>1.0</v>
      </c>
      <c r="D8" s="1">
        <v>12.5</v>
      </c>
      <c r="E8" s="1">
        <f t="shared" si="1"/>
        <v>0</v>
      </c>
      <c r="F8" s="1">
        <f t="shared" si="2"/>
        <v>0.125</v>
      </c>
      <c r="G8" s="1">
        <f t="shared" si="3"/>
        <v>0</v>
      </c>
      <c r="H8" s="1">
        <f t="shared" si="4"/>
        <v>-1</v>
      </c>
      <c r="I8" s="1">
        <f t="shared" si="5"/>
        <v>-1</v>
      </c>
      <c r="J8" s="1">
        <f t="shared" si="6"/>
        <v>1</v>
      </c>
      <c r="K8" s="1" t="b">
        <f t="shared" si="7"/>
        <v>0</v>
      </c>
      <c r="L8" s="1" t="b">
        <f t="shared" si="8"/>
        <v>0</v>
      </c>
      <c r="M8" s="1"/>
    </row>
    <row r="9" ht="15.75" customHeight="1">
      <c r="A9" s="1">
        <v>900997.0</v>
      </c>
      <c r="B9" s="1">
        <v>21.0</v>
      </c>
      <c r="C9" s="1">
        <v>26.0</v>
      </c>
      <c r="D9" s="1">
        <v>37.5</v>
      </c>
      <c r="E9" s="1">
        <f t="shared" si="1"/>
        <v>0.5675675676</v>
      </c>
      <c r="F9" s="1">
        <f t="shared" si="2"/>
        <v>0.375</v>
      </c>
      <c r="G9" s="1">
        <f t="shared" si="3"/>
        <v>0.2128378378</v>
      </c>
      <c r="H9" s="1">
        <f t="shared" si="4"/>
        <v>-1</v>
      </c>
      <c r="I9" s="1">
        <f t="shared" si="5"/>
        <v>-1</v>
      </c>
      <c r="J9" s="1">
        <f t="shared" si="6"/>
        <v>1</v>
      </c>
      <c r="K9" s="1" t="b">
        <f t="shared" si="7"/>
        <v>0</v>
      </c>
      <c r="L9" s="1" t="b">
        <f t="shared" si="8"/>
        <v>0</v>
      </c>
      <c r="M9" s="1"/>
    </row>
    <row r="10" ht="15.75" customHeight="1">
      <c r="A10" s="1">
        <v>874475.0</v>
      </c>
      <c r="B10" s="1">
        <v>5.0</v>
      </c>
      <c r="C10" s="1">
        <v>4.0</v>
      </c>
      <c r="D10" s="1">
        <v>25.0</v>
      </c>
      <c r="E10" s="1">
        <f t="shared" si="1"/>
        <v>0.1351351351</v>
      </c>
      <c r="F10" s="1">
        <f t="shared" si="2"/>
        <v>0.25</v>
      </c>
      <c r="G10" s="1">
        <f t="shared" si="3"/>
        <v>0.03378378378</v>
      </c>
      <c r="H10" s="1">
        <f t="shared" si="4"/>
        <v>-1</v>
      </c>
      <c r="I10" s="1">
        <f t="shared" si="5"/>
        <v>-1</v>
      </c>
      <c r="J10" s="1">
        <f t="shared" si="6"/>
        <v>1</v>
      </c>
      <c r="K10" s="1" t="b">
        <f t="shared" si="7"/>
        <v>0</v>
      </c>
      <c r="L10" s="1" t="b">
        <f t="shared" si="8"/>
        <v>0</v>
      </c>
      <c r="M10" s="1"/>
    </row>
    <row r="11" ht="15.75" customHeight="1">
      <c r="A11" s="1">
        <v>916344.0</v>
      </c>
      <c r="B11" s="1">
        <v>18.0</v>
      </c>
      <c r="C11" s="1">
        <v>18.0</v>
      </c>
      <c r="D11" s="1">
        <v>50.0</v>
      </c>
      <c r="E11" s="1">
        <f t="shared" si="1"/>
        <v>0.4864864865</v>
      </c>
      <c r="F11" s="1">
        <f t="shared" si="2"/>
        <v>0.5</v>
      </c>
      <c r="G11" s="1">
        <f t="shared" si="3"/>
        <v>0.2432432432</v>
      </c>
      <c r="H11" s="1">
        <f t="shared" si="4"/>
        <v>-1</v>
      </c>
      <c r="I11" s="1">
        <f t="shared" si="5"/>
        <v>-1</v>
      </c>
      <c r="J11" s="1">
        <f t="shared" si="6"/>
        <v>1</v>
      </c>
      <c r="K11" s="1" t="b">
        <f t="shared" si="7"/>
        <v>0</v>
      </c>
      <c r="L11" s="1" t="b">
        <f t="shared" si="8"/>
        <v>0</v>
      </c>
      <c r="M11" s="1"/>
    </row>
    <row r="12" ht="15.75" customHeight="1">
      <c r="A12" s="1">
        <v>907856.0</v>
      </c>
      <c r="B12" s="1">
        <v>3.0</v>
      </c>
      <c r="C12" s="1">
        <v>6.0</v>
      </c>
      <c r="D12" s="1" t="s">
        <v>13</v>
      </c>
      <c r="E12" s="1">
        <f t="shared" si="1"/>
        <v>0.08108108108</v>
      </c>
      <c r="F12" s="1" t="str">
        <f t="shared" si="2"/>
        <v>#VALUE!</v>
      </c>
      <c r="G12" s="1" t="str">
        <f t="shared" si="3"/>
        <v>#VALUE!</v>
      </c>
      <c r="H12" s="1">
        <f t="shared" si="4"/>
        <v>-1</v>
      </c>
      <c r="I12" s="1" t="str">
        <f t="shared" si="5"/>
        <v>#VALUE!</v>
      </c>
      <c r="J12" s="1" t="str">
        <f t="shared" si="6"/>
        <v>#VALUE!</v>
      </c>
      <c r="K12" s="1" t="str">
        <f t="shared" si="7"/>
        <v>#VALUE!</v>
      </c>
      <c r="L12" s="1" t="str">
        <f t="shared" si="8"/>
        <v>#VALUE!</v>
      </c>
      <c r="M12" s="1"/>
    </row>
    <row r="13" ht="15.75" customHeight="1">
      <c r="A13" s="1">
        <v>934203.0</v>
      </c>
      <c r="B13" s="1">
        <v>3.0</v>
      </c>
      <c r="C13" s="1">
        <v>3.0</v>
      </c>
      <c r="D13" s="1" t="s">
        <v>13</v>
      </c>
      <c r="E13" s="1">
        <f t="shared" si="1"/>
        <v>0.08108108108</v>
      </c>
      <c r="F13" s="1" t="str">
        <f t="shared" si="2"/>
        <v>#VALUE!</v>
      </c>
      <c r="G13" s="1" t="str">
        <f t="shared" si="3"/>
        <v>#VALUE!</v>
      </c>
      <c r="H13" s="1">
        <f t="shared" si="4"/>
        <v>-1</v>
      </c>
      <c r="I13" s="1" t="str">
        <f t="shared" si="5"/>
        <v>#VALUE!</v>
      </c>
      <c r="J13" s="1" t="str">
        <f t="shared" si="6"/>
        <v>#VALUE!</v>
      </c>
      <c r="K13" s="1" t="str">
        <f t="shared" si="7"/>
        <v>#VALUE!</v>
      </c>
      <c r="L13" s="1" t="str">
        <f t="shared" si="8"/>
        <v>#VALUE!</v>
      </c>
      <c r="M13" s="1"/>
    </row>
    <row r="14" ht="15.75" customHeight="1">
      <c r="A14" s="1">
        <v>929461.0</v>
      </c>
      <c r="B14" s="1">
        <v>19.0</v>
      </c>
      <c r="C14" s="1">
        <v>17.0</v>
      </c>
      <c r="D14" s="1">
        <v>12.5</v>
      </c>
      <c r="E14" s="1">
        <f t="shared" si="1"/>
        <v>0.5135135135</v>
      </c>
      <c r="F14" s="1">
        <f t="shared" si="2"/>
        <v>0.125</v>
      </c>
      <c r="G14" s="1">
        <f t="shared" si="3"/>
        <v>0.06418918919</v>
      </c>
      <c r="H14" s="1">
        <f t="shared" si="4"/>
        <v>-1</v>
      </c>
      <c r="I14" s="1">
        <f t="shared" si="5"/>
        <v>-1</v>
      </c>
      <c r="J14" s="1">
        <f t="shared" si="6"/>
        <v>1</v>
      </c>
      <c r="K14" s="1" t="b">
        <f t="shared" si="7"/>
        <v>0</v>
      </c>
      <c r="L14" s="1" t="b">
        <f t="shared" si="8"/>
        <v>0</v>
      </c>
      <c r="M14" s="1"/>
    </row>
    <row r="15" ht="15.75" customHeight="1">
      <c r="A15" s="1">
        <v>917820.0</v>
      </c>
      <c r="B15" s="1">
        <v>0.0</v>
      </c>
      <c r="C15" s="1">
        <v>2.0</v>
      </c>
      <c r="D15" s="1">
        <v>12.5</v>
      </c>
      <c r="E15" s="1">
        <f t="shared" si="1"/>
        <v>0</v>
      </c>
      <c r="F15" s="1">
        <f t="shared" si="2"/>
        <v>0.125</v>
      </c>
      <c r="G15" s="1">
        <f t="shared" si="3"/>
        <v>0</v>
      </c>
      <c r="H15" s="1">
        <f t="shared" si="4"/>
        <v>-1</v>
      </c>
      <c r="I15" s="1">
        <f t="shared" si="5"/>
        <v>-1</v>
      </c>
      <c r="J15" s="1">
        <f t="shared" si="6"/>
        <v>1</v>
      </c>
      <c r="K15" s="1" t="b">
        <f t="shared" si="7"/>
        <v>0</v>
      </c>
      <c r="L15" s="1" t="b">
        <f t="shared" si="8"/>
        <v>0</v>
      </c>
      <c r="M15" s="1"/>
    </row>
    <row r="16" ht="15.75" customHeight="1">
      <c r="A16" s="1">
        <v>925053.0</v>
      </c>
      <c r="B16" s="1">
        <v>8.0</v>
      </c>
      <c r="C16" s="1">
        <v>7.0</v>
      </c>
      <c r="D16" s="1" t="s">
        <v>13</v>
      </c>
      <c r="E16" s="1">
        <f t="shared" si="1"/>
        <v>0.2162162162</v>
      </c>
      <c r="F16" s="1" t="str">
        <f t="shared" si="2"/>
        <v>#VALUE!</v>
      </c>
      <c r="G16" s="1" t="str">
        <f t="shared" si="3"/>
        <v>#VALUE!</v>
      </c>
      <c r="H16" s="1">
        <f t="shared" si="4"/>
        <v>-1</v>
      </c>
      <c r="I16" s="1" t="str">
        <f t="shared" si="5"/>
        <v>#VALUE!</v>
      </c>
      <c r="J16" s="1" t="str">
        <f t="shared" si="6"/>
        <v>#VALUE!</v>
      </c>
      <c r="K16" s="1" t="str">
        <f t="shared" si="7"/>
        <v>#VALUE!</v>
      </c>
      <c r="L16" s="1" t="str">
        <f t="shared" si="8"/>
        <v>#VALUE!</v>
      </c>
      <c r="M16" s="1"/>
    </row>
    <row r="17" ht="15.75" customHeight="1">
      <c r="A17" s="1">
        <v>934829.0</v>
      </c>
      <c r="B17" s="1">
        <v>35.0</v>
      </c>
      <c r="C17" s="1">
        <v>29.0</v>
      </c>
      <c r="D17" s="1">
        <v>62.5</v>
      </c>
      <c r="E17" s="1">
        <f t="shared" si="1"/>
        <v>0.9459459459</v>
      </c>
      <c r="F17" s="1">
        <f t="shared" si="2"/>
        <v>0.625</v>
      </c>
      <c r="G17" s="1">
        <f t="shared" si="3"/>
        <v>0.5912162162</v>
      </c>
      <c r="H17" s="1">
        <f t="shared" si="4"/>
        <v>1</v>
      </c>
      <c r="I17" s="1">
        <f t="shared" si="5"/>
        <v>1</v>
      </c>
      <c r="J17" s="1">
        <f t="shared" si="6"/>
        <v>1</v>
      </c>
      <c r="K17" s="1" t="b">
        <f t="shared" si="7"/>
        <v>0</v>
      </c>
      <c r="L17" s="1" t="b">
        <f t="shared" si="8"/>
        <v>0</v>
      </c>
      <c r="M17" s="1"/>
    </row>
    <row r="18" ht="15.75" customHeight="1">
      <c r="A18" s="1">
        <v>932080.0</v>
      </c>
      <c r="B18" s="1">
        <v>29.0</v>
      </c>
      <c r="C18" s="1">
        <v>17.0</v>
      </c>
      <c r="D18" s="1">
        <v>100.0</v>
      </c>
      <c r="E18" s="1">
        <f t="shared" si="1"/>
        <v>0.7837837838</v>
      </c>
      <c r="F18" s="1">
        <f t="shared" si="2"/>
        <v>1</v>
      </c>
      <c r="G18" s="1">
        <f t="shared" si="3"/>
        <v>0.7837837838</v>
      </c>
      <c r="H18" s="1">
        <f t="shared" si="4"/>
        <v>1</v>
      </c>
      <c r="I18" s="1">
        <f t="shared" si="5"/>
        <v>1</v>
      </c>
      <c r="J18" s="1">
        <f t="shared" si="6"/>
        <v>1</v>
      </c>
      <c r="K18" s="1" t="b">
        <f t="shared" si="7"/>
        <v>0</v>
      </c>
      <c r="L18" s="1" t="b">
        <f t="shared" si="8"/>
        <v>0</v>
      </c>
      <c r="M18" s="1"/>
    </row>
    <row r="19" ht="15.75" customHeight="1">
      <c r="A19" s="1">
        <v>924655.0</v>
      </c>
      <c r="B19" s="1">
        <v>37.0</v>
      </c>
      <c r="C19" s="1">
        <v>18.0</v>
      </c>
      <c r="D19" s="1">
        <v>87.5</v>
      </c>
      <c r="E19" s="1">
        <f t="shared" si="1"/>
        <v>1</v>
      </c>
      <c r="F19" s="1">
        <f t="shared" si="2"/>
        <v>0.875</v>
      </c>
      <c r="G19" s="1">
        <f t="shared" si="3"/>
        <v>0.875</v>
      </c>
      <c r="H19" s="1">
        <f t="shared" si="4"/>
        <v>1</v>
      </c>
      <c r="I19" s="1">
        <f t="shared" si="5"/>
        <v>1</v>
      </c>
      <c r="J19" s="1">
        <f t="shared" si="6"/>
        <v>1</v>
      </c>
      <c r="K19" s="1" t="b">
        <f t="shared" si="7"/>
        <v>0</v>
      </c>
      <c r="L19" s="1" t="b">
        <f t="shared" si="8"/>
        <v>0</v>
      </c>
      <c r="M19" s="1"/>
    </row>
    <row r="20" ht="15.75" customHeight="1">
      <c r="A20" s="1">
        <v>936536.0</v>
      </c>
      <c r="B20" s="1">
        <v>0.0</v>
      </c>
      <c r="C20" s="1">
        <v>1.0</v>
      </c>
      <c r="D20" s="1" t="s">
        <v>13</v>
      </c>
      <c r="E20" s="1">
        <f t="shared" si="1"/>
        <v>0</v>
      </c>
      <c r="F20" s="1" t="str">
        <f t="shared" si="2"/>
        <v>#VALUE!</v>
      </c>
      <c r="G20" s="1" t="str">
        <f t="shared" si="3"/>
        <v>#VALUE!</v>
      </c>
      <c r="H20" s="1">
        <f t="shared" si="4"/>
        <v>-1</v>
      </c>
      <c r="I20" s="1" t="str">
        <f t="shared" si="5"/>
        <v>#VALUE!</v>
      </c>
      <c r="J20" s="1" t="str">
        <f t="shared" si="6"/>
        <v>#VALUE!</v>
      </c>
      <c r="K20" s="1" t="str">
        <f t="shared" si="7"/>
        <v>#VALUE!</v>
      </c>
      <c r="L20" s="1" t="str">
        <f t="shared" si="8"/>
        <v>#VALUE!</v>
      </c>
      <c r="M20" s="1"/>
    </row>
    <row r="21" ht="15.75" customHeight="1">
      <c r="A21" s="1">
        <v>928261.0</v>
      </c>
      <c r="B21" s="1">
        <v>30.0</v>
      </c>
      <c r="C21" s="1">
        <v>32.0</v>
      </c>
      <c r="D21" s="1">
        <v>75.0</v>
      </c>
      <c r="E21" s="1">
        <f t="shared" si="1"/>
        <v>0.8108108108</v>
      </c>
      <c r="F21" s="1">
        <f t="shared" si="2"/>
        <v>0.75</v>
      </c>
      <c r="G21" s="1">
        <f t="shared" si="3"/>
        <v>0.6081081081</v>
      </c>
      <c r="H21" s="1">
        <f t="shared" si="4"/>
        <v>1</v>
      </c>
      <c r="I21" s="1">
        <f t="shared" si="5"/>
        <v>1</v>
      </c>
      <c r="J21" s="1">
        <f t="shared" si="6"/>
        <v>1</v>
      </c>
      <c r="K21" s="1" t="b">
        <f t="shared" si="7"/>
        <v>0</v>
      </c>
      <c r="L21" s="1" t="b">
        <f t="shared" si="8"/>
        <v>0</v>
      </c>
      <c r="M21" s="1"/>
    </row>
    <row r="22" ht="15.75" customHeight="1">
      <c r="A22" s="1">
        <v>911315.0</v>
      </c>
      <c r="B22" s="1">
        <v>0.0</v>
      </c>
      <c r="C22" s="1">
        <v>1.0</v>
      </c>
      <c r="D22" s="1" t="s">
        <v>13</v>
      </c>
      <c r="E22" s="1">
        <f t="shared" si="1"/>
        <v>0</v>
      </c>
      <c r="F22" s="1" t="str">
        <f t="shared" si="2"/>
        <v>#VALUE!</v>
      </c>
      <c r="G22" s="1" t="str">
        <f t="shared" si="3"/>
        <v>#VALUE!</v>
      </c>
      <c r="H22" s="1">
        <f t="shared" si="4"/>
        <v>-1</v>
      </c>
      <c r="I22" s="1" t="str">
        <f t="shared" si="5"/>
        <v>#VALUE!</v>
      </c>
      <c r="J22" s="1" t="str">
        <f t="shared" si="6"/>
        <v>#VALUE!</v>
      </c>
      <c r="K22" s="1" t="str">
        <f t="shared" si="7"/>
        <v>#VALUE!</v>
      </c>
      <c r="L22" s="1" t="str">
        <f t="shared" si="8"/>
        <v>#VALUE!</v>
      </c>
      <c r="M22" s="1"/>
    </row>
    <row r="23" ht="15.75" customHeight="1">
      <c r="A23" s="1">
        <v>933529.0</v>
      </c>
      <c r="B23" s="1">
        <v>20.0</v>
      </c>
      <c r="C23" s="1">
        <v>17.0</v>
      </c>
      <c r="D23" s="1">
        <v>50.0</v>
      </c>
      <c r="E23" s="1">
        <f t="shared" si="1"/>
        <v>0.5405405405</v>
      </c>
      <c r="F23" s="1">
        <f t="shared" si="2"/>
        <v>0.5</v>
      </c>
      <c r="G23" s="1">
        <f t="shared" si="3"/>
        <v>0.2702702703</v>
      </c>
      <c r="H23" s="1">
        <f t="shared" si="4"/>
        <v>-1</v>
      </c>
      <c r="I23" s="1">
        <f t="shared" si="5"/>
        <v>-1</v>
      </c>
      <c r="J23" s="1">
        <f t="shared" si="6"/>
        <v>1</v>
      </c>
      <c r="K23" s="1" t="b">
        <f t="shared" si="7"/>
        <v>0</v>
      </c>
      <c r="L23" s="1" t="b">
        <f t="shared" si="8"/>
        <v>0</v>
      </c>
      <c r="M23" s="1"/>
    </row>
    <row r="24" ht="15.75" customHeight="1">
      <c r="A24" s="1">
        <v>869016.0</v>
      </c>
      <c r="B24" s="1">
        <v>17.0</v>
      </c>
      <c r="C24" s="1">
        <v>13.0</v>
      </c>
      <c r="D24" s="1">
        <v>25.0</v>
      </c>
      <c r="E24" s="1">
        <f t="shared" si="1"/>
        <v>0.4594594595</v>
      </c>
      <c r="F24" s="1">
        <f t="shared" si="2"/>
        <v>0.25</v>
      </c>
      <c r="G24" s="1">
        <f t="shared" si="3"/>
        <v>0.1148648649</v>
      </c>
      <c r="H24" s="1">
        <f t="shared" si="4"/>
        <v>-1</v>
      </c>
      <c r="I24" s="1">
        <f t="shared" si="5"/>
        <v>-1</v>
      </c>
      <c r="J24" s="1">
        <f t="shared" si="6"/>
        <v>1</v>
      </c>
      <c r="K24" s="1" t="b">
        <f t="shared" si="7"/>
        <v>0</v>
      </c>
      <c r="L24" s="1" t="b">
        <f t="shared" si="8"/>
        <v>0</v>
      </c>
      <c r="M24" s="1"/>
    </row>
    <row r="25" ht="15.75" customHeight="1">
      <c r="A25" s="1">
        <v>926072.0</v>
      </c>
      <c r="B25" s="1">
        <v>31.0</v>
      </c>
      <c r="C25" s="1">
        <v>23.0</v>
      </c>
      <c r="D25" s="1">
        <v>75.0</v>
      </c>
      <c r="E25" s="1">
        <f t="shared" si="1"/>
        <v>0.8378378378</v>
      </c>
      <c r="F25" s="1">
        <f t="shared" si="2"/>
        <v>0.75</v>
      </c>
      <c r="G25" s="1">
        <f t="shared" si="3"/>
        <v>0.6283783784</v>
      </c>
      <c r="H25" s="1">
        <f t="shared" si="4"/>
        <v>1</v>
      </c>
      <c r="I25" s="1">
        <f t="shared" si="5"/>
        <v>1</v>
      </c>
      <c r="J25" s="1">
        <f t="shared" si="6"/>
        <v>1</v>
      </c>
      <c r="K25" s="1" t="b">
        <f t="shared" si="7"/>
        <v>0</v>
      </c>
      <c r="L25" s="1" t="b">
        <f t="shared" si="8"/>
        <v>0</v>
      </c>
      <c r="M25" s="1"/>
    </row>
    <row r="26" ht="15.75" customHeight="1">
      <c r="A26" s="1">
        <v>925648.0</v>
      </c>
      <c r="B26" s="1">
        <v>29.0</v>
      </c>
      <c r="C26" s="1">
        <v>30.0</v>
      </c>
      <c r="D26" s="1">
        <v>62.5</v>
      </c>
      <c r="E26" s="1">
        <f t="shared" si="1"/>
        <v>0.7837837838</v>
      </c>
      <c r="F26" s="1">
        <f t="shared" si="2"/>
        <v>0.625</v>
      </c>
      <c r="G26" s="1">
        <f t="shared" si="3"/>
        <v>0.4898648649</v>
      </c>
      <c r="H26" s="1">
        <f t="shared" si="4"/>
        <v>1</v>
      </c>
      <c r="I26" s="1">
        <f t="shared" si="5"/>
        <v>1</v>
      </c>
      <c r="J26" s="1">
        <f t="shared" si="6"/>
        <v>1</v>
      </c>
      <c r="K26" s="1" t="b">
        <f t="shared" si="7"/>
        <v>0</v>
      </c>
      <c r="L26" s="1" t="b">
        <f t="shared" si="8"/>
        <v>0</v>
      </c>
      <c r="M26" s="1"/>
    </row>
    <row r="27" ht="15.75" customHeight="1">
      <c r="A27" s="1">
        <v>929936.0</v>
      </c>
      <c r="B27" s="1">
        <v>25.0</v>
      </c>
      <c r="C27" s="1">
        <v>27.0</v>
      </c>
      <c r="D27" s="1">
        <v>75.0</v>
      </c>
      <c r="E27" s="1">
        <f t="shared" si="1"/>
        <v>0.6756756757</v>
      </c>
      <c r="F27" s="1">
        <f t="shared" si="2"/>
        <v>0.75</v>
      </c>
      <c r="G27" s="1">
        <f t="shared" si="3"/>
        <v>0.5067567568</v>
      </c>
      <c r="H27" s="1">
        <f t="shared" si="4"/>
        <v>-1</v>
      </c>
      <c r="I27" s="1">
        <f t="shared" si="5"/>
        <v>1</v>
      </c>
      <c r="J27" s="1">
        <f t="shared" si="6"/>
        <v>-1</v>
      </c>
      <c r="K27" s="1" t="b">
        <f t="shared" si="7"/>
        <v>0</v>
      </c>
      <c r="L27" s="1" t="b">
        <f t="shared" si="8"/>
        <v>1</v>
      </c>
      <c r="M27" s="1"/>
    </row>
    <row r="28" ht="15.75" customHeight="1">
      <c r="A28" s="1">
        <v>925227.0</v>
      </c>
      <c r="B28" s="1">
        <v>18.0</v>
      </c>
      <c r="C28" s="1">
        <v>11.0</v>
      </c>
      <c r="D28" s="1">
        <v>50.0</v>
      </c>
      <c r="E28" s="1">
        <f t="shared" si="1"/>
        <v>0.4864864865</v>
      </c>
      <c r="F28" s="1">
        <f t="shared" si="2"/>
        <v>0.5</v>
      </c>
      <c r="G28" s="1">
        <f t="shared" si="3"/>
        <v>0.2432432432</v>
      </c>
      <c r="H28" s="1">
        <f t="shared" si="4"/>
        <v>-1</v>
      </c>
      <c r="I28" s="1">
        <f t="shared" si="5"/>
        <v>-1</v>
      </c>
      <c r="J28" s="1">
        <f t="shared" si="6"/>
        <v>1</v>
      </c>
      <c r="K28" s="1" t="b">
        <f t="shared" si="7"/>
        <v>0</v>
      </c>
      <c r="L28" s="1" t="b">
        <f t="shared" si="8"/>
        <v>0</v>
      </c>
      <c r="M28" s="1"/>
    </row>
    <row r="29" ht="15.75" customHeight="1">
      <c r="A29" s="1">
        <v>930803.0</v>
      </c>
      <c r="B29" s="1">
        <v>33.0</v>
      </c>
      <c r="C29" s="1">
        <v>21.0</v>
      </c>
      <c r="D29" s="1">
        <v>87.5</v>
      </c>
      <c r="E29" s="1">
        <f t="shared" si="1"/>
        <v>0.8918918919</v>
      </c>
      <c r="F29" s="1">
        <f t="shared" si="2"/>
        <v>0.875</v>
      </c>
      <c r="G29" s="1">
        <f t="shared" si="3"/>
        <v>0.7804054054</v>
      </c>
      <c r="H29" s="1">
        <f t="shared" si="4"/>
        <v>1</v>
      </c>
      <c r="I29" s="1">
        <f t="shared" si="5"/>
        <v>1</v>
      </c>
      <c r="J29" s="1">
        <f t="shared" si="6"/>
        <v>1</v>
      </c>
      <c r="K29" s="1" t="b">
        <f t="shared" si="7"/>
        <v>0</v>
      </c>
      <c r="L29" s="1" t="b">
        <f t="shared" si="8"/>
        <v>0</v>
      </c>
      <c r="M29" s="1"/>
    </row>
    <row r="30" ht="15.75" customHeight="1">
      <c r="A30" s="1">
        <v>929035.0</v>
      </c>
      <c r="B30" s="1">
        <v>19.0</v>
      </c>
      <c r="C30" s="1">
        <v>14.0</v>
      </c>
      <c r="D30" s="1">
        <v>75.0</v>
      </c>
      <c r="E30" s="1">
        <f t="shared" si="1"/>
        <v>0.5135135135</v>
      </c>
      <c r="F30" s="1">
        <f t="shared" si="2"/>
        <v>0.75</v>
      </c>
      <c r="G30" s="1">
        <f t="shared" si="3"/>
        <v>0.3851351351</v>
      </c>
      <c r="H30" s="1">
        <f t="shared" si="4"/>
        <v>-1</v>
      </c>
      <c r="I30" s="1">
        <f t="shared" si="5"/>
        <v>1</v>
      </c>
      <c r="J30" s="1">
        <f t="shared" si="6"/>
        <v>-1</v>
      </c>
      <c r="K30" s="1" t="b">
        <f t="shared" si="7"/>
        <v>0</v>
      </c>
      <c r="L30" s="1" t="b">
        <f t="shared" si="8"/>
        <v>1</v>
      </c>
      <c r="M30" s="1"/>
    </row>
    <row r="31" ht="15.75" customHeight="1">
      <c r="A31" s="1"/>
      <c r="B31" s="1"/>
      <c r="C31" s="1">
        <f>SUM(C2:C30)</f>
        <v>371</v>
      </c>
      <c r="D31" s="1">
        <f t="shared" ref="D31:E31" si="9">AVERAGE(D2:D30)</f>
        <v>51.19047619</v>
      </c>
      <c r="E31" s="1">
        <f t="shared" si="9"/>
        <v>0.4165890028</v>
      </c>
      <c r="F31" s="2">
        <f>SUMIF(F2:F30,"&lt;&gt;#VALUE!")</f>
        <v>10.75</v>
      </c>
      <c r="G31" s="1" t="s">
        <v>14</v>
      </c>
      <c r="H31" s="1" t="s">
        <v>15</v>
      </c>
      <c r="I31" s="1" t="s">
        <v>16</v>
      </c>
      <c r="J31" s="1"/>
      <c r="K31" s="1"/>
      <c r="L31" s="1"/>
      <c r="M31" s="1"/>
    </row>
    <row r="32" ht="15.75" customHeight="1">
      <c r="A32" s="1" t="s">
        <v>17</v>
      </c>
      <c r="B32" s="1"/>
      <c r="C32" s="1" t="s">
        <v>18</v>
      </c>
      <c r="D32" s="1"/>
      <c r="E32" s="1"/>
      <c r="F32" s="1"/>
      <c r="G32" s="2">
        <f>SUMIF(G2:G30,"&lt;&gt;#VALUE!")</f>
        <v>7.337837838</v>
      </c>
      <c r="H32" s="3">
        <f>COUNTIF(G2:G30,"&lt;&gt;#VALUE!")</f>
        <v>21</v>
      </c>
      <c r="I32" s="1">
        <f>G32/H32</f>
        <v>0.3494208494</v>
      </c>
      <c r="J32" s="1"/>
      <c r="K32" s="1"/>
      <c r="L32" s="1"/>
      <c r="M32" s="1"/>
    </row>
    <row r="33" ht="15.75" customHeight="1">
      <c r="A33" s="1">
        <v>37.0</v>
      </c>
      <c r="B33" s="1"/>
      <c r="C33" s="1">
        <v>100.0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5.75" customHeight="1">
      <c r="A35" s="1" t="s">
        <v>19</v>
      </c>
      <c r="B35" s="1"/>
      <c r="C35" s="1"/>
      <c r="D35" s="1"/>
      <c r="E35" s="1" t="s">
        <v>20</v>
      </c>
      <c r="F35" s="1" t="s">
        <v>21</v>
      </c>
      <c r="G35" s="1"/>
      <c r="H35" s="1"/>
      <c r="I35" s="1"/>
      <c r="J35" s="1" t="s">
        <v>22</v>
      </c>
      <c r="K35" s="1" t="s">
        <v>23</v>
      </c>
      <c r="L35" s="1" t="s">
        <v>24</v>
      </c>
      <c r="M35" s="1" t="s">
        <v>25</v>
      </c>
    </row>
    <row r="36" ht="15.75" customHeight="1">
      <c r="A36" s="1">
        <f>SUM(B2:B30)/COUNT(A2:A30)/A33</f>
        <v>0.4165890028</v>
      </c>
      <c r="B36" s="1"/>
      <c r="C36" s="1"/>
      <c r="D36" s="1"/>
      <c r="E36" s="1">
        <v>0.7</v>
      </c>
      <c r="F36" s="1">
        <v>0.55</v>
      </c>
      <c r="G36" s="1"/>
      <c r="H36" s="1"/>
      <c r="I36" s="1"/>
      <c r="J36" s="1">
        <f>COUNTIF(J2:J30,"&gt;0")</f>
        <v>19</v>
      </c>
      <c r="K36" s="1">
        <f>COUNTIF(J2:J30,"&lt;0")</f>
        <v>2</v>
      </c>
      <c r="L36" s="1">
        <f t="shared" ref="L36:M36" si="10">COUNTIF(K2:K30, "=TRUE")</f>
        <v>0</v>
      </c>
      <c r="M36" s="1">
        <f t="shared" si="10"/>
        <v>2</v>
      </c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>
        <f>COUNTIF(D2:D30, "&gt;=75")</f>
        <v>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>
        <f>COUNTIF(E2:E30, "&gt;=0,75")</f>
        <v>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 t="s">
        <v>29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5.75" customHeight="1">
      <c r="A45" s="1">
        <f>AVERAGEIF(D2:D30, "&gt;=75")</f>
        <v>82.14285714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A47" s="1" t="s">
        <v>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75" customHeight="1">
      <c r="A48" s="1">
        <f>AVERAGEIF(E2:E30, "&gt;=0,75") * 100</f>
        <v>86.48648649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15.75" customHeight="1">
      <c r="A2" s="1">
        <v>925887.0</v>
      </c>
      <c r="B2" s="1">
        <v>37.0</v>
      </c>
      <c r="C2" s="1">
        <v>29.0</v>
      </c>
      <c r="D2" s="1">
        <v>75.0</v>
      </c>
      <c r="E2" s="1">
        <f t="shared" ref="E2:E29" si="1">B2/$A$32</f>
        <v>1</v>
      </c>
      <c r="F2" s="1">
        <f t="shared" ref="F2:F29" si="2">D2/$C$32</f>
        <v>0.75</v>
      </c>
      <c r="G2" s="1">
        <f t="shared" ref="G2:G29" si="3">E2*F2</f>
        <v>0.75</v>
      </c>
      <c r="H2" s="1">
        <f t="shared" ref="H2:H29" si="4">IF(E2&gt;$E$35,1,-1)</f>
        <v>1</v>
      </c>
      <c r="I2" s="1">
        <f t="shared" ref="I2:I29" si="5">IF(F2&gt;$F$35,1,-1)</f>
        <v>1</v>
      </c>
      <c r="J2" s="1">
        <f t="shared" ref="J2:J29" si="6">H2*I2</f>
        <v>1</v>
      </c>
      <c r="K2" s="1" t="b">
        <f t="shared" ref="K2:K29" si="7">H2&gt;I2</f>
        <v>0</v>
      </c>
      <c r="L2" s="1" t="b">
        <f t="shared" ref="L2:L29" si="8">H2&lt;I2</f>
        <v>0</v>
      </c>
      <c r="M2" s="1"/>
    </row>
    <row r="3" ht="15.75" customHeight="1">
      <c r="A3" s="1">
        <v>931871.0</v>
      </c>
      <c r="B3" s="1">
        <v>37.0</v>
      </c>
      <c r="C3" s="1">
        <v>25.0</v>
      </c>
      <c r="D3" s="1">
        <v>12.5</v>
      </c>
      <c r="E3" s="1">
        <f t="shared" si="1"/>
        <v>1</v>
      </c>
      <c r="F3" s="1">
        <f t="shared" si="2"/>
        <v>0.125</v>
      </c>
      <c r="G3" s="1">
        <f t="shared" si="3"/>
        <v>0.125</v>
      </c>
      <c r="H3" s="1">
        <f t="shared" si="4"/>
        <v>1</v>
      </c>
      <c r="I3" s="1">
        <f t="shared" si="5"/>
        <v>-1</v>
      </c>
      <c r="J3" s="1">
        <f t="shared" si="6"/>
        <v>-1</v>
      </c>
      <c r="K3" s="1" t="b">
        <f t="shared" si="7"/>
        <v>1</v>
      </c>
      <c r="L3" s="1" t="b">
        <f t="shared" si="8"/>
        <v>0</v>
      </c>
      <c r="M3" s="1"/>
    </row>
    <row r="4" ht="15.75" customHeight="1">
      <c r="A4" s="1">
        <v>934095.0</v>
      </c>
      <c r="B4" s="1">
        <v>37.0</v>
      </c>
      <c r="C4" s="1">
        <v>30.0</v>
      </c>
      <c r="D4" s="1">
        <v>12.5</v>
      </c>
      <c r="E4" s="1">
        <f t="shared" si="1"/>
        <v>1</v>
      </c>
      <c r="F4" s="1">
        <f t="shared" si="2"/>
        <v>0.125</v>
      </c>
      <c r="G4" s="1">
        <f t="shared" si="3"/>
        <v>0.125</v>
      </c>
      <c r="H4" s="1">
        <f t="shared" si="4"/>
        <v>1</v>
      </c>
      <c r="I4" s="1">
        <f t="shared" si="5"/>
        <v>-1</v>
      </c>
      <c r="J4" s="1">
        <f t="shared" si="6"/>
        <v>-1</v>
      </c>
      <c r="K4" s="1" t="b">
        <f t="shared" si="7"/>
        <v>1</v>
      </c>
      <c r="L4" s="1" t="b">
        <f t="shared" si="8"/>
        <v>0</v>
      </c>
      <c r="M4" s="1"/>
    </row>
    <row r="5" ht="15.75" customHeight="1">
      <c r="A5" s="1">
        <v>893193.0</v>
      </c>
      <c r="B5" s="1">
        <v>23.0</v>
      </c>
      <c r="C5" s="1">
        <v>26.0</v>
      </c>
      <c r="D5" s="1">
        <v>0.0</v>
      </c>
      <c r="E5" s="1">
        <f t="shared" si="1"/>
        <v>0.6216216216</v>
      </c>
      <c r="F5" s="1">
        <f t="shared" si="2"/>
        <v>0</v>
      </c>
      <c r="G5" s="1">
        <f t="shared" si="3"/>
        <v>0</v>
      </c>
      <c r="H5" s="1">
        <f t="shared" si="4"/>
        <v>-1</v>
      </c>
      <c r="I5" s="1">
        <f t="shared" si="5"/>
        <v>-1</v>
      </c>
      <c r="J5" s="1">
        <f t="shared" si="6"/>
        <v>1</v>
      </c>
      <c r="K5" s="1" t="b">
        <f t="shared" si="7"/>
        <v>0</v>
      </c>
      <c r="L5" s="1" t="b">
        <f t="shared" si="8"/>
        <v>0</v>
      </c>
      <c r="M5" s="1"/>
    </row>
    <row r="6" ht="15.75" customHeight="1">
      <c r="A6" s="1">
        <v>935579.0</v>
      </c>
      <c r="B6" s="1">
        <v>34.0</v>
      </c>
      <c r="C6" s="1">
        <v>22.0</v>
      </c>
      <c r="D6" s="1">
        <v>75.0</v>
      </c>
      <c r="E6" s="1">
        <f t="shared" si="1"/>
        <v>0.9189189189</v>
      </c>
      <c r="F6" s="1">
        <f t="shared" si="2"/>
        <v>0.75</v>
      </c>
      <c r="G6" s="1">
        <f t="shared" si="3"/>
        <v>0.6891891892</v>
      </c>
      <c r="H6" s="1">
        <f t="shared" si="4"/>
        <v>1</v>
      </c>
      <c r="I6" s="1">
        <f t="shared" si="5"/>
        <v>1</v>
      </c>
      <c r="J6" s="1">
        <f t="shared" si="6"/>
        <v>1</v>
      </c>
      <c r="K6" s="1" t="b">
        <f t="shared" si="7"/>
        <v>0</v>
      </c>
      <c r="L6" s="1" t="b">
        <f t="shared" si="8"/>
        <v>0</v>
      </c>
      <c r="M6" s="1"/>
    </row>
    <row r="7" ht="15.75" customHeight="1">
      <c r="A7" s="1">
        <v>925178.0</v>
      </c>
      <c r="B7" s="1">
        <v>37.0</v>
      </c>
      <c r="C7" s="1">
        <v>33.0</v>
      </c>
      <c r="D7" s="1">
        <v>75.0</v>
      </c>
      <c r="E7" s="1">
        <f t="shared" si="1"/>
        <v>1</v>
      </c>
      <c r="F7" s="1">
        <f t="shared" si="2"/>
        <v>0.75</v>
      </c>
      <c r="G7" s="1">
        <f t="shared" si="3"/>
        <v>0.75</v>
      </c>
      <c r="H7" s="1">
        <f t="shared" si="4"/>
        <v>1</v>
      </c>
      <c r="I7" s="1">
        <f t="shared" si="5"/>
        <v>1</v>
      </c>
      <c r="J7" s="1">
        <f t="shared" si="6"/>
        <v>1</v>
      </c>
      <c r="K7" s="1" t="b">
        <f t="shared" si="7"/>
        <v>0</v>
      </c>
      <c r="L7" s="1" t="b">
        <f t="shared" si="8"/>
        <v>0</v>
      </c>
      <c r="M7" s="1"/>
    </row>
    <row r="8" ht="15.75" customHeight="1">
      <c r="A8" s="1">
        <v>932711.0</v>
      </c>
      <c r="B8" s="1">
        <v>31.0</v>
      </c>
      <c r="C8" s="1">
        <v>22.0</v>
      </c>
      <c r="D8" s="1">
        <v>50.0</v>
      </c>
      <c r="E8" s="1">
        <f t="shared" si="1"/>
        <v>0.8378378378</v>
      </c>
      <c r="F8" s="1">
        <f t="shared" si="2"/>
        <v>0.5</v>
      </c>
      <c r="G8" s="1">
        <f t="shared" si="3"/>
        <v>0.4189189189</v>
      </c>
      <c r="H8" s="1">
        <f t="shared" si="4"/>
        <v>1</v>
      </c>
      <c r="I8" s="1">
        <f t="shared" si="5"/>
        <v>-1</v>
      </c>
      <c r="J8" s="1">
        <f t="shared" si="6"/>
        <v>-1</v>
      </c>
      <c r="K8" s="1" t="b">
        <f t="shared" si="7"/>
        <v>1</v>
      </c>
      <c r="L8" s="1" t="b">
        <f t="shared" si="8"/>
        <v>0</v>
      </c>
      <c r="M8" s="1"/>
    </row>
    <row r="9" ht="15.75" customHeight="1">
      <c r="A9" s="1">
        <v>928268.0</v>
      </c>
      <c r="B9" s="1">
        <v>26.0</v>
      </c>
      <c r="C9" s="1">
        <v>26.0</v>
      </c>
      <c r="D9" s="1">
        <v>50.0</v>
      </c>
      <c r="E9" s="1">
        <f t="shared" si="1"/>
        <v>0.7027027027</v>
      </c>
      <c r="F9" s="1">
        <f t="shared" si="2"/>
        <v>0.5</v>
      </c>
      <c r="G9" s="1">
        <f t="shared" si="3"/>
        <v>0.3513513514</v>
      </c>
      <c r="H9" s="1">
        <f t="shared" si="4"/>
        <v>1</v>
      </c>
      <c r="I9" s="1">
        <f t="shared" si="5"/>
        <v>-1</v>
      </c>
      <c r="J9" s="1">
        <f t="shared" si="6"/>
        <v>-1</v>
      </c>
      <c r="K9" s="1" t="b">
        <f t="shared" si="7"/>
        <v>1</v>
      </c>
      <c r="L9" s="1" t="b">
        <f t="shared" si="8"/>
        <v>0</v>
      </c>
      <c r="M9" s="1"/>
    </row>
    <row r="10" ht="15.75" customHeight="1">
      <c r="A10" s="1">
        <v>928247.0</v>
      </c>
      <c r="B10" s="1">
        <v>9.0</v>
      </c>
      <c r="C10" s="1">
        <v>10.0</v>
      </c>
      <c r="D10" s="1" t="s">
        <v>13</v>
      </c>
      <c r="E10" s="1">
        <f t="shared" si="1"/>
        <v>0.2432432432</v>
      </c>
      <c r="F10" s="1" t="str">
        <f t="shared" si="2"/>
        <v>#VALUE!</v>
      </c>
      <c r="G10" s="1" t="str">
        <f t="shared" si="3"/>
        <v>#VALUE!</v>
      </c>
      <c r="H10" s="1">
        <f t="shared" si="4"/>
        <v>-1</v>
      </c>
      <c r="I10" s="1" t="str">
        <f t="shared" si="5"/>
        <v>#VALUE!</v>
      </c>
      <c r="J10" s="1" t="str">
        <f t="shared" si="6"/>
        <v>#VALUE!</v>
      </c>
      <c r="K10" s="1" t="str">
        <f t="shared" si="7"/>
        <v>#VALUE!</v>
      </c>
      <c r="L10" s="1" t="str">
        <f t="shared" si="8"/>
        <v>#VALUE!</v>
      </c>
      <c r="M10" s="1"/>
    </row>
    <row r="11" ht="15.75" customHeight="1">
      <c r="A11" s="1">
        <v>921432.0</v>
      </c>
      <c r="B11" s="1">
        <v>26.0</v>
      </c>
      <c r="C11" s="1">
        <v>21.0</v>
      </c>
      <c r="D11" s="1">
        <v>67.5</v>
      </c>
      <c r="E11" s="1">
        <f t="shared" si="1"/>
        <v>0.7027027027</v>
      </c>
      <c r="F11" s="1">
        <f t="shared" si="2"/>
        <v>0.675</v>
      </c>
      <c r="G11" s="1">
        <f t="shared" si="3"/>
        <v>0.4743243243</v>
      </c>
      <c r="H11" s="1">
        <f t="shared" si="4"/>
        <v>1</v>
      </c>
      <c r="I11" s="1">
        <f t="shared" si="5"/>
        <v>1</v>
      </c>
      <c r="J11" s="1">
        <f t="shared" si="6"/>
        <v>1</v>
      </c>
      <c r="K11" s="1" t="b">
        <f t="shared" si="7"/>
        <v>0</v>
      </c>
      <c r="L11" s="1" t="b">
        <f t="shared" si="8"/>
        <v>0</v>
      </c>
      <c r="M11" s="1"/>
    </row>
    <row r="12" ht="15.75" customHeight="1">
      <c r="A12" s="1">
        <v>930364.0</v>
      </c>
      <c r="B12" s="1">
        <v>32.0</v>
      </c>
      <c r="C12" s="1">
        <v>24.0</v>
      </c>
      <c r="D12" s="1">
        <v>37.5</v>
      </c>
      <c r="E12" s="1">
        <f t="shared" si="1"/>
        <v>0.8648648649</v>
      </c>
      <c r="F12" s="1">
        <f t="shared" si="2"/>
        <v>0.375</v>
      </c>
      <c r="G12" s="1">
        <f t="shared" si="3"/>
        <v>0.3243243243</v>
      </c>
      <c r="H12" s="1">
        <f t="shared" si="4"/>
        <v>1</v>
      </c>
      <c r="I12" s="1">
        <f t="shared" si="5"/>
        <v>-1</v>
      </c>
      <c r="J12" s="1">
        <f t="shared" si="6"/>
        <v>-1</v>
      </c>
      <c r="K12" s="1" t="b">
        <f t="shared" si="7"/>
        <v>1</v>
      </c>
      <c r="L12" s="1" t="b">
        <f t="shared" si="8"/>
        <v>0</v>
      </c>
      <c r="M12" s="1"/>
    </row>
    <row r="13" ht="15.75" customHeight="1">
      <c r="A13" s="1">
        <v>927052.0</v>
      </c>
      <c r="B13" s="1">
        <v>37.0</v>
      </c>
      <c r="C13" s="1">
        <v>27.0</v>
      </c>
      <c r="D13" s="1">
        <v>25.0</v>
      </c>
      <c r="E13" s="1">
        <f t="shared" si="1"/>
        <v>1</v>
      </c>
      <c r="F13" s="1">
        <f t="shared" si="2"/>
        <v>0.25</v>
      </c>
      <c r="G13" s="1">
        <f t="shared" si="3"/>
        <v>0.25</v>
      </c>
      <c r="H13" s="1">
        <f t="shared" si="4"/>
        <v>1</v>
      </c>
      <c r="I13" s="1">
        <f t="shared" si="5"/>
        <v>-1</v>
      </c>
      <c r="J13" s="1">
        <f t="shared" si="6"/>
        <v>-1</v>
      </c>
      <c r="K13" s="1" t="b">
        <f t="shared" si="7"/>
        <v>1</v>
      </c>
      <c r="L13" s="1" t="b">
        <f t="shared" si="8"/>
        <v>0</v>
      </c>
      <c r="M13" s="1"/>
    </row>
    <row r="14" ht="15.75" customHeight="1">
      <c r="A14" s="1">
        <v>925379.0</v>
      </c>
      <c r="B14" s="1">
        <v>6.0</v>
      </c>
      <c r="C14" s="1">
        <v>3.0</v>
      </c>
      <c r="D14" s="1">
        <v>87.5</v>
      </c>
      <c r="E14" s="1">
        <f t="shared" si="1"/>
        <v>0.1621621622</v>
      </c>
      <c r="F14" s="1">
        <f t="shared" si="2"/>
        <v>0.875</v>
      </c>
      <c r="G14" s="1">
        <f t="shared" si="3"/>
        <v>0.1418918919</v>
      </c>
      <c r="H14" s="1">
        <f t="shared" si="4"/>
        <v>-1</v>
      </c>
      <c r="I14" s="1">
        <f t="shared" si="5"/>
        <v>1</v>
      </c>
      <c r="J14" s="1">
        <f t="shared" si="6"/>
        <v>-1</v>
      </c>
      <c r="K14" s="1" t="b">
        <f t="shared" si="7"/>
        <v>0</v>
      </c>
      <c r="L14" s="1" t="b">
        <f t="shared" si="8"/>
        <v>1</v>
      </c>
      <c r="M14" s="1"/>
    </row>
    <row r="15" ht="15.75" customHeight="1">
      <c r="A15" s="1">
        <v>925359.0</v>
      </c>
      <c r="B15" s="1">
        <v>25.0</v>
      </c>
      <c r="C15" s="1">
        <v>23.0</v>
      </c>
      <c r="D15" s="1">
        <v>50.0</v>
      </c>
      <c r="E15" s="1">
        <f t="shared" si="1"/>
        <v>0.6756756757</v>
      </c>
      <c r="F15" s="1">
        <f t="shared" si="2"/>
        <v>0.5</v>
      </c>
      <c r="G15" s="1">
        <f t="shared" si="3"/>
        <v>0.3378378378</v>
      </c>
      <c r="H15" s="1">
        <f t="shared" si="4"/>
        <v>-1</v>
      </c>
      <c r="I15" s="1">
        <f t="shared" si="5"/>
        <v>-1</v>
      </c>
      <c r="J15" s="1">
        <f t="shared" si="6"/>
        <v>1</v>
      </c>
      <c r="K15" s="1" t="b">
        <f t="shared" si="7"/>
        <v>0</v>
      </c>
      <c r="L15" s="1" t="b">
        <f t="shared" si="8"/>
        <v>0</v>
      </c>
      <c r="M15" s="1"/>
    </row>
    <row r="16" ht="15.75" customHeight="1">
      <c r="A16" s="1">
        <v>929003.0</v>
      </c>
      <c r="B16" s="1">
        <v>6.0</v>
      </c>
      <c r="C16" s="1">
        <v>3.0</v>
      </c>
      <c r="D16" s="1">
        <v>12.5</v>
      </c>
      <c r="E16" s="1">
        <f t="shared" si="1"/>
        <v>0.1621621622</v>
      </c>
      <c r="F16" s="1">
        <f t="shared" si="2"/>
        <v>0.125</v>
      </c>
      <c r="G16" s="1">
        <f t="shared" si="3"/>
        <v>0.02027027027</v>
      </c>
      <c r="H16" s="1">
        <f t="shared" si="4"/>
        <v>-1</v>
      </c>
      <c r="I16" s="1">
        <f t="shared" si="5"/>
        <v>-1</v>
      </c>
      <c r="J16" s="1">
        <f t="shared" si="6"/>
        <v>1</v>
      </c>
      <c r="K16" s="1" t="b">
        <f t="shared" si="7"/>
        <v>0</v>
      </c>
      <c r="L16" s="1" t="b">
        <f t="shared" si="8"/>
        <v>0</v>
      </c>
      <c r="M16" s="1"/>
    </row>
    <row r="17" ht="15.75" customHeight="1">
      <c r="A17" s="1">
        <v>935007.0</v>
      </c>
      <c r="B17" s="1">
        <v>25.0</v>
      </c>
      <c r="C17" s="1">
        <v>21.0</v>
      </c>
      <c r="D17" s="1">
        <v>12.5</v>
      </c>
      <c r="E17" s="1">
        <f t="shared" si="1"/>
        <v>0.6756756757</v>
      </c>
      <c r="F17" s="1">
        <f t="shared" si="2"/>
        <v>0.125</v>
      </c>
      <c r="G17" s="1">
        <f t="shared" si="3"/>
        <v>0.08445945946</v>
      </c>
      <c r="H17" s="1">
        <f t="shared" si="4"/>
        <v>-1</v>
      </c>
      <c r="I17" s="1">
        <f t="shared" si="5"/>
        <v>-1</v>
      </c>
      <c r="J17" s="1">
        <f t="shared" si="6"/>
        <v>1</v>
      </c>
      <c r="K17" s="1" t="b">
        <f t="shared" si="7"/>
        <v>0</v>
      </c>
      <c r="L17" s="1" t="b">
        <f t="shared" si="8"/>
        <v>0</v>
      </c>
      <c r="M17" s="1"/>
    </row>
    <row r="18" ht="15.75" customHeight="1">
      <c r="A18" s="1">
        <v>912438.0</v>
      </c>
      <c r="B18" s="1">
        <v>11.0</v>
      </c>
      <c r="C18" s="1">
        <v>6.0</v>
      </c>
      <c r="D18" s="1">
        <v>25.0</v>
      </c>
      <c r="E18" s="1">
        <f t="shared" si="1"/>
        <v>0.2972972973</v>
      </c>
      <c r="F18" s="1">
        <f t="shared" si="2"/>
        <v>0.25</v>
      </c>
      <c r="G18" s="1">
        <f t="shared" si="3"/>
        <v>0.07432432432</v>
      </c>
      <c r="H18" s="1">
        <f t="shared" si="4"/>
        <v>-1</v>
      </c>
      <c r="I18" s="1">
        <f t="shared" si="5"/>
        <v>-1</v>
      </c>
      <c r="J18" s="1">
        <f t="shared" si="6"/>
        <v>1</v>
      </c>
      <c r="K18" s="1" t="b">
        <f t="shared" si="7"/>
        <v>0</v>
      </c>
      <c r="L18" s="1" t="b">
        <f t="shared" si="8"/>
        <v>0</v>
      </c>
      <c r="M18" s="1"/>
    </row>
    <row r="19" ht="15.75" customHeight="1">
      <c r="A19" s="1">
        <v>928787.0</v>
      </c>
      <c r="B19" s="1">
        <v>37.0</v>
      </c>
      <c r="C19" s="1">
        <v>25.0</v>
      </c>
      <c r="D19" s="1">
        <v>100.0</v>
      </c>
      <c r="E19" s="1">
        <f t="shared" si="1"/>
        <v>1</v>
      </c>
      <c r="F19" s="1">
        <f t="shared" si="2"/>
        <v>1</v>
      </c>
      <c r="G19" s="1">
        <f t="shared" si="3"/>
        <v>1</v>
      </c>
      <c r="H19" s="1">
        <f t="shared" si="4"/>
        <v>1</v>
      </c>
      <c r="I19" s="1">
        <f t="shared" si="5"/>
        <v>1</v>
      </c>
      <c r="J19" s="1">
        <f t="shared" si="6"/>
        <v>1</v>
      </c>
      <c r="K19" s="1" t="b">
        <f t="shared" si="7"/>
        <v>0</v>
      </c>
      <c r="L19" s="1" t="b">
        <f t="shared" si="8"/>
        <v>0</v>
      </c>
      <c r="M19" s="1"/>
    </row>
    <row r="20" ht="15.75" customHeight="1">
      <c r="A20" s="1">
        <v>938055.0</v>
      </c>
      <c r="B20" s="1">
        <v>23.0</v>
      </c>
      <c r="C20" s="1">
        <v>24.0</v>
      </c>
      <c r="D20" s="1">
        <v>25.0</v>
      </c>
      <c r="E20" s="1">
        <f t="shared" si="1"/>
        <v>0.6216216216</v>
      </c>
      <c r="F20" s="1">
        <f t="shared" si="2"/>
        <v>0.25</v>
      </c>
      <c r="G20" s="1">
        <f t="shared" si="3"/>
        <v>0.1554054054</v>
      </c>
      <c r="H20" s="1">
        <f t="shared" si="4"/>
        <v>-1</v>
      </c>
      <c r="I20" s="1">
        <f t="shared" si="5"/>
        <v>-1</v>
      </c>
      <c r="J20" s="1">
        <f t="shared" si="6"/>
        <v>1</v>
      </c>
      <c r="K20" s="1" t="b">
        <f t="shared" si="7"/>
        <v>0</v>
      </c>
      <c r="L20" s="1" t="b">
        <f t="shared" si="8"/>
        <v>0</v>
      </c>
      <c r="M20" s="1"/>
    </row>
    <row r="21" ht="15.75" customHeight="1">
      <c r="A21" s="1">
        <v>929517.0</v>
      </c>
      <c r="B21" s="1">
        <v>37.0</v>
      </c>
      <c r="C21" s="1">
        <v>29.0</v>
      </c>
      <c r="D21" s="1">
        <v>37.5</v>
      </c>
      <c r="E21" s="1">
        <f t="shared" si="1"/>
        <v>1</v>
      </c>
      <c r="F21" s="1">
        <f t="shared" si="2"/>
        <v>0.375</v>
      </c>
      <c r="G21" s="1">
        <f t="shared" si="3"/>
        <v>0.375</v>
      </c>
      <c r="H21" s="1">
        <f t="shared" si="4"/>
        <v>1</v>
      </c>
      <c r="I21" s="1">
        <f t="shared" si="5"/>
        <v>-1</v>
      </c>
      <c r="J21" s="1">
        <f t="shared" si="6"/>
        <v>-1</v>
      </c>
      <c r="K21" s="1" t="b">
        <f t="shared" si="7"/>
        <v>1</v>
      </c>
      <c r="L21" s="1" t="b">
        <f t="shared" si="8"/>
        <v>0</v>
      </c>
      <c r="M21" s="1"/>
    </row>
    <row r="22" ht="15.75" customHeight="1">
      <c r="A22" s="1">
        <v>881357.0</v>
      </c>
      <c r="B22" s="1">
        <v>37.0</v>
      </c>
      <c r="C22" s="1">
        <v>28.0</v>
      </c>
      <c r="D22" s="1">
        <v>25.0</v>
      </c>
      <c r="E22" s="1">
        <f t="shared" si="1"/>
        <v>1</v>
      </c>
      <c r="F22" s="1">
        <f t="shared" si="2"/>
        <v>0.25</v>
      </c>
      <c r="G22" s="1">
        <f t="shared" si="3"/>
        <v>0.25</v>
      </c>
      <c r="H22" s="1">
        <f t="shared" si="4"/>
        <v>1</v>
      </c>
      <c r="I22" s="1">
        <f t="shared" si="5"/>
        <v>-1</v>
      </c>
      <c r="J22" s="1">
        <f t="shared" si="6"/>
        <v>-1</v>
      </c>
      <c r="K22" s="1" t="b">
        <f t="shared" si="7"/>
        <v>1</v>
      </c>
      <c r="L22" s="1" t="b">
        <f t="shared" si="8"/>
        <v>0</v>
      </c>
      <c r="M22" s="1"/>
    </row>
    <row r="23" ht="15.75" customHeight="1">
      <c r="A23" s="1">
        <v>938262.0</v>
      </c>
      <c r="B23" s="1">
        <v>37.0</v>
      </c>
      <c r="C23" s="1">
        <v>22.0</v>
      </c>
      <c r="D23" s="1">
        <v>87.5</v>
      </c>
      <c r="E23" s="1">
        <f t="shared" si="1"/>
        <v>1</v>
      </c>
      <c r="F23" s="1">
        <f t="shared" si="2"/>
        <v>0.875</v>
      </c>
      <c r="G23" s="1">
        <f t="shared" si="3"/>
        <v>0.875</v>
      </c>
      <c r="H23" s="1">
        <f t="shared" si="4"/>
        <v>1</v>
      </c>
      <c r="I23" s="1">
        <f t="shared" si="5"/>
        <v>1</v>
      </c>
      <c r="J23" s="1">
        <f t="shared" si="6"/>
        <v>1</v>
      </c>
      <c r="K23" s="1" t="b">
        <f t="shared" si="7"/>
        <v>0</v>
      </c>
      <c r="L23" s="1" t="b">
        <f t="shared" si="8"/>
        <v>0</v>
      </c>
      <c r="M23" s="1"/>
    </row>
    <row r="24" ht="15.75" customHeight="1">
      <c r="A24" s="1">
        <v>926477.0</v>
      </c>
      <c r="B24" s="1">
        <v>22.0</v>
      </c>
      <c r="C24" s="1">
        <v>17.0</v>
      </c>
      <c r="D24" s="1">
        <v>87.5</v>
      </c>
      <c r="E24" s="1">
        <f t="shared" si="1"/>
        <v>0.5945945946</v>
      </c>
      <c r="F24" s="1">
        <f t="shared" si="2"/>
        <v>0.875</v>
      </c>
      <c r="G24" s="1">
        <f t="shared" si="3"/>
        <v>0.5202702703</v>
      </c>
      <c r="H24" s="1">
        <f t="shared" si="4"/>
        <v>-1</v>
      </c>
      <c r="I24" s="1">
        <f t="shared" si="5"/>
        <v>1</v>
      </c>
      <c r="J24" s="1">
        <f t="shared" si="6"/>
        <v>-1</v>
      </c>
      <c r="K24" s="1" t="b">
        <f t="shared" si="7"/>
        <v>0</v>
      </c>
      <c r="L24" s="1" t="b">
        <f t="shared" si="8"/>
        <v>1</v>
      </c>
      <c r="M24" s="1"/>
    </row>
    <row r="25" ht="15.75" customHeight="1">
      <c r="A25" s="1">
        <v>917689.0</v>
      </c>
      <c r="B25" s="1">
        <v>5.0</v>
      </c>
      <c r="C25" s="1">
        <v>9.0</v>
      </c>
      <c r="D25" s="1" t="s">
        <v>13</v>
      </c>
      <c r="E25" s="1">
        <f t="shared" si="1"/>
        <v>0.1351351351</v>
      </c>
      <c r="F25" s="1" t="str">
        <f t="shared" si="2"/>
        <v>#VALUE!</v>
      </c>
      <c r="G25" s="1" t="str">
        <f t="shared" si="3"/>
        <v>#VALUE!</v>
      </c>
      <c r="H25" s="1">
        <f t="shared" si="4"/>
        <v>-1</v>
      </c>
      <c r="I25" s="1" t="str">
        <f t="shared" si="5"/>
        <v>#VALUE!</v>
      </c>
      <c r="J25" s="1" t="str">
        <f t="shared" si="6"/>
        <v>#VALUE!</v>
      </c>
      <c r="K25" s="1" t="str">
        <f t="shared" si="7"/>
        <v>#VALUE!</v>
      </c>
      <c r="L25" s="1" t="str">
        <f t="shared" si="8"/>
        <v>#VALUE!</v>
      </c>
      <c r="M25" s="1"/>
    </row>
    <row r="26" ht="15.75" customHeight="1">
      <c r="A26" s="1">
        <v>935605.0</v>
      </c>
      <c r="B26" s="1">
        <v>37.0</v>
      </c>
      <c r="C26" s="1">
        <v>35.0</v>
      </c>
      <c r="D26" s="1">
        <v>87.5</v>
      </c>
      <c r="E26" s="1">
        <f t="shared" si="1"/>
        <v>1</v>
      </c>
      <c r="F26" s="1">
        <f t="shared" si="2"/>
        <v>0.875</v>
      </c>
      <c r="G26" s="1">
        <f t="shared" si="3"/>
        <v>0.875</v>
      </c>
      <c r="H26" s="1">
        <f t="shared" si="4"/>
        <v>1</v>
      </c>
      <c r="I26" s="1">
        <f t="shared" si="5"/>
        <v>1</v>
      </c>
      <c r="J26" s="1">
        <f t="shared" si="6"/>
        <v>1</v>
      </c>
      <c r="K26" s="1" t="b">
        <f t="shared" si="7"/>
        <v>0</v>
      </c>
      <c r="L26" s="1" t="b">
        <f t="shared" si="8"/>
        <v>0</v>
      </c>
      <c r="M26" s="1"/>
    </row>
    <row r="27" ht="15.75" customHeight="1">
      <c r="A27" s="1">
        <v>927765.0</v>
      </c>
      <c r="B27" s="1">
        <v>37.0</v>
      </c>
      <c r="C27" s="1">
        <v>34.0</v>
      </c>
      <c r="D27" s="1">
        <v>87.5</v>
      </c>
      <c r="E27" s="1">
        <f t="shared" si="1"/>
        <v>1</v>
      </c>
      <c r="F27" s="1">
        <f t="shared" si="2"/>
        <v>0.875</v>
      </c>
      <c r="G27" s="1">
        <f t="shared" si="3"/>
        <v>0.875</v>
      </c>
      <c r="H27" s="1">
        <f t="shared" si="4"/>
        <v>1</v>
      </c>
      <c r="I27" s="1">
        <f t="shared" si="5"/>
        <v>1</v>
      </c>
      <c r="J27" s="1">
        <f t="shared" si="6"/>
        <v>1</v>
      </c>
      <c r="K27" s="1" t="b">
        <f t="shared" si="7"/>
        <v>0</v>
      </c>
      <c r="L27" s="1" t="b">
        <f t="shared" si="8"/>
        <v>0</v>
      </c>
      <c r="M27" s="1"/>
    </row>
    <row r="28" ht="15.75" customHeight="1">
      <c r="A28" s="1">
        <v>931434.0</v>
      </c>
      <c r="B28" s="1">
        <v>21.0</v>
      </c>
      <c r="C28" s="1">
        <v>20.0</v>
      </c>
      <c r="D28" s="1">
        <v>37.5</v>
      </c>
      <c r="E28" s="1">
        <f t="shared" si="1"/>
        <v>0.5675675676</v>
      </c>
      <c r="F28" s="1">
        <f t="shared" si="2"/>
        <v>0.375</v>
      </c>
      <c r="G28" s="1">
        <f t="shared" si="3"/>
        <v>0.2128378378</v>
      </c>
      <c r="H28" s="1">
        <f t="shared" si="4"/>
        <v>-1</v>
      </c>
      <c r="I28" s="1">
        <f t="shared" si="5"/>
        <v>-1</v>
      </c>
      <c r="J28" s="1">
        <f t="shared" si="6"/>
        <v>1</v>
      </c>
      <c r="K28" s="1" t="b">
        <f t="shared" si="7"/>
        <v>0</v>
      </c>
      <c r="L28" s="1" t="b">
        <f t="shared" si="8"/>
        <v>0</v>
      </c>
      <c r="M28" s="1"/>
    </row>
    <row r="29" ht="15.75" customHeight="1">
      <c r="A29" s="1">
        <v>927190.0</v>
      </c>
      <c r="B29" s="1">
        <v>12.0</v>
      </c>
      <c r="C29" s="1">
        <v>5.0</v>
      </c>
      <c r="D29" s="1">
        <v>0.0</v>
      </c>
      <c r="E29" s="1">
        <f t="shared" si="1"/>
        <v>0.3243243243</v>
      </c>
      <c r="F29" s="1">
        <f t="shared" si="2"/>
        <v>0</v>
      </c>
      <c r="G29" s="1">
        <f t="shared" si="3"/>
        <v>0</v>
      </c>
      <c r="H29" s="1">
        <f t="shared" si="4"/>
        <v>-1</v>
      </c>
      <c r="I29" s="1">
        <f t="shared" si="5"/>
        <v>-1</v>
      </c>
      <c r="J29" s="1">
        <f t="shared" si="6"/>
        <v>1</v>
      </c>
      <c r="K29" s="1" t="b">
        <f t="shared" si="7"/>
        <v>0</v>
      </c>
      <c r="L29" s="1" t="b">
        <f t="shared" si="8"/>
        <v>0</v>
      </c>
      <c r="M29" s="1"/>
    </row>
    <row r="30" ht="15.75" customHeight="1">
      <c r="A30" s="1"/>
      <c r="B30" s="1"/>
      <c r="C30" s="1">
        <f>SUM(C2:C29)</f>
        <v>599</v>
      </c>
      <c r="D30" s="1">
        <f>AVERAGE(D2:D29)</f>
        <v>47.78846154</v>
      </c>
      <c r="E30" s="1">
        <f>SUM(E2:E29)</f>
        <v>20.10810811</v>
      </c>
      <c r="F30" s="2">
        <f>SUMIF(F2:F29,"&lt;&gt;#VALUE!")</f>
        <v>12.425</v>
      </c>
      <c r="G30" s="1" t="s">
        <v>14</v>
      </c>
      <c r="H30" s="1" t="s">
        <v>15</v>
      </c>
      <c r="I30" s="1" t="s">
        <v>16</v>
      </c>
      <c r="J30" s="1"/>
      <c r="K30" s="1"/>
      <c r="L30" s="1"/>
      <c r="M30" s="1"/>
    </row>
    <row r="31" ht="15.75" customHeight="1">
      <c r="A31" s="1" t="s">
        <v>17</v>
      </c>
      <c r="B31" s="1"/>
      <c r="C31" s="1" t="s">
        <v>18</v>
      </c>
      <c r="D31" s="1"/>
      <c r="E31" s="1"/>
      <c r="F31" s="1"/>
      <c r="G31" s="2">
        <f>SUMIF(G2:G29,"&lt;&gt;#VALUE!")</f>
        <v>10.05540541</v>
      </c>
      <c r="H31" s="3">
        <f>COUNTIF(G2:G29,"&lt;&gt;#VALUE!")</f>
        <v>26</v>
      </c>
      <c r="I31" s="1">
        <f>G31/H31</f>
        <v>0.3867463617</v>
      </c>
      <c r="J31" s="1"/>
      <c r="K31" s="1"/>
      <c r="L31" s="1"/>
      <c r="M31" s="1"/>
    </row>
    <row r="32" ht="15.75" customHeight="1">
      <c r="A32" s="1">
        <v>37.0</v>
      </c>
      <c r="B32" s="1"/>
      <c r="C32" s="1">
        <v>100.0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5.75" customHeight="1">
      <c r="A34" s="1" t="s">
        <v>19</v>
      </c>
      <c r="B34" s="1"/>
      <c r="C34" s="1"/>
      <c r="D34" s="1"/>
      <c r="E34" s="1" t="s">
        <v>20</v>
      </c>
      <c r="F34" s="1" t="s">
        <v>21</v>
      </c>
      <c r="G34" s="1"/>
      <c r="H34" s="1"/>
      <c r="I34" s="1"/>
      <c r="J34" s="1" t="s">
        <v>22</v>
      </c>
      <c r="K34" s="1" t="s">
        <v>23</v>
      </c>
      <c r="L34" s="1" t="s">
        <v>24</v>
      </c>
      <c r="M34" s="1" t="s">
        <v>25</v>
      </c>
    </row>
    <row r="35" ht="15.75" customHeight="1">
      <c r="A35" s="1">
        <f>SUM(B2:B29)/COUNT(A2:A29)/A32</f>
        <v>0.7181467181</v>
      </c>
      <c r="B35" s="1"/>
      <c r="C35" s="1"/>
      <c r="D35" s="1"/>
      <c r="E35" s="1">
        <v>0.7</v>
      </c>
      <c r="F35" s="1">
        <v>0.55</v>
      </c>
      <c r="G35" s="1"/>
      <c r="H35" s="1"/>
      <c r="I35" s="1"/>
      <c r="J35" s="1">
        <f>COUNTIF(J2:J29,"&gt;0")</f>
        <v>16</v>
      </c>
      <c r="K35" s="1">
        <f>COUNTIF(J2:J29,"&lt;0")</f>
        <v>10</v>
      </c>
      <c r="L35" s="1">
        <f t="shared" ref="L35:M35" si="9">COUNTIF(K2:K29, "=TRUE")</f>
        <v>8</v>
      </c>
      <c r="M35" s="1">
        <f t="shared" si="9"/>
        <v>2</v>
      </c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5.75" customHeight="1">
      <c r="A37" s="1" t="s">
        <v>26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>
        <f>COUNTIF(D2:D29, "&gt;=75")</f>
        <v>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>
        <f>COUNTIF(E2:E29, "&gt;=0,75")</f>
        <v>14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>
        <f>AVERAGEIF(D2:D29, "&gt;=75")</f>
        <v>84.72222222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A46" s="1" t="s">
        <v>30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A47" s="1">
        <f>AVERAGEIF(E2:E29, "&gt;=0,75") * 100</f>
        <v>97.2972973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15.75" customHeight="1">
      <c r="A2" s="1">
        <v>902747.0</v>
      </c>
      <c r="B2" s="1">
        <v>0.0</v>
      </c>
      <c r="C2" s="1">
        <v>0.0</v>
      </c>
      <c r="D2" s="1" t="s">
        <v>13</v>
      </c>
      <c r="E2" s="1">
        <f t="shared" ref="E2:E25" si="1">B2/$A$28</f>
        <v>0</v>
      </c>
      <c r="F2" s="1" t="str">
        <f t="shared" ref="F2:F25" si="2">D2/$C$28</f>
        <v>#VALUE!</v>
      </c>
      <c r="G2" s="1" t="str">
        <f t="shared" ref="G2:G25" si="3">E2*F2</f>
        <v>#VALUE!</v>
      </c>
      <c r="H2" s="1">
        <f t="shared" ref="H2:H25" si="4">IF(E2&gt;$E$31,1,-1)</f>
        <v>-1</v>
      </c>
      <c r="I2" s="1" t="str">
        <f t="shared" ref="I2:I25" si="5">IF(F2&gt;$F$31,1,-1)</f>
        <v>#VALUE!</v>
      </c>
      <c r="J2" s="1" t="str">
        <f t="shared" ref="J2:J25" si="6">H2*I2</f>
        <v>#VALUE!</v>
      </c>
      <c r="K2" s="1" t="str">
        <f t="shared" ref="K2:K25" si="7">H2&gt;I2</f>
        <v>#VALUE!</v>
      </c>
      <c r="L2" s="1" t="str">
        <f t="shared" ref="L2:L25" si="8">H2&lt;I2</f>
        <v>#VALUE!</v>
      </c>
      <c r="M2" s="1"/>
    </row>
    <row r="3" ht="15.75" customHeight="1">
      <c r="A3" s="1">
        <v>915354.0</v>
      </c>
      <c r="B3" s="1">
        <v>0.0</v>
      </c>
      <c r="C3" s="1">
        <v>0.0</v>
      </c>
      <c r="D3" s="1" t="s">
        <v>13</v>
      </c>
      <c r="E3" s="1">
        <f t="shared" si="1"/>
        <v>0</v>
      </c>
      <c r="F3" s="1" t="str">
        <f t="shared" si="2"/>
        <v>#VALUE!</v>
      </c>
      <c r="G3" s="1" t="str">
        <f t="shared" si="3"/>
        <v>#VALUE!</v>
      </c>
      <c r="H3" s="1">
        <f t="shared" si="4"/>
        <v>-1</v>
      </c>
      <c r="I3" s="1" t="str">
        <f t="shared" si="5"/>
        <v>#VALUE!</v>
      </c>
      <c r="J3" s="1" t="str">
        <f t="shared" si="6"/>
        <v>#VALUE!</v>
      </c>
      <c r="K3" s="1" t="str">
        <f t="shared" si="7"/>
        <v>#VALUE!</v>
      </c>
      <c r="L3" s="1" t="str">
        <f t="shared" si="8"/>
        <v>#VALUE!</v>
      </c>
      <c r="M3" s="1"/>
    </row>
    <row r="4" ht="15.75" customHeight="1">
      <c r="A4" s="1">
        <v>925822.0</v>
      </c>
      <c r="B4" s="1">
        <v>0.0</v>
      </c>
      <c r="C4" s="1">
        <v>0.0</v>
      </c>
      <c r="D4" s="1" t="s">
        <v>13</v>
      </c>
      <c r="E4" s="1">
        <f t="shared" si="1"/>
        <v>0</v>
      </c>
      <c r="F4" s="1" t="str">
        <f t="shared" si="2"/>
        <v>#VALUE!</v>
      </c>
      <c r="G4" s="1" t="str">
        <f t="shared" si="3"/>
        <v>#VALUE!</v>
      </c>
      <c r="H4" s="1">
        <f t="shared" si="4"/>
        <v>-1</v>
      </c>
      <c r="I4" s="1" t="str">
        <f t="shared" si="5"/>
        <v>#VALUE!</v>
      </c>
      <c r="J4" s="1" t="str">
        <f t="shared" si="6"/>
        <v>#VALUE!</v>
      </c>
      <c r="K4" s="1" t="str">
        <f t="shared" si="7"/>
        <v>#VALUE!</v>
      </c>
      <c r="L4" s="1" t="str">
        <f t="shared" si="8"/>
        <v>#VALUE!</v>
      </c>
      <c r="M4" s="1"/>
    </row>
    <row r="5" ht="15.75" customHeight="1">
      <c r="A5" s="1">
        <v>932710.0</v>
      </c>
      <c r="B5" s="1">
        <v>0.0</v>
      </c>
      <c r="C5" s="1">
        <v>0.0</v>
      </c>
      <c r="D5" s="1" t="s">
        <v>13</v>
      </c>
      <c r="E5" s="1">
        <f t="shared" si="1"/>
        <v>0</v>
      </c>
      <c r="F5" s="1" t="str">
        <f t="shared" si="2"/>
        <v>#VALUE!</v>
      </c>
      <c r="G5" s="1" t="str">
        <f t="shared" si="3"/>
        <v>#VALUE!</v>
      </c>
      <c r="H5" s="1">
        <f t="shared" si="4"/>
        <v>-1</v>
      </c>
      <c r="I5" s="1" t="str">
        <f t="shared" si="5"/>
        <v>#VALUE!</v>
      </c>
      <c r="J5" s="1" t="str">
        <f t="shared" si="6"/>
        <v>#VALUE!</v>
      </c>
      <c r="K5" s="1" t="str">
        <f t="shared" si="7"/>
        <v>#VALUE!</v>
      </c>
      <c r="L5" s="1" t="str">
        <f t="shared" si="8"/>
        <v>#VALUE!</v>
      </c>
      <c r="M5" s="1"/>
    </row>
    <row r="6" ht="15.75" customHeight="1">
      <c r="A6" s="1">
        <v>938458.0</v>
      </c>
      <c r="B6" s="1">
        <v>0.0</v>
      </c>
      <c r="C6" s="1">
        <v>0.0</v>
      </c>
      <c r="D6" s="1">
        <v>0.0</v>
      </c>
      <c r="E6" s="1">
        <f t="shared" si="1"/>
        <v>0</v>
      </c>
      <c r="F6" s="1">
        <f t="shared" si="2"/>
        <v>0</v>
      </c>
      <c r="G6" s="1">
        <f t="shared" si="3"/>
        <v>0</v>
      </c>
      <c r="H6" s="1">
        <f t="shared" si="4"/>
        <v>-1</v>
      </c>
      <c r="I6" s="1">
        <f t="shared" si="5"/>
        <v>-1</v>
      </c>
      <c r="J6" s="1">
        <f t="shared" si="6"/>
        <v>1</v>
      </c>
      <c r="K6" s="1" t="b">
        <f t="shared" si="7"/>
        <v>0</v>
      </c>
      <c r="L6" s="1" t="b">
        <f t="shared" si="8"/>
        <v>0</v>
      </c>
      <c r="M6" s="1"/>
    </row>
    <row r="7" ht="15.75" customHeight="1">
      <c r="A7" s="1">
        <v>917958.0</v>
      </c>
      <c r="B7" s="1">
        <v>1.0</v>
      </c>
      <c r="C7" s="1">
        <v>1.0</v>
      </c>
      <c r="D7" s="1" t="s">
        <v>13</v>
      </c>
      <c r="E7" s="1">
        <f t="shared" si="1"/>
        <v>0.02702702703</v>
      </c>
      <c r="F7" s="1" t="str">
        <f t="shared" si="2"/>
        <v>#VALUE!</v>
      </c>
      <c r="G7" s="1" t="str">
        <f t="shared" si="3"/>
        <v>#VALUE!</v>
      </c>
      <c r="H7" s="1">
        <f t="shared" si="4"/>
        <v>-1</v>
      </c>
      <c r="I7" s="1" t="str">
        <f t="shared" si="5"/>
        <v>#VALUE!</v>
      </c>
      <c r="J7" s="1" t="str">
        <f t="shared" si="6"/>
        <v>#VALUE!</v>
      </c>
      <c r="K7" s="1" t="str">
        <f t="shared" si="7"/>
        <v>#VALUE!</v>
      </c>
      <c r="L7" s="1" t="str">
        <f t="shared" si="8"/>
        <v>#VALUE!</v>
      </c>
      <c r="M7" s="1"/>
    </row>
    <row r="8" ht="15.75" customHeight="1">
      <c r="A8" s="1">
        <v>934481.0</v>
      </c>
      <c r="B8" s="1">
        <v>0.0</v>
      </c>
      <c r="C8" s="1">
        <v>0.0</v>
      </c>
      <c r="D8" s="1">
        <v>0.0</v>
      </c>
      <c r="E8" s="1">
        <f t="shared" si="1"/>
        <v>0</v>
      </c>
      <c r="F8" s="1">
        <f t="shared" si="2"/>
        <v>0</v>
      </c>
      <c r="G8" s="1">
        <f t="shared" si="3"/>
        <v>0</v>
      </c>
      <c r="H8" s="1">
        <f t="shared" si="4"/>
        <v>-1</v>
      </c>
      <c r="I8" s="1">
        <f t="shared" si="5"/>
        <v>-1</v>
      </c>
      <c r="J8" s="1">
        <f t="shared" si="6"/>
        <v>1</v>
      </c>
      <c r="K8" s="1" t="b">
        <f t="shared" si="7"/>
        <v>0</v>
      </c>
      <c r="L8" s="1" t="b">
        <f t="shared" si="8"/>
        <v>0</v>
      </c>
      <c r="M8" s="1"/>
    </row>
    <row r="9" ht="15.75" customHeight="1">
      <c r="A9" s="1">
        <v>845460.0</v>
      </c>
      <c r="B9" s="1">
        <v>17.0</v>
      </c>
      <c r="C9" s="1">
        <v>13.0</v>
      </c>
      <c r="D9" s="1">
        <v>12.5</v>
      </c>
      <c r="E9" s="1">
        <f t="shared" si="1"/>
        <v>0.4594594595</v>
      </c>
      <c r="F9" s="1">
        <f t="shared" si="2"/>
        <v>0.125</v>
      </c>
      <c r="G9" s="1">
        <f t="shared" si="3"/>
        <v>0.05743243243</v>
      </c>
      <c r="H9" s="1">
        <f t="shared" si="4"/>
        <v>-1</v>
      </c>
      <c r="I9" s="1">
        <f t="shared" si="5"/>
        <v>-1</v>
      </c>
      <c r="J9" s="1">
        <f t="shared" si="6"/>
        <v>1</v>
      </c>
      <c r="K9" s="1" t="b">
        <f t="shared" si="7"/>
        <v>0</v>
      </c>
      <c r="L9" s="1" t="b">
        <f t="shared" si="8"/>
        <v>0</v>
      </c>
      <c r="M9" s="1"/>
    </row>
    <row r="10" ht="15.75" customHeight="1">
      <c r="A10" s="1">
        <v>932661.0</v>
      </c>
      <c r="B10" s="1">
        <v>0.0</v>
      </c>
      <c r="C10" s="1">
        <v>0.0</v>
      </c>
      <c r="D10" s="1" t="s">
        <v>13</v>
      </c>
      <c r="E10" s="1">
        <f t="shared" si="1"/>
        <v>0</v>
      </c>
      <c r="F10" s="1" t="str">
        <f t="shared" si="2"/>
        <v>#VALUE!</v>
      </c>
      <c r="G10" s="1" t="str">
        <f t="shared" si="3"/>
        <v>#VALUE!</v>
      </c>
      <c r="H10" s="1">
        <f t="shared" si="4"/>
        <v>-1</v>
      </c>
      <c r="I10" s="1" t="str">
        <f t="shared" si="5"/>
        <v>#VALUE!</v>
      </c>
      <c r="J10" s="1" t="str">
        <f t="shared" si="6"/>
        <v>#VALUE!</v>
      </c>
      <c r="K10" s="1" t="str">
        <f t="shared" si="7"/>
        <v>#VALUE!</v>
      </c>
      <c r="L10" s="1" t="str">
        <f t="shared" si="8"/>
        <v>#VALUE!</v>
      </c>
      <c r="M10" s="1"/>
    </row>
    <row r="11" ht="15.75" customHeight="1">
      <c r="A11" s="1">
        <v>937283.0</v>
      </c>
      <c r="B11" s="1">
        <v>24.0</v>
      </c>
      <c r="C11" s="1">
        <v>15.0</v>
      </c>
      <c r="D11" s="1" t="s">
        <v>13</v>
      </c>
      <c r="E11" s="1">
        <f t="shared" si="1"/>
        <v>0.6486486486</v>
      </c>
      <c r="F11" s="1" t="str">
        <f t="shared" si="2"/>
        <v>#VALUE!</v>
      </c>
      <c r="G11" s="1" t="str">
        <f t="shared" si="3"/>
        <v>#VALUE!</v>
      </c>
      <c r="H11" s="1">
        <f t="shared" si="4"/>
        <v>-1</v>
      </c>
      <c r="I11" s="1" t="str">
        <f t="shared" si="5"/>
        <v>#VALUE!</v>
      </c>
      <c r="J11" s="1" t="str">
        <f t="shared" si="6"/>
        <v>#VALUE!</v>
      </c>
      <c r="K11" s="1" t="str">
        <f t="shared" si="7"/>
        <v>#VALUE!</v>
      </c>
      <c r="L11" s="1" t="str">
        <f t="shared" si="8"/>
        <v>#VALUE!</v>
      </c>
      <c r="M11" s="1"/>
    </row>
    <row r="12" ht="15.75" customHeight="1">
      <c r="A12" s="1">
        <v>926873.0</v>
      </c>
      <c r="B12" s="1">
        <v>11.0</v>
      </c>
      <c r="C12" s="1">
        <v>13.0</v>
      </c>
      <c r="D12" s="1">
        <v>12.5</v>
      </c>
      <c r="E12" s="1">
        <f t="shared" si="1"/>
        <v>0.2972972973</v>
      </c>
      <c r="F12" s="1">
        <f t="shared" si="2"/>
        <v>0.125</v>
      </c>
      <c r="G12" s="1">
        <f t="shared" si="3"/>
        <v>0.03716216216</v>
      </c>
      <c r="H12" s="1">
        <f t="shared" si="4"/>
        <v>-1</v>
      </c>
      <c r="I12" s="1">
        <f t="shared" si="5"/>
        <v>-1</v>
      </c>
      <c r="J12" s="1">
        <f t="shared" si="6"/>
        <v>1</v>
      </c>
      <c r="K12" s="1" t="b">
        <f t="shared" si="7"/>
        <v>0</v>
      </c>
      <c r="L12" s="1" t="b">
        <f t="shared" si="8"/>
        <v>0</v>
      </c>
      <c r="M12" s="1"/>
    </row>
    <row r="13" ht="15.75" customHeight="1">
      <c r="A13" s="1">
        <v>923431.0</v>
      </c>
      <c r="B13" s="1">
        <v>20.0</v>
      </c>
      <c r="C13" s="1">
        <v>22.0</v>
      </c>
      <c r="D13" s="1">
        <v>12.5</v>
      </c>
      <c r="E13" s="1">
        <f t="shared" si="1"/>
        <v>0.5405405405</v>
      </c>
      <c r="F13" s="1">
        <f t="shared" si="2"/>
        <v>0.125</v>
      </c>
      <c r="G13" s="1">
        <f t="shared" si="3"/>
        <v>0.06756756757</v>
      </c>
      <c r="H13" s="1">
        <f t="shared" si="4"/>
        <v>-1</v>
      </c>
      <c r="I13" s="1">
        <f t="shared" si="5"/>
        <v>-1</v>
      </c>
      <c r="J13" s="1">
        <f t="shared" si="6"/>
        <v>1</v>
      </c>
      <c r="K13" s="1" t="b">
        <f t="shared" si="7"/>
        <v>0</v>
      </c>
      <c r="L13" s="1" t="b">
        <f t="shared" si="8"/>
        <v>0</v>
      </c>
      <c r="M13" s="1"/>
    </row>
    <row r="14" ht="15.75" customHeight="1">
      <c r="A14" s="1">
        <v>912899.0</v>
      </c>
      <c r="B14" s="1">
        <v>28.0</v>
      </c>
      <c r="C14" s="1">
        <v>28.0</v>
      </c>
      <c r="D14" s="1">
        <v>37.0</v>
      </c>
      <c r="E14" s="1">
        <f t="shared" si="1"/>
        <v>0.7567567568</v>
      </c>
      <c r="F14" s="1">
        <f t="shared" si="2"/>
        <v>0.37</v>
      </c>
      <c r="G14" s="1">
        <f t="shared" si="3"/>
        <v>0.28</v>
      </c>
      <c r="H14" s="1">
        <f t="shared" si="4"/>
        <v>1</v>
      </c>
      <c r="I14" s="1">
        <f t="shared" si="5"/>
        <v>-1</v>
      </c>
      <c r="J14" s="1">
        <f t="shared" si="6"/>
        <v>-1</v>
      </c>
      <c r="K14" s="1" t="b">
        <f t="shared" si="7"/>
        <v>1</v>
      </c>
      <c r="L14" s="1" t="b">
        <f t="shared" si="8"/>
        <v>0</v>
      </c>
      <c r="M14" s="1"/>
    </row>
    <row r="15" ht="15.75" customHeight="1">
      <c r="A15" s="1">
        <v>916224.0</v>
      </c>
      <c r="B15" s="1">
        <v>0.0</v>
      </c>
      <c r="C15" s="1">
        <v>2.0</v>
      </c>
      <c r="D15" s="1">
        <v>12.5</v>
      </c>
      <c r="E15" s="1">
        <f t="shared" si="1"/>
        <v>0</v>
      </c>
      <c r="F15" s="1">
        <f t="shared" si="2"/>
        <v>0.125</v>
      </c>
      <c r="G15" s="1">
        <f t="shared" si="3"/>
        <v>0</v>
      </c>
      <c r="H15" s="1">
        <f t="shared" si="4"/>
        <v>-1</v>
      </c>
      <c r="I15" s="1">
        <f t="shared" si="5"/>
        <v>-1</v>
      </c>
      <c r="J15" s="1">
        <f t="shared" si="6"/>
        <v>1</v>
      </c>
      <c r="K15" s="1" t="b">
        <f t="shared" si="7"/>
        <v>0</v>
      </c>
      <c r="L15" s="1" t="b">
        <f t="shared" si="8"/>
        <v>0</v>
      </c>
      <c r="M15" s="1"/>
    </row>
    <row r="16" ht="15.75" customHeight="1">
      <c r="A16" s="1">
        <v>928881.0</v>
      </c>
      <c r="B16" s="1">
        <v>0.0</v>
      </c>
      <c r="C16" s="1">
        <v>1.0</v>
      </c>
      <c r="D16" s="1">
        <v>0.0</v>
      </c>
      <c r="E16" s="1">
        <f t="shared" si="1"/>
        <v>0</v>
      </c>
      <c r="F16" s="1">
        <f t="shared" si="2"/>
        <v>0</v>
      </c>
      <c r="G16" s="1">
        <f t="shared" si="3"/>
        <v>0</v>
      </c>
      <c r="H16" s="1">
        <f t="shared" si="4"/>
        <v>-1</v>
      </c>
      <c r="I16" s="1">
        <f t="shared" si="5"/>
        <v>-1</v>
      </c>
      <c r="J16" s="1">
        <f t="shared" si="6"/>
        <v>1</v>
      </c>
      <c r="K16" s="1" t="b">
        <f t="shared" si="7"/>
        <v>0</v>
      </c>
      <c r="L16" s="1" t="b">
        <f t="shared" si="8"/>
        <v>0</v>
      </c>
      <c r="M16" s="1"/>
    </row>
    <row r="17" ht="15.75" customHeight="1">
      <c r="A17" s="1">
        <v>934908.0</v>
      </c>
      <c r="B17" s="1">
        <v>11.0</v>
      </c>
      <c r="C17" s="1">
        <v>10.0</v>
      </c>
      <c r="D17" s="1">
        <v>37.5</v>
      </c>
      <c r="E17" s="1">
        <f t="shared" si="1"/>
        <v>0.2972972973</v>
      </c>
      <c r="F17" s="1">
        <f t="shared" si="2"/>
        <v>0.375</v>
      </c>
      <c r="G17" s="1">
        <f t="shared" si="3"/>
        <v>0.1114864865</v>
      </c>
      <c r="H17" s="1">
        <f t="shared" si="4"/>
        <v>-1</v>
      </c>
      <c r="I17" s="1">
        <f t="shared" si="5"/>
        <v>-1</v>
      </c>
      <c r="J17" s="1">
        <f t="shared" si="6"/>
        <v>1</v>
      </c>
      <c r="K17" s="1" t="b">
        <f t="shared" si="7"/>
        <v>0</v>
      </c>
      <c r="L17" s="1" t="b">
        <f t="shared" si="8"/>
        <v>0</v>
      </c>
      <c r="M17" s="1"/>
    </row>
    <row r="18" ht="15.75" customHeight="1">
      <c r="A18" s="1">
        <v>937452.0</v>
      </c>
      <c r="B18" s="1">
        <v>37.0</v>
      </c>
      <c r="C18" s="1">
        <v>21.0</v>
      </c>
      <c r="D18" s="1">
        <v>75.0</v>
      </c>
      <c r="E18" s="1">
        <f t="shared" si="1"/>
        <v>1</v>
      </c>
      <c r="F18" s="1">
        <f t="shared" si="2"/>
        <v>0.75</v>
      </c>
      <c r="G18" s="1">
        <f t="shared" si="3"/>
        <v>0.75</v>
      </c>
      <c r="H18" s="1">
        <f t="shared" si="4"/>
        <v>1</v>
      </c>
      <c r="I18" s="1">
        <f t="shared" si="5"/>
        <v>1</v>
      </c>
      <c r="J18" s="1">
        <f t="shared" si="6"/>
        <v>1</v>
      </c>
      <c r="K18" s="1" t="b">
        <f t="shared" si="7"/>
        <v>0</v>
      </c>
      <c r="L18" s="1" t="b">
        <f t="shared" si="8"/>
        <v>0</v>
      </c>
      <c r="M18" s="1"/>
    </row>
    <row r="19" ht="15.75" customHeight="1">
      <c r="A19" s="1">
        <v>928698.0</v>
      </c>
      <c r="B19" s="1">
        <v>37.0</v>
      </c>
      <c r="C19" s="1">
        <v>28.0</v>
      </c>
      <c r="D19" s="1">
        <v>87.5</v>
      </c>
      <c r="E19" s="1">
        <f t="shared" si="1"/>
        <v>1</v>
      </c>
      <c r="F19" s="1">
        <f t="shared" si="2"/>
        <v>0.875</v>
      </c>
      <c r="G19" s="1">
        <f t="shared" si="3"/>
        <v>0.875</v>
      </c>
      <c r="H19" s="1">
        <f t="shared" si="4"/>
        <v>1</v>
      </c>
      <c r="I19" s="1">
        <f t="shared" si="5"/>
        <v>1</v>
      </c>
      <c r="J19" s="1">
        <f t="shared" si="6"/>
        <v>1</v>
      </c>
      <c r="K19" s="1" t="b">
        <f t="shared" si="7"/>
        <v>0</v>
      </c>
      <c r="L19" s="1" t="b">
        <f t="shared" si="8"/>
        <v>0</v>
      </c>
      <c r="M19" s="1"/>
    </row>
    <row r="20" ht="15.75" customHeight="1">
      <c r="A20" s="1">
        <v>926157.0</v>
      </c>
      <c r="B20" s="1">
        <v>20.0</v>
      </c>
      <c r="C20" s="1">
        <v>16.0</v>
      </c>
      <c r="D20" s="1">
        <v>75.0</v>
      </c>
      <c r="E20" s="1">
        <f t="shared" si="1"/>
        <v>0.5405405405</v>
      </c>
      <c r="F20" s="1">
        <f t="shared" si="2"/>
        <v>0.75</v>
      </c>
      <c r="G20" s="1">
        <f t="shared" si="3"/>
        <v>0.4054054054</v>
      </c>
      <c r="H20" s="1">
        <f t="shared" si="4"/>
        <v>-1</v>
      </c>
      <c r="I20" s="1">
        <f t="shared" si="5"/>
        <v>1</v>
      </c>
      <c r="J20" s="1">
        <f t="shared" si="6"/>
        <v>-1</v>
      </c>
      <c r="K20" s="1" t="b">
        <f t="shared" si="7"/>
        <v>0</v>
      </c>
      <c r="L20" s="1" t="b">
        <f t="shared" si="8"/>
        <v>1</v>
      </c>
      <c r="M20" s="1"/>
    </row>
    <row r="21" ht="15.75" customHeight="1">
      <c r="A21" s="1">
        <v>926311.0</v>
      </c>
      <c r="B21" s="1">
        <v>1.0</v>
      </c>
      <c r="C21" s="1">
        <v>3.0</v>
      </c>
      <c r="D21" s="1">
        <v>37.5</v>
      </c>
      <c r="E21" s="1">
        <f t="shared" si="1"/>
        <v>0.02702702703</v>
      </c>
      <c r="F21" s="1">
        <f t="shared" si="2"/>
        <v>0.375</v>
      </c>
      <c r="G21" s="1">
        <f t="shared" si="3"/>
        <v>0.01013513514</v>
      </c>
      <c r="H21" s="1">
        <f t="shared" si="4"/>
        <v>-1</v>
      </c>
      <c r="I21" s="1">
        <f t="shared" si="5"/>
        <v>-1</v>
      </c>
      <c r="J21" s="1">
        <f t="shared" si="6"/>
        <v>1</v>
      </c>
      <c r="K21" s="1" t="b">
        <f t="shared" si="7"/>
        <v>0</v>
      </c>
      <c r="L21" s="1" t="b">
        <f t="shared" si="8"/>
        <v>0</v>
      </c>
      <c r="M21" s="1"/>
    </row>
    <row r="22" ht="15.75" customHeight="1">
      <c r="A22" s="1">
        <v>844052.0</v>
      </c>
      <c r="B22" s="1">
        <v>25.0</v>
      </c>
      <c r="C22" s="1">
        <v>21.0</v>
      </c>
      <c r="D22" s="1">
        <v>25.0</v>
      </c>
      <c r="E22" s="1">
        <f t="shared" si="1"/>
        <v>0.6756756757</v>
      </c>
      <c r="F22" s="1">
        <f t="shared" si="2"/>
        <v>0.25</v>
      </c>
      <c r="G22" s="1">
        <f t="shared" si="3"/>
        <v>0.1689189189</v>
      </c>
      <c r="H22" s="1">
        <f t="shared" si="4"/>
        <v>-1</v>
      </c>
      <c r="I22" s="1">
        <f t="shared" si="5"/>
        <v>-1</v>
      </c>
      <c r="J22" s="1">
        <f t="shared" si="6"/>
        <v>1</v>
      </c>
      <c r="K22" s="1" t="b">
        <f t="shared" si="7"/>
        <v>0</v>
      </c>
      <c r="L22" s="1" t="b">
        <f t="shared" si="8"/>
        <v>0</v>
      </c>
      <c r="M22" s="1"/>
    </row>
    <row r="23" ht="15.75" customHeight="1">
      <c r="A23" s="1">
        <v>914026.0</v>
      </c>
      <c r="B23" s="1">
        <v>37.0</v>
      </c>
      <c r="C23" s="1">
        <v>18.0</v>
      </c>
      <c r="D23" s="1">
        <v>100.0</v>
      </c>
      <c r="E23" s="1">
        <f t="shared" si="1"/>
        <v>1</v>
      </c>
      <c r="F23" s="1">
        <f t="shared" si="2"/>
        <v>1</v>
      </c>
      <c r="G23" s="1">
        <f t="shared" si="3"/>
        <v>1</v>
      </c>
      <c r="H23" s="1">
        <f t="shared" si="4"/>
        <v>1</v>
      </c>
      <c r="I23" s="1">
        <f t="shared" si="5"/>
        <v>1</v>
      </c>
      <c r="J23" s="1">
        <f t="shared" si="6"/>
        <v>1</v>
      </c>
      <c r="K23" s="1" t="b">
        <f t="shared" si="7"/>
        <v>0</v>
      </c>
      <c r="L23" s="1" t="b">
        <f t="shared" si="8"/>
        <v>0</v>
      </c>
      <c r="M23" s="1"/>
    </row>
    <row r="24" ht="15.75" customHeight="1">
      <c r="A24" s="1">
        <v>931985.0</v>
      </c>
      <c r="B24" s="1">
        <v>21.0</v>
      </c>
      <c r="C24" s="1">
        <v>25.0</v>
      </c>
      <c r="D24" s="1">
        <v>25.0</v>
      </c>
      <c r="E24" s="1">
        <f t="shared" si="1"/>
        <v>0.5675675676</v>
      </c>
      <c r="F24" s="1">
        <f t="shared" si="2"/>
        <v>0.25</v>
      </c>
      <c r="G24" s="1">
        <f t="shared" si="3"/>
        <v>0.1418918919</v>
      </c>
      <c r="H24" s="1">
        <f t="shared" si="4"/>
        <v>-1</v>
      </c>
      <c r="I24" s="1">
        <f t="shared" si="5"/>
        <v>-1</v>
      </c>
      <c r="J24" s="1">
        <f t="shared" si="6"/>
        <v>1</v>
      </c>
      <c r="K24" s="1" t="b">
        <f t="shared" si="7"/>
        <v>0</v>
      </c>
      <c r="L24" s="1" t="b">
        <f t="shared" si="8"/>
        <v>0</v>
      </c>
      <c r="M24" s="1"/>
    </row>
    <row r="25" ht="15.75" customHeight="1">
      <c r="A25" s="1">
        <v>931699.0</v>
      </c>
      <c r="B25" s="1">
        <v>27.0</v>
      </c>
      <c r="C25" s="1">
        <v>26.0</v>
      </c>
      <c r="D25" s="1">
        <v>75.0</v>
      </c>
      <c r="E25" s="1">
        <f t="shared" si="1"/>
        <v>0.7297297297</v>
      </c>
      <c r="F25" s="1">
        <f t="shared" si="2"/>
        <v>0.75</v>
      </c>
      <c r="G25" s="1">
        <f t="shared" si="3"/>
        <v>0.5472972973</v>
      </c>
      <c r="H25" s="1">
        <f t="shared" si="4"/>
        <v>1</v>
      </c>
      <c r="I25" s="1">
        <f t="shared" si="5"/>
        <v>1</v>
      </c>
      <c r="J25" s="1">
        <f t="shared" si="6"/>
        <v>1</v>
      </c>
      <c r="K25" s="1" t="b">
        <f t="shared" si="7"/>
        <v>0</v>
      </c>
      <c r="L25" s="1" t="b">
        <f t="shared" si="8"/>
        <v>0</v>
      </c>
      <c r="M25" s="1"/>
    </row>
    <row r="26" ht="15.75" customHeight="1">
      <c r="A26" s="1"/>
      <c r="B26" s="1"/>
      <c r="C26" s="1">
        <f>SUM(C2:C25)</f>
        <v>263</v>
      </c>
      <c r="D26" s="1">
        <f>AVERAGE(D2:D25)</f>
        <v>36.73529412</v>
      </c>
      <c r="E26" s="1">
        <f>SUM(E2:E25)</f>
        <v>8.567567568</v>
      </c>
      <c r="F26" s="2">
        <f>SUMIF(F2:F25,"&lt;&gt;#VALUE!")</f>
        <v>6.245</v>
      </c>
      <c r="G26" s="1" t="s">
        <v>14</v>
      </c>
      <c r="H26" s="1" t="s">
        <v>15</v>
      </c>
      <c r="I26" s="1" t="s">
        <v>16</v>
      </c>
      <c r="J26" s="1"/>
      <c r="K26" s="1"/>
      <c r="L26" s="1"/>
      <c r="M26" s="1"/>
    </row>
    <row r="27" ht="15.75" customHeight="1">
      <c r="A27" s="1" t="s">
        <v>17</v>
      </c>
      <c r="B27" s="1"/>
      <c r="C27" s="1" t="s">
        <v>18</v>
      </c>
      <c r="D27" s="1"/>
      <c r="E27" s="1"/>
      <c r="F27" s="1"/>
      <c r="G27" s="2">
        <f>SUMIF(G2:G25,"&lt;&gt;#VALUE!")</f>
        <v>4.452297297</v>
      </c>
      <c r="H27" s="3">
        <f>COUNTIF(G2:G25,"&lt;&gt;#VALUE!")</f>
        <v>17</v>
      </c>
      <c r="I27" s="1">
        <f>G27/H27</f>
        <v>0.261899841</v>
      </c>
      <c r="J27" s="1"/>
      <c r="K27" s="1"/>
      <c r="L27" s="1"/>
      <c r="M27" s="1"/>
    </row>
    <row r="28" ht="15.75" customHeight="1">
      <c r="A28" s="1">
        <v>37.0</v>
      </c>
      <c r="B28" s="1"/>
      <c r="C28" s="1">
        <v>100.0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5.75" customHeight="1">
      <c r="A30" s="1" t="s">
        <v>19</v>
      </c>
      <c r="B30" s="1"/>
      <c r="C30" s="1"/>
      <c r="D30" s="1"/>
      <c r="E30" s="1" t="s">
        <v>20</v>
      </c>
      <c r="F30" s="1" t="s">
        <v>21</v>
      </c>
      <c r="G30" s="1"/>
      <c r="H30" s="1"/>
      <c r="I30" s="1"/>
      <c r="J30" s="1" t="s">
        <v>22</v>
      </c>
      <c r="K30" s="1" t="s">
        <v>23</v>
      </c>
      <c r="L30" s="1" t="s">
        <v>24</v>
      </c>
      <c r="M30" s="1" t="s">
        <v>25</v>
      </c>
    </row>
    <row r="31" ht="15.75" customHeight="1">
      <c r="A31" s="1">
        <f>SUM(B2:B25)/COUNT(A2:A25)/A28</f>
        <v>0.356981982</v>
      </c>
      <c r="B31" s="1"/>
      <c r="C31" s="1"/>
      <c r="D31" s="1"/>
      <c r="E31" s="1">
        <v>0.7</v>
      </c>
      <c r="F31" s="1">
        <v>0.55</v>
      </c>
      <c r="G31" s="1"/>
      <c r="H31" s="1"/>
      <c r="I31" s="1"/>
      <c r="J31" s="1">
        <f>COUNTIF(J2:J25,"&gt;0")</f>
        <v>15</v>
      </c>
      <c r="K31" s="1">
        <f>COUNTIF(J2:J25,"&lt;0")</f>
        <v>2</v>
      </c>
      <c r="L31" s="1">
        <f t="shared" ref="L31:M31" si="9">COUNTIF(K2:K25, "=TRUE")</f>
        <v>1</v>
      </c>
      <c r="M31" s="1">
        <f t="shared" si="9"/>
        <v>1</v>
      </c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5.75" customHeight="1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5.75" customHeight="1">
      <c r="A34" s="1">
        <f>COUNTIF(D2:D25, "&gt;=75")</f>
        <v>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5.75" customHeight="1">
      <c r="A36" s="1" t="s">
        <v>26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5.75" customHeight="1">
      <c r="A37" s="1">
        <f>COUNTIF(E2:E25, "&gt;=0,6")</f>
        <v>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>
        <f>AVERAGEIF(D2:D25, "&gt;=75")</f>
        <v>82.5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>
        <f>AVERAGEIF(E2:E25, "&gt;=0,75") * 100</f>
        <v>93.91891892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/>
      <c r="C1" s="1"/>
    </row>
    <row r="2" ht="15.75" customHeight="1">
      <c r="A2" s="1">
        <v>853889.0</v>
      </c>
      <c r="B2" s="1"/>
      <c r="C2" s="1"/>
    </row>
    <row r="3" ht="15.75" customHeight="1">
      <c r="A3" s="1">
        <v>870603.0</v>
      </c>
      <c r="B3" s="1"/>
      <c r="C3" s="1"/>
    </row>
    <row r="4" ht="15.75" customHeight="1">
      <c r="A4" s="1">
        <v>898326.0</v>
      </c>
      <c r="B4" s="1"/>
      <c r="C4" s="1"/>
    </row>
    <row r="5" ht="15.75" customHeight="1">
      <c r="A5" s="1">
        <v>903577.0</v>
      </c>
      <c r="B5" s="1"/>
      <c r="C5" s="1"/>
    </row>
    <row r="6" ht="15.75" customHeight="1">
      <c r="A6" s="1">
        <v>915460.0</v>
      </c>
      <c r="B6" s="1"/>
      <c r="C6" s="1"/>
    </row>
    <row r="7" ht="15.75" customHeight="1">
      <c r="A7" s="1">
        <v>916651.0</v>
      </c>
      <c r="B7" s="1"/>
      <c r="C7" s="1"/>
    </row>
    <row r="8" ht="15.75" customHeight="1">
      <c r="A8" s="1">
        <v>917476.0</v>
      </c>
      <c r="B8" s="1"/>
      <c r="C8" s="1"/>
    </row>
    <row r="9" ht="15.75" customHeight="1">
      <c r="A9" s="1">
        <v>920641.0</v>
      </c>
      <c r="B9" s="1"/>
      <c r="C9" s="1"/>
    </row>
    <row r="10" ht="15.75" customHeight="1">
      <c r="A10" s="1">
        <v>928885.0</v>
      </c>
      <c r="B10" s="1"/>
      <c r="C10" s="1"/>
    </row>
    <row r="11" ht="15.75" customHeight="1">
      <c r="A11" s="1">
        <v>929608.0</v>
      </c>
      <c r="B11" s="1"/>
      <c r="C11" s="1"/>
    </row>
    <row r="12" ht="15.75" customHeight="1">
      <c r="A12" s="1">
        <v>929728.0</v>
      </c>
      <c r="B12" s="1"/>
      <c r="C12" s="1"/>
    </row>
    <row r="13" ht="15.75" customHeight="1">
      <c r="A13" s="1">
        <v>929919.0</v>
      </c>
      <c r="B13" s="1"/>
      <c r="C13" s="1"/>
    </row>
    <row r="14" ht="15.75" customHeight="1">
      <c r="A14" s="1">
        <v>932058.0</v>
      </c>
      <c r="B14" s="1"/>
      <c r="C14" s="1"/>
    </row>
    <row r="15" ht="15.75" customHeight="1">
      <c r="A15" s="1">
        <v>933360.0</v>
      </c>
      <c r="B15" s="1"/>
      <c r="C15" s="1"/>
    </row>
    <row r="16" ht="15.75" customHeight="1">
      <c r="A16" s="1">
        <v>933365.0</v>
      </c>
      <c r="B16" s="1"/>
      <c r="C16" s="1"/>
    </row>
    <row r="17" ht="15.75" customHeight="1">
      <c r="A17" s="1">
        <v>934229.0</v>
      </c>
      <c r="B17" s="1"/>
      <c r="C17" s="1"/>
    </row>
    <row r="18" ht="15.75" customHeight="1">
      <c r="A18" s="1">
        <v>937467.0</v>
      </c>
      <c r="B18" s="1"/>
      <c r="C18" s="1"/>
    </row>
    <row r="19" ht="15.75" customHeight="1">
      <c r="A19" s="1">
        <v>937891.0</v>
      </c>
      <c r="B19" s="1"/>
      <c r="C19" s="1"/>
    </row>
    <row r="20" ht="15.75" customHeight="1">
      <c r="A20" s="1">
        <v>934955.0</v>
      </c>
      <c r="B20" s="1"/>
      <c r="C20" s="1"/>
    </row>
    <row r="21" ht="15.75" customHeight="1">
      <c r="A21" s="1">
        <v>927578.0</v>
      </c>
      <c r="B21" s="1"/>
      <c r="C21" s="1"/>
    </row>
    <row r="22" ht="15.75" customHeight="1">
      <c r="A22" s="1">
        <v>936432.0</v>
      </c>
      <c r="B22" s="1"/>
      <c r="C22" s="1"/>
    </row>
    <row r="23" ht="15.75" customHeight="1">
      <c r="A23" s="1">
        <v>931565.0</v>
      </c>
      <c r="B23" s="1"/>
      <c r="C23" s="1"/>
    </row>
    <row r="24" ht="15.75" customHeight="1">
      <c r="A24" s="1">
        <v>929651.0</v>
      </c>
      <c r="B24" s="1"/>
      <c r="C24" s="1"/>
    </row>
    <row r="25" ht="15.75" customHeight="1">
      <c r="A25" s="1">
        <v>928165.0</v>
      </c>
      <c r="B25" s="1"/>
      <c r="C25" s="1"/>
    </row>
    <row r="26" ht="15.75" customHeight="1">
      <c r="A26" s="1">
        <v>925620.0</v>
      </c>
      <c r="B26" s="1"/>
      <c r="C26" s="1"/>
    </row>
    <row r="27" ht="15.75" customHeight="1">
      <c r="A27" s="1"/>
      <c r="B27" s="1"/>
      <c r="C27" s="1"/>
    </row>
    <row r="28" ht="15.75" customHeight="1">
      <c r="A28" s="1" t="s">
        <v>17</v>
      </c>
      <c r="B28" s="1"/>
      <c r="C28" s="1"/>
    </row>
    <row r="29" ht="15.75" customHeight="1">
      <c r="A29" s="1">
        <v>37.0</v>
      </c>
      <c r="B29" s="1"/>
      <c r="C29" s="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6" t="s">
        <v>12</v>
      </c>
    </row>
    <row r="2" ht="15.75" customHeight="1">
      <c r="A2" s="1">
        <v>865584.0</v>
      </c>
      <c r="B2" s="6" t="s">
        <v>13</v>
      </c>
    </row>
    <row r="3" ht="15.75" customHeight="1">
      <c r="A3" s="1">
        <v>906200.0</v>
      </c>
      <c r="B3" s="6" t="s">
        <v>13</v>
      </c>
    </row>
    <row r="4" ht="15.75" customHeight="1">
      <c r="A4" s="1">
        <v>907615.0</v>
      </c>
      <c r="B4" s="6">
        <v>50.0</v>
      </c>
    </row>
    <row r="5" ht="15.75" customHeight="1">
      <c r="A5" s="1">
        <v>908621.0</v>
      </c>
      <c r="B5" s="6" t="s">
        <v>13</v>
      </c>
    </row>
    <row r="6" ht="15.75" customHeight="1">
      <c r="A6" s="1">
        <v>921971.0</v>
      </c>
      <c r="B6" s="6" t="s">
        <v>13</v>
      </c>
    </row>
    <row r="7" ht="15.75" customHeight="1">
      <c r="A7" s="1">
        <v>925143.0</v>
      </c>
      <c r="B7" s="6">
        <v>37.5</v>
      </c>
    </row>
    <row r="8" ht="15.75" customHeight="1">
      <c r="A8" s="1">
        <v>925751.0</v>
      </c>
      <c r="B8" s="6">
        <v>50.0</v>
      </c>
    </row>
    <row r="9" ht="15.75" customHeight="1">
      <c r="A9" s="1">
        <v>928393.0</v>
      </c>
      <c r="B9" s="6">
        <v>50.0</v>
      </c>
    </row>
    <row r="10" ht="15.75" customHeight="1">
      <c r="A10" s="1">
        <v>928494.0</v>
      </c>
      <c r="B10" s="6" t="s">
        <v>13</v>
      </c>
    </row>
    <row r="11" ht="15.75" customHeight="1">
      <c r="A11" s="1">
        <v>928565.0</v>
      </c>
      <c r="B11" s="6">
        <v>62.5</v>
      </c>
    </row>
    <row r="12" ht="15.75" customHeight="1">
      <c r="A12" s="1">
        <v>928566.0</v>
      </c>
      <c r="B12" s="6">
        <v>0.0</v>
      </c>
    </row>
    <row r="13" ht="15.75" customHeight="1">
      <c r="A13" s="1">
        <v>928605.0</v>
      </c>
      <c r="B13" s="6">
        <v>12.5</v>
      </c>
    </row>
    <row r="14" ht="15.75" customHeight="1">
      <c r="A14" s="1">
        <v>928659.0</v>
      </c>
      <c r="B14" s="6">
        <v>25.0</v>
      </c>
    </row>
    <row r="15" ht="15.75" customHeight="1">
      <c r="A15" s="1">
        <v>928693.0</v>
      </c>
      <c r="B15" s="6">
        <v>37.5</v>
      </c>
    </row>
    <row r="16" ht="15.75" customHeight="1">
      <c r="A16" s="1">
        <v>928867.0</v>
      </c>
      <c r="B16" s="6" t="s">
        <v>13</v>
      </c>
    </row>
    <row r="17" ht="15.75" customHeight="1">
      <c r="A17" s="1">
        <v>928899.0</v>
      </c>
      <c r="B17" s="6">
        <v>12.5</v>
      </c>
    </row>
    <row r="18" ht="15.75" customHeight="1">
      <c r="A18" s="1">
        <v>929125.0</v>
      </c>
      <c r="B18" s="6" t="s">
        <v>13</v>
      </c>
    </row>
    <row r="19" ht="15.75" customHeight="1">
      <c r="A19" s="1">
        <v>929205.0</v>
      </c>
      <c r="B19" s="6">
        <v>25.0</v>
      </c>
    </row>
    <row r="20" ht="15.75" customHeight="1">
      <c r="A20" s="1">
        <v>929324.0</v>
      </c>
      <c r="B20" s="6">
        <v>37.5</v>
      </c>
    </row>
    <row r="21" ht="15.75" customHeight="1">
      <c r="A21" s="1">
        <v>930648.0</v>
      </c>
      <c r="B21" s="6">
        <v>50.0</v>
      </c>
    </row>
    <row r="22" ht="15.75" customHeight="1">
      <c r="A22" s="1">
        <v>932305.0</v>
      </c>
      <c r="B22" s="6">
        <v>0.0</v>
      </c>
    </row>
    <row r="23" ht="15.75" customHeight="1">
      <c r="A23" s="1">
        <v>932719.0</v>
      </c>
      <c r="B23" s="6" t="s">
        <v>13</v>
      </c>
    </row>
    <row r="24" ht="15.75" customHeight="1">
      <c r="A24" s="1">
        <v>932945.0</v>
      </c>
      <c r="B24" s="6">
        <v>0.0</v>
      </c>
    </row>
    <row r="25" ht="15.75" customHeight="1">
      <c r="A25" s="1">
        <v>933539.0</v>
      </c>
      <c r="B25" s="6">
        <v>25.0</v>
      </c>
    </row>
    <row r="26" ht="15.75" customHeight="1">
      <c r="A26" s="1">
        <v>936347.0</v>
      </c>
      <c r="B26" s="6">
        <v>0.0</v>
      </c>
    </row>
    <row r="27" ht="15.75" customHeight="1">
      <c r="A27" s="1">
        <v>936055.0</v>
      </c>
      <c r="B27" s="6">
        <v>75.0</v>
      </c>
    </row>
    <row r="28" ht="15.75" customHeight="1">
      <c r="A28" s="1"/>
      <c r="B28" s="6">
        <f>AVERAGEIF(B2:B27, "&lt;&gt;ND")</f>
        <v>30.55555556</v>
      </c>
    </row>
    <row r="29" ht="15.75" customHeight="1">
      <c r="A29" s="1" t="s">
        <v>26</v>
      </c>
    </row>
    <row r="30" ht="15.75" customHeight="1">
      <c r="A30" s="1">
        <f>COUNTIF(B2:B27, "&gt;=75")</f>
        <v>1</v>
      </c>
    </row>
    <row r="31" ht="15.75" customHeight="1">
      <c r="A31" s="1"/>
    </row>
    <row r="32" ht="15.75" customHeight="1">
      <c r="A32" s="1" t="s">
        <v>29</v>
      </c>
    </row>
    <row r="33" ht="15.75" customHeight="1">
      <c r="A33" s="1">
        <f>AVERAGEIF(B5:B30, "&gt;=75")</f>
        <v>75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15.75" customHeight="1">
      <c r="A2" s="1">
        <v>936716.0</v>
      </c>
      <c r="B2" s="1">
        <v>0.0</v>
      </c>
      <c r="C2" s="1">
        <v>0.0</v>
      </c>
      <c r="D2" s="1" t="s">
        <v>13</v>
      </c>
      <c r="E2" s="1">
        <f t="shared" ref="E2:E28" si="1">B2/$A$31</f>
        <v>0</v>
      </c>
      <c r="F2" s="1" t="str">
        <f t="shared" ref="F2:F28" si="2">D2/$C$31</f>
        <v>#VALUE!</v>
      </c>
      <c r="G2" s="1" t="str">
        <f t="shared" ref="G2:G28" si="3">E2*F2</f>
        <v>#VALUE!</v>
      </c>
      <c r="H2" s="1">
        <f t="shared" ref="H2:H28" si="4">IF(E2&gt;$E$34,1,-1)</f>
        <v>-1</v>
      </c>
      <c r="I2" s="1" t="str">
        <f t="shared" ref="I2:I28" si="5">IF(F2&gt;$F$34,1,-1)</f>
        <v>#VALUE!</v>
      </c>
      <c r="J2" s="1" t="str">
        <f t="shared" ref="J2:J28" si="6">H2*I2</f>
        <v>#VALUE!</v>
      </c>
      <c r="K2" s="1" t="str">
        <f t="shared" ref="K2:K28" si="7">H2&gt;I2</f>
        <v>#VALUE!</v>
      </c>
      <c r="L2" s="1" t="str">
        <f t="shared" ref="L2:L28" si="8">H2&lt;I2</f>
        <v>#VALUE!</v>
      </c>
      <c r="M2" s="1"/>
    </row>
    <row r="3" ht="15.75" customHeight="1">
      <c r="A3" s="1">
        <v>931956.0</v>
      </c>
      <c r="B3" s="1">
        <v>10.0</v>
      </c>
      <c r="C3" s="1">
        <v>7.0</v>
      </c>
      <c r="D3" s="1" t="s">
        <v>13</v>
      </c>
      <c r="E3" s="1">
        <f t="shared" si="1"/>
        <v>0.2702702703</v>
      </c>
      <c r="F3" s="1" t="str">
        <f t="shared" si="2"/>
        <v>#VALUE!</v>
      </c>
      <c r="G3" s="1" t="str">
        <f t="shared" si="3"/>
        <v>#VALUE!</v>
      </c>
      <c r="H3" s="1">
        <f t="shared" si="4"/>
        <v>-1</v>
      </c>
      <c r="I3" s="1" t="str">
        <f t="shared" si="5"/>
        <v>#VALUE!</v>
      </c>
      <c r="J3" s="1" t="str">
        <f t="shared" si="6"/>
        <v>#VALUE!</v>
      </c>
      <c r="K3" s="1" t="str">
        <f t="shared" si="7"/>
        <v>#VALUE!</v>
      </c>
      <c r="L3" s="1" t="str">
        <f t="shared" si="8"/>
        <v>#VALUE!</v>
      </c>
      <c r="M3" s="1"/>
    </row>
    <row r="4" ht="15.75" customHeight="1">
      <c r="A4" s="1">
        <v>923804.0</v>
      </c>
      <c r="B4" s="1">
        <v>8.0</v>
      </c>
      <c r="C4" s="1">
        <v>9.0</v>
      </c>
      <c r="D4" s="1">
        <v>12.5</v>
      </c>
      <c r="E4" s="1">
        <f t="shared" si="1"/>
        <v>0.2162162162</v>
      </c>
      <c r="F4" s="1">
        <f t="shared" si="2"/>
        <v>0.125</v>
      </c>
      <c r="G4" s="1">
        <f t="shared" si="3"/>
        <v>0.02702702703</v>
      </c>
      <c r="H4" s="1">
        <f t="shared" si="4"/>
        <v>-1</v>
      </c>
      <c r="I4" s="1">
        <f t="shared" si="5"/>
        <v>-1</v>
      </c>
      <c r="J4" s="1">
        <f t="shared" si="6"/>
        <v>1</v>
      </c>
      <c r="K4" s="1" t="b">
        <f t="shared" si="7"/>
        <v>0</v>
      </c>
      <c r="L4" s="1" t="b">
        <f t="shared" si="8"/>
        <v>0</v>
      </c>
      <c r="M4" s="1"/>
    </row>
    <row r="5" ht="15.75" customHeight="1">
      <c r="A5" s="1">
        <v>887795.0</v>
      </c>
      <c r="B5" s="1">
        <v>26.0</v>
      </c>
      <c r="C5" s="1">
        <v>18.0</v>
      </c>
      <c r="D5" s="1">
        <v>62.5</v>
      </c>
      <c r="E5" s="1">
        <f t="shared" si="1"/>
        <v>0.7027027027</v>
      </c>
      <c r="F5" s="1">
        <f t="shared" si="2"/>
        <v>0.625</v>
      </c>
      <c r="G5" s="1">
        <f t="shared" si="3"/>
        <v>0.4391891892</v>
      </c>
      <c r="H5" s="1">
        <f t="shared" si="4"/>
        <v>1</v>
      </c>
      <c r="I5" s="1">
        <f t="shared" si="5"/>
        <v>1</v>
      </c>
      <c r="J5" s="1">
        <f t="shared" si="6"/>
        <v>1</v>
      </c>
      <c r="K5" s="1" t="b">
        <f t="shared" si="7"/>
        <v>0</v>
      </c>
      <c r="L5" s="1" t="b">
        <f t="shared" si="8"/>
        <v>0</v>
      </c>
      <c r="M5" s="1"/>
    </row>
    <row r="6" ht="15.75" customHeight="1">
      <c r="A6" s="1">
        <v>924229.0</v>
      </c>
      <c r="B6" s="1">
        <v>7.0</v>
      </c>
      <c r="C6" s="1">
        <v>8.0</v>
      </c>
      <c r="D6" s="1" t="s">
        <v>13</v>
      </c>
      <c r="E6" s="1">
        <f t="shared" si="1"/>
        <v>0.1891891892</v>
      </c>
      <c r="F6" s="1" t="str">
        <f t="shared" si="2"/>
        <v>#VALUE!</v>
      </c>
      <c r="G6" s="1" t="str">
        <f t="shared" si="3"/>
        <v>#VALUE!</v>
      </c>
      <c r="H6" s="1">
        <f t="shared" si="4"/>
        <v>-1</v>
      </c>
      <c r="I6" s="1" t="str">
        <f t="shared" si="5"/>
        <v>#VALUE!</v>
      </c>
      <c r="J6" s="1" t="str">
        <f t="shared" si="6"/>
        <v>#VALUE!</v>
      </c>
      <c r="K6" s="1" t="str">
        <f t="shared" si="7"/>
        <v>#VALUE!</v>
      </c>
      <c r="L6" s="1" t="str">
        <f t="shared" si="8"/>
        <v>#VALUE!</v>
      </c>
      <c r="M6" s="1"/>
    </row>
    <row r="7" ht="15.75" customHeight="1">
      <c r="A7" s="1">
        <v>923806.0</v>
      </c>
      <c r="B7" s="1">
        <v>24.0</v>
      </c>
      <c r="C7" s="1">
        <v>15.0</v>
      </c>
      <c r="D7" s="1">
        <v>75.0</v>
      </c>
      <c r="E7" s="1">
        <f t="shared" si="1"/>
        <v>0.6486486486</v>
      </c>
      <c r="F7" s="1">
        <f t="shared" si="2"/>
        <v>0.75</v>
      </c>
      <c r="G7" s="1">
        <f t="shared" si="3"/>
        <v>0.4864864865</v>
      </c>
      <c r="H7" s="1">
        <f t="shared" si="4"/>
        <v>-1</v>
      </c>
      <c r="I7" s="1">
        <f t="shared" si="5"/>
        <v>1</v>
      </c>
      <c r="J7" s="1">
        <f t="shared" si="6"/>
        <v>-1</v>
      </c>
      <c r="K7" s="1" t="b">
        <f t="shared" si="7"/>
        <v>0</v>
      </c>
      <c r="L7" s="1" t="b">
        <f t="shared" si="8"/>
        <v>1</v>
      </c>
      <c r="M7" s="1"/>
    </row>
    <row r="8" ht="15.75" customHeight="1">
      <c r="A8" s="1">
        <v>921619.0</v>
      </c>
      <c r="B8" s="1">
        <v>16.0</v>
      </c>
      <c r="C8" s="1">
        <v>13.0</v>
      </c>
      <c r="D8" s="1">
        <v>37.5</v>
      </c>
      <c r="E8" s="1">
        <f t="shared" si="1"/>
        <v>0.4324324324</v>
      </c>
      <c r="F8" s="1">
        <f t="shared" si="2"/>
        <v>0.375</v>
      </c>
      <c r="G8" s="1">
        <f t="shared" si="3"/>
        <v>0.1621621622</v>
      </c>
      <c r="H8" s="1">
        <f t="shared" si="4"/>
        <v>-1</v>
      </c>
      <c r="I8" s="1">
        <f t="shared" si="5"/>
        <v>-1</v>
      </c>
      <c r="J8" s="1">
        <f t="shared" si="6"/>
        <v>1</v>
      </c>
      <c r="K8" s="1" t="b">
        <f t="shared" si="7"/>
        <v>0</v>
      </c>
      <c r="L8" s="1" t="b">
        <f t="shared" si="8"/>
        <v>0</v>
      </c>
      <c r="M8" s="1"/>
    </row>
    <row r="9" ht="15.75" customHeight="1">
      <c r="A9" s="1">
        <v>891805.0</v>
      </c>
      <c r="B9" s="1">
        <v>25.0</v>
      </c>
      <c r="C9" s="1">
        <v>19.0</v>
      </c>
      <c r="D9" s="1">
        <v>75.0</v>
      </c>
      <c r="E9" s="1">
        <f t="shared" si="1"/>
        <v>0.6756756757</v>
      </c>
      <c r="F9" s="1">
        <f t="shared" si="2"/>
        <v>0.75</v>
      </c>
      <c r="G9" s="1">
        <f t="shared" si="3"/>
        <v>0.5067567568</v>
      </c>
      <c r="H9" s="1">
        <f t="shared" si="4"/>
        <v>-1</v>
      </c>
      <c r="I9" s="1">
        <f t="shared" si="5"/>
        <v>1</v>
      </c>
      <c r="J9" s="1">
        <f t="shared" si="6"/>
        <v>-1</v>
      </c>
      <c r="K9" s="1" t="b">
        <f t="shared" si="7"/>
        <v>0</v>
      </c>
      <c r="L9" s="1" t="b">
        <f t="shared" si="8"/>
        <v>1</v>
      </c>
      <c r="M9" s="1"/>
    </row>
    <row r="10" ht="15.75" customHeight="1">
      <c r="A10" s="1">
        <v>933995.0</v>
      </c>
      <c r="B10" s="1">
        <v>30.0</v>
      </c>
      <c r="C10" s="1">
        <v>32.0</v>
      </c>
      <c r="D10" s="1">
        <v>62.5</v>
      </c>
      <c r="E10" s="1">
        <f t="shared" si="1"/>
        <v>0.8108108108</v>
      </c>
      <c r="F10" s="1">
        <f t="shared" si="2"/>
        <v>0.625</v>
      </c>
      <c r="G10" s="1">
        <f t="shared" si="3"/>
        <v>0.5067567568</v>
      </c>
      <c r="H10" s="1">
        <f t="shared" si="4"/>
        <v>1</v>
      </c>
      <c r="I10" s="1">
        <f t="shared" si="5"/>
        <v>1</v>
      </c>
      <c r="J10" s="1">
        <f t="shared" si="6"/>
        <v>1</v>
      </c>
      <c r="K10" s="1" t="b">
        <f t="shared" si="7"/>
        <v>0</v>
      </c>
      <c r="L10" s="1" t="b">
        <f t="shared" si="8"/>
        <v>0</v>
      </c>
      <c r="M10" s="1"/>
    </row>
    <row r="11" ht="15.75" customHeight="1">
      <c r="A11" s="1">
        <v>807368.0</v>
      </c>
      <c r="B11" s="1">
        <v>4.0</v>
      </c>
      <c r="C11" s="1">
        <v>4.0</v>
      </c>
      <c r="D11" s="1" t="s">
        <v>13</v>
      </c>
      <c r="E11" s="1">
        <f t="shared" si="1"/>
        <v>0.1081081081</v>
      </c>
      <c r="F11" s="1" t="str">
        <f t="shared" si="2"/>
        <v>#VALUE!</v>
      </c>
      <c r="G11" s="1" t="str">
        <f t="shared" si="3"/>
        <v>#VALUE!</v>
      </c>
      <c r="H11" s="1">
        <f t="shared" si="4"/>
        <v>-1</v>
      </c>
      <c r="I11" s="1" t="str">
        <f t="shared" si="5"/>
        <v>#VALUE!</v>
      </c>
      <c r="J11" s="1" t="str">
        <f t="shared" si="6"/>
        <v>#VALUE!</v>
      </c>
      <c r="K11" s="1" t="str">
        <f t="shared" si="7"/>
        <v>#VALUE!</v>
      </c>
      <c r="L11" s="1" t="str">
        <f t="shared" si="8"/>
        <v>#VALUE!</v>
      </c>
      <c r="M11" s="1"/>
    </row>
    <row r="12" ht="15.75" customHeight="1">
      <c r="A12" s="1">
        <v>921435.0</v>
      </c>
      <c r="B12" s="1">
        <v>17.0</v>
      </c>
      <c r="C12" s="1">
        <v>16.0</v>
      </c>
      <c r="D12" s="1">
        <v>75.0</v>
      </c>
      <c r="E12" s="1">
        <f t="shared" si="1"/>
        <v>0.4594594595</v>
      </c>
      <c r="F12" s="1">
        <f t="shared" si="2"/>
        <v>0.75</v>
      </c>
      <c r="G12" s="1">
        <f t="shared" si="3"/>
        <v>0.3445945946</v>
      </c>
      <c r="H12" s="1">
        <f t="shared" si="4"/>
        <v>-1</v>
      </c>
      <c r="I12" s="1">
        <f t="shared" si="5"/>
        <v>1</v>
      </c>
      <c r="J12" s="1">
        <f t="shared" si="6"/>
        <v>-1</v>
      </c>
      <c r="K12" s="1" t="b">
        <f t="shared" si="7"/>
        <v>0</v>
      </c>
      <c r="L12" s="1" t="b">
        <f t="shared" si="8"/>
        <v>1</v>
      </c>
      <c r="M12" s="1"/>
    </row>
    <row r="13" ht="15.75" customHeight="1">
      <c r="A13" s="1">
        <v>936606.0</v>
      </c>
      <c r="B13" s="1">
        <v>26.0</v>
      </c>
      <c r="C13" s="1">
        <v>20.0</v>
      </c>
      <c r="D13" s="1" t="s">
        <v>13</v>
      </c>
      <c r="E13" s="1">
        <f t="shared" si="1"/>
        <v>0.7027027027</v>
      </c>
      <c r="F13" s="1" t="str">
        <f t="shared" si="2"/>
        <v>#VALUE!</v>
      </c>
      <c r="G13" s="1" t="str">
        <f t="shared" si="3"/>
        <v>#VALUE!</v>
      </c>
      <c r="H13" s="1">
        <f t="shared" si="4"/>
        <v>1</v>
      </c>
      <c r="I13" s="1" t="str">
        <f t="shared" si="5"/>
        <v>#VALUE!</v>
      </c>
      <c r="J13" s="1" t="str">
        <f t="shared" si="6"/>
        <v>#VALUE!</v>
      </c>
      <c r="K13" s="1" t="str">
        <f t="shared" si="7"/>
        <v>#VALUE!</v>
      </c>
      <c r="L13" s="1" t="str">
        <f t="shared" si="8"/>
        <v>#VALUE!</v>
      </c>
      <c r="M13" s="1"/>
    </row>
    <row r="14" ht="15.75" customHeight="1">
      <c r="A14" s="1">
        <v>935151.0</v>
      </c>
      <c r="B14" s="1">
        <v>29.0</v>
      </c>
      <c r="C14" s="1">
        <v>24.0</v>
      </c>
      <c r="D14" s="1">
        <v>0.0</v>
      </c>
      <c r="E14" s="1">
        <f t="shared" si="1"/>
        <v>0.7837837838</v>
      </c>
      <c r="F14" s="1">
        <f t="shared" si="2"/>
        <v>0</v>
      </c>
      <c r="G14" s="1">
        <f t="shared" si="3"/>
        <v>0</v>
      </c>
      <c r="H14" s="1">
        <f t="shared" si="4"/>
        <v>1</v>
      </c>
      <c r="I14" s="1">
        <f t="shared" si="5"/>
        <v>-1</v>
      </c>
      <c r="J14" s="1">
        <f t="shared" si="6"/>
        <v>-1</v>
      </c>
      <c r="K14" s="1" t="b">
        <f t="shared" si="7"/>
        <v>1</v>
      </c>
      <c r="L14" s="1" t="b">
        <f t="shared" si="8"/>
        <v>0</v>
      </c>
      <c r="M14" s="1"/>
    </row>
    <row r="15" ht="15.75" customHeight="1">
      <c r="A15" s="1">
        <v>924341.0</v>
      </c>
      <c r="B15" s="1">
        <v>37.0</v>
      </c>
      <c r="C15" s="1">
        <v>24.0</v>
      </c>
      <c r="D15" s="1">
        <v>75.0</v>
      </c>
      <c r="E15" s="1">
        <f t="shared" si="1"/>
        <v>1</v>
      </c>
      <c r="F15" s="1">
        <f t="shared" si="2"/>
        <v>0.75</v>
      </c>
      <c r="G15" s="1">
        <f t="shared" si="3"/>
        <v>0.75</v>
      </c>
      <c r="H15" s="1">
        <f t="shared" si="4"/>
        <v>1</v>
      </c>
      <c r="I15" s="1">
        <f t="shared" si="5"/>
        <v>1</v>
      </c>
      <c r="J15" s="1">
        <f t="shared" si="6"/>
        <v>1</v>
      </c>
      <c r="K15" s="1" t="b">
        <f t="shared" si="7"/>
        <v>0</v>
      </c>
      <c r="L15" s="1" t="b">
        <f t="shared" si="8"/>
        <v>0</v>
      </c>
      <c r="M15" s="1"/>
    </row>
    <row r="16" ht="15.75" customHeight="1">
      <c r="A16" s="1">
        <v>933731.0</v>
      </c>
      <c r="B16" s="1">
        <v>24.0</v>
      </c>
      <c r="C16" s="1">
        <v>17.0</v>
      </c>
      <c r="D16" s="1">
        <v>37.5</v>
      </c>
      <c r="E16" s="1">
        <f t="shared" si="1"/>
        <v>0.6486486486</v>
      </c>
      <c r="F16" s="1">
        <f t="shared" si="2"/>
        <v>0.375</v>
      </c>
      <c r="G16" s="1">
        <f t="shared" si="3"/>
        <v>0.2432432432</v>
      </c>
      <c r="H16" s="1">
        <f t="shared" si="4"/>
        <v>-1</v>
      </c>
      <c r="I16" s="1">
        <f t="shared" si="5"/>
        <v>-1</v>
      </c>
      <c r="J16" s="1">
        <f t="shared" si="6"/>
        <v>1</v>
      </c>
      <c r="K16" s="1" t="b">
        <f t="shared" si="7"/>
        <v>0</v>
      </c>
      <c r="L16" s="1" t="b">
        <f t="shared" si="8"/>
        <v>0</v>
      </c>
      <c r="M16" s="1"/>
    </row>
    <row r="17" ht="15.75" customHeight="1">
      <c r="A17" s="1">
        <v>921058.0</v>
      </c>
      <c r="B17" s="1">
        <v>15.0</v>
      </c>
      <c r="C17" s="1">
        <v>24.0</v>
      </c>
      <c r="D17" s="1">
        <v>0.0</v>
      </c>
      <c r="E17" s="1">
        <f t="shared" si="1"/>
        <v>0.4054054054</v>
      </c>
      <c r="F17" s="1">
        <f t="shared" si="2"/>
        <v>0</v>
      </c>
      <c r="G17" s="1">
        <f t="shared" si="3"/>
        <v>0</v>
      </c>
      <c r="H17" s="1">
        <f t="shared" si="4"/>
        <v>-1</v>
      </c>
      <c r="I17" s="1">
        <f t="shared" si="5"/>
        <v>-1</v>
      </c>
      <c r="J17" s="1">
        <f t="shared" si="6"/>
        <v>1</v>
      </c>
      <c r="K17" s="1" t="b">
        <f t="shared" si="7"/>
        <v>0</v>
      </c>
      <c r="L17" s="1" t="b">
        <f t="shared" si="8"/>
        <v>0</v>
      </c>
      <c r="M17" s="1"/>
    </row>
    <row r="18" ht="15.75" customHeight="1">
      <c r="A18" s="1">
        <v>905098.0</v>
      </c>
      <c r="B18" s="1">
        <v>16.0</v>
      </c>
      <c r="C18" s="1">
        <v>11.0</v>
      </c>
      <c r="D18" s="1">
        <v>0.0</v>
      </c>
      <c r="E18" s="1">
        <f t="shared" si="1"/>
        <v>0.4324324324</v>
      </c>
      <c r="F18" s="1">
        <f t="shared" si="2"/>
        <v>0</v>
      </c>
      <c r="G18" s="1">
        <f t="shared" si="3"/>
        <v>0</v>
      </c>
      <c r="H18" s="1">
        <f t="shared" si="4"/>
        <v>-1</v>
      </c>
      <c r="I18" s="1">
        <f t="shared" si="5"/>
        <v>-1</v>
      </c>
      <c r="J18" s="1">
        <f t="shared" si="6"/>
        <v>1</v>
      </c>
      <c r="K18" s="1" t="b">
        <f t="shared" si="7"/>
        <v>0</v>
      </c>
      <c r="L18" s="1" t="b">
        <f t="shared" si="8"/>
        <v>0</v>
      </c>
      <c r="M18" s="1"/>
    </row>
    <row r="19" ht="15.75" customHeight="1">
      <c r="A19" s="1">
        <v>929380.0</v>
      </c>
      <c r="B19" s="1">
        <v>24.0</v>
      </c>
      <c r="C19" s="1">
        <v>18.0</v>
      </c>
      <c r="D19" s="1" t="s">
        <v>13</v>
      </c>
      <c r="E19" s="1">
        <f t="shared" si="1"/>
        <v>0.6486486486</v>
      </c>
      <c r="F19" s="1" t="str">
        <f t="shared" si="2"/>
        <v>#VALUE!</v>
      </c>
      <c r="G19" s="1" t="str">
        <f t="shared" si="3"/>
        <v>#VALUE!</v>
      </c>
      <c r="H19" s="1">
        <f t="shared" si="4"/>
        <v>-1</v>
      </c>
      <c r="I19" s="1" t="str">
        <f t="shared" si="5"/>
        <v>#VALUE!</v>
      </c>
      <c r="J19" s="1" t="str">
        <f t="shared" si="6"/>
        <v>#VALUE!</v>
      </c>
      <c r="K19" s="1" t="str">
        <f t="shared" si="7"/>
        <v>#VALUE!</v>
      </c>
      <c r="L19" s="1" t="str">
        <f t="shared" si="8"/>
        <v>#VALUE!</v>
      </c>
      <c r="M19" s="1"/>
    </row>
    <row r="20" ht="15.75" customHeight="1">
      <c r="A20" s="1">
        <v>931771.0</v>
      </c>
      <c r="B20" s="1">
        <v>27.0</v>
      </c>
      <c r="C20" s="1">
        <v>20.0</v>
      </c>
      <c r="D20" s="1" t="s">
        <v>13</v>
      </c>
      <c r="E20" s="1">
        <f t="shared" si="1"/>
        <v>0.7297297297</v>
      </c>
      <c r="F20" s="1" t="str">
        <f t="shared" si="2"/>
        <v>#VALUE!</v>
      </c>
      <c r="G20" s="1" t="str">
        <f t="shared" si="3"/>
        <v>#VALUE!</v>
      </c>
      <c r="H20" s="1">
        <f t="shared" si="4"/>
        <v>1</v>
      </c>
      <c r="I20" s="1" t="str">
        <f t="shared" si="5"/>
        <v>#VALUE!</v>
      </c>
      <c r="J20" s="1" t="str">
        <f t="shared" si="6"/>
        <v>#VALUE!</v>
      </c>
      <c r="K20" s="1" t="str">
        <f t="shared" si="7"/>
        <v>#VALUE!</v>
      </c>
      <c r="L20" s="1" t="str">
        <f t="shared" si="8"/>
        <v>#VALUE!</v>
      </c>
      <c r="M20" s="1"/>
    </row>
    <row r="21" ht="15.75" customHeight="1">
      <c r="A21" s="1">
        <v>905005.0</v>
      </c>
      <c r="B21" s="1">
        <v>25.0</v>
      </c>
      <c r="C21" s="1">
        <v>21.0</v>
      </c>
      <c r="D21" s="1" t="s">
        <v>13</v>
      </c>
      <c r="E21" s="1">
        <f t="shared" si="1"/>
        <v>0.6756756757</v>
      </c>
      <c r="F21" s="1" t="str">
        <f t="shared" si="2"/>
        <v>#VALUE!</v>
      </c>
      <c r="G21" s="1" t="str">
        <f t="shared" si="3"/>
        <v>#VALUE!</v>
      </c>
      <c r="H21" s="1">
        <f t="shared" si="4"/>
        <v>-1</v>
      </c>
      <c r="I21" s="1" t="str">
        <f t="shared" si="5"/>
        <v>#VALUE!</v>
      </c>
      <c r="J21" s="1" t="str">
        <f t="shared" si="6"/>
        <v>#VALUE!</v>
      </c>
      <c r="K21" s="1" t="str">
        <f t="shared" si="7"/>
        <v>#VALUE!</v>
      </c>
      <c r="L21" s="1" t="str">
        <f t="shared" si="8"/>
        <v>#VALUE!</v>
      </c>
      <c r="M21" s="1"/>
    </row>
    <row r="22" ht="15.75" customHeight="1">
      <c r="A22" s="1">
        <v>880259.0</v>
      </c>
      <c r="B22" s="1">
        <v>22.0</v>
      </c>
      <c r="C22" s="1">
        <v>9.0</v>
      </c>
      <c r="D22" s="1">
        <v>50.0</v>
      </c>
      <c r="E22" s="1">
        <f t="shared" si="1"/>
        <v>0.5945945946</v>
      </c>
      <c r="F22" s="1">
        <f t="shared" si="2"/>
        <v>0.5</v>
      </c>
      <c r="G22" s="1">
        <f t="shared" si="3"/>
        <v>0.2972972973</v>
      </c>
      <c r="H22" s="1">
        <f t="shared" si="4"/>
        <v>-1</v>
      </c>
      <c r="I22" s="1">
        <f t="shared" si="5"/>
        <v>-1</v>
      </c>
      <c r="J22" s="1">
        <f t="shared" si="6"/>
        <v>1</v>
      </c>
      <c r="K22" s="1" t="b">
        <f t="shared" si="7"/>
        <v>0</v>
      </c>
      <c r="L22" s="1" t="b">
        <f t="shared" si="8"/>
        <v>0</v>
      </c>
      <c r="M22" s="1"/>
    </row>
    <row r="23" ht="15.75" customHeight="1">
      <c r="A23" s="1">
        <v>935444.0</v>
      </c>
      <c r="B23" s="1">
        <v>15.0</v>
      </c>
      <c r="C23" s="1">
        <v>13.0</v>
      </c>
      <c r="D23" s="1" t="s">
        <v>13</v>
      </c>
      <c r="E23" s="1">
        <f t="shared" si="1"/>
        <v>0.4054054054</v>
      </c>
      <c r="F23" s="1" t="str">
        <f t="shared" si="2"/>
        <v>#VALUE!</v>
      </c>
      <c r="G23" s="1" t="str">
        <f t="shared" si="3"/>
        <v>#VALUE!</v>
      </c>
      <c r="H23" s="1">
        <f t="shared" si="4"/>
        <v>-1</v>
      </c>
      <c r="I23" s="1" t="str">
        <f t="shared" si="5"/>
        <v>#VALUE!</v>
      </c>
      <c r="J23" s="1" t="str">
        <f t="shared" si="6"/>
        <v>#VALUE!</v>
      </c>
      <c r="K23" s="1" t="str">
        <f t="shared" si="7"/>
        <v>#VALUE!</v>
      </c>
      <c r="L23" s="1" t="str">
        <f t="shared" si="8"/>
        <v>#VALUE!</v>
      </c>
      <c r="M23" s="1"/>
    </row>
    <row r="24" ht="15.75" customHeight="1">
      <c r="A24" s="1">
        <v>928460.0</v>
      </c>
      <c r="B24" s="1">
        <v>31.0</v>
      </c>
      <c r="C24" s="1">
        <v>31.0</v>
      </c>
      <c r="D24" s="1">
        <v>25.0</v>
      </c>
      <c r="E24" s="1">
        <f t="shared" si="1"/>
        <v>0.8378378378</v>
      </c>
      <c r="F24" s="1">
        <f t="shared" si="2"/>
        <v>0.25</v>
      </c>
      <c r="G24" s="1">
        <f t="shared" si="3"/>
        <v>0.2094594595</v>
      </c>
      <c r="H24" s="1">
        <f t="shared" si="4"/>
        <v>1</v>
      </c>
      <c r="I24" s="1">
        <f t="shared" si="5"/>
        <v>-1</v>
      </c>
      <c r="J24" s="1">
        <f t="shared" si="6"/>
        <v>-1</v>
      </c>
      <c r="K24" s="1" t="b">
        <f t="shared" si="7"/>
        <v>1</v>
      </c>
      <c r="L24" s="1" t="b">
        <f t="shared" si="8"/>
        <v>0</v>
      </c>
      <c r="M24" s="1"/>
    </row>
    <row r="25" ht="15.75" customHeight="1">
      <c r="A25" s="1">
        <v>927156.0</v>
      </c>
      <c r="B25" s="1">
        <v>25.0</v>
      </c>
      <c r="C25" s="1">
        <v>25.0</v>
      </c>
      <c r="D25" s="1">
        <v>75.0</v>
      </c>
      <c r="E25" s="1">
        <f t="shared" si="1"/>
        <v>0.6756756757</v>
      </c>
      <c r="F25" s="1">
        <f t="shared" si="2"/>
        <v>0.75</v>
      </c>
      <c r="G25" s="1">
        <f t="shared" si="3"/>
        <v>0.5067567568</v>
      </c>
      <c r="H25" s="1">
        <f t="shared" si="4"/>
        <v>-1</v>
      </c>
      <c r="I25" s="1">
        <f t="shared" si="5"/>
        <v>1</v>
      </c>
      <c r="J25" s="1">
        <f t="shared" si="6"/>
        <v>-1</v>
      </c>
      <c r="K25" s="1" t="b">
        <f t="shared" si="7"/>
        <v>0</v>
      </c>
      <c r="L25" s="1" t="b">
        <f t="shared" si="8"/>
        <v>1</v>
      </c>
      <c r="M25" s="1"/>
    </row>
    <row r="26" ht="15.75" customHeight="1">
      <c r="A26" s="1">
        <v>931876.0</v>
      </c>
      <c r="B26" s="1">
        <v>26.0</v>
      </c>
      <c r="C26" s="1">
        <v>18.0</v>
      </c>
      <c r="D26" s="1" t="s">
        <v>13</v>
      </c>
      <c r="E26" s="1">
        <f t="shared" si="1"/>
        <v>0.7027027027</v>
      </c>
      <c r="F26" s="1" t="str">
        <f t="shared" si="2"/>
        <v>#VALUE!</v>
      </c>
      <c r="G26" s="1" t="str">
        <f t="shared" si="3"/>
        <v>#VALUE!</v>
      </c>
      <c r="H26" s="1">
        <f t="shared" si="4"/>
        <v>1</v>
      </c>
      <c r="I26" s="1" t="str">
        <f t="shared" si="5"/>
        <v>#VALUE!</v>
      </c>
      <c r="J26" s="1" t="str">
        <f t="shared" si="6"/>
        <v>#VALUE!</v>
      </c>
      <c r="K26" s="1" t="str">
        <f t="shared" si="7"/>
        <v>#VALUE!</v>
      </c>
      <c r="L26" s="1" t="str">
        <f t="shared" si="8"/>
        <v>#VALUE!</v>
      </c>
      <c r="M26" s="1"/>
    </row>
    <row r="27" ht="15.75" customHeight="1">
      <c r="A27" s="1">
        <v>906768.0</v>
      </c>
      <c r="B27" s="1">
        <v>21.0</v>
      </c>
      <c r="C27" s="1">
        <v>13.0</v>
      </c>
      <c r="D27" s="1"/>
      <c r="E27" s="1">
        <f t="shared" si="1"/>
        <v>0.5675675676</v>
      </c>
      <c r="F27" s="1">
        <f t="shared" si="2"/>
        <v>0</v>
      </c>
      <c r="G27" s="1">
        <f t="shared" si="3"/>
        <v>0</v>
      </c>
      <c r="H27" s="1">
        <f t="shared" si="4"/>
        <v>-1</v>
      </c>
      <c r="I27" s="1">
        <f t="shared" si="5"/>
        <v>-1</v>
      </c>
      <c r="J27" s="1">
        <f t="shared" si="6"/>
        <v>1</v>
      </c>
      <c r="K27" s="1" t="b">
        <f t="shared" si="7"/>
        <v>0</v>
      </c>
      <c r="L27" s="1" t="b">
        <f t="shared" si="8"/>
        <v>0</v>
      </c>
      <c r="M27" s="1"/>
    </row>
    <row r="28" ht="15.75" customHeight="1">
      <c r="A28" s="1">
        <v>927499.0</v>
      </c>
      <c r="B28" s="1">
        <v>36.0</v>
      </c>
      <c r="C28" s="1">
        <v>31.0</v>
      </c>
      <c r="D28" s="1">
        <v>87.5</v>
      </c>
      <c r="E28" s="1">
        <f t="shared" si="1"/>
        <v>0.972972973</v>
      </c>
      <c r="F28" s="1">
        <f t="shared" si="2"/>
        <v>0.875</v>
      </c>
      <c r="G28" s="1">
        <f t="shared" si="3"/>
        <v>0.8513513514</v>
      </c>
      <c r="H28" s="1">
        <f t="shared" si="4"/>
        <v>1</v>
      </c>
      <c r="I28" s="1">
        <f t="shared" si="5"/>
        <v>1</v>
      </c>
      <c r="J28" s="1">
        <f t="shared" si="6"/>
        <v>1</v>
      </c>
      <c r="K28" s="1" t="b">
        <f t="shared" si="7"/>
        <v>0</v>
      </c>
      <c r="L28" s="1" t="b">
        <f t="shared" si="8"/>
        <v>0</v>
      </c>
      <c r="M28" s="1"/>
    </row>
    <row r="29" ht="15.75" customHeight="1">
      <c r="A29" s="1"/>
      <c r="B29" s="1"/>
      <c r="C29" s="1">
        <f>SUM(C2:C28)</f>
        <v>460</v>
      </c>
      <c r="D29" s="1">
        <f>AVERAGE(D2:D28)</f>
        <v>46.875</v>
      </c>
      <c r="E29" s="1"/>
      <c r="F29" s="1"/>
      <c r="G29" s="1"/>
      <c r="H29" s="1"/>
      <c r="I29" s="1"/>
      <c r="J29" s="1"/>
      <c r="K29" s="1"/>
      <c r="L29" s="1"/>
      <c r="M29" s="1"/>
    </row>
    <row r="30" ht="15.75" customHeight="1">
      <c r="A30" s="1" t="s">
        <v>17</v>
      </c>
      <c r="B30" s="1"/>
      <c r="C30" s="1" t="s">
        <v>18</v>
      </c>
      <c r="D30" s="1"/>
      <c r="E30" s="1"/>
      <c r="F30" s="1"/>
      <c r="G30" s="1" t="s">
        <v>14</v>
      </c>
      <c r="H30" s="1" t="s">
        <v>15</v>
      </c>
      <c r="I30" s="1" t="s">
        <v>16</v>
      </c>
      <c r="J30" s="1"/>
      <c r="K30" s="1"/>
      <c r="L30" s="1"/>
      <c r="M30" s="1"/>
    </row>
    <row r="31" ht="15.75" customHeight="1">
      <c r="A31" s="1">
        <v>37.0</v>
      </c>
      <c r="B31" s="1"/>
      <c r="C31" s="1">
        <v>100.0</v>
      </c>
      <c r="D31" s="1"/>
      <c r="E31" s="1"/>
      <c r="F31" s="1"/>
      <c r="G31" s="2">
        <f>SUMIF(G2:G29,"&lt;&gt;#VALUE!")</f>
        <v>5.331081081</v>
      </c>
      <c r="H31" s="3">
        <f>COUNTIF(G2:G29,"&lt;&gt;#VALUE!")</f>
        <v>18</v>
      </c>
      <c r="I31" s="1">
        <f>G31/H31</f>
        <v>0.2961711712</v>
      </c>
      <c r="J31" s="1"/>
      <c r="K31" s="1"/>
      <c r="L31" s="1"/>
      <c r="M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5.75" customHeight="1">
      <c r="A33" s="1" t="s">
        <v>19</v>
      </c>
      <c r="B33" s="1"/>
      <c r="C33" s="1"/>
      <c r="D33" s="1"/>
      <c r="E33" s="1" t="s">
        <v>20</v>
      </c>
      <c r="F33" s="1" t="s">
        <v>21</v>
      </c>
      <c r="G33" s="1"/>
      <c r="H33" s="1"/>
      <c r="I33" s="1"/>
      <c r="J33" s="1" t="s">
        <v>22</v>
      </c>
      <c r="K33" s="1" t="s">
        <v>23</v>
      </c>
      <c r="L33" s="1" t="s">
        <v>24</v>
      </c>
      <c r="M33" s="1" t="s">
        <v>25</v>
      </c>
    </row>
    <row r="34" ht="15.75" customHeight="1">
      <c r="A34" s="1">
        <f>SUM(B2:B28)/COUNT(A2:A28)/A31</f>
        <v>0.5665665666</v>
      </c>
      <c r="B34" s="1"/>
      <c r="C34" s="1"/>
      <c r="D34" s="1"/>
      <c r="E34" s="1">
        <v>0.7</v>
      </c>
      <c r="F34" s="1">
        <v>0.55</v>
      </c>
      <c r="G34" s="1"/>
      <c r="H34" s="1"/>
      <c r="I34" s="1"/>
      <c r="J34" s="1">
        <f>COUNTIF(J2:J28,"&gt;0")</f>
        <v>11</v>
      </c>
      <c r="K34" s="1">
        <f>COUNTIF(J2:J28,"&lt;0")</f>
        <v>6</v>
      </c>
      <c r="L34" s="1">
        <f t="shared" ref="L34:M34" si="9">COUNTIF(K2:K28, "=TRUE")</f>
        <v>2</v>
      </c>
      <c r="M34" s="1">
        <f t="shared" si="9"/>
        <v>4</v>
      </c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5.75" customHeight="1">
      <c r="A36" s="1" t="s">
        <v>26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5.75" customHeight="1">
      <c r="A37" s="1">
        <f>COUNTIF(D2:D28, "&gt;=75")</f>
        <v>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 t="s">
        <v>26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>
        <f>COUNTIF(E2:E28, "&gt;=0,75")</f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 t="s">
        <v>29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>
        <f>AVERAGEIF(D2:D28, "&gt;=75")</f>
        <v>77.08333333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5.75" customHeight="1">
      <c r="A45" s="1" t="s">
        <v>30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A46" s="1">
        <f>AVERAGEIF(E2:E28, "&gt;=0,75") * 100</f>
        <v>88.10810811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43</v>
      </c>
    </row>
    <row r="2" ht="15.75" customHeight="1">
      <c r="A2" s="1">
        <v>938133.0</v>
      </c>
      <c r="B2" s="1">
        <v>50.0</v>
      </c>
    </row>
    <row r="3" ht="15.75" customHeight="1">
      <c r="A3" s="1">
        <v>924358.0</v>
      </c>
      <c r="B3" s="6">
        <v>100.0</v>
      </c>
    </row>
    <row r="4" ht="15.75" customHeight="1">
      <c r="A4" s="1">
        <v>911554.0</v>
      </c>
      <c r="B4" s="1" t="s">
        <v>13</v>
      </c>
    </row>
    <row r="5" ht="15.75" customHeight="1">
      <c r="A5" s="1">
        <v>918540.0</v>
      </c>
      <c r="B5" s="1">
        <v>0.0</v>
      </c>
    </row>
    <row r="6" ht="15.75" customHeight="1">
      <c r="A6" s="1">
        <v>930400.0</v>
      </c>
      <c r="B6" s="1">
        <v>25.0</v>
      </c>
    </row>
    <row r="7" ht="15.75" customHeight="1">
      <c r="A7" s="1">
        <v>924324.0</v>
      </c>
      <c r="B7" s="1">
        <v>25.0</v>
      </c>
    </row>
    <row r="8" ht="15.75" customHeight="1">
      <c r="A8" s="1">
        <v>925671.0</v>
      </c>
      <c r="B8" s="1">
        <v>75.0</v>
      </c>
    </row>
    <row r="9" ht="15.75" customHeight="1">
      <c r="A9" s="1">
        <v>916827.0</v>
      </c>
      <c r="B9" s="1">
        <v>37.5</v>
      </c>
    </row>
    <row r="10" ht="15.75" customHeight="1">
      <c r="A10" s="1">
        <v>927179.0</v>
      </c>
      <c r="B10" s="1">
        <v>12.5</v>
      </c>
    </row>
    <row r="11" ht="15.75" customHeight="1">
      <c r="A11" s="1">
        <v>927522.0</v>
      </c>
      <c r="B11" s="1">
        <v>87.5</v>
      </c>
    </row>
    <row r="12" ht="15.75" customHeight="1">
      <c r="A12" s="1">
        <v>912304.0</v>
      </c>
      <c r="B12" s="1">
        <v>75.0</v>
      </c>
    </row>
    <row r="13" ht="15.75" customHeight="1">
      <c r="A13" s="1">
        <v>922965.0</v>
      </c>
      <c r="B13" s="1">
        <v>75.0</v>
      </c>
    </row>
    <row r="14" ht="15.75" customHeight="1">
      <c r="A14" s="1">
        <v>924954.0</v>
      </c>
      <c r="B14" s="6">
        <v>50.0</v>
      </c>
    </row>
    <row r="15" ht="15.75" customHeight="1">
      <c r="A15" s="1">
        <v>937315.0</v>
      </c>
      <c r="B15" s="1" t="s">
        <v>13</v>
      </c>
    </row>
    <row r="16" ht="15.75" customHeight="1">
      <c r="A16" s="1">
        <v>934984.0</v>
      </c>
      <c r="B16" s="1">
        <v>50.0</v>
      </c>
    </row>
    <row r="17" ht="15.75" customHeight="1">
      <c r="A17" s="1">
        <v>915318.0</v>
      </c>
      <c r="B17" s="1">
        <v>37.5</v>
      </c>
    </row>
    <row r="18" ht="15.75" customHeight="1">
      <c r="A18" s="1">
        <v>909585.0</v>
      </c>
      <c r="B18" s="1">
        <v>50.0</v>
      </c>
    </row>
    <row r="19" ht="15.75" customHeight="1">
      <c r="A19" s="1">
        <v>932719.0</v>
      </c>
      <c r="B19" s="1" t="s">
        <v>13</v>
      </c>
    </row>
    <row r="20" ht="15.75" customHeight="1">
      <c r="A20" s="1">
        <v>912476.0</v>
      </c>
      <c r="B20" s="1">
        <v>50.0</v>
      </c>
    </row>
    <row r="21" ht="15.75" customHeight="1">
      <c r="A21" s="1">
        <v>930208.0</v>
      </c>
      <c r="B21" s="1">
        <v>50.0</v>
      </c>
    </row>
    <row r="22" ht="15.75" customHeight="1">
      <c r="A22" s="1">
        <v>906713.0</v>
      </c>
      <c r="B22" s="1" t="s">
        <v>13</v>
      </c>
    </row>
    <row r="23" ht="15.75" customHeight="1">
      <c r="A23" s="1">
        <v>930423.0</v>
      </c>
      <c r="B23" s="1">
        <v>62.5</v>
      </c>
    </row>
    <row r="24" ht="15.75" customHeight="1">
      <c r="A24" s="1">
        <v>899895.0</v>
      </c>
      <c r="B24" s="1" t="s">
        <v>13</v>
      </c>
    </row>
    <row r="25" ht="15.75" customHeight="1">
      <c r="A25" s="1">
        <v>927490.0</v>
      </c>
      <c r="B25" s="1">
        <v>12.5</v>
      </c>
    </row>
    <row r="26" ht="15.75" customHeight="1">
      <c r="A26" s="1">
        <v>928104.0</v>
      </c>
      <c r="B26" s="1">
        <v>75.0</v>
      </c>
    </row>
    <row r="27" ht="15.75" customHeight="1">
      <c r="A27" s="1">
        <v>924815.0</v>
      </c>
      <c r="B27" s="1">
        <v>62.5</v>
      </c>
    </row>
    <row r="28" ht="15.75" customHeight="1">
      <c r="A28" s="1">
        <v>930929.0</v>
      </c>
      <c r="B28" s="1" t="s">
        <v>13</v>
      </c>
    </row>
    <row r="29" ht="15.75" customHeight="1">
      <c r="A29" s="1">
        <v>934915.0</v>
      </c>
      <c r="B29" s="1">
        <v>50.0</v>
      </c>
    </row>
    <row r="30" ht="15.75" customHeight="1">
      <c r="A30" s="1">
        <v>926775.0</v>
      </c>
      <c r="B30" s="1">
        <v>75.0</v>
      </c>
    </row>
    <row r="31" ht="15.75" customHeight="1">
      <c r="A31" s="1">
        <v>938123.0</v>
      </c>
      <c r="B31" s="1">
        <v>37.5</v>
      </c>
    </row>
    <row r="32" ht="15.75" customHeight="1">
      <c r="A32" s="1"/>
      <c r="B32" s="1">
        <f>AVERAGEIF(B2:B31, "&lt;&gt;ND")</f>
        <v>51.04166667</v>
      </c>
    </row>
    <row r="33" ht="15.75" customHeight="1">
      <c r="A33" s="1"/>
      <c r="B33" s="1"/>
    </row>
    <row r="34" ht="15.75" customHeight="1">
      <c r="A34" s="1" t="s">
        <v>26</v>
      </c>
      <c r="B34" s="1"/>
    </row>
    <row r="35" ht="15.75" customHeight="1">
      <c r="A35" s="1">
        <f>COUNTIF(B2:B31, "&gt;=75")</f>
        <v>7</v>
      </c>
      <c r="B35" s="1"/>
    </row>
    <row r="36" ht="15.75" customHeight="1">
      <c r="A36" s="1"/>
      <c r="B36" s="1"/>
    </row>
    <row r="37" ht="15.75" customHeight="1">
      <c r="A37" s="1" t="s">
        <v>29</v>
      </c>
      <c r="B37" s="1"/>
    </row>
    <row r="38" ht="15.75" customHeight="1">
      <c r="A38" s="1">
        <f>AVERAGEIF(B2:B31, "&gt;=75")</f>
        <v>80.35714286</v>
      </c>
      <c r="B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43</v>
      </c>
    </row>
    <row r="2" ht="15.75" customHeight="1">
      <c r="A2" s="1">
        <v>925622.0</v>
      </c>
      <c r="B2" s="1">
        <v>37.5</v>
      </c>
    </row>
    <row r="3" ht="15.75" customHeight="1">
      <c r="A3" s="1">
        <v>920542.0</v>
      </c>
      <c r="B3" s="6">
        <v>25.0</v>
      </c>
    </row>
    <row r="4" ht="15.75" customHeight="1">
      <c r="A4" s="1">
        <v>908647.0</v>
      </c>
      <c r="B4" s="1">
        <v>50.0</v>
      </c>
    </row>
    <row r="5" ht="15.75" customHeight="1">
      <c r="A5" s="1">
        <v>848963.0</v>
      </c>
      <c r="B5" s="1">
        <v>50.0</v>
      </c>
    </row>
    <row r="6" ht="15.75" customHeight="1">
      <c r="A6" s="1">
        <v>925927.0</v>
      </c>
      <c r="B6" s="1">
        <v>12.5</v>
      </c>
    </row>
    <row r="7" ht="15.75" customHeight="1">
      <c r="A7" s="1">
        <v>899045.0</v>
      </c>
      <c r="B7" s="1">
        <v>25.0</v>
      </c>
    </row>
    <row r="8" ht="15.75" customHeight="1">
      <c r="A8" s="1">
        <v>926636.0</v>
      </c>
      <c r="B8" s="1">
        <v>25.0</v>
      </c>
    </row>
    <row r="9" ht="15.75" customHeight="1">
      <c r="A9" s="1">
        <v>933095.0</v>
      </c>
      <c r="B9" s="1">
        <v>25.0</v>
      </c>
    </row>
    <row r="10" ht="15.75" customHeight="1">
      <c r="A10" s="1">
        <v>925716.0</v>
      </c>
      <c r="B10" s="1">
        <v>25.0</v>
      </c>
    </row>
    <row r="11" ht="15.75" customHeight="1">
      <c r="A11" s="1">
        <v>929393.0</v>
      </c>
      <c r="B11" s="1">
        <v>50.0</v>
      </c>
    </row>
    <row r="12" ht="15.75" customHeight="1">
      <c r="A12" s="1">
        <v>924691.0</v>
      </c>
      <c r="B12" s="1">
        <v>50.0</v>
      </c>
    </row>
    <row r="13" ht="15.75" customHeight="1">
      <c r="A13" s="1">
        <v>905816.0</v>
      </c>
      <c r="B13" s="1">
        <v>25.0</v>
      </c>
    </row>
    <row r="14" ht="15.75" customHeight="1">
      <c r="A14" s="1">
        <v>924904.0</v>
      </c>
      <c r="B14" s="6">
        <v>37.5</v>
      </c>
    </row>
    <row r="15" ht="15.75" customHeight="1">
      <c r="A15" s="1">
        <v>932457.0</v>
      </c>
      <c r="B15" s="1">
        <v>37.5</v>
      </c>
    </row>
    <row r="16" ht="15.75" customHeight="1">
      <c r="A16" s="1">
        <v>931317.0</v>
      </c>
      <c r="B16" s="1">
        <v>50.0</v>
      </c>
    </row>
    <row r="17" ht="15.75" customHeight="1">
      <c r="A17" s="1">
        <v>936916.0</v>
      </c>
      <c r="B17" s="1">
        <v>50.0</v>
      </c>
    </row>
    <row r="18" ht="15.75" customHeight="1">
      <c r="A18" s="1">
        <v>930568.0</v>
      </c>
      <c r="B18" s="1">
        <v>12.5</v>
      </c>
    </row>
    <row r="19" ht="15.75" customHeight="1">
      <c r="A19" s="1">
        <v>868293.0</v>
      </c>
      <c r="B19" s="1">
        <v>12.5</v>
      </c>
    </row>
    <row r="20" ht="15.75" customHeight="1">
      <c r="A20" s="1">
        <v>908532.0</v>
      </c>
      <c r="B20" s="1">
        <v>75.0</v>
      </c>
    </row>
    <row r="21" ht="15.75" customHeight="1">
      <c r="A21" s="1">
        <v>934244.0</v>
      </c>
      <c r="B21" s="1">
        <v>75.0</v>
      </c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>
        <f>AVERAGEIF(B2:B27, "&lt;&gt;ND")</f>
        <v>37.5</v>
      </c>
    </row>
    <row r="33" ht="15.75" customHeight="1">
      <c r="A33" s="1"/>
      <c r="B33" s="1"/>
    </row>
    <row r="34" ht="15.75" customHeight="1">
      <c r="A34" s="1" t="s">
        <v>26</v>
      </c>
      <c r="B34" s="1"/>
    </row>
    <row r="35" ht="15.75" customHeight="1">
      <c r="A35" s="1">
        <f>COUNTIF(B2:B31, "&gt;=75")</f>
        <v>2</v>
      </c>
      <c r="B35" s="1"/>
    </row>
    <row r="36" ht="15.75" customHeight="1">
      <c r="A36" s="1"/>
      <c r="B36" s="1"/>
    </row>
    <row r="37" ht="15.75" customHeight="1">
      <c r="A37" s="1" t="s">
        <v>29</v>
      </c>
      <c r="B37" s="1"/>
    </row>
    <row r="38" ht="15.75" customHeight="1">
      <c r="A38" s="1">
        <f>AVERAGEIF(B2:B31, "&gt;=75")</f>
        <v>75</v>
      </c>
      <c r="B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43</v>
      </c>
    </row>
    <row r="2" ht="15.75" customHeight="1">
      <c r="A2" s="1">
        <v>894786.0</v>
      </c>
      <c r="B2" s="1">
        <v>50.0</v>
      </c>
    </row>
    <row r="3" ht="15.75" customHeight="1">
      <c r="A3" s="1">
        <v>896320.0</v>
      </c>
      <c r="B3" s="1">
        <v>75.0</v>
      </c>
    </row>
    <row r="4" ht="15.75" customHeight="1">
      <c r="A4" s="1">
        <v>897232.0</v>
      </c>
      <c r="B4" s="1" t="s">
        <v>13</v>
      </c>
    </row>
    <row r="5" ht="15.75" customHeight="1">
      <c r="A5" s="1">
        <v>920767.0</v>
      </c>
      <c r="B5" s="1" t="s">
        <v>13</v>
      </c>
    </row>
    <row r="6" ht="15.75" customHeight="1">
      <c r="A6" s="1">
        <v>921718.0</v>
      </c>
      <c r="B6" s="1">
        <v>100.0</v>
      </c>
    </row>
    <row r="7" ht="15.75" customHeight="1">
      <c r="A7" s="1">
        <v>925462.0</v>
      </c>
      <c r="B7" s="1">
        <v>12.5</v>
      </c>
    </row>
    <row r="8" ht="15.75" customHeight="1">
      <c r="A8" s="1">
        <v>927348.0</v>
      </c>
      <c r="B8" s="1">
        <v>62.5</v>
      </c>
    </row>
    <row r="9" ht="15.75" customHeight="1">
      <c r="A9" s="1">
        <v>928023.0</v>
      </c>
      <c r="B9" s="1" t="s">
        <v>13</v>
      </c>
    </row>
    <row r="10" ht="15.75" customHeight="1">
      <c r="A10" s="1">
        <v>928477.0</v>
      </c>
      <c r="B10" s="1">
        <v>50.0</v>
      </c>
    </row>
    <row r="11" ht="15.75" customHeight="1">
      <c r="A11" s="1">
        <v>930163.0</v>
      </c>
      <c r="B11" s="1">
        <v>12.5</v>
      </c>
    </row>
    <row r="12" ht="15.75" customHeight="1">
      <c r="A12" s="1">
        <v>930165.0</v>
      </c>
      <c r="B12" s="1" t="s">
        <v>13</v>
      </c>
    </row>
    <row r="13" ht="15.75" customHeight="1">
      <c r="A13" s="1">
        <v>930193.0</v>
      </c>
      <c r="B13" s="1" t="s">
        <v>13</v>
      </c>
    </row>
    <row r="14" ht="15.75" customHeight="1">
      <c r="A14" s="1">
        <v>930437.0</v>
      </c>
      <c r="B14" s="1">
        <v>75.0</v>
      </c>
    </row>
    <row r="15" ht="15.75" customHeight="1">
      <c r="A15" s="1">
        <v>931053.0</v>
      </c>
      <c r="B15" s="1" t="s">
        <v>13</v>
      </c>
    </row>
    <row r="16" ht="15.75" customHeight="1">
      <c r="A16" s="1">
        <v>931181.0</v>
      </c>
      <c r="B16" s="1">
        <v>37.5</v>
      </c>
    </row>
    <row r="17" ht="15.75" customHeight="1">
      <c r="A17" s="1">
        <v>931509.0</v>
      </c>
      <c r="B17" s="1">
        <v>12.5</v>
      </c>
    </row>
    <row r="18" ht="15.75" customHeight="1">
      <c r="A18" s="1">
        <v>932487.0</v>
      </c>
      <c r="B18" s="1">
        <v>12.5</v>
      </c>
    </row>
    <row r="19" ht="15.75" customHeight="1">
      <c r="A19" s="1">
        <v>933219.0</v>
      </c>
      <c r="B19" s="1">
        <v>25.0</v>
      </c>
    </row>
    <row r="20" ht="15.75" customHeight="1">
      <c r="A20" s="1">
        <v>933544.0</v>
      </c>
      <c r="B20" s="1">
        <v>50.0</v>
      </c>
    </row>
    <row r="21" ht="15.75" customHeight="1">
      <c r="A21" s="1">
        <v>937938.0</v>
      </c>
      <c r="B21" s="1">
        <v>12.5</v>
      </c>
    </row>
    <row r="22" ht="15.75" customHeight="1">
      <c r="A22" s="1">
        <v>938856.0</v>
      </c>
      <c r="B22" s="1">
        <v>37.5</v>
      </c>
    </row>
    <row r="23" ht="15.75" customHeight="1">
      <c r="A23" s="1">
        <v>929718.0</v>
      </c>
      <c r="B23" s="1">
        <v>37.5</v>
      </c>
    </row>
    <row r="24" ht="15.75" customHeight="1">
      <c r="A24" s="1">
        <v>879201.0</v>
      </c>
      <c r="B24" s="1" t="s">
        <v>13</v>
      </c>
    </row>
    <row r="25" ht="15.75" customHeight="1">
      <c r="A25" s="1"/>
      <c r="B25" s="1">
        <f>AVERAGEIF(B2:B24, "&lt;&gt;ND")</f>
        <v>41.40625</v>
      </c>
    </row>
    <row r="26" ht="15.75" customHeight="1">
      <c r="A26" s="1"/>
      <c r="B26" s="1"/>
    </row>
    <row r="27" ht="15.75" customHeight="1">
      <c r="A27" s="1" t="s">
        <v>26</v>
      </c>
      <c r="B27" s="1"/>
    </row>
    <row r="28" ht="15.75" customHeight="1">
      <c r="A28" s="1">
        <f>COUNTIF(B2:B24, "&gt;=75")</f>
        <v>3</v>
      </c>
      <c r="B28" s="1"/>
    </row>
    <row r="29" ht="15.75" customHeight="1">
      <c r="A29" s="1"/>
      <c r="B29" s="1"/>
    </row>
    <row r="30" ht="15.75" customHeight="1">
      <c r="A30" s="1" t="s">
        <v>29</v>
      </c>
      <c r="B30" s="1"/>
    </row>
    <row r="31" ht="15.75" customHeight="1">
      <c r="A31" s="1">
        <f>AVERAGEIF(B2:B24, "&gt;=75")</f>
        <v>83.33333333</v>
      </c>
      <c r="B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12</v>
      </c>
    </row>
    <row r="2" ht="15.75" customHeight="1">
      <c r="A2" s="1">
        <v>895457.0</v>
      </c>
      <c r="B2" s="1" t="s">
        <v>13</v>
      </c>
    </row>
    <row r="3" ht="15.75" customHeight="1">
      <c r="A3" s="1">
        <v>904735.0</v>
      </c>
      <c r="B3" s="1">
        <v>0.0</v>
      </c>
    </row>
    <row r="4" ht="15.75" customHeight="1">
      <c r="A4" s="1">
        <v>904861.0</v>
      </c>
      <c r="B4" s="1">
        <v>62.5</v>
      </c>
    </row>
    <row r="5" ht="15.75" customHeight="1">
      <c r="A5" s="1">
        <v>905234.0</v>
      </c>
      <c r="B5" s="1">
        <v>12.5</v>
      </c>
    </row>
    <row r="6" ht="15.75" customHeight="1">
      <c r="A6" s="1">
        <v>908427.0</v>
      </c>
      <c r="B6" s="1">
        <v>12.5</v>
      </c>
    </row>
    <row r="7" ht="15.75" customHeight="1">
      <c r="A7" s="1">
        <v>910192.0</v>
      </c>
      <c r="B7" s="1">
        <v>37.5</v>
      </c>
    </row>
    <row r="8" ht="15.75" customHeight="1">
      <c r="A8" s="1">
        <v>911596.0</v>
      </c>
      <c r="B8" s="1">
        <v>12.5</v>
      </c>
    </row>
    <row r="9" ht="15.75" customHeight="1">
      <c r="A9" s="1">
        <v>912105.0</v>
      </c>
      <c r="B9" s="1">
        <v>25.0</v>
      </c>
    </row>
    <row r="10" ht="15.75" customHeight="1">
      <c r="A10" s="1">
        <v>916938.0</v>
      </c>
      <c r="B10" s="1">
        <v>50.0</v>
      </c>
    </row>
    <row r="11" ht="15.75" customHeight="1">
      <c r="A11" s="1">
        <v>922337.0</v>
      </c>
      <c r="B11" s="1">
        <v>12.5</v>
      </c>
    </row>
    <row r="12" ht="15.75" customHeight="1">
      <c r="A12" s="1">
        <v>922668.0</v>
      </c>
      <c r="B12" s="1">
        <v>0.0</v>
      </c>
    </row>
    <row r="13" ht="15.75" customHeight="1">
      <c r="A13" s="1">
        <v>923791.0</v>
      </c>
      <c r="B13" s="1">
        <v>50.0</v>
      </c>
    </row>
    <row r="14" ht="15.75" customHeight="1">
      <c r="A14" s="1">
        <v>924050.0</v>
      </c>
      <c r="B14" s="1">
        <v>25.0</v>
      </c>
    </row>
    <row r="15" ht="15.75" customHeight="1">
      <c r="A15" s="1">
        <v>924270.0</v>
      </c>
      <c r="B15" s="1">
        <v>50.0</v>
      </c>
    </row>
    <row r="16" ht="15.75" customHeight="1">
      <c r="A16" s="1">
        <v>924546.0</v>
      </c>
      <c r="B16" s="1">
        <v>0.0</v>
      </c>
    </row>
    <row r="17" ht="15.75" customHeight="1">
      <c r="A17" s="1">
        <v>924851.0</v>
      </c>
      <c r="B17" s="1" t="s">
        <v>13</v>
      </c>
    </row>
    <row r="18" ht="15.75" customHeight="1">
      <c r="A18" s="1">
        <v>926348.0</v>
      </c>
      <c r="B18" s="1" t="s">
        <v>13</v>
      </c>
    </row>
    <row r="19" ht="15.75" customHeight="1">
      <c r="A19" s="1">
        <v>927029.0</v>
      </c>
      <c r="B19" s="1">
        <v>25.0</v>
      </c>
    </row>
    <row r="20" ht="15.75" customHeight="1">
      <c r="A20" s="1">
        <v>928315.0</v>
      </c>
      <c r="B20" s="1">
        <v>0.0</v>
      </c>
    </row>
    <row r="21" ht="15.75" customHeight="1">
      <c r="A21" s="1">
        <v>930446.0</v>
      </c>
      <c r="B21" s="1" t="s">
        <v>13</v>
      </c>
    </row>
    <row r="22" ht="15.75" customHeight="1">
      <c r="A22" s="1">
        <v>931035.0</v>
      </c>
      <c r="B22" s="1">
        <v>37.5</v>
      </c>
    </row>
    <row r="23" ht="15.75" customHeight="1">
      <c r="A23" s="1">
        <v>931248.0</v>
      </c>
      <c r="B23" s="1">
        <v>25.0</v>
      </c>
    </row>
    <row r="24" ht="15.75" customHeight="1">
      <c r="A24" s="1">
        <v>931275.0</v>
      </c>
      <c r="B24" s="1">
        <v>12.5</v>
      </c>
    </row>
    <row r="25" ht="15.75" customHeight="1">
      <c r="A25" s="1">
        <v>931734.0</v>
      </c>
      <c r="B25" s="1">
        <v>0.0</v>
      </c>
    </row>
    <row r="26" ht="15.75" customHeight="1">
      <c r="A26" s="1">
        <v>932179.0</v>
      </c>
      <c r="B26" s="1">
        <v>37.5</v>
      </c>
    </row>
    <row r="27" ht="15.75" customHeight="1">
      <c r="A27" s="1">
        <v>935067.0</v>
      </c>
      <c r="B27" s="1" t="s">
        <v>13</v>
      </c>
    </row>
    <row r="28" ht="15.75" customHeight="1">
      <c r="A28" s="1">
        <v>937610.0</v>
      </c>
      <c r="B28" s="1">
        <v>50.0</v>
      </c>
    </row>
    <row r="29" ht="15.75" customHeight="1">
      <c r="A29" s="1">
        <v>928580.0</v>
      </c>
      <c r="B29" s="1">
        <v>12.5</v>
      </c>
    </row>
    <row r="30" ht="15.75" customHeight="1">
      <c r="A30" s="1"/>
      <c r="B30" s="1">
        <f>AVERAGEIF(B2:B29, "&lt;&gt;ND")</f>
        <v>23.91304348</v>
      </c>
    </row>
    <row r="31" ht="15.75" customHeight="1">
      <c r="A31" s="1" t="s">
        <v>26</v>
      </c>
      <c r="B31" s="1"/>
    </row>
    <row r="32" ht="15.75" customHeight="1">
      <c r="A32" s="1">
        <f>COUNTIF(B2:B29, "&gt;=75")</f>
        <v>0</v>
      </c>
      <c r="B32" s="1"/>
    </row>
    <row r="33" ht="15.75" customHeight="1">
      <c r="A33" s="1"/>
      <c r="B33" s="1"/>
    </row>
    <row r="34" ht="15.75" customHeight="1">
      <c r="A34" s="1" t="s">
        <v>29</v>
      </c>
      <c r="B34" s="1"/>
    </row>
    <row r="35" ht="15.75" customHeight="1">
      <c r="A35" s="1" t="str">
        <f>AVERAGEIF(B2:B29, "&gt;=75")</f>
        <v>#DIV/0!</v>
      </c>
      <c r="B35" s="1"/>
    </row>
    <row r="36" ht="15.75" customHeight="1">
      <c r="A36" s="1"/>
      <c r="B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50</v>
      </c>
      <c r="D1" s="1" t="s">
        <v>2</v>
      </c>
    </row>
    <row r="2" ht="15.75" customHeight="1">
      <c r="A2" s="1">
        <v>865955.0</v>
      </c>
      <c r="B2" s="1">
        <v>0.0</v>
      </c>
      <c r="C2" s="1">
        <v>0.0</v>
      </c>
      <c r="D2" s="1">
        <v>0.0</v>
      </c>
    </row>
    <row r="3" ht="15.75" customHeight="1">
      <c r="A3" s="1">
        <v>881238.0</v>
      </c>
      <c r="B3" s="1">
        <v>0.0</v>
      </c>
      <c r="C3" s="1">
        <v>0.0</v>
      </c>
      <c r="D3" s="1">
        <v>0.0</v>
      </c>
    </row>
    <row r="4" ht="15.75" customHeight="1">
      <c r="A4" s="1">
        <v>924184.0</v>
      </c>
      <c r="B4" s="1">
        <v>0.0</v>
      </c>
      <c r="C4" s="1">
        <v>0.0</v>
      </c>
      <c r="D4" s="1">
        <v>0.0</v>
      </c>
    </row>
    <row r="5" ht="15.75" customHeight="1">
      <c r="A5" s="1">
        <v>924186.0</v>
      </c>
      <c r="B5" s="1">
        <v>0.0</v>
      </c>
      <c r="C5" s="1">
        <v>0.0</v>
      </c>
      <c r="D5" s="1">
        <v>0.0</v>
      </c>
    </row>
    <row r="6" ht="15.75" customHeight="1">
      <c r="A6" s="1">
        <v>928914.0</v>
      </c>
      <c r="B6" s="1">
        <v>0.0</v>
      </c>
      <c r="C6" s="1">
        <v>0.0</v>
      </c>
      <c r="D6" s="1">
        <v>0.0</v>
      </c>
    </row>
    <row r="7" ht="15.75" customHeight="1">
      <c r="A7" s="1">
        <v>928528.0</v>
      </c>
      <c r="B7" s="1">
        <v>0.0</v>
      </c>
      <c r="C7" s="1">
        <v>0.0</v>
      </c>
      <c r="D7" s="1">
        <v>0.0</v>
      </c>
    </row>
    <row r="8" ht="15.75" customHeight="1">
      <c r="A8" s="1">
        <v>923824.0</v>
      </c>
      <c r="B8" s="1">
        <v>0.0</v>
      </c>
      <c r="C8" s="1">
        <v>0.0</v>
      </c>
      <c r="D8" s="1">
        <v>0.0</v>
      </c>
    </row>
    <row r="9" ht="15.75" customHeight="1">
      <c r="A9" s="1">
        <v>927797.0</v>
      </c>
      <c r="B9" s="1">
        <v>0.0</v>
      </c>
      <c r="C9" s="1">
        <v>0.0</v>
      </c>
      <c r="D9" s="1">
        <v>0.0</v>
      </c>
    </row>
    <row r="10" ht="15.75" customHeight="1">
      <c r="A10" s="1">
        <v>927439.0</v>
      </c>
      <c r="B10" s="1">
        <v>0.0</v>
      </c>
      <c r="C10" s="1">
        <v>0.0</v>
      </c>
      <c r="D10" s="1">
        <v>0.0</v>
      </c>
    </row>
    <row r="11" ht="15.75" customHeight="1">
      <c r="A11" s="1">
        <v>929924.0</v>
      </c>
      <c r="B11" s="1">
        <v>0.0</v>
      </c>
      <c r="C11" s="1">
        <v>0.0</v>
      </c>
      <c r="D11" s="1">
        <v>0.0</v>
      </c>
    </row>
    <row r="12" ht="15.75" customHeight="1">
      <c r="A12" s="1">
        <v>937502.0</v>
      </c>
      <c r="B12" s="1">
        <v>0.0</v>
      </c>
      <c r="C12" s="1">
        <v>0.0</v>
      </c>
      <c r="D12" s="1">
        <v>0.0</v>
      </c>
    </row>
    <row r="13" ht="15.75" customHeight="1">
      <c r="A13" s="1">
        <v>938453.0</v>
      </c>
      <c r="B13" s="1">
        <v>0.0</v>
      </c>
      <c r="C13" s="1">
        <v>0.0</v>
      </c>
      <c r="D13" s="1">
        <v>0.0</v>
      </c>
    </row>
    <row r="14" ht="15.75" customHeight="1">
      <c r="A14" s="1">
        <v>938886.0</v>
      </c>
      <c r="B14" s="1">
        <v>0.0</v>
      </c>
      <c r="C14" s="1">
        <v>0.0</v>
      </c>
      <c r="D14" s="1">
        <v>0.0</v>
      </c>
    </row>
    <row r="15" ht="15.75" customHeight="1">
      <c r="A15" s="1">
        <v>929488.0</v>
      </c>
      <c r="B15" s="1">
        <v>0.0</v>
      </c>
      <c r="C15" s="1">
        <v>0.0</v>
      </c>
      <c r="D15" s="1">
        <v>0.0</v>
      </c>
    </row>
    <row r="16" ht="15.75" customHeight="1">
      <c r="A16" s="1">
        <v>931241.0</v>
      </c>
      <c r="B16" s="1">
        <v>0.0</v>
      </c>
      <c r="C16" s="1">
        <v>0.0</v>
      </c>
      <c r="D16" s="1">
        <v>0.0</v>
      </c>
    </row>
    <row r="17" ht="15.75" customHeight="1">
      <c r="A17" s="1">
        <v>930633.0</v>
      </c>
      <c r="B17" s="1">
        <v>0.0</v>
      </c>
      <c r="C17" s="1">
        <v>0.0</v>
      </c>
      <c r="D17" s="1">
        <v>0.0</v>
      </c>
    </row>
    <row r="18" ht="15.75" customHeight="1">
      <c r="A18" s="1">
        <v>930518.0</v>
      </c>
      <c r="B18" s="1">
        <v>0.0</v>
      </c>
      <c r="C18" s="1">
        <v>0.0</v>
      </c>
      <c r="D18" s="1">
        <v>0.0</v>
      </c>
    </row>
    <row r="19" ht="15.75" customHeight="1">
      <c r="A19" s="1">
        <v>932619.0</v>
      </c>
      <c r="B19" s="1">
        <v>0.0</v>
      </c>
      <c r="C19" s="1">
        <v>0.0</v>
      </c>
      <c r="D19" s="1">
        <v>0.0</v>
      </c>
    </row>
    <row r="20" ht="15.75" customHeight="1">
      <c r="A20" s="1">
        <v>928070.0</v>
      </c>
      <c r="B20" s="1">
        <v>0.0</v>
      </c>
      <c r="C20" s="1">
        <v>0.0</v>
      </c>
      <c r="D20" s="1">
        <v>1.0</v>
      </c>
    </row>
    <row r="21" ht="15.75" customHeight="1">
      <c r="A21" s="1">
        <v>839365.0</v>
      </c>
      <c r="B21" s="1">
        <v>1.0</v>
      </c>
      <c r="C21" s="1">
        <v>0.0</v>
      </c>
      <c r="D21" s="1">
        <v>1.0</v>
      </c>
    </row>
    <row r="22" ht="15.75" customHeight="1">
      <c r="A22" s="1">
        <v>932419.0</v>
      </c>
      <c r="B22" s="1">
        <v>0.0</v>
      </c>
      <c r="C22" s="1">
        <v>0.0</v>
      </c>
      <c r="D22" s="1">
        <v>0.0</v>
      </c>
    </row>
    <row r="23" ht="15.75" customHeight="1">
      <c r="A23" s="1">
        <v>926722.0</v>
      </c>
      <c r="B23" s="1">
        <v>0.0</v>
      </c>
      <c r="C23" s="1">
        <v>0.0</v>
      </c>
      <c r="D23" s="1">
        <v>0.0</v>
      </c>
    </row>
    <row r="24" ht="15.75" customHeight="1">
      <c r="A24" s="1">
        <v>933977.0</v>
      </c>
      <c r="B24" s="1">
        <v>0.0</v>
      </c>
      <c r="C24" s="1">
        <v>0.0</v>
      </c>
      <c r="D24" s="1">
        <v>0.0</v>
      </c>
    </row>
    <row r="25" ht="15.75" customHeight="1">
      <c r="A25" s="1"/>
      <c r="B25" s="1"/>
      <c r="C25" s="1"/>
      <c r="D25" s="1"/>
    </row>
    <row r="26" ht="15.75" customHeight="1">
      <c r="A26" s="1" t="s">
        <v>17</v>
      </c>
      <c r="B26" s="1"/>
      <c r="C26" s="1"/>
      <c r="D26" s="1"/>
    </row>
    <row r="27" ht="15.75" customHeight="1">
      <c r="A27" s="1">
        <v>37.0</v>
      </c>
      <c r="B27" s="1"/>
      <c r="C27" s="1"/>
      <c r="D27" s="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15.75" customHeight="1">
      <c r="A2" s="1">
        <v>882738.0</v>
      </c>
      <c r="B2" s="1">
        <v>0.0</v>
      </c>
      <c r="C2" s="1">
        <v>0.0</v>
      </c>
      <c r="D2" s="1" t="s">
        <v>13</v>
      </c>
      <c r="E2" s="1">
        <f t="shared" ref="E2:E27" si="1">B2/$A$30</f>
        <v>0</v>
      </c>
      <c r="F2" s="1" t="str">
        <f t="shared" ref="F2:F27" si="2">D2/$C$30</f>
        <v>#VALUE!</v>
      </c>
      <c r="G2" s="1" t="str">
        <f t="shared" ref="G2:G27" si="3">E2*F2</f>
        <v>#VALUE!</v>
      </c>
      <c r="H2" s="1">
        <f t="shared" ref="H2:H27" si="4">IF(E2&gt;$E$33,1,-1)</f>
        <v>-1</v>
      </c>
      <c r="I2" s="1" t="str">
        <f t="shared" ref="I2:I27" si="5">IF(F2&gt;$F$33,1,-1)</f>
        <v>#VALUE!</v>
      </c>
      <c r="J2" s="1" t="str">
        <f t="shared" ref="J2:J27" si="6">H2*I2</f>
        <v>#VALUE!</v>
      </c>
      <c r="K2" s="1" t="str">
        <f t="shared" ref="K2:K27" si="7">H2&gt;I2</f>
        <v>#VALUE!</v>
      </c>
      <c r="L2" s="1" t="str">
        <f t="shared" ref="L2:L27" si="8">H2&lt;I2</f>
        <v>#VALUE!</v>
      </c>
      <c r="M2" s="1"/>
    </row>
    <row r="3" ht="15.75" customHeight="1">
      <c r="A3" s="1">
        <v>924554.0</v>
      </c>
      <c r="B3" s="1">
        <v>0.0</v>
      </c>
      <c r="C3" s="1">
        <v>0.0</v>
      </c>
      <c r="D3" s="1">
        <v>0.0</v>
      </c>
      <c r="E3" s="1">
        <f t="shared" si="1"/>
        <v>0</v>
      </c>
      <c r="F3" s="1">
        <f t="shared" si="2"/>
        <v>0</v>
      </c>
      <c r="G3" s="1">
        <f t="shared" si="3"/>
        <v>0</v>
      </c>
      <c r="H3" s="1">
        <f t="shared" si="4"/>
        <v>-1</v>
      </c>
      <c r="I3" s="1">
        <f t="shared" si="5"/>
        <v>-1</v>
      </c>
      <c r="J3" s="1">
        <f t="shared" si="6"/>
        <v>1</v>
      </c>
      <c r="K3" s="1" t="b">
        <f t="shared" si="7"/>
        <v>0</v>
      </c>
      <c r="L3" s="1" t="b">
        <f t="shared" si="8"/>
        <v>0</v>
      </c>
      <c r="M3" s="1"/>
    </row>
    <row r="4" ht="15.75" customHeight="1">
      <c r="A4" s="1">
        <v>929115.0</v>
      </c>
      <c r="B4" s="1">
        <v>0.0</v>
      </c>
      <c r="C4" s="1">
        <v>0.0</v>
      </c>
      <c r="D4" s="1" t="s">
        <v>13</v>
      </c>
      <c r="E4" s="1">
        <f t="shared" si="1"/>
        <v>0</v>
      </c>
      <c r="F4" s="1" t="str">
        <f t="shared" si="2"/>
        <v>#VALUE!</v>
      </c>
      <c r="G4" s="1" t="str">
        <f t="shared" si="3"/>
        <v>#VALUE!</v>
      </c>
      <c r="H4" s="1">
        <f t="shared" si="4"/>
        <v>-1</v>
      </c>
      <c r="I4" s="1" t="str">
        <f t="shared" si="5"/>
        <v>#VALUE!</v>
      </c>
      <c r="J4" s="1" t="str">
        <f t="shared" si="6"/>
        <v>#VALUE!</v>
      </c>
      <c r="K4" s="1" t="str">
        <f t="shared" si="7"/>
        <v>#VALUE!</v>
      </c>
      <c r="L4" s="1" t="str">
        <f t="shared" si="8"/>
        <v>#VALUE!</v>
      </c>
      <c r="M4" s="1"/>
    </row>
    <row r="5" ht="15.75" customHeight="1">
      <c r="A5" s="1">
        <v>934142.0</v>
      </c>
      <c r="B5" s="1">
        <v>0.0</v>
      </c>
      <c r="C5" s="1">
        <v>0.0</v>
      </c>
      <c r="D5" s="1" t="s">
        <v>13</v>
      </c>
      <c r="E5" s="1">
        <f t="shared" si="1"/>
        <v>0</v>
      </c>
      <c r="F5" s="1" t="str">
        <f t="shared" si="2"/>
        <v>#VALUE!</v>
      </c>
      <c r="G5" s="1" t="str">
        <f t="shared" si="3"/>
        <v>#VALUE!</v>
      </c>
      <c r="H5" s="1">
        <f t="shared" si="4"/>
        <v>-1</v>
      </c>
      <c r="I5" s="1" t="str">
        <f t="shared" si="5"/>
        <v>#VALUE!</v>
      </c>
      <c r="J5" s="1" t="str">
        <f t="shared" si="6"/>
        <v>#VALUE!</v>
      </c>
      <c r="K5" s="1" t="str">
        <f t="shared" si="7"/>
        <v>#VALUE!</v>
      </c>
      <c r="L5" s="1" t="str">
        <f t="shared" si="8"/>
        <v>#VALUE!</v>
      </c>
      <c r="M5" s="1"/>
    </row>
    <row r="6" ht="15.75" customHeight="1">
      <c r="A6" s="1">
        <v>936845.0</v>
      </c>
      <c r="B6" s="1">
        <v>24.0</v>
      </c>
      <c r="C6" s="1">
        <v>16.0</v>
      </c>
      <c r="D6" s="1">
        <v>0.0</v>
      </c>
      <c r="E6" s="1">
        <f t="shared" si="1"/>
        <v>0.6486486486</v>
      </c>
      <c r="F6" s="1">
        <f t="shared" si="2"/>
        <v>0</v>
      </c>
      <c r="G6" s="1">
        <f t="shared" si="3"/>
        <v>0</v>
      </c>
      <c r="H6" s="1">
        <f t="shared" si="4"/>
        <v>-1</v>
      </c>
      <c r="I6" s="1">
        <f t="shared" si="5"/>
        <v>-1</v>
      </c>
      <c r="J6" s="1">
        <f t="shared" si="6"/>
        <v>1</v>
      </c>
      <c r="K6" s="1" t="b">
        <f t="shared" si="7"/>
        <v>0</v>
      </c>
      <c r="L6" s="1" t="b">
        <f t="shared" si="8"/>
        <v>0</v>
      </c>
      <c r="M6" s="1"/>
    </row>
    <row r="7" ht="15.75" customHeight="1">
      <c r="A7" s="1">
        <v>936058.0</v>
      </c>
      <c r="B7" s="1">
        <v>25.0</v>
      </c>
      <c r="C7" s="1">
        <v>12.0</v>
      </c>
      <c r="D7" s="1">
        <v>0.0</v>
      </c>
      <c r="E7" s="1">
        <f t="shared" si="1"/>
        <v>0.6756756757</v>
      </c>
      <c r="F7" s="1">
        <f t="shared" si="2"/>
        <v>0</v>
      </c>
      <c r="G7" s="1">
        <f t="shared" si="3"/>
        <v>0</v>
      </c>
      <c r="H7" s="1">
        <f t="shared" si="4"/>
        <v>-1</v>
      </c>
      <c r="I7" s="1">
        <f t="shared" si="5"/>
        <v>-1</v>
      </c>
      <c r="J7" s="1">
        <f t="shared" si="6"/>
        <v>1</v>
      </c>
      <c r="K7" s="1" t="b">
        <f t="shared" si="7"/>
        <v>0</v>
      </c>
      <c r="L7" s="1" t="b">
        <f t="shared" si="8"/>
        <v>0</v>
      </c>
      <c r="M7" s="1"/>
    </row>
    <row r="8" ht="15.75" customHeight="1">
      <c r="A8" s="1">
        <v>933142.0</v>
      </c>
      <c r="B8" s="1">
        <v>24.0</v>
      </c>
      <c r="C8" s="1">
        <v>20.0</v>
      </c>
      <c r="D8" s="1">
        <v>37.5</v>
      </c>
      <c r="E8" s="1">
        <f t="shared" si="1"/>
        <v>0.6486486486</v>
      </c>
      <c r="F8" s="1">
        <f t="shared" si="2"/>
        <v>0.375</v>
      </c>
      <c r="G8" s="1">
        <f t="shared" si="3"/>
        <v>0.2432432432</v>
      </c>
      <c r="H8" s="1">
        <f t="shared" si="4"/>
        <v>-1</v>
      </c>
      <c r="I8" s="1">
        <f t="shared" si="5"/>
        <v>-1</v>
      </c>
      <c r="J8" s="1">
        <f t="shared" si="6"/>
        <v>1</v>
      </c>
      <c r="K8" s="1" t="b">
        <f t="shared" si="7"/>
        <v>0</v>
      </c>
      <c r="L8" s="1" t="b">
        <f t="shared" si="8"/>
        <v>0</v>
      </c>
      <c r="M8" s="1"/>
    </row>
    <row r="9" ht="15.75" customHeight="1">
      <c r="A9" s="1">
        <v>935039.0</v>
      </c>
      <c r="B9" s="1">
        <v>22.0</v>
      </c>
      <c r="C9" s="1">
        <v>18.0</v>
      </c>
      <c r="D9" s="1">
        <v>12.5</v>
      </c>
      <c r="E9" s="1">
        <f t="shared" si="1"/>
        <v>0.5945945946</v>
      </c>
      <c r="F9" s="1">
        <f t="shared" si="2"/>
        <v>0.125</v>
      </c>
      <c r="G9" s="1">
        <f t="shared" si="3"/>
        <v>0.07432432432</v>
      </c>
      <c r="H9" s="1">
        <f t="shared" si="4"/>
        <v>-1</v>
      </c>
      <c r="I9" s="1">
        <f t="shared" si="5"/>
        <v>-1</v>
      </c>
      <c r="J9" s="1">
        <f t="shared" si="6"/>
        <v>1</v>
      </c>
      <c r="K9" s="1" t="b">
        <f t="shared" si="7"/>
        <v>0</v>
      </c>
      <c r="L9" s="1" t="b">
        <f t="shared" si="8"/>
        <v>0</v>
      </c>
      <c r="M9" s="1"/>
    </row>
    <row r="10" ht="15.75" customHeight="1">
      <c r="A10" s="1">
        <v>937987.0</v>
      </c>
      <c r="B10" s="1">
        <v>23.0</v>
      </c>
      <c r="C10" s="1">
        <v>19.0</v>
      </c>
      <c r="D10" s="1">
        <v>25.0</v>
      </c>
      <c r="E10" s="1">
        <f t="shared" si="1"/>
        <v>0.6216216216</v>
      </c>
      <c r="F10" s="1">
        <f t="shared" si="2"/>
        <v>0.25</v>
      </c>
      <c r="G10" s="1">
        <f t="shared" si="3"/>
        <v>0.1554054054</v>
      </c>
      <c r="H10" s="1">
        <f t="shared" si="4"/>
        <v>-1</v>
      </c>
      <c r="I10" s="1">
        <f t="shared" si="5"/>
        <v>-1</v>
      </c>
      <c r="J10" s="1">
        <f t="shared" si="6"/>
        <v>1</v>
      </c>
      <c r="K10" s="1" t="b">
        <f t="shared" si="7"/>
        <v>0</v>
      </c>
      <c r="L10" s="1" t="b">
        <f t="shared" si="8"/>
        <v>0</v>
      </c>
      <c r="M10" s="1"/>
    </row>
    <row r="11" ht="15.75" customHeight="1">
      <c r="A11" s="1">
        <v>916096.0</v>
      </c>
      <c r="B11" s="1">
        <v>16.0</v>
      </c>
      <c r="C11" s="1">
        <v>13.0</v>
      </c>
      <c r="D11" s="1">
        <v>0.0</v>
      </c>
      <c r="E11" s="1">
        <f t="shared" si="1"/>
        <v>0.4324324324</v>
      </c>
      <c r="F11" s="1">
        <f t="shared" si="2"/>
        <v>0</v>
      </c>
      <c r="G11" s="1">
        <f t="shared" si="3"/>
        <v>0</v>
      </c>
      <c r="H11" s="1">
        <f t="shared" si="4"/>
        <v>-1</v>
      </c>
      <c r="I11" s="1">
        <f t="shared" si="5"/>
        <v>-1</v>
      </c>
      <c r="J11" s="1">
        <f t="shared" si="6"/>
        <v>1</v>
      </c>
      <c r="K11" s="1" t="b">
        <f t="shared" si="7"/>
        <v>0</v>
      </c>
      <c r="L11" s="1" t="b">
        <f t="shared" si="8"/>
        <v>0</v>
      </c>
      <c r="M11" s="1"/>
    </row>
    <row r="12" ht="15.75" customHeight="1">
      <c r="A12" s="1">
        <v>936880.0</v>
      </c>
      <c r="B12" s="1">
        <v>25.0</v>
      </c>
      <c r="C12" s="1">
        <v>16.0</v>
      </c>
      <c r="D12" s="1">
        <v>75.0</v>
      </c>
      <c r="E12" s="1">
        <f t="shared" si="1"/>
        <v>0.6756756757</v>
      </c>
      <c r="F12" s="1">
        <f t="shared" si="2"/>
        <v>0.75</v>
      </c>
      <c r="G12" s="1">
        <f t="shared" si="3"/>
        <v>0.5067567568</v>
      </c>
      <c r="H12" s="1">
        <f t="shared" si="4"/>
        <v>-1</v>
      </c>
      <c r="I12" s="1">
        <f t="shared" si="5"/>
        <v>1</v>
      </c>
      <c r="J12" s="1">
        <f t="shared" si="6"/>
        <v>-1</v>
      </c>
      <c r="K12" s="1" t="b">
        <f t="shared" si="7"/>
        <v>0</v>
      </c>
      <c r="L12" s="1" t="b">
        <f t="shared" si="8"/>
        <v>1</v>
      </c>
      <c r="M12" s="1"/>
    </row>
    <row r="13" ht="15.75" customHeight="1">
      <c r="A13" s="1">
        <v>935946.0</v>
      </c>
      <c r="B13" s="1">
        <v>24.0</v>
      </c>
      <c r="C13" s="1">
        <v>12.0</v>
      </c>
      <c r="D13" s="1">
        <v>0.0</v>
      </c>
      <c r="E13" s="1">
        <f t="shared" si="1"/>
        <v>0.6486486486</v>
      </c>
      <c r="F13" s="1">
        <f t="shared" si="2"/>
        <v>0</v>
      </c>
      <c r="G13" s="1">
        <f t="shared" si="3"/>
        <v>0</v>
      </c>
      <c r="H13" s="1">
        <f t="shared" si="4"/>
        <v>-1</v>
      </c>
      <c r="I13" s="1">
        <f t="shared" si="5"/>
        <v>-1</v>
      </c>
      <c r="J13" s="1">
        <f t="shared" si="6"/>
        <v>1</v>
      </c>
      <c r="K13" s="1" t="b">
        <f t="shared" si="7"/>
        <v>0</v>
      </c>
      <c r="L13" s="1" t="b">
        <f t="shared" si="8"/>
        <v>0</v>
      </c>
      <c r="M13" s="1"/>
    </row>
    <row r="14" ht="15.75" customHeight="1">
      <c r="A14" s="1">
        <v>862456.0</v>
      </c>
      <c r="B14" s="1">
        <v>34.0</v>
      </c>
      <c r="C14" s="1">
        <v>26.0</v>
      </c>
      <c r="D14" s="1">
        <v>12.5</v>
      </c>
      <c r="E14" s="1">
        <f t="shared" si="1"/>
        <v>0.9189189189</v>
      </c>
      <c r="F14" s="1">
        <f t="shared" si="2"/>
        <v>0.125</v>
      </c>
      <c r="G14" s="1">
        <f t="shared" si="3"/>
        <v>0.1148648649</v>
      </c>
      <c r="H14" s="1">
        <f t="shared" si="4"/>
        <v>1</v>
      </c>
      <c r="I14" s="1">
        <f t="shared" si="5"/>
        <v>-1</v>
      </c>
      <c r="J14" s="1">
        <f t="shared" si="6"/>
        <v>-1</v>
      </c>
      <c r="K14" s="1" t="b">
        <f t="shared" si="7"/>
        <v>1</v>
      </c>
      <c r="L14" s="1" t="b">
        <f t="shared" si="8"/>
        <v>0</v>
      </c>
      <c r="M14" s="1"/>
    </row>
    <row r="15" ht="15.75" customHeight="1">
      <c r="A15" s="1">
        <v>846714.0</v>
      </c>
      <c r="B15" s="1">
        <v>28.0</v>
      </c>
      <c r="C15" s="1">
        <v>23.0</v>
      </c>
      <c r="D15" s="1">
        <v>37.5</v>
      </c>
      <c r="E15" s="1">
        <f t="shared" si="1"/>
        <v>0.7567567568</v>
      </c>
      <c r="F15" s="1">
        <f t="shared" si="2"/>
        <v>0.375</v>
      </c>
      <c r="G15" s="1">
        <f t="shared" si="3"/>
        <v>0.2837837838</v>
      </c>
      <c r="H15" s="1">
        <f t="shared" si="4"/>
        <v>1</v>
      </c>
      <c r="I15" s="1">
        <f t="shared" si="5"/>
        <v>-1</v>
      </c>
      <c r="J15" s="1">
        <f t="shared" si="6"/>
        <v>-1</v>
      </c>
      <c r="K15" s="1" t="b">
        <f t="shared" si="7"/>
        <v>1</v>
      </c>
      <c r="L15" s="1" t="b">
        <f t="shared" si="8"/>
        <v>0</v>
      </c>
      <c r="M15" s="1"/>
    </row>
    <row r="16" ht="15.75" customHeight="1">
      <c r="A16" s="1">
        <v>938353.0</v>
      </c>
      <c r="B16" s="1">
        <v>4.0</v>
      </c>
      <c r="C16" s="1">
        <v>5.0</v>
      </c>
      <c r="D16" s="1">
        <v>25.0</v>
      </c>
      <c r="E16" s="1">
        <f t="shared" si="1"/>
        <v>0.1081081081</v>
      </c>
      <c r="F16" s="1">
        <f t="shared" si="2"/>
        <v>0.25</v>
      </c>
      <c r="G16" s="1">
        <f t="shared" si="3"/>
        <v>0.02702702703</v>
      </c>
      <c r="H16" s="1">
        <f t="shared" si="4"/>
        <v>-1</v>
      </c>
      <c r="I16" s="1">
        <f t="shared" si="5"/>
        <v>-1</v>
      </c>
      <c r="J16" s="1">
        <f t="shared" si="6"/>
        <v>1</v>
      </c>
      <c r="K16" s="1" t="b">
        <f t="shared" si="7"/>
        <v>0</v>
      </c>
      <c r="L16" s="1" t="b">
        <f t="shared" si="8"/>
        <v>0</v>
      </c>
      <c r="M16" s="1"/>
    </row>
    <row r="17" ht="15.75" customHeight="1">
      <c r="A17" s="1">
        <v>928198.0</v>
      </c>
      <c r="B17" s="1">
        <v>27.0</v>
      </c>
      <c r="C17" s="1">
        <v>24.0</v>
      </c>
      <c r="D17" s="1">
        <v>75.0</v>
      </c>
      <c r="E17" s="1">
        <f t="shared" si="1"/>
        <v>0.7297297297</v>
      </c>
      <c r="F17" s="1">
        <f t="shared" si="2"/>
        <v>0.75</v>
      </c>
      <c r="G17" s="1">
        <f t="shared" si="3"/>
        <v>0.5472972973</v>
      </c>
      <c r="H17" s="1">
        <f t="shared" si="4"/>
        <v>1</v>
      </c>
      <c r="I17" s="1">
        <f t="shared" si="5"/>
        <v>1</v>
      </c>
      <c r="J17" s="1">
        <f t="shared" si="6"/>
        <v>1</v>
      </c>
      <c r="K17" s="1" t="b">
        <f t="shared" si="7"/>
        <v>0</v>
      </c>
      <c r="L17" s="1" t="b">
        <f t="shared" si="8"/>
        <v>0</v>
      </c>
      <c r="M17" s="1"/>
    </row>
    <row r="18" ht="15.75" customHeight="1">
      <c r="A18" s="1">
        <v>893440.0</v>
      </c>
      <c r="B18" s="1">
        <v>24.0</v>
      </c>
      <c r="C18" s="1">
        <v>21.0</v>
      </c>
      <c r="D18" s="1">
        <v>12.5</v>
      </c>
      <c r="E18" s="1">
        <f t="shared" si="1"/>
        <v>0.6486486486</v>
      </c>
      <c r="F18" s="1">
        <f t="shared" si="2"/>
        <v>0.125</v>
      </c>
      <c r="G18" s="1">
        <f t="shared" si="3"/>
        <v>0.08108108108</v>
      </c>
      <c r="H18" s="1">
        <f t="shared" si="4"/>
        <v>-1</v>
      </c>
      <c r="I18" s="1">
        <f t="shared" si="5"/>
        <v>-1</v>
      </c>
      <c r="J18" s="1">
        <f t="shared" si="6"/>
        <v>1</v>
      </c>
      <c r="K18" s="1" t="b">
        <f t="shared" si="7"/>
        <v>0</v>
      </c>
      <c r="L18" s="1" t="b">
        <f t="shared" si="8"/>
        <v>0</v>
      </c>
      <c r="M18" s="1"/>
    </row>
    <row r="19" ht="15.75" customHeight="1">
      <c r="A19" s="1">
        <v>932938.0</v>
      </c>
      <c r="B19" s="1">
        <v>24.0</v>
      </c>
      <c r="C19" s="1">
        <v>18.0</v>
      </c>
      <c r="D19" s="1">
        <v>12.5</v>
      </c>
      <c r="E19" s="1">
        <f t="shared" si="1"/>
        <v>0.6486486486</v>
      </c>
      <c r="F19" s="1">
        <f t="shared" si="2"/>
        <v>0.125</v>
      </c>
      <c r="G19" s="1">
        <f t="shared" si="3"/>
        <v>0.08108108108</v>
      </c>
      <c r="H19" s="1">
        <f t="shared" si="4"/>
        <v>-1</v>
      </c>
      <c r="I19" s="1">
        <f t="shared" si="5"/>
        <v>-1</v>
      </c>
      <c r="J19" s="1">
        <f t="shared" si="6"/>
        <v>1</v>
      </c>
      <c r="K19" s="1" t="b">
        <f t="shared" si="7"/>
        <v>0</v>
      </c>
      <c r="L19" s="1" t="b">
        <f t="shared" si="8"/>
        <v>0</v>
      </c>
      <c r="M19" s="1"/>
    </row>
    <row r="20" ht="15.75" customHeight="1">
      <c r="A20" s="1">
        <v>889177.0</v>
      </c>
      <c r="B20" s="1">
        <v>24.0</v>
      </c>
      <c r="C20" s="1">
        <v>17.0</v>
      </c>
      <c r="D20" s="1">
        <v>25.0</v>
      </c>
      <c r="E20" s="1">
        <f t="shared" si="1"/>
        <v>0.6486486486</v>
      </c>
      <c r="F20" s="1">
        <f t="shared" si="2"/>
        <v>0.25</v>
      </c>
      <c r="G20" s="1">
        <f t="shared" si="3"/>
        <v>0.1621621622</v>
      </c>
      <c r="H20" s="1">
        <f t="shared" si="4"/>
        <v>-1</v>
      </c>
      <c r="I20" s="1">
        <f t="shared" si="5"/>
        <v>-1</v>
      </c>
      <c r="J20" s="1">
        <f t="shared" si="6"/>
        <v>1</v>
      </c>
      <c r="K20" s="1" t="b">
        <f t="shared" si="7"/>
        <v>0</v>
      </c>
      <c r="L20" s="1" t="b">
        <f t="shared" si="8"/>
        <v>0</v>
      </c>
      <c r="M20" s="1"/>
    </row>
    <row r="21" ht="15.75" customHeight="1">
      <c r="A21" s="1">
        <v>938491.0</v>
      </c>
      <c r="B21" s="1">
        <v>15.0</v>
      </c>
      <c r="C21" s="1">
        <v>14.0</v>
      </c>
      <c r="D21" s="1">
        <v>0.0</v>
      </c>
      <c r="E21" s="1">
        <f t="shared" si="1"/>
        <v>0.4054054054</v>
      </c>
      <c r="F21" s="1">
        <f t="shared" si="2"/>
        <v>0</v>
      </c>
      <c r="G21" s="1">
        <f t="shared" si="3"/>
        <v>0</v>
      </c>
      <c r="H21" s="1">
        <f t="shared" si="4"/>
        <v>-1</v>
      </c>
      <c r="I21" s="1">
        <f t="shared" si="5"/>
        <v>-1</v>
      </c>
      <c r="J21" s="1">
        <f t="shared" si="6"/>
        <v>1</v>
      </c>
      <c r="K21" s="1" t="b">
        <f t="shared" si="7"/>
        <v>0</v>
      </c>
      <c r="L21" s="1" t="b">
        <f t="shared" si="8"/>
        <v>0</v>
      </c>
      <c r="M21" s="1"/>
    </row>
    <row r="22" ht="15.75" customHeight="1">
      <c r="A22" s="1">
        <v>938013.0</v>
      </c>
      <c r="B22" s="1">
        <v>11.0</v>
      </c>
      <c r="C22" s="1">
        <v>13.0</v>
      </c>
      <c r="D22" s="1">
        <v>25.0</v>
      </c>
      <c r="E22" s="1">
        <f t="shared" si="1"/>
        <v>0.2972972973</v>
      </c>
      <c r="F22" s="1">
        <f t="shared" si="2"/>
        <v>0.25</v>
      </c>
      <c r="G22" s="1">
        <f t="shared" si="3"/>
        <v>0.07432432432</v>
      </c>
      <c r="H22" s="1">
        <f t="shared" si="4"/>
        <v>-1</v>
      </c>
      <c r="I22" s="1">
        <f t="shared" si="5"/>
        <v>-1</v>
      </c>
      <c r="J22" s="1">
        <f t="shared" si="6"/>
        <v>1</v>
      </c>
      <c r="K22" s="1" t="b">
        <f t="shared" si="7"/>
        <v>0</v>
      </c>
      <c r="L22" s="1" t="b">
        <f t="shared" si="8"/>
        <v>0</v>
      </c>
      <c r="M22" s="1"/>
    </row>
    <row r="23" ht="15.75" customHeight="1">
      <c r="A23" s="1">
        <v>865642.0</v>
      </c>
      <c r="B23" s="1">
        <v>26.0</v>
      </c>
      <c r="C23" s="1">
        <v>17.0</v>
      </c>
      <c r="D23" s="1">
        <v>25.0</v>
      </c>
      <c r="E23" s="1">
        <f t="shared" si="1"/>
        <v>0.7027027027</v>
      </c>
      <c r="F23" s="1">
        <f t="shared" si="2"/>
        <v>0.25</v>
      </c>
      <c r="G23" s="1">
        <f t="shared" si="3"/>
        <v>0.1756756757</v>
      </c>
      <c r="H23" s="1">
        <f t="shared" si="4"/>
        <v>1</v>
      </c>
      <c r="I23" s="1">
        <f t="shared" si="5"/>
        <v>-1</v>
      </c>
      <c r="J23" s="1">
        <f t="shared" si="6"/>
        <v>-1</v>
      </c>
      <c r="K23" s="1" t="b">
        <f t="shared" si="7"/>
        <v>1</v>
      </c>
      <c r="L23" s="1" t="b">
        <f t="shared" si="8"/>
        <v>0</v>
      </c>
      <c r="M23" s="1"/>
    </row>
    <row r="24" ht="15.75" customHeight="1">
      <c r="A24" s="1">
        <v>926064.0</v>
      </c>
      <c r="B24" s="1">
        <v>24.0</v>
      </c>
      <c r="C24" s="1">
        <v>17.0</v>
      </c>
      <c r="D24" s="1">
        <v>0.0</v>
      </c>
      <c r="E24" s="1">
        <f t="shared" si="1"/>
        <v>0.6486486486</v>
      </c>
      <c r="F24" s="1">
        <f t="shared" si="2"/>
        <v>0</v>
      </c>
      <c r="G24" s="1">
        <f t="shared" si="3"/>
        <v>0</v>
      </c>
      <c r="H24" s="1">
        <f t="shared" si="4"/>
        <v>-1</v>
      </c>
      <c r="I24" s="1">
        <f t="shared" si="5"/>
        <v>-1</v>
      </c>
      <c r="J24" s="1">
        <f t="shared" si="6"/>
        <v>1</v>
      </c>
      <c r="K24" s="1" t="b">
        <f t="shared" si="7"/>
        <v>0</v>
      </c>
      <c r="L24" s="1" t="b">
        <f t="shared" si="8"/>
        <v>0</v>
      </c>
      <c r="M24" s="1"/>
    </row>
    <row r="25" ht="15.75" customHeight="1">
      <c r="A25" s="1">
        <v>905090.0</v>
      </c>
      <c r="B25" s="1">
        <v>14.0</v>
      </c>
      <c r="C25" s="1">
        <v>9.0</v>
      </c>
      <c r="D25" s="1">
        <v>25.0</v>
      </c>
      <c r="E25" s="1">
        <f t="shared" si="1"/>
        <v>0.3783783784</v>
      </c>
      <c r="F25" s="1">
        <f t="shared" si="2"/>
        <v>0.25</v>
      </c>
      <c r="G25" s="1">
        <f t="shared" si="3"/>
        <v>0.09459459459</v>
      </c>
      <c r="H25" s="1">
        <f t="shared" si="4"/>
        <v>-1</v>
      </c>
      <c r="I25" s="1">
        <f t="shared" si="5"/>
        <v>-1</v>
      </c>
      <c r="J25" s="1">
        <f t="shared" si="6"/>
        <v>1</v>
      </c>
      <c r="K25" s="1" t="b">
        <f t="shared" si="7"/>
        <v>0</v>
      </c>
      <c r="L25" s="1" t="b">
        <f t="shared" si="8"/>
        <v>0</v>
      </c>
      <c r="M25" s="1"/>
    </row>
    <row r="26" ht="15.75" customHeight="1">
      <c r="A26" s="1">
        <v>935788.0</v>
      </c>
      <c r="B26" s="1">
        <v>0.0</v>
      </c>
      <c r="C26" s="1">
        <v>0.0</v>
      </c>
      <c r="D26" s="1" t="s">
        <v>13</v>
      </c>
      <c r="E26" s="1">
        <f t="shared" si="1"/>
        <v>0</v>
      </c>
      <c r="F26" s="1" t="str">
        <f t="shared" si="2"/>
        <v>#VALUE!</v>
      </c>
      <c r="G26" s="1" t="str">
        <f t="shared" si="3"/>
        <v>#VALUE!</v>
      </c>
      <c r="H26" s="1">
        <f t="shared" si="4"/>
        <v>-1</v>
      </c>
      <c r="I26" s="1" t="str">
        <f t="shared" si="5"/>
        <v>#VALUE!</v>
      </c>
      <c r="J26" s="1" t="str">
        <f t="shared" si="6"/>
        <v>#VALUE!</v>
      </c>
      <c r="K26" s="1" t="str">
        <f t="shared" si="7"/>
        <v>#VALUE!</v>
      </c>
      <c r="L26" s="1" t="str">
        <f t="shared" si="8"/>
        <v>#VALUE!</v>
      </c>
      <c r="M26" s="1"/>
    </row>
    <row r="27" ht="15.75" customHeight="1">
      <c r="A27" s="1">
        <v>928311.0</v>
      </c>
      <c r="B27" s="1">
        <v>25.0</v>
      </c>
      <c r="C27" s="1">
        <v>20.0</v>
      </c>
      <c r="D27" s="1">
        <v>50.0</v>
      </c>
      <c r="E27" s="1">
        <f t="shared" si="1"/>
        <v>0.6756756757</v>
      </c>
      <c r="F27" s="1">
        <f t="shared" si="2"/>
        <v>0.5</v>
      </c>
      <c r="G27" s="1">
        <f t="shared" si="3"/>
        <v>0.3378378378</v>
      </c>
      <c r="H27" s="1">
        <f t="shared" si="4"/>
        <v>-1</v>
      </c>
      <c r="I27" s="1">
        <f t="shared" si="5"/>
        <v>-1</v>
      </c>
      <c r="J27" s="1">
        <f t="shared" si="6"/>
        <v>1</v>
      </c>
      <c r="K27" s="1" t="b">
        <f t="shared" si="7"/>
        <v>0</v>
      </c>
      <c r="L27" s="1" t="b">
        <f t="shared" si="8"/>
        <v>0</v>
      </c>
      <c r="M27" s="1"/>
    </row>
    <row r="28" ht="15.75" customHeight="1">
      <c r="A28" s="1"/>
      <c r="B28" s="1"/>
      <c r="C28" s="1">
        <f>SUM(C2:C27)</f>
        <v>350</v>
      </c>
      <c r="D28" s="1">
        <f>AVERAGE(D2:D27)</f>
        <v>21.59090909</v>
      </c>
      <c r="E28" s="1"/>
      <c r="F28" s="1"/>
      <c r="G28" s="1" t="s">
        <v>14</v>
      </c>
      <c r="H28" s="1" t="s">
        <v>15</v>
      </c>
      <c r="I28" s="1" t="s">
        <v>16</v>
      </c>
      <c r="J28" s="1"/>
      <c r="K28" s="1"/>
      <c r="L28" s="1"/>
      <c r="M28" s="1"/>
    </row>
    <row r="29" ht="15.75" customHeight="1">
      <c r="A29" s="1" t="s">
        <v>17</v>
      </c>
      <c r="B29" s="1"/>
      <c r="C29" s="1" t="s">
        <v>18</v>
      </c>
      <c r="D29" s="1"/>
      <c r="E29" s="1"/>
      <c r="F29" s="1"/>
      <c r="G29" s="2">
        <f>SUMIF(G2:G27,"&lt;&gt;#VALUE!")</f>
        <v>2.959459459</v>
      </c>
      <c r="H29" s="3">
        <f>COUNTIF(G2:G27,"&lt;&gt;#VALUE!")</f>
        <v>22</v>
      </c>
      <c r="I29" s="1">
        <f>G29/H29</f>
        <v>0.1345208845</v>
      </c>
      <c r="J29" s="1"/>
      <c r="K29" s="1"/>
      <c r="L29" s="1"/>
      <c r="M29" s="1"/>
    </row>
    <row r="30" ht="15.75" customHeight="1">
      <c r="A30" s="1">
        <v>37.0</v>
      </c>
      <c r="B30" s="1"/>
      <c r="C30" s="1">
        <v>100.0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5.75" customHeight="1">
      <c r="A32" s="1" t="s">
        <v>19</v>
      </c>
      <c r="B32" s="1"/>
      <c r="C32" s="1"/>
      <c r="D32" s="1"/>
      <c r="E32" s="1" t="s">
        <v>20</v>
      </c>
      <c r="F32" s="1" t="s">
        <v>21</v>
      </c>
      <c r="G32" s="1"/>
      <c r="H32" s="1"/>
      <c r="I32" s="1"/>
      <c r="J32" s="1" t="s">
        <v>22</v>
      </c>
      <c r="K32" s="1" t="s">
        <v>23</v>
      </c>
      <c r="L32" s="1" t="s">
        <v>24</v>
      </c>
      <c r="M32" s="1" t="s">
        <v>25</v>
      </c>
    </row>
    <row r="33" ht="15.75" customHeight="1">
      <c r="A33" s="1">
        <f>SUM(B2:B27)/COUNT(A2:A27)/A30</f>
        <v>0.4812889813</v>
      </c>
      <c r="B33" s="1"/>
      <c r="C33" s="1"/>
      <c r="D33" s="1"/>
      <c r="E33" s="1">
        <v>0.7</v>
      </c>
      <c r="F33" s="1">
        <v>0.55</v>
      </c>
      <c r="G33" s="1"/>
      <c r="H33" s="1"/>
      <c r="I33" s="1"/>
      <c r="J33" s="1">
        <f>COUNTIF(J2:J27,"&gt;0")</f>
        <v>18</v>
      </c>
      <c r="K33" s="1">
        <f>COUNTIF(J2:J27,"&lt;0")</f>
        <v>4</v>
      </c>
      <c r="L33" s="1">
        <f t="shared" ref="L33:M33" si="9">COUNTIF(K2:K27, "=TRUE")</f>
        <v>3</v>
      </c>
      <c r="M33" s="1">
        <f t="shared" si="9"/>
        <v>1</v>
      </c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5.75" customHeight="1">
      <c r="A35" s="1" t="s">
        <v>26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5.75" customHeight="1">
      <c r="A36" s="1">
        <f>COUNTIF(D2:D27, "&gt;=75")</f>
        <v>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>
        <f>COUNTIF(E2:E27, "&gt;=0,75")</f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>
        <f>AVERAGEIF(D2:D27, "&gt;=75")</f>
        <v>75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5.75" customHeight="1">
      <c r="A45" s="1">
        <f>AVERAGEIF(E2:E27, "&gt;=0,75") * 100</f>
        <v>83.78378378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