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3C314FFD-B434-4B31-9938-9ED80AFE5018}" xr6:coauthVersionLast="45" xr6:coauthVersionMax="46" xr10:uidLastSave="{00000000-0000-0000-0000-000000000000}"/>
  <bookViews>
    <workbookView xWindow="-108" yWindow="-108" windowWidth="23256" windowHeight="12576" tabRatio="500" firstSheet="3" activeTab="5" xr2:uid="{00000000-000D-0000-FFFF-FFFF00000000}"/>
  </bookViews>
  <sheets>
    <sheet name="Sales Data" sheetId="1" r:id="rId1"/>
    <sheet name="Linear Optimization @ 50" sheetId="5" r:id="rId2"/>
    <sheet name="Linear Optimization @ 70" sheetId="6" r:id="rId3"/>
    <sheet name="Linear Optimization @ 90" sheetId="7" r:id="rId4"/>
    <sheet name="Linear Optimization @ 110" sheetId="2" r:id="rId5"/>
    <sheet name="Results" sheetId="10" r:id="rId6"/>
  </sheets>
  <definedNames>
    <definedName name="solver_adj" localSheetId="4" hidden="1">'Linear Optimization @ 110'!$B$22:$E$22</definedName>
    <definedName name="solver_adj" localSheetId="1" hidden="1">'Linear Optimization @ 50'!$B$22:$E$22</definedName>
    <definedName name="solver_adj" localSheetId="2" hidden="1">'Linear Optimization @ 70'!$B$22:$E$22</definedName>
    <definedName name="solver_adj" localSheetId="3" hidden="1">'Linear Optimization @ 90'!$B$22:$E$22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'Linear Optimization @ 110'!$B$22</definedName>
    <definedName name="solver_lhs1" localSheetId="1" hidden="1">'Linear Optimization @ 50'!$B$22</definedName>
    <definedName name="solver_lhs1" localSheetId="2" hidden="1">'Linear Optimization @ 70'!$B$22</definedName>
    <definedName name="solver_lhs1" localSheetId="3" hidden="1">'Linear Optimization @ 90'!$B$22</definedName>
    <definedName name="solver_lhs2" localSheetId="4" hidden="1">'Linear Optimization @ 110'!$B$27</definedName>
    <definedName name="solver_lhs2" localSheetId="1" hidden="1">'Linear Optimization @ 50'!$B$27</definedName>
    <definedName name="solver_lhs2" localSheetId="2" hidden="1">'Linear Optimization @ 70'!$B$27</definedName>
    <definedName name="solver_lhs2" localSheetId="3" hidden="1">'Linear Optimization @ 90'!$B$27</definedName>
    <definedName name="solver_lhs3" localSheetId="4" hidden="1">'Linear Optimization @ 110'!$B$28</definedName>
    <definedName name="solver_lhs3" localSheetId="1" hidden="1">'Linear Optimization @ 50'!$B$28</definedName>
    <definedName name="solver_lhs3" localSheetId="2" hidden="1">'Linear Optimization @ 70'!$B$28</definedName>
    <definedName name="solver_lhs3" localSheetId="3" hidden="1">'Linear Optimization @ 90'!$B$28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'Linear Optimization @ 110'!$B$24</definedName>
    <definedName name="solver_opt" localSheetId="1" hidden="1">'Linear Optimization @ 50'!$B$24</definedName>
    <definedName name="solver_opt" localSheetId="2" hidden="1">'Linear Optimization @ 70'!$B$24</definedName>
    <definedName name="solver_opt" localSheetId="3" hidden="1">'Linear Optimization @ 90'!$B$24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hs1" localSheetId="4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4" hidden="1">'Linear Optimization @ 110'!$D$27</definedName>
    <definedName name="solver_rhs2" localSheetId="1" hidden="1">'Linear Optimization @ 50'!$D$27</definedName>
    <definedName name="solver_rhs2" localSheetId="2" hidden="1">'Linear Optimization @ 70'!$D$27</definedName>
    <definedName name="solver_rhs2" localSheetId="3" hidden="1">'Linear Optimization @ 90'!$D$27</definedName>
    <definedName name="solver_rhs3" localSheetId="4" hidden="1">'Linear Optimization @ 110'!$D$28</definedName>
    <definedName name="solver_rhs3" localSheetId="1" hidden="1">'Linear Optimization @ 50'!$D$28</definedName>
    <definedName name="solver_rhs3" localSheetId="2" hidden="1">'Linear Optimization @ 70'!$D$28</definedName>
    <definedName name="solver_rhs3" localSheetId="3" hidden="1">'Linear Optimization @ 90'!$D$28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7" l="1"/>
  <c r="B31" i="7"/>
  <c r="B30" i="7"/>
  <c r="B29" i="7"/>
  <c r="B23" i="7"/>
  <c r="C3" i="7"/>
  <c r="B3" i="7"/>
  <c r="F3" i="7"/>
  <c r="C4" i="7"/>
  <c r="B4" i="7"/>
  <c r="F4" i="7"/>
  <c r="C5" i="7"/>
  <c r="B5" i="7"/>
  <c r="F5" i="7"/>
  <c r="C6" i="7"/>
  <c r="B6" i="7"/>
  <c r="F6" i="7"/>
  <c r="C7" i="7"/>
  <c r="B7" i="7"/>
  <c r="F7" i="7"/>
  <c r="G3" i="7"/>
  <c r="C21" i="7"/>
  <c r="C23" i="7"/>
  <c r="D8" i="7"/>
  <c r="B8" i="7"/>
  <c r="F8" i="7"/>
  <c r="D9" i="7"/>
  <c r="B9" i="7"/>
  <c r="F9" i="7"/>
  <c r="D10" i="7"/>
  <c r="B10" i="7"/>
  <c r="F10" i="7"/>
  <c r="D11" i="7"/>
  <c r="B11" i="7"/>
  <c r="F11" i="7"/>
  <c r="D12" i="7"/>
  <c r="B12" i="7"/>
  <c r="F12" i="7"/>
  <c r="G8" i="7"/>
  <c r="D21" i="7"/>
  <c r="D23" i="7"/>
  <c r="E13" i="7"/>
  <c r="B13" i="7"/>
  <c r="F13" i="7"/>
  <c r="E14" i="7"/>
  <c r="B14" i="7"/>
  <c r="F14" i="7"/>
  <c r="E15" i="7"/>
  <c r="B15" i="7"/>
  <c r="F15" i="7"/>
  <c r="E16" i="7"/>
  <c r="B16" i="7"/>
  <c r="F16" i="7"/>
  <c r="E17" i="7"/>
  <c r="B17" i="7"/>
  <c r="F17" i="7"/>
  <c r="G13" i="7"/>
  <c r="E21" i="7"/>
  <c r="E23" i="7"/>
  <c r="B28" i="7"/>
  <c r="B27" i="7"/>
  <c r="B24" i="7"/>
  <c r="H13" i="7"/>
  <c r="H8" i="7"/>
  <c r="H3" i="7"/>
  <c r="B32" i="6"/>
  <c r="B31" i="6"/>
  <c r="B30" i="6"/>
  <c r="B29" i="6"/>
  <c r="B23" i="6"/>
  <c r="C3" i="6"/>
  <c r="B3" i="6"/>
  <c r="F3" i="6"/>
  <c r="C4" i="6"/>
  <c r="B4" i="6"/>
  <c r="F4" i="6"/>
  <c r="C5" i="6"/>
  <c r="B5" i="6"/>
  <c r="F5" i="6"/>
  <c r="C6" i="6"/>
  <c r="B6" i="6"/>
  <c r="F6" i="6"/>
  <c r="C7" i="6"/>
  <c r="B7" i="6"/>
  <c r="F7" i="6"/>
  <c r="G3" i="6"/>
  <c r="C21" i="6"/>
  <c r="C23" i="6"/>
  <c r="D8" i="6"/>
  <c r="B8" i="6"/>
  <c r="F8" i="6"/>
  <c r="D9" i="6"/>
  <c r="B9" i="6"/>
  <c r="F9" i="6"/>
  <c r="D10" i="6"/>
  <c r="B10" i="6"/>
  <c r="F10" i="6"/>
  <c r="D11" i="6"/>
  <c r="B11" i="6"/>
  <c r="F11" i="6"/>
  <c r="D12" i="6"/>
  <c r="B12" i="6"/>
  <c r="F12" i="6"/>
  <c r="G8" i="6"/>
  <c r="D21" i="6"/>
  <c r="D23" i="6"/>
  <c r="E13" i="6"/>
  <c r="B13" i="6"/>
  <c r="F13" i="6"/>
  <c r="E14" i="6"/>
  <c r="B14" i="6"/>
  <c r="F14" i="6"/>
  <c r="E15" i="6"/>
  <c r="B15" i="6"/>
  <c r="F15" i="6"/>
  <c r="E16" i="6"/>
  <c r="B16" i="6"/>
  <c r="F16" i="6"/>
  <c r="E17" i="6"/>
  <c r="B17" i="6"/>
  <c r="F17" i="6"/>
  <c r="G13" i="6"/>
  <c r="E21" i="6"/>
  <c r="E23" i="6"/>
  <c r="B28" i="6"/>
  <c r="B27" i="6"/>
  <c r="B24" i="6"/>
  <c r="H13" i="6"/>
  <c r="H8" i="6"/>
  <c r="H3" i="6"/>
  <c r="B32" i="5"/>
  <c r="B31" i="5"/>
  <c r="B30" i="5"/>
  <c r="B29" i="5"/>
  <c r="B23" i="5"/>
  <c r="C3" i="5"/>
  <c r="B3" i="5"/>
  <c r="F3" i="5"/>
  <c r="C4" i="5"/>
  <c r="B4" i="5"/>
  <c r="F4" i="5"/>
  <c r="C5" i="5"/>
  <c r="B5" i="5"/>
  <c r="F5" i="5"/>
  <c r="C6" i="5"/>
  <c r="B6" i="5"/>
  <c r="F6" i="5"/>
  <c r="C7" i="5"/>
  <c r="B7" i="5"/>
  <c r="F7" i="5"/>
  <c r="G3" i="5"/>
  <c r="C21" i="5"/>
  <c r="C23" i="5"/>
  <c r="D8" i="5"/>
  <c r="B8" i="5"/>
  <c r="F8" i="5"/>
  <c r="D9" i="5"/>
  <c r="B9" i="5"/>
  <c r="F9" i="5"/>
  <c r="D10" i="5"/>
  <c r="B10" i="5"/>
  <c r="F10" i="5"/>
  <c r="D11" i="5"/>
  <c r="B11" i="5"/>
  <c r="F11" i="5"/>
  <c r="D12" i="5"/>
  <c r="B12" i="5"/>
  <c r="F12" i="5"/>
  <c r="G8" i="5"/>
  <c r="D21" i="5"/>
  <c r="D23" i="5"/>
  <c r="E13" i="5"/>
  <c r="B13" i="5"/>
  <c r="F13" i="5"/>
  <c r="E14" i="5"/>
  <c r="B14" i="5"/>
  <c r="F14" i="5"/>
  <c r="E15" i="5"/>
  <c r="B15" i="5"/>
  <c r="F15" i="5"/>
  <c r="E16" i="5"/>
  <c r="B16" i="5"/>
  <c r="F16" i="5"/>
  <c r="E17" i="5"/>
  <c r="B17" i="5"/>
  <c r="F17" i="5"/>
  <c r="G13" i="5"/>
  <c r="E21" i="5"/>
  <c r="E23" i="5"/>
  <c r="B28" i="5"/>
  <c r="B27" i="5"/>
  <c r="B24" i="5"/>
  <c r="H13" i="5"/>
  <c r="H8" i="5"/>
  <c r="H3" i="5"/>
  <c r="B23" i="2"/>
  <c r="F8" i="1"/>
  <c r="C3" i="2"/>
  <c r="F2" i="1"/>
  <c r="B3" i="2"/>
  <c r="F3" i="2"/>
  <c r="F25" i="1"/>
  <c r="C4" i="2"/>
  <c r="F19" i="1"/>
  <c r="B4" i="2"/>
  <c r="F4" i="2"/>
  <c r="F42" i="1"/>
  <c r="C5" i="2"/>
  <c r="F36" i="1"/>
  <c r="B5" i="2"/>
  <c r="F5" i="2"/>
  <c r="F59" i="1"/>
  <c r="C6" i="2"/>
  <c r="F53" i="1"/>
  <c r="B6" i="2"/>
  <c r="F6" i="2"/>
  <c r="F76" i="1"/>
  <c r="C7" i="2"/>
  <c r="F70" i="1"/>
  <c r="B7" i="2"/>
  <c r="F7" i="2"/>
  <c r="G3" i="2"/>
  <c r="C21" i="2"/>
  <c r="C23" i="2"/>
  <c r="F94" i="1"/>
  <c r="D8" i="2"/>
  <c r="F87" i="1"/>
  <c r="B8" i="2"/>
  <c r="F8" i="2"/>
  <c r="F111" i="1"/>
  <c r="D9" i="2"/>
  <c r="F104" i="1"/>
  <c r="B9" i="2"/>
  <c r="F9" i="2"/>
  <c r="F128" i="1"/>
  <c r="D10" i="2"/>
  <c r="F121" i="1"/>
  <c r="B10" i="2"/>
  <c r="F10" i="2"/>
  <c r="F145" i="1"/>
  <c r="D11" i="2"/>
  <c r="F138" i="1"/>
  <c r="B11" i="2"/>
  <c r="F11" i="2"/>
  <c r="F162" i="1"/>
  <c r="D12" i="2"/>
  <c r="F155" i="1"/>
  <c r="B12" i="2"/>
  <c r="F12" i="2"/>
  <c r="G8" i="2"/>
  <c r="D21" i="2"/>
  <c r="D23" i="2"/>
  <c r="F181" i="1"/>
  <c r="E13" i="2"/>
  <c r="F172" i="1"/>
  <c r="B13" i="2"/>
  <c r="F13" i="2"/>
  <c r="F198" i="1"/>
  <c r="E14" i="2"/>
  <c r="F189" i="1"/>
  <c r="B14" i="2"/>
  <c r="F14" i="2"/>
  <c r="F215" i="1"/>
  <c r="E15" i="2"/>
  <c r="F206" i="1"/>
  <c r="B15" i="2"/>
  <c r="F15" i="2"/>
  <c r="F232" i="1"/>
  <c r="E16" i="2"/>
  <c r="F223" i="1"/>
  <c r="B16" i="2"/>
  <c r="F16" i="2"/>
  <c r="F249" i="1"/>
  <c r="E17" i="2"/>
  <c r="F240" i="1"/>
  <c r="B17" i="2"/>
  <c r="F17" i="2"/>
  <c r="G13" i="2"/>
  <c r="E21" i="2"/>
  <c r="E23" i="2"/>
  <c r="B28" i="2"/>
  <c r="B24" i="2"/>
  <c r="B32" i="2"/>
  <c r="B31" i="2"/>
  <c r="B30" i="2"/>
  <c r="B29" i="2"/>
  <c r="B27" i="2"/>
  <c r="H13" i="2"/>
  <c r="H8" i="2"/>
  <c r="H3" i="2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<sst xmlns="http://schemas.openxmlformats.org/spreadsheetml/2006/main" count="122" uniqueCount="37">
  <si>
    <t>Week</t>
  </si>
  <si>
    <t>Sales</t>
  </si>
  <si>
    <t>Remaining Inventory</t>
  </si>
  <si>
    <t>Item</t>
  </si>
  <si>
    <t>Price</t>
  </si>
  <si>
    <t>Average Sales</t>
  </si>
  <si>
    <t>Jump in Demand</t>
  </si>
  <si>
    <t>Average Jump</t>
  </si>
  <si>
    <t>Average lift</t>
  </si>
  <si>
    <t>Constraints</t>
  </si>
  <si>
    <t>Revenue</t>
  </si>
  <si>
    <t>&lt;=</t>
  </si>
  <si>
    <t xml:space="preserve">&lt;= </t>
  </si>
  <si>
    <t>&gt;=</t>
  </si>
  <si>
    <t>Incremental Jump</t>
  </si>
  <si>
    <t>Initial Demand (Arbitarily chosen)</t>
  </si>
  <si>
    <t>Prices (p)</t>
  </si>
  <si>
    <t>Number of weeks at price (xt)</t>
  </si>
  <si>
    <t xml:space="preserve">Weekly demand </t>
  </si>
  <si>
    <t xml:space="preserve">Number of weeks </t>
  </si>
  <si>
    <t xml:space="preserve">Total inventory </t>
  </si>
  <si>
    <t>Number of weeks for each price (non-negativity)</t>
  </si>
  <si>
    <t>(x60 &gt; 1 as price for first week has to be 60)</t>
  </si>
  <si>
    <t>Number of weeks sold van be less than 15 in case we run out of inventory sooner</t>
  </si>
  <si>
    <t>Total stock should be equal to or less than 2000</t>
  </si>
  <si>
    <t>x54 &gt;= 0</t>
  </si>
  <si>
    <t>x48 &gt;= 0</t>
  </si>
  <si>
    <t>x36&gt;= 0</t>
  </si>
  <si>
    <t>(x60 &gt;=1 as price for first week has to be 60)</t>
  </si>
  <si>
    <t>Demand Jump</t>
  </si>
  <si>
    <t xml:space="preserve">Average Demand Jump </t>
  </si>
  <si>
    <t xml:space="preserve">Demand at full Price </t>
  </si>
  <si>
    <t>x60</t>
  </si>
  <si>
    <t>x53</t>
  </si>
  <si>
    <t>x48</t>
  </si>
  <si>
    <t>x36</t>
  </si>
  <si>
    <t xml:space="preserve">*The results were determined by changing initial demand numbers in one of the Linear Optimization Worksheets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</si>
</sst>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9" fontId="0" fillId="0" borderId="0" xfId="0" applyNumberFormat="1"/>
    <xf numFmtId="2" fontId="1" fillId="0" borderId="0" xfId="0" applyNumberFormat="1" applyFont="1"/>
    <xf numFmtId="1" fontId="1" fillId="0" borderId="1" xfId="0" applyNumberFormat="1" applyFont="1" applyBorder="1"/>
    <xf numFmtId="1" fontId="0" fillId="0" borderId="1" xfId="0" applyNumberFormat="1" applyBorder="1"/>
    <xf numFmtId="0" fontId="0" fillId="0" borderId="1" xfId="0" applyBorder="1"/>
    <xf numFmtId="2" fontId="1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/>
    <xf numFmtId="2" fontId="0" fillId="0" borderId="1" xfId="0" applyNumberFormat="1" applyBorder="1"/>
    <xf numFmtId="9" fontId="0" fillId="0" borderId="1" xfId="0" applyNumberFormat="1" applyBorder="1"/>
    <xf numFmtId="2" fontId="0" fillId="0" borderId="0" xfId="0" applyNumberFormat="1" applyFill="1"/>
    <xf numFmtId="0" fontId="1" fillId="2" borderId="0" xfId="0" applyFont="1" applyFill="1"/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1" fontId="0" fillId="0" borderId="6" xfId="0" applyNumberFormat="1" applyBorder="1" applyAlignment="1">
      <alignment wrapText="1"/>
    </xf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 applyAlignment="1">
      <alignment wrapText="1"/>
    </xf>
    <xf numFmtId="2" fontId="0" fillId="0" borderId="3" xfId="0" applyNumberFormat="1" applyBorder="1"/>
    <xf numFmtId="2" fontId="0" fillId="0" borderId="4" xfId="0" applyNumberFormat="1" applyBorder="1"/>
    <xf numFmtId="9" fontId="0" fillId="0" borderId="3" xfId="0" applyNumberFormat="1" applyBorder="1"/>
    <xf numFmtId="9" fontId="0" fillId="0" borderId="4" xfId="0" applyNumberForma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 applyAlignment="1">
      <alignment wrapText="1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workbookViewId="0">
      <selection activeCell="G9" sqref="G9"/>
    </sheetView>
  </sheetViews>
  <sheetFormatPr defaultColWidth="10.69921875" defaultRowHeight="15.6" x14ac:dyDescent="0.3"/>
  <cols>
    <col min="1" max="2" width="10.796875" style="7"/>
    <col min="3" max="3" width="14.296875" style="7" customWidth="1"/>
    <col min="4" max="4" width="18.69921875" style="7" bestFit="1" customWidth="1"/>
    <col min="5" max="5" width="21.296875" style="7" bestFit="1" customWidth="1"/>
    <col min="6" max="6" width="12.19921875" bestFit="1" customWidth="1"/>
  </cols>
  <sheetData>
    <row r="1" spans="1:7" s="1" customFormat="1" ht="18" x14ac:dyDescent="0.3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F1" s="1" t="s">
        <v>5</v>
      </c>
    </row>
    <row r="2" spans="1:7" x14ac:dyDescent="0.3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  <c r="F2" s="43">
        <f>AVERAGE(D2:D7)</f>
        <v>58.333333333333336</v>
      </c>
      <c r="G2" s="8"/>
    </row>
    <row r="3" spans="1:7" x14ac:dyDescent="0.3">
      <c r="A3" s="6"/>
      <c r="B3" s="4">
        <v>2</v>
      </c>
      <c r="C3" s="4">
        <v>60</v>
      </c>
      <c r="D3" s="4">
        <v>98</v>
      </c>
      <c r="E3" s="5">
        <f>MAX(0,E2-D3)</f>
        <v>1845</v>
      </c>
      <c r="F3" s="43"/>
      <c r="G3" s="8"/>
    </row>
    <row r="4" spans="1:7" x14ac:dyDescent="0.3">
      <c r="A4" s="6"/>
      <c r="B4" s="4">
        <v>3</v>
      </c>
      <c r="C4" s="4">
        <v>60</v>
      </c>
      <c r="D4" s="4">
        <v>55</v>
      </c>
      <c r="E4" s="5">
        <f t="shared" ref="E4:E16" si="0">MAX(0,E3-D4)</f>
        <v>1790</v>
      </c>
      <c r="F4" s="43"/>
    </row>
    <row r="5" spans="1:7" x14ac:dyDescent="0.3">
      <c r="A5" s="6"/>
      <c r="B5" s="4">
        <v>4</v>
      </c>
      <c r="C5" s="4">
        <v>60</v>
      </c>
      <c r="D5" s="4">
        <v>41</v>
      </c>
      <c r="E5" s="5">
        <f t="shared" si="0"/>
        <v>1749</v>
      </c>
      <c r="F5" s="43"/>
    </row>
    <row r="6" spans="1:7" x14ac:dyDescent="0.3">
      <c r="A6" s="6"/>
      <c r="B6" s="4">
        <v>5</v>
      </c>
      <c r="C6" s="4">
        <v>60</v>
      </c>
      <c r="D6" s="4">
        <v>60</v>
      </c>
      <c r="E6" s="5">
        <f t="shared" si="0"/>
        <v>1689</v>
      </c>
      <c r="F6" s="43"/>
    </row>
    <row r="7" spans="1:7" x14ac:dyDescent="0.3">
      <c r="A7" s="6"/>
      <c r="B7" s="4">
        <v>6</v>
      </c>
      <c r="C7" s="4">
        <v>60</v>
      </c>
      <c r="D7" s="4">
        <v>39</v>
      </c>
      <c r="E7" s="5">
        <f t="shared" si="0"/>
        <v>1650</v>
      </c>
      <c r="F7" s="43"/>
    </row>
    <row r="8" spans="1:7" x14ac:dyDescent="0.3">
      <c r="A8" s="6"/>
      <c r="B8" s="4">
        <v>7</v>
      </c>
      <c r="C8" s="4">
        <v>54</v>
      </c>
      <c r="D8" s="4">
        <v>106</v>
      </c>
      <c r="E8" s="5">
        <f t="shared" si="0"/>
        <v>1544</v>
      </c>
      <c r="F8" s="44">
        <f>AVERAGE(D8:D16)</f>
        <v>76</v>
      </c>
    </row>
    <row r="9" spans="1:7" x14ac:dyDescent="0.3">
      <c r="A9" s="6"/>
      <c r="B9" s="4">
        <v>8</v>
      </c>
      <c r="C9" s="4">
        <v>54</v>
      </c>
      <c r="D9" s="4">
        <v>55</v>
      </c>
      <c r="E9" s="5">
        <f t="shared" si="0"/>
        <v>1489</v>
      </c>
      <c r="F9" s="44"/>
    </row>
    <row r="10" spans="1:7" x14ac:dyDescent="0.3">
      <c r="A10" s="6"/>
      <c r="B10" s="4">
        <v>9</v>
      </c>
      <c r="C10" s="4">
        <v>54</v>
      </c>
      <c r="D10" s="4">
        <v>64</v>
      </c>
      <c r="E10" s="5">
        <f t="shared" si="0"/>
        <v>1425</v>
      </c>
      <c r="F10" s="44"/>
    </row>
    <row r="11" spans="1:7" x14ac:dyDescent="0.3">
      <c r="A11" s="6"/>
      <c r="B11" s="4">
        <v>10</v>
      </c>
      <c r="C11" s="4">
        <v>54</v>
      </c>
      <c r="D11" s="4">
        <v>43</v>
      </c>
      <c r="E11" s="5">
        <f t="shared" si="0"/>
        <v>1382</v>
      </c>
      <c r="F11" s="44"/>
    </row>
    <row r="12" spans="1:7" x14ac:dyDescent="0.3">
      <c r="A12" s="6"/>
      <c r="B12" s="4">
        <v>11</v>
      </c>
      <c r="C12" s="4">
        <v>54</v>
      </c>
      <c r="D12" s="4">
        <v>131</v>
      </c>
      <c r="E12" s="5">
        <f t="shared" si="0"/>
        <v>1251</v>
      </c>
      <c r="F12" s="44"/>
    </row>
    <row r="13" spans="1:7" x14ac:dyDescent="0.3">
      <c r="A13" s="6"/>
      <c r="B13" s="4">
        <v>12</v>
      </c>
      <c r="C13" s="4">
        <v>54</v>
      </c>
      <c r="D13" s="4">
        <v>112</v>
      </c>
      <c r="E13" s="5">
        <f t="shared" si="0"/>
        <v>1139</v>
      </c>
      <c r="F13" s="44"/>
    </row>
    <row r="14" spans="1:7" x14ac:dyDescent="0.3">
      <c r="A14" s="6"/>
      <c r="B14" s="4">
        <v>13</v>
      </c>
      <c r="C14" s="4">
        <v>54</v>
      </c>
      <c r="D14" s="4">
        <v>62</v>
      </c>
      <c r="E14" s="5">
        <f t="shared" si="0"/>
        <v>1077</v>
      </c>
      <c r="F14" s="44"/>
    </row>
    <row r="15" spans="1:7" x14ac:dyDescent="0.3">
      <c r="A15" s="6"/>
      <c r="B15" s="4">
        <v>14</v>
      </c>
      <c r="C15" s="4">
        <v>54</v>
      </c>
      <c r="D15" s="4">
        <v>31</v>
      </c>
      <c r="E15" s="5">
        <f t="shared" si="0"/>
        <v>1046</v>
      </c>
      <c r="F15" s="44"/>
    </row>
    <row r="16" spans="1:7" x14ac:dyDescent="0.3">
      <c r="A16" s="6"/>
      <c r="B16" s="4">
        <v>15</v>
      </c>
      <c r="C16" s="4">
        <v>54</v>
      </c>
      <c r="D16" s="4">
        <v>80</v>
      </c>
      <c r="E16" s="5">
        <f t="shared" si="0"/>
        <v>966</v>
      </c>
      <c r="F16" s="44"/>
    </row>
    <row r="17" spans="1:6" x14ac:dyDescent="0.3">
      <c r="A17" s="6"/>
      <c r="B17" s="4"/>
      <c r="C17" s="4"/>
      <c r="D17" s="4"/>
    </row>
    <row r="18" spans="1:6" x14ac:dyDescent="0.3">
      <c r="A18" s="6"/>
      <c r="B18" s="4"/>
      <c r="C18" s="4"/>
      <c r="D18" s="4"/>
    </row>
    <row r="19" spans="1:6" x14ac:dyDescent="0.3">
      <c r="A19" s="3">
        <v>2</v>
      </c>
      <c r="B19" s="4">
        <v>1</v>
      </c>
      <c r="C19" s="4">
        <v>60</v>
      </c>
      <c r="D19" s="4">
        <v>115</v>
      </c>
      <c r="E19" s="5">
        <f>MAX(0,2000-D19)</f>
        <v>1885</v>
      </c>
      <c r="F19" s="42">
        <f>AVERAGE(D19:D24)</f>
        <v>107.66666666666667</v>
      </c>
    </row>
    <row r="20" spans="1:6" x14ac:dyDescent="0.3">
      <c r="A20" s="6"/>
      <c r="B20" s="4">
        <v>2</v>
      </c>
      <c r="C20" s="4">
        <v>60</v>
      </c>
      <c r="D20" s="4">
        <v>105</v>
      </c>
      <c r="E20" s="5">
        <f>MAX(0,E19-D20)</f>
        <v>1780</v>
      </c>
      <c r="F20" s="42"/>
    </row>
    <row r="21" spans="1:6" x14ac:dyDescent="0.3">
      <c r="A21" s="6"/>
      <c r="B21" s="4">
        <v>3</v>
      </c>
      <c r="C21" s="4">
        <v>60</v>
      </c>
      <c r="D21" s="4">
        <v>136</v>
      </c>
      <c r="E21" s="5">
        <f t="shared" ref="E21:E33" si="1">MAX(0,E20-D21)</f>
        <v>1644</v>
      </c>
      <c r="F21" s="42"/>
    </row>
    <row r="22" spans="1:6" x14ac:dyDescent="0.3">
      <c r="A22" s="6"/>
      <c r="B22" s="4">
        <v>4</v>
      </c>
      <c r="C22" s="4">
        <v>60</v>
      </c>
      <c r="D22" s="4">
        <v>115</v>
      </c>
      <c r="E22" s="5">
        <f t="shared" si="1"/>
        <v>1529</v>
      </c>
      <c r="F22" s="42"/>
    </row>
    <row r="23" spans="1:6" x14ac:dyDescent="0.3">
      <c r="A23" s="6"/>
      <c r="B23" s="4">
        <v>5</v>
      </c>
      <c r="C23" s="4">
        <v>60</v>
      </c>
      <c r="D23" s="4">
        <v>73</v>
      </c>
      <c r="E23" s="5">
        <f t="shared" si="1"/>
        <v>1456</v>
      </c>
      <c r="F23" s="42"/>
    </row>
    <row r="24" spans="1:6" x14ac:dyDescent="0.3">
      <c r="A24" s="6"/>
      <c r="B24" s="4">
        <v>6</v>
      </c>
      <c r="C24" s="4">
        <v>60</v>
      </c>
      <c r="D24" s="4">
        <v>102</v>
      </c>
      <c r="E24" s="5">
        <f t="shared" si="1"/>
        <v>1354</v>
      </c>
      <c r="F24" s="42"/>
    </row>
    <row r="25" spans="1:6" x14ac:dyDescent="0.3">
      <c r="A25" s="6"/>
      <c r="B25" s="4">
        <v>7</v>
      </c>
      <c r="C25" s="4">
        <v>54</v>
      </c>
      <c r="D25" s="4">
        <v>58</v>
      </c>
      <c r="E25" s="5">
        <f t="shared" si="1"/>
        <v>1296</v>
      </c>
      <c r="F25" s="42">
        <f>AVERAGE(D25:D33)</f>
        <v>144</v>
      </c>
    </row>
    <row r="26" spans="1:6" x14ac:dyDescent="0.3">
      <c r="A26" s="6"/>
      <c r="B26" s="4">
        <v>8</v>
      </c>
      <c r="C26" s="4">
        <v>54</v>
      </c>
      <c r="D26" s="4">
        <v>187</v>
      </c>
      <c r="E26" s="5">
        <f t="shared" si="1"/>
        <v>1109</v>
      </c>
      <c r="F26" s="42"/>
    </row>
    <row r="27" spans="1:6" x14ac:dyDescent="0.3">
      <c r="A27" s="6"/>
      <c r="B27" s="4">
        <v>9</v>
      </c>
      <c r="C27" s="4">
        <v>54</v>
      </c>
      <c r="D27" s="4">
        <v>198</v>
      </c>
      <c r="E27" s="5">
        <f t="shared" si="1"/>
        <v>911</v>
      </c>
      <c r="F27" s="42"/>
    </row>
    <row r="28" spans="1:6" x14ac:dyDescent="0.3">
      <c r="A28" s="6"/>
      <c r="B28" s="4">
        <v>10</v>
      </c>
      <c r="C28" s="4">
        <v>54</v>
      </c>
      <c r="D28" s="4">
        <v>196</v>
      </c>
      <c r="E28" s="5">
        <f t="shared" si="1"/>
        <v>715</v>
      </c>
      <c r="F28" s="42"/>
    </row>
    <row r="29" spans="1:6" x14ac:dyDescent="0.3">
      <c r="A29" s="6"/>
      <c r="B29" s="4">
        <v>11</v>
      </c>
      <c r="C29" s="4">
        <v>54</v>
      </c>
      <c r="D29" s="4">
        <v>132</v>
      </c>
      <c r="E29" s="5">
        <f t="shared" si="1"/>
        <v>583</v>
      </c>
      <c r="F29" s="42"/>
    </row>
    <row r="30" spans="1:6" x14ac:dyDescent="0.3">
      <c r="A30" s="6"/>
      <c r="B30" s="4">
        <v>12</v>
      </c>
      <c r="C30" s="4">
        <v>54</v>
      </c>
      <c r="D30" s="4">
        <v>60</v>
      </c>
      <c r="E30" s="5">
        <f t="shared" si="1"/>
        <v>523</v>
      </c>
      <c r="F30" s="42"/>
    </row>
    <row r="31" spans="1:6" x14ac:dyDescent="0.3">
      <c r="A31" s="6"/>
      <c r="B31" s="4">
        <v>13</v>
      </c>
      <c r="C31" s="4">
        <v>54</v>
      </c>
      <c r="D31" s="4">
        <v>119</v>
      </c>
      <c r="E31" s="5">
        <f t="shared" si="1"/>
        <v>404</v>
      </c>
      <c r="F31" s="42"/>
    </row>
    <row r="32" spans="1:6" x14ac:dyDescent="0.3">
      <c r="A32" s="6"/>
      <c r="B32" s="4">
        <v>14</v>
      </c>
      <c r="C32" s="4">
        <v>54</v>
      </c>
      <c r="D32" s="4">
        <v>131</v>
      </c>
      <c r="E32" s="5">
        <f t="shared" si="1"/>
        <v>273</v>
      </c>
      <c r="F32" s="42"/>
    </row>
    <row r="33" spans="1:6" x14ac:dyDescent="0.3">
      <c r="A33" s="6"/>
      <c r="B33" s="4">
        <v>15</v>
      </c>
      <c r="C33" s="4">
        <v>54</v>
      </c>
      <c r="D33" s="4">
        <v>215</v>
      </c>
      <c r="E33" s="5">
        <f t="shared" si="1"/>
        <v>58</v>
      </c>
      <c r="F33" s="42"/>
    </row>
    <row r="34" spans="1:6" x14ac:dyDescent="0.3">
      <c r="A34" s="6"/>
      <c r="B34" s="4"/>
      <c r="C34" s="4"/>
      <c r="D34" s="4"/>
    </row>
    <row r="35" spans="1:6" x14ac:dyDescent="0.3">
      <c r="A35" s="6"/>
      <c r="B35" s="4"/>
      <c r="C35" s="4"/>
      <c r="D35" s="4"/>
    </row>
    <row r="36" spans="1:6" x14ac:dyDescent="0.3">
      <c r="A36" s="3">
        <v>3</v>
      </c>
      <c r="B36" s="4">
        <v>1</v>
      </c>
      <c r="C36" s="4">
        <v>60</v>
      </c>
      <c r="D36" s="4">
        <v>75</v>
      </c>
      <c r="E36" s="5">
        <f>MAX(0,2000-D36)</f>
        <v>1925</v>
      </c>
      <c r="F36" s="42">
        <f>AVERAGE(D36:D41)</f>
        <v>59.333333333333336</v>
      </c>
    </row>
    <row r="37" spans="1:6" x14ac:dyDescent="0.3">
      <c r="A37" s="6"/>
      <c r="B37" s="4">
        <v>2</v>
      </c>
      <c r="C37" s="4">
        <v>60</v>
      </c>
      <c r="D37" s="4">
        <v>82</v>
      </c>
      <c r="E37" s="5">
        <f>MAX(0,E36-D37)</f>
        <v>1843</v>
      </c>
      <c r="F37" s="42"/>
    </row>
    <row r="38" spans="1:6" x14ac:dyDescent="0.3">
      <c r="A38" s="6"/>
      <c r="B38" s="4">
        <v>3</v>
      </c>
      <c r="C38" s="4">
        <v>60</v>
      </c>
      <c r="D38" s="4">
        <v>63</v>
      </c>
      <c r="E38" s="5">
        <f t="shared" ref="E38:E50" si="2">MAX(0,E37-D38)</f>
        <v>1780</v>
      </c>
      <c r="F38" s="42"/>
    </row>
    <row r="39" spans="1:6" x14ac:dyDescent="0.3">
      <c r="A39" s="6"/>
      <c r="B39" s="4">
        <v>4</v>
      </c>
      <c r="C39" s="4">
        <v>60</v>
      </c>
      <c r="D39" s="4">
        <v>53</v>
      </c>
      <c r="E39" s="5">
        <f t="shared" si="2"/>
        <v>1727</v>
      </c>
      <c r="F39" s="42"/>
    </row>
    <row r="40" spans="1:6" x14ac:dyDescent="0.3">
      <c r="A40" s="6"/>
      <c r="B40" s="4">
        <v>5</v>
      </c>
      <c r="C40" s="4">
        <v>60</v>
      </c>
      <c r="D40" s="4">
        <v>63</v>
      </c>
      <c r="E40" s="5">
        <f t="shared" si="2"/>
        <v>1664</v>
      </c>
      <c r="F40" s="42"/>
    </row>
    <row r="41" spans="1:6" x14ac:dyDescent="0.3">
      <c r="A41" s="6"/>
      <c r="B41" s="4">
        <v>6</v>
      </c>
      <c r="C41" s="4">
        <v>60</v>
      </c>
      <c r="D41" s="4">
        <v>20</v>
      </c>
      <c r="E41" s="5">
        <f t="shared" si="2"/>
        <v>1644</v>
      </c>
      <c r="F41" s="42"/>
    </row>
    <row r="42" spans="1:6" x14ac:dyDescent="0.3">
      <c r="A42" s="6"/>
      <c r="B42" s="4">
        <v>7</v>
      </c>
      <c r="C42" s="4">
        <v>54</v>
      </c>
      <c r="D42" s="4">
        <v>57</v>
      </c>
      <c r="E42" s="5">
        <f t="shared" si="2"/>
        <v>1587</v>
      </c>
      <c r="F42" s="42">
        <f>AVERAGE(D42:D50)</f>
        <v>82.333333333333329</v>
      </c>
    </row>
    <row r="43" spans="1:6" x14ac:dyDescent="0.3">
      <c r="A43" s="6"/>
      <c r="B43" s="4">
        <v>8</v>
      </c>
      <c r="C43" s="4">
        <v>54</v>
      </c>
      <c r="D43" s="4">
        <v>118</v>
      </c>
      <c r="E43" s="5">
        <f t="shared" si="2"/>
        <v>1469</v>
      </c>
      <c r="F43" s="42"/>
    </row>
    <row r="44" spans="1:6" x14ac:dyDescent="0.3">
      <c r="A44" s="6"/>
      <c r="B44" s="4">
        <v>9</v>
      </c>
      <c r="C44" s="4">
        <v>54</v>
      </c>
      <c r="D44" s="4">
        <v>90</v>
      </c>
      <c r="E44" s="5">
        <f t="shared" si="2"/>
        <v>1379</v>
      </c>
      <c r="F44" s="42"/>
    </row>
    <row r="45" spans="1:6" x14ac:dyDescent="0.3">
      <c r="A45" s="6"/>
      <c r="B45" s="4">
        <v>10</v>
      </c>
      <c r="C45" s="4">
        <v>54</v>
      </c>
      <c r="D45" s="4">
        <v>51</v>
      </c>
      <c r="E45" s="5">
        <f t="shared" si="2"/>
        <v>1328</v>
      </c>
      <c r="F45" s="42"/>
    </row>
    <row r="46" spans="1:6" x14ac:dyDescent="0.3">
      <c r="A46" s="6"/>
      <c r="B46" s="4">
        <v>11</v>
      </c>
      <c r="C46" s="4">
        <v>54</v>
      </c>
      <c r="D46" s="4">
        <v>126</v>
      </c>
      <c r="E46" s="5">
        <f t="shared" si="2"/>
        <v>1202</v>
      </c>
      <c r="F46" s="42"/>
    </row>
    <row r="47" spans="1:6" x14ac:dyDescent="0.3">
      <c r="A47" s="6"/>
      <c r="B47" s="4">
        <v>12</v>
      </c>
      <c r="C47" s="4">
        <v>54</v>
      </c>
      <c r="D47" s="4">
        <v>73</v>
      </c>
      <c r="E47" s="5">
        <f t="shared" si="2"/>
        <v>1129</v>
      </c>
      <c r="F47" s="42"/>
    </row>
    <row r="48" spans="1:6" x14ac:dyDescent="0.3">
      <c r="A48" s="6"/>
      <c r="B48" s="4">
        <v>13</v>
      </c>
      <c r="C48" s="4">
        <v>54</v>
      </c>
      <c r="D48" s="4">
        <v>88</v>
      </c>
      <c r="E48" s="5">
        <f t="shared" si="2"/>
        <v>1041</v>
      </c>
      <c r="F48" s="42"/>
    </row>
    <row r="49" spans="1:6" x14ac:dyDescent="0.3">
      <c r="A49" s="6"/>
      <c r="B49" s="4">
        <v>14</v>
      </c>
      <c r="C49" s="4">
        <v>54</v>
      </c>
      <c r="D49" s="4">
        <v>64</v>
      </c>
      <c r="E49" s="5">
        <f t="shared" si="2"/>
        <v>977</v>
      </c>
      <c r="F49" s="42"/>
    </row>
    <row r="50" spans="1:6" x14ac:dyDescent="0.3">
      <c r="A50" s="6"/>
      <c r="B50" s="4">
        <v>15</v>
      </c>
      <c r="C50" s="4">
        <v>54</v>
      </c>
      <c r="D50" s="4">
        <v>74</v>
      </c>
      <c r="E50" s="5">
        <f t="shared" si="2"/>
        <v>903</v>
      </c>
      <c r="F50" s="42"/>
    </row>
    <row r="51" spans="1:6" x14ac:dyDescent="0.3">
      <c r="A51" s="6"/>
      <c r="B51" s="4"/>
      <c r="C51" s="4"/>
      <c r="D51" s="4"/>
    </row>
    <row r="52" spans="1:6" x14ac:dyDescent="0.3">
      <c r="A52" s="6"/>
      <c r="B52" s="4"/>
      <c r="C52" s="4"/>
      <c r="D52" s="4"/>
    </row>
    <row r="53" spans="1:6" x14ac:dyDescent="0.3">
      <c r="A53" s="3">
        <v>4</v>
      </c>
      <c r="B53" s="4">
        <v>1</v>
      </c>
      <c r="C53" s="4">
        <v>60</v>
      </c>
      <c r="D53" s="4">
        <v>47</v>
      </c>
      <c r="E53" s="5">
        <f>MAX(0,2000-D53)</f>
        <v>1953</v>
      </c>
      <c r="F53" s="42">
        <f>AVERAGE(D53:D58)</f>
        <v>61.166666666666664</v>
      </c>
    </row>
    <row r="54" spans="1:6" x14ac:dyDescent="0.3">
      <c r="A54" s="6"/>
      <c r="B54" s="4">
        <v>2</v>
      </c>
      <c r="C54" s="4">
        <v>60</v>
      </c>
      <c r="D54" s="4">
        <v>50</v>
      </c>
      <c r="E54" s="5">
        <f>MAX(0,E53-D54)</f>
        <v>1903</v>
      </c>
      <c r="F54" s="42"/>
    </row>
    <row r="55" spans="1:6" x14ac:dyDescent="0.3">
      <c r="A55" s="6"/>
      <c r="B55" s="4">
        <v>3</v>
      </c>
      <c r="C55" s="4">
        <v>60</v>
      </c>
      <c r="D55" s="4">
        <v>51</v>
      </c>
      <c r="E55" s="5">
        <f t="shared" ref="E55:E67" si="3">MAX(0,E54-D55)</f>
        <v>1852</v>
      </c>
      <c r="F55" s="42"/>
    </row>
    <row r="56" spans="1:6" x14ac:dyDescent="0.3">
      <c r="A56" s="6"/>
      <c r="B56" s="4">
        <v>4</v>
      </c>
      <c r="C56" s="4">
        <v>60</v>
      </c>
      <c r="D56" s="4">
        <v>93</v>
      </c>
      <c r="E56" s="5">
        <f t="shared" si="3"/>
        <v>1759</v>
      </c>
      <c r="F56" s="42"/>
    </row>
    <row r="57" spans="1:6" x14ac:dyDescent="0.3">
      <c r="A57" s="6"/>
      <c r="B57" s="4">
        <v>5</v>
      </c>
      <c r="C57" s="4">
        <v>60</v>
      </c>
      <c r="D57" s="4">
        <v>53</v>
      </c>
      <c r="E57" s="5">
        <f t="shared" si="3"/>
        <v>1706</v>
      </c>
      <c r="F57" s="42"/>
    </row>
    <row r="58" spans="1:6" x14ac:dyDescent="0.3">
      <c r="A58" s="6"/>
      <c r="B58" s="4">
        <v>6</v>
      </c>
      <c r="C58" s="4">
        <v>60</v>
      </c>
      <c r="D58" s="4">
        <v>73</v>
      </c>
      <c r="E58" s="5">
        <f t="shared" si="3"/>
        <v>1633</v>
      </c>
      <c r="F58" s="42"/>
    </row>
    <row r="59" spans="1:6" x14ac:dyDescent="0.3">
      <c r="A59" s="6"/>
      <c r="B59" s="4">
        <v>7</v>
      </c>
      <c r="C59" s="4">
        <v>54</v>
      </c>
      <c r="D59" s="4">
        <v>62</v>
      </c>
      <c r="E59" s="5">
        <f t="shared" si="3"/>
        <v>1571</v>
      </c>
      <c r="F59" s="42">
        <f>AVERAGE(D59:D67)</f>
        <v>77.888888888888886</v>
      </c>
    </row>
    <row r="60" spans="1:6" x14ac:dyDescent="0.3">
      <c r="A60" s="6"/>
      <c r="B60" s="4">
        <v>8</v>
      </c>
      <c r="C60" s="4">
        <v>54</v>
      </c>
      <c r="D60" s="4">
        <v>56</v>
      </c>
      <c r="E60" s="5">
        <f t="shared" si="3"/>
        <v>1515</v>
      </c>
      <c r="F60" s="42"/>
    </row>
    <row r="61" spans="1:6" x14ac:dyDescent="0.3">
      <c r="A61" s="6"/>
      <c r="B61" s="4">
        <v>9</v>
      </c>
      <c r="C61" s="4">
        <v>54</v>
      </c>
      <c r="D61" s="4">
        <v>62</v>
      </c>
      <c r="E61" s="5">
        <f t="shared" si="3"/>
        <v>1453</v>
      </c>
      <c r="F61" s="42"/>
    </row>
    <row r="62" spans="1:6" x14ac:dyDescent="0.3">
      <c r="A62" s="6"/>
      <c r="B62" s="4">
        <v>10</v>
      </c>
      <c r="C62" s="4">
        <v>54</v>
      </c>
      <c r="D62" s="4">
        <v>64</v>
      </c>
      <c r="E62" s="5">
        <f t="shared" si="3"/>
        <v>1389</v>
      </c>
      <c r="F62" s="42"/>
    </row>
    <row r="63" spans="1:6" x14ac:dyDescent="0.3">
      <c r="A63" s="6"/>
      <c r="B63" s="4">
        <v>11</v>
      </c>
      <c r="C63" s="4">
        <v>54</v>
      </c>
      <c r="D63" s="4">
        <v>85</v>
      </c>
      <c r="E63" s="5">
        <f t="shared" si="3"/>
        <v>1304</v>
      </c>
      <c r="F63" s="42"/>
    </row>
    <row r="64" spans="1:6" x14ac:dyDescent="0.3">
      <c r="A64" s="6"/>
      <c r="B64" s="4">
        <v>12</v>
      </c>
      <c r="C64" s="4">
        <v>54</v>
      </c>
      <c r="D64" s="4">
        <v>89</v>
      </c>
      <c r="E64" s="5">
        <f t="shared" si="3"/>
        <v>1215</v>
      </c>
      <c r="F64" s="42"/>
    </row>
    <row r="65" spans="1:6" x14ac:dyDescent="0.3">
      <c r="A65" s="6"/>
      <c r="B65" s="4">
        <v>13</v>
      </c>
      <c r="C65" s="4">
        <v>54</v>
      </c>
      <c r="D65" s="4">
        <v>76</v>
      </c>
      <c r="E65" s="5">
        <f t="shared" si="3"/>
        <v>1139</v>
      </c>
      <c r="F65" s="42"/>
    </row>
    <row r="66" spans="1:6" x14ac:dyDescent="0.3">
      <c r="A66" s="6"/>
      <c r="B66" s="4">
        <v>14</v>
      </c>
      <c r="C66" s="4">
        <v>54</v>
      </c>
      <c r="D66" s="4">
        <v>94</v>
      </c>
      <c r="E66" s="5">
        <f t="shared" si="3"/>
        <v>1045</v>
      </c>
      <c r="F66" s="42"/>
    </row>
    <row r="67" spans="1:6" x14ac:dyDescent="0.3">
      <c r="A67" s="6"/>
      <c r="B67" s="4">
        <v>15</v>
      </c>
      <c r="C67" s="4">
        <v>54</v>
      </c>
      <c r="D67" s="4">
        <v>113</v>
      </c>
      <c r="E67" s="5">
        <f t="shared" si="3"/>
        <v>932</v>
      </c>
      <c r="F67" s="42"/>
    </row>
    <row r="68" spans="1:6" x14ac:dyDescent="0.3">
      <c r="A68" s="6"/>
      <c r="B68" s="4"/>
      <c r="C68" s="4"/>
      <c r="D68" s="4"/>
    </row>
    <row r="69" spans="1:6" x14ac:dyDescent="0.3">
      <c r="A69" s="6"/>
      <c r="B69" s="4"/>
      <c r="C69" s="4"/>
      <c r="D69" s="4"/>
    </row>
    <row r="70" spans="1:6" x14ac:dyDescent="0.3">
      <c r="A70" s="3">
        <v>5</v>
      </c>
      <c r="B70" s="4">
        <v>1</v>
      </c>
      <c r="C70" s="4">
        <v>60</v>
      </c>
      <c r="D70" s="4">
        <v>88</v>
      </c>
      <c r="E70" s="5">
        <f>MAX(0,2000-D70)</f>
        <v>1912</v>
      </c>
      <c r="F70" s="42">
        <f>AVERAGE(D70:D75)</f>
        <v>92.5</v>
      </c>
    </row>
    <row r="71" spans="1:6" x14ac:dyDescent="0.3">
      <c r="A71" s="6"/>
      <c r="B71" s="4">
        <v>2</v>
      </c>
      <c r="C71" s="4">
        <v>60</v>
      </c>
      <c r="D71" s="4">
        <v>98</v>
      </c>
      <c r="E71" s="5">
        <f>MAX(0,E70-D71)</f>
        <v>1814</v>
      </c>
      <c r="F71" s="42"/>
    </row>
    <row r="72" spans="1:6" x14ac:dyDescent="0.3">
      <c r="A72" s="6"/>
      <c r="B72" s="4">
        <v>3</v>
      </c>
      <c r="C72" s="4">
        <v>60</v>
      </c>
      <c r="D72" s="4">
        <v>99</v>
      </c>
      <c r="E72" s="5">
        <f t="shared" ref="E72:E84" si="4">MAX(0,E71-D72)</f>
        <v>1715</v>
      </c>
      <c r="F72" s="42"/>
    </row>
    <row r="73" spans="1:6" x14ac:dyDescent="0.3">
      <c r="A73" s="6"/>
      <c r="B73" s="4">
        <v>4</v>
      </c>
      <c r="C73" s="4">
        <v>60</v>
      </c>
      <c r="D73" s="4">
        <v>83</v>
      </c>
      <c r="E73" s="5">
        <f t="shared" si="4"/>
        <v>1632</v>
      </c>
      <c r="F73" s="42"/>
    </row>
    <row r="74" spans="1:6" x14ac:dyDescent="0.3">
      <c r="A74" s="6"/>
      <c r="B74" s="4">
        <v>5</v>
      </c>
      <c r="C74" s="4">
        <v>60</v>
      </c>
      <c r="D74" s="4">
        <v>106</v>
      </c>
      <c r="E74" s="5">
        <f t="shared" si="4"/>
        <v>1526</v>
      </c>
      <c r="F74" s="42"/>
    </row>
    <row r="75" spans="1:6" x14ac:dyDescent="0.3">
      <c r="A75" s="6"/>
      <c r="B75" s="4">
        <v>6</v>
      </c>
      <c r="C75" s="4">
        <v>60</v>
      </c>
      <c r="D75" s="4">
        <v>81</v>
      </c>
      <c r="E75" s="5">
        <f t="shared" si="4"/>
        <v>1445</v>
      </c>
      <c r="F75" s="42"/>
    </row>
    <row r="76" spans="1:6" x14ac:dyDescent="0.3">
      <c r="A76" s="6"/>
      <c r="B76" s="4">
        <v>7</v>
      </c>
      <c r="C76" s="4">
        <v>54</v>
      </c>
      <c r="D76" s="4">
        <v>138</v>
      </c>
      <c r="E76" s="5">
        <f t="shared" si="4"/>
        <v>1307</v>
      </c>
      <c r="F76" s="42">
        <f>AVERAGE(D76:D84)</f>
        <v>113.66666666666667</v>
      </c>
    </row>
    <row r="77" spans="1:6" x14ac:dyDescent="0.3">
      <c r="A77" s="6"/>
      <c r="B77" s="4">
        <v>8</v>
      </c>
      <c r="C77" s="4">
        <v>54</v>
      </c>
      <c r="D77" s="4">
        <v>95</v>
      </c>
      <c r="E77" s="5">
        <f t="shared" si="4"/>
        <v>1212</v>
      </c>
      <c r="F77" s="42"/>
    </row>
    <row r="78" spans="1:6" x14ac:dyDescent="0.3">
      <c r="A78" s="6"/>
      <c r="B78" s="4">
        <v>9</v>
      </c>
      <c r="C78" s="4">
        <v>54</v>
      </c>
      <c r="D78" s="4">
        <v>140</v>
      </c>
      <c r="E78" s="5">
        <f t="shared" si="4"/>
        <v>1072</v>
      </c>
      <c r="F78" s="42"/>
    </row>
    <row r="79" spans="1:6" x14ac:dyDescent="0.3">
      <c r="A79" s="6"/>
      <c r="B79" s="4">
        <v>10</v>
      </c>
      <c r="C79" s="4">
        <v>54</v>
      </c>
      <c r="D79" s="4">
        <v>128</v>
      </c>
      <c r="E79" s="5">
        <f t="shared" si="4"/>
        <v>944</v>
      </c>
      <c r="F79" s="42"/>
    </row>
    <row r="80" spans="1:6" x14ac:dyDescent="0.3">
      <c r="A80" s="6"/>
      <c r="B80" s="4">
        <v>11</v>
      </c>
      <c r="C80" s="4">
        <v>54</v>
      </c>
      <c r="D80" s="4">
        <v>117</v>
      </c>
      <c r="E80" s="5">
        <f t="shared" si="4"/>
        <v>827</v>
      </c>
      <c r="F80" s="42"/>
    </row>
    <row r="81" spans="1:6" x14ac:dyDescent="0.3">
      <c r="A81" s="6"/>
      <c r="B81" s="4">
        <v>12</v>
      </c>
      <c r="C81" s="4">
        <v>54</v>
      </c>
      <c r="D81" s="4">
        <v>161</v>
      </c>
      <c r="E81" s="5">
        <f t="shared" si="4"/>
        <v>666</v>
      </c>
      <c r="F81" s="42"/>
    </row>
    <row r="82" spans="1:6" x14ac:dyDescent="0.3">
      <c r="A82" s="6"/>
      <c r="B82" s="4">
        <v>13</v>
      </c>
      <c r="C82" s="4">
        <v>54</v>
      </c>
      <c r="D82" s="4">
        <v>94</v>
      </c>
      <c r="E82" s="5">
        <f t="shared" si="4"/>
        <v>572</v>
      </c>
      <c r="F82" s="42"/>
    </row>
    <row r="83" spans="1:6" x14ac:dyDescent="0.3">
      <c r="A83" s="6"/>
      <c r="B83" s="4">
        <v>14</v>
      </c>
      <c r="C83" s="4">
        <v>54</v>
      </c>
      <c r="D83" s="4">
        <v>52</v>
      </c>
      <c r="E83" s="5">
        <f t="shared" si="4"/>
        <v>520</v>
      </c>
      <c r="F83" s="42"/>
    </row>
    <row r="84" spans="1:6" x14ac:dyDescent="0.3">
      <c r="A84" s="6"/>
      <c r="B84" s="4">
        <v>15</v>
      </c>
      <c r="C84" s="4">
        <v>54</v>
      </c>
      <c r="D84" s="4">
        <v>98</v>
      </c>
      <c r="E84" s="5">
        <f t="shared" si="4"/>
        <v>422</v>
      </c>
      <c r="F84" s="42"/>
    </row>
    <row r="85" spans="1:6" x14ac:dyDescent="0.3">
      <c r="A85" s="6"/>
      <c r="B85" s="4"/>
      <c r="C85" s="4"/>
      <c r="D85" s="4"/>
    </row>
    <row r="86" spans="1:6" x14ac:dyDescent="0.3">
      <c r="A86" s="6"/>
      <c r="B86" s="4"/>
      <c r="C86" s="4"/>
      <c r="D86" s="4"/>
    </row>
    <row r="87" spans="1:6" x14ac:dyDescent="0.3">
      <c r="A87" s="3">
        <v>6</v>
      </c>
      <c r="B87" s="4">
        <v>1</v>
      </c>
      <c r="C87" s="4">
        <v>60</v>
      </c>
      <c r="D87" s="4">
        <v>94</v>
      </c>
      <c r="E87" s="5">
        <f>MAX(0,2000-D87)</f>
        <v>1906</v>
      </c>
      <c r="F87" s="42">
        <f>AVERAGE(D87:D93)</f>
        <v>114.14285714285714</v>
      </c>
    </row>
    <row r="88" spans="1:6" x14ac:dyDescent="0.3">
      <c r="A88" s="6"/>
      <c r="B88" s="4">
        <v>2</v>
      </c>
      <c r="C88" s="4">
        <v>60</v>
      </c>
      <c r="D88" s="4">
        <v>85</v>
      </c>
      <c r="E88" s="5">
        <f>MAX(0,E87-D88)</f>
        <v>1821</v>
      </c>
      <c r="F88" s="42"/>
    </row>
    <row r="89" spans="1:6" x14ac:dyDescent="0.3">
      <c r="A89" s="6"/>
      <c r="B89" s="4">
        <v>3</v>
      </c>
      <c r="C89" s="4">
        <v>60</v>
      </c>
      <c r="D89" s="4">
        <v>170</v>
      </c>
      <c r="E89" s="5">
        <f t="shared" ref="E89:E101" si="5">MAX(0,E88-D89)</f>
        <v>1651</v>
      </c>
      <c r="F89" s="42"/>
    </row>
    <row r="90" spans="1:6" x14ac:dyDescent="0.3">
      <c r="A90" s="6"/>
      <c r="B90" s="4">
        <v>4</v>
      </c>
      <c r="C90" s="4">
        <v>60</v>
      </c>
      <c r="D90" s="4">
        <v>155</v>
      </c>
      <c r="E90" s="5">
        <f t="shared" si="5"/>
        <v>1496</v>
      </c>
      <c r="F90" s="42"/>
    </row>
    <row r="91" spans="1:6" x14ac:dyDescent="0.3">
      <c r="A91" s="6"/>
      <c r="B91" s="4">
        <v>5</v>
      </c>
      <c r="C91" s="4">
        <v>60</v>
      </c>
      <c r="D91" s="4">
        <v>126</v>
      </c>
      <c r="E91" s="5">
        <f t="shared" si="5"/>
        <v>1370</v>
      </c>
      <c r="F91" s="42"/>
    </row>
    <row r="92" spans="1:6" x14ac:dyDescent="0.3">
      <c r="A92" s="6"/>
      <c r="B92" s="4">
        <v>6</v>
      </c>
      <c r="C92" s="4">
        <v>60</v>
      </c>
      <c r="D92" s="4">
        <v>64</v>
      </c>
      <c r="E92" s="5">
        <f t="shared" si="5"/>
        <v>1306</v>
      </c>
      <c r="F92" s="42"/>
    </row>
    <row r="93" spans="1:6" x14ac:dyDescent="0.3">
      <c r="A93" s="6"/>
      <c r="B93" s="4">
        <v>7</v>
      </c>
      <c r="C93" s="4">
        <v>60</v>
      </c>
      <c r="D93" s="4">
        <v>105</v>
      </c>
      <c r="E93" s="5">
        <f t="shared" si="5"/>
        <v>1201</v>
      </c>
      <c r="F93" s="42"/>
    </row>
    <row r="94" spans="1:6" x14ac:dyDescent="0.3">
      <c r="A94" s="6"/>
      <c r="B94" s="4">
        <v>8</v>
      </c>
      <c r="C94" s="4">
        <v>48</v>
      </c>
      <c r="D94" s="4">
        <v>229</v>
      </c>
      <c r="E94" s="5">
        <f t="shared" si="5"/>
        <v>972</v>
      </c>
      <c r="F94" s="42">
        <f>AVERAGE(D94:D98)</f>
        <v>209.4</v>
      </c>
    </row>
    <row r="95" spans="1:6" x14ac:dyDescent="0.3">
      <c r="A95" s="6"/>
      <c r="B95" s="4">
        <v>9</v>
      </c>
      <c r="C95" s="4">
        <v>48</v>
      </c>
      <c r="D95" s="4">
        <v>253</v>
      </c>
      <c r="E95" s="5">
        <f t="shared" si="5"/>
        <v>719</v>
      </c>
      <c r="F95" s="42"/>
    </row>
    <row r="96" spans="1:6" x14ac:dyDescent="0.3">
      <c r="A96" s="6"/>
      <c r="B96" s="4">
        <v>10</v>
      </c>
      <c r="C96" s="4">
        <v>48</v>
      </c>
      <c r="D96" s="4">
        <v>179</v>
      </c>
      <c r="E96" s="5">
        <f t="shared" si="5"/>
        <v>540</v>
      </c>
      <c r="F96" s="42"/>
    </row>
    <row r="97" spans="1:6" x14ac:dyDescent="0.3">
      <c r="A97" s="6"/>
      <c r="B97" s="4">
        <v>11</v>
      </c>
      <c r="C97" s="4">
        <v>48</v>
      </c>
      <c r="D97" s="4">
        <v>163</v>
      </c>
      <c r="E97" s="5">
        <f t="shared" si="5"/>
        <v>377</v>
      </c>
      <c r="F97" s="42"/>
    </row>
    <row r="98" spans="1:6" x14ac:dyDescent="0.3">
      <c r="A98" s="6"/>
      <c r="B98" s="4">
        <v>12</v>
      </c>
      <c r="C98" s="4">
        <v>48</v>
      </c>
      <c r="D98" s="4">
        <v>223</v>
      </c>
      <c r="E98" s="5">
        <f t="shared" si="5"/>
        <v>154</v>
      </c>
      <c r="F98" s="42"/>
    </row>
    <row r="99" spans="1:6" x14ac:dyDescent="0.3">
      <c r="A99" s="6"/>
      <c r="B99" s="4">
        <v>13</v>
      </c>
      <c r="C99" s="4">
        <v>48</v>
      </c>
      <c r="D99" s="4">
        <v>154</v>
      </c>
      <c r="E99" s="5">
        <f t="shared" si="5"/>
        <v>0</v>
      </c>
    </row>
    <row r="100" spans="1:6" x14ac:dyDescent="0.3">
      <c r="A100" s="6"/>
      <c r="B100" s="4">
        <v>14</v>
      </c>
      <c r="C100" s="4">
        <v>48</v>
      </c>
      <c r="D100" s="4">
        <v>0</v>
      </c>
      <c r="E100" s="5">
        <f t="shared" si="5"/>
        <v>0</v>
      </c>
    </row>
    <row r="101" spans="1:6" x14ac:dyDescent="0.3">
      <c r="A101" s="6"/>
      <c r="B101" s="4">
        <v>15</v>
      </c>
      <c r="C101" s="4">
        <v>48</v>
      </c>
      <c r="D101" s="4">
        <v>0</v>
      </c>
      <c r="E101" s="5">
        <f t="shared" si="5"/>
        <v>0</v>
      </c>
    </row>
    <row r="102" spans="1:6" x14ac:dyDescent="0.3">
      <c r="A102" s="6"/>
      <c r="B102" s="4"/>
      <c r="C102" s="4"/>
      <c r="D102" s="4"/>
    </row>
    <row r="103" spans="1:6" x14ac:dyDescent="0.3">
      <c r="A103" s="6"/>
      <c r="B103" s="4"/>
      <c r="C103" s="4"/>
      <c r="D103" s="4"/>
    </row>
    <row r="104" spans="1:6" x14ac:dyDescent="0.3">
      <c r="A104" s="3">
        <v>7</v>
      </c>
      <c r="B104" s="4">
        <v>1</v>
      </c>
      <c r="C104" s="4">
        <v>60</v>
      </c>
      <c r="D104" s="4">
        <v>48</v>
      </c>
      <c r="E104" s="5">
        <f>MAX(0,2000-D104)</f>
        <v>1952</v>
      </c>
      <c r="F104" s="42">
        <f>AVERAGE(D104:D110)</f>
        <v>67.428571428571431</v>
      </c>
    </row>
    <row r="105" spans="1:6" x14ac:dyDescent="0.3">
      <c r="A105" s="6"/>
      <c r="B105" s="4">
        <v>2</v>
      </c>
      <c r="C105" s="4">
        <v>60</v>
      </c>
      <c r="D105" s="4">
        <v>74</v>
      </c>
      <c r="E105" s="5">
        <f>MAX(0,E104-D105)</f>
        <v>1878</v>
      </c>
      <c r="F105" s="42"/>
    </row>
    <row r="106" spans="1:6" x14ac:dyDescent="0.3">
      <c r="A106" s="6"/>
      <c r="B106" s="4">
        <v>3</v>
      </c>
      <c r="C106" s="4">
        <v>60</v>
      </c>
      <c r="D106" s="4">
        <v>81</v>
      </c>
      <c r="E106" s="5">
        <f t="shared" ref="E106:E118" si="6">MAX(0,E105-D106)</f>
        <v>1797</v>
      </c>
      <c r="F106" s="42"/>
    </row>
    <row r="107" spans="1:6" x14ac:dyDescent="0.3">
      <c r="A107" s="6"/>
      <c r="B107" s="4">
        <v>4</v>
      </c>
      <c r="C107" s="4">
        <v>60</v>
      </c>
      <c r="D107" s="4">
        <v>82</v>
      </c>
      <c r="E107" s="5">
        <f t="shared" si="6"/>
        <v>1715</v>
      </c>
      <c r="F107" s="42"/>
    </row>
    <row r="108" spans="1:6" x14ac:dyDescent="0.3">
      <c r="A108" s="6"/>
      <c r="B108" s="4">
        <v>5</v>
      </c>
      <c r="C108" s="4">
        <v>60</v>
      </c>
      <c r="D108" s="4">
        <v>79</v>
      </c>
      <c r="E108" s="5">
        <f t="shared" si="6"/>
        <v>1636</v>
      </c>
      <c r="F108" s="42"/>
    </row>
    <row r="109" spans="1:6" x14ac:dyDescent="0.3">
      <c r="A109" s="6"/>
      <c r="B109" s="4">
        <v>6</v>
      </c>
      <c r="C109" s="4">
        <v>60</v>
      </c>
      <c r="D109" s="4">
        <v>43</v>
      </c>
      <c r="E109" s="5">
        <f t="shared" si="6"/>
        <v>1593</v>
      </c>
      <c r="F109" s="42"/>
    </row>
    <row r="110" spans="1:6" x14ac:dyDescent="0.3">
      <c r="A110" s="6"/>
      <c r="B110" s="4">
        <v>7</v>
      </c>
      <c r="C110" s="4">
        <v>60</v>
      </c>
      <c r="D110" s="4">
        <v>65</v>
      </c>
      <c r="E110" s="5">
        <f t="shared" si="6"/>
        <v>1528</v>
      </c>
      <c r="F110" s="42"/>
    </row>
    <row r="111" spans="1:6" x14ac:dyDescent="0.3">
      <c r="A111" s="6"/>
      <c r="B111" s="4">
        <v>8</v>
      </c>
      <c r="C111" s="4">
        <v>48</v>
      </c>
      <c r="D111" s="4">
        <v>92</v>
      </c>
      <c r="E111" s="5">
        <f t="shared" si="6"/>
        <v>1436</v>
      </c>
      <c r="F111" s="42">
        <f>AVERAGE(D111:D118)</f>
        <v>119.625</v>
      </c>
    </row>
    <row r="112" spans="1:6" x14ac:dyDescent="0.3">
      <c r="A112" s="6"/>
      <c r="B112" s="4">
        <v>9</v>
      </c>
      <c r="C112" s="4">
        <v>48</v>
      </c>
      <c r="D112" s="4">
        <v>124</v>
      </c>
      <c r="E112" s="5">
        <f t="shared" si="6"/>
        <v>1312</v>
      </c>
      <c r="F112" s="42"/>
    </row>
    <row r="113" spans="1:6" x14ac:dyDescent="0.3">
      <c r="A113" s="6"/>
      <c r="B113" s="4">
        <v>10</v>
      </c>
      <c r="C113" s="4">
        <v>48</v>
      </c>
      <c r="D113" s="4">
        <v>92</v>
      </c>
      <c r="E113" s="5">
        <f t="shared" si="6"/>
        <v>1220</v>
      </c>
      <c r="F113" s="42"/>
    </row>
    <row r="114" spans="1:6" x14ac:dyDescent="0.3">
      <c r="A114" s="6"/>
      <c r="B114" s="4">
        <v>11</v>
      </c>
      <c r="C114" s="4">
        <v>48</v>
      </c>
      <c r="D114" s="4">
        <v>142</v>
      </c>
      <c r="E114" s="5">
        <f t="shared" si="6"/>
        <v>1078</v>
      </c>
      <c r="F114" s="42"/>
    </row>
    <row r="115" spans="1:6" x14ac:dyDescent="0.3">
      <c r="A115" s="6"/>
      <c r="B115" s="4">
        <v>12</v>
      </c>
      <c r="C115" s="4">
        <v>48</v>
      </c>
      <c r="D115" s="4">
        <v>91</v>
      </c>
      <c r="E115" s="5">
        <f t="shared" si="6"/>
        <v>987</v>
      </c>
      <c r="F115" s="42"/>
    </row>
    <row r="116" spans="1:6" x14ac:dyDescent="0.3">
      <c r="A116" s="6"/>
      <c r="B116" s="4">
        <v>13</v>
      </c>
      <c r="C116" s="4">
        <v>48</v>
      </c>
      <c r="D116" s="4">
        <v>146</v>
      </c>
      <c r="E116" s="5">
        <f t="shared" si="6"/>
        <v>841</v>
      </c>
      <c r="F116" s="42"/>
    </row>
    <row r="117" spans="1:6" x14ac:dyDescent="0.3">
      <c r="A117" s="6"/>
      <c r="B117" s="4">
        <v>14</v>
      </c>
      <c r="C117" s="4">
        <v>48</v>
      </c>
      <c r="D117" s="4">
        <v>110</v>
      </c>
      <c r="E117" s="5">
        <f t="shared" si="6"/>
        <v>731</v>
      </c>
      <c r="F117" s="42"/>
    </row>
    <row r="118" spans="1:6" x14ac:dyDescent="0.3">
      <c r="A118" s="6"/>
      <c r="B118" s="4">
        <v>15</v>
      </c>
      <c r="C118" s="4">
        <v>48</v>
      </c>
      <c r="D118" s="4">
        <v>160</v>
      </c>
      <c r="E118" s="5">
        <f t="shared" si="6"/>
        <v>571</v>
      </c>
      <c r="F118" s="42"/>
    </row>
    <row r="119" spans="1:6" x14ac:dyDescent="0.3">
      <c r="A119" s="6"/>
      <c r="B119" s="4"/>
      <c r="C119" s="4"/>
      <c r="D119" s="4"/>
    </row>
    <row r="120" spans="1:6" x14ac:dyDescent="0.3">
      <c r="A120" s="6"/>
      <c r="B120" s="4"/>
      <c r="C120" s="4"/>
      <c r="D120" s="4"/>
    </row>
    <row r="121" spans="1:6" x14ac:dyDescent="0.3">
      <c r="A121" s="3">
        <v>8</v>
      </c>
      <c r="B121" s="4">
        <v>1</v>
      </c>
      <c r="C121" s="4">
        <v>60</v>
      </c>
      <c r="D121" s="4">
        <v>67</v>
      </c>
      <c r="E121" s="5">
        <f>MAX(0,2000-D121)</f>
        <v>1933</v>
      </c>
      <c r="F121" s="42">
        <f>AVERAGE(D121:D127)</f>
        <v>53</v>
      </c>
    </row>
    <row r="122" spans="1:6" x14ac:dyDescent="0.3">
      <c r="A122" s="6"/>
      <c r="B122" s="4">
        <v>2</v>
      </c>
      <c r="C122" s="4">
        <v>60</v>
      </c>
      <c r="D122" s="4">
        <v>32</v>
      </c>
      <c r="E122" s="5">
        <f>MAX(0,E121-D122)</f>
        <v>1901</v>
      </c>
      <c r="F122" s="42"/>
    </row>
    <row r="123" spans="1:6" x14ac:dyDescent="0.3">
      <c r="A123" s="6"/>
      <c r="B123" s="4">
        <v>3</v>
      </c>
      <c r="C123" s="4">
        <v>60</v>
      </c>
      <c r="D123" s="4">
        <v>65</v>
      </c>
      <c r="E123" s="5">
        <f t="shared" ref="E123:E135" si="7">MAX(0,E122-D123)</f>
        <v>1836</v>
      </c>
      <c r="F123" s="42"/>
    </row>
    <row r="124" spans="1:6" x14ac:dyDescent="0.3">
      <c r="A124" s="6"/>
      <c r="B124" s="4">
        <v>4</v>
      </c>
      <c r="C124" s="4">
        <v>60</v>
      </c>
      <c r="D124" s="4">
        <v>51</v>
      </c>
      <c r="E124" s="5">
        <f t="shared" si="7"/>
        <v>1785</v>
      </c>
      <c r="F124" s="42"/>
    </row>
    <row r="125" spans="1:6" x14ac:dyDescent="0.3">
      <c r="A125" s="6"/>
      <c r="B125" s="4">
        <v>5</v>
      </c>
      <c r="C125" s="4">
        <v>60</v>
      </c>
      <c r="D125" s="4">
        <v>45</v>
      </c>
      <c r="E125" s="5">
        <f t="shared" si="7"/>
        <v>1740</v>
      </c>
      <c r="F125" s="42"/>
    </row>
    <row r="126" spans="1:6" x14ac:dyDescent="0.3">
      <c r="A126" s="6"/>
      <c r="B126" s="4">
        <v>6</v>
      </c>
      <c r="C126" s="4">
        <v>60</v>
      </c>
      <c r="D126" s="4">
        <v>54</v>
      </c>
      <c r="E126" s="5">
        <f t="shared" si="7"/>
        <v>1686</v>
      </c>
      <c r="F126" s="42"/>
    </row>
    <row r="127" spans="1:6" x14ac:dyDescent="0.3">
      <c r="A127" s="6"/>
      <c r="B127" s="4">
        <v>7</v>
      </c>
      <c r="C127" s="4">
        <v>60</v>
      </c>
      <c r="D127" s="4">
        <v>57</v>
      </c>
      <c r="E127" s="5">
        <f t="shared" si="7"/>
        <v>1629</v>
      </c>
      <c r="F127" s="42"/>
    </row>
    <row r="128" spans="1:6" x14ac:dyDescent="0.3">
      <c r="A128" s="6"/>
      <c r="B128" s="4">
        <v>8</v>
      </c>
      <c r="C128" s="4">
        <v>48</v>
      </c>
      <c r="D128" s="4">
        <v>124</v>
      </c>
      <c r="E128" s="5">
        <f t="shared" si="7"/>
        <v>1505</v>
      </c>
      <c r="F128" s="42">
        <f>AVERAGE(D128:D135)</f>
        <v>96.75</v>
      </c>
    </row>
    <row r="129" spans="1:6" x14ac:dyDescent="0.3">
      <c r="A129" s="6"/>
      <c r="B129" s="4">
        <v>9</v>
      </c>
      <c r="C129" s="4">
        <v>48</v>
      </c>
      <c r="D129" s="4">
        <v>64</v>
      </c>
      <c r="E129" s="5">
        <f t="shared" si="7"/>
        <v>1441</v>
      </c>
      <c r="F129" s="42"/>
    </row>
    <row r="130" spans="1:6" x14ac:dyDescent="0.3">
      <c r="A130" s="6"/>
      <c r="B130" s="4">
        <v>10</v>
      </c>
      <c r="C130" s="4">
        <v>48</v>
      </c>
      <c r="D130" s="4">
        <v>101</v>
      </c>
      <c r="E130" s="5">
        <f t="shared" si="7"/>
        <v>1340</v>
      </c>
      <c r="F130" s="42"/>
    </row>
    <row r="131" spans="1:6" x14ac:dyDescent="0.3">
      <c r="A131" s="6"/>
      <c r="B131" s="4">
        <v>11</v>
      </c>
      <c r="C131" s="4">
        <v>48</v>
      </c>
      <c r="D131" s="4">
        <v>116</v>
      </c>
      <c r="E131" s="5">
        <f t="shared" si="7"/>
        <v>1224</v>
      </c>
      <c r="F131" s="42"/>
    </row>
    <row r="132" spans="1:6" x14ac:dyDescent="0.3">
      <c r="A132" s="6"/>
      <c r="B132" s="4">
        <v>12</v>
      </c>
      <c r="C132" s="4">
        <v>48</v>
      </c>
      <c r="D132" s="4">
        <v>79</v>
      </c>
      <c r="E132" s="5">
        <f t="shared" si="7"/>
        <v>1145</v>
      </c>
      <c r="F132" s="42"/>
    </row>
    <row r="133" spans="1:6" x14ac:dyDescent="0.3">
      <c r="A133" s="6"/>
      <c r="B133" s="4">
        <v>13</v>
      </c>
      <c r="C133" s="4">
        <v>48</v>
      </c>
      <c r="D133" s="4">
        <v>106</v>
      </c>
      <c r="E133" s="5">
        <f t="shared" si="7"/>
        <v>1039</v>
      </c>
      <c r="F133" s="42"/>
    </row>
    <row r="134" spans="1:6" x14ac:dyDescent="0.3">
      <c r="A134" s="6"/>
      <c r="B134" s="4">
        <v>14</v>
      </c>
      <c r="C134" s="4">
        <v>48</v>
      </c>
      <c r="D134" s="4">
        <v>84</v>
      </c>
      <c r="E134" s="5">
        <f t="shared" si="7"/>
        <v>955</v>
      </c>
      <c r="F134" s="42"/>
    </row>
    <row r="135" spans="1:6" x14ac:dyDescent="0.3">
      <c r="A135" s="6"/>
      <c r="B135" s="4">
        <v>15</v>
      </c>
      <c r="C135" s="4">
        <v>48</v>
      </c>
      <c r="D135" s="4">
        <v>100</v>
      </c>
      <c r="E135" s="5">
        <f t="shared" si="7"/>
        <v>855</v>
      </c>
      <c r="F135" s="42"/>
    </row>
    <row r="136" spans="1:6" x14ac:dyDescent="0.3">
      <c r="A136" s="6"/>
      <c r="B136" s="4"/>
      <c r="C136" s="4"/>
      <c r="D136" s="4"/>
    </row>
    <row r="137" spans="1:6" x14ac:dyDescent="0.3">
      <c r="A137" s="6"/>
      <c r="B137" s="4"/>
      <c r="C137" s="4"/>
      <c r="D137" s="4"/>
    </row>
    <row r="138" spans="1:6" x14ac:dyDescent="0.3">
      <c r="A138" s="3">
        <v>9</v>
      </c>
      <c r="B138" s="4">
        <v>1</v>
      </c>
      <c r="C138" s="4">
        <v>60</v>
      </c>
      <c r="D138" s="4">
        <v>93</v>
      </c>
      <c r="E138" s="5">
        <f>MAX(0,2000-D138)</f>
        <v>1907</v>
      </c>
      <c r="F138" s="42">
        <f>AVERAGE(D138:D144)</f>
        <v>73.714285714285708</v>
      </c>
    </row>
    <row r="139" spans="1:6" x14ac:dyDescent="0.3">
      <c r="A139" s="6"/>
      <c r="B139" s="4">
        <v>2</v>
      </c>
      <c r="C139" s="4">
        <v>60</v>
      </c>
      <c r="D139" s="4">
        <v>84</v>
      </c>
      <c r="E139" s="5">
        <f>MAX(0,E138-D139)</f>
        <v>1823</v>
      </c>
      <c r="F139" s="42"/>
    </row>
    <row r="140" spans="1:6" x14ac:dyDescent="0.3">
      <c r="A140" s="6"/>
      <c r="B140" s="4">
        <v>3</v>
      </c>
      <c r="C140" s="4">
        <v>60</v>
      </c>
      <c r="D140" s="4">
        <v>52</v>
      </c>
      <c r="E140" s="5">
        <f t="shared" ref="E140:E152" si="8">MAX(0,E139-D140)</f>
        <v>1771</v>
      </c>
      <c r="F140" s="42"/>
    </row>
    <row r="141" spans="1:6" x14ac:dyDescent="0.3">
      <c r="A141" s="6"/>
      <c r="B141" s="4">
        <v>4</v>
      </c>
      <c r="C141" s="4">
        <v>60</v>
      </c>
      <c r="D141" s="4">
        <v>60</v>
      </c>
      <c r="E141" s="5">
        <f t="shared" si="8"/>
        <v>1711</v>
      </c>
      <c r="F141" s="42"/>
    </row>
    <row r="142" spans="1:6" x14ac:dyDescent="0.3">
      <c r="A142" s="6"/>
      <c r="B142" s="4">
        <v>5</v>
      </c>
      <c r="C142" s="4">
        <v>60</v>
      </c>
      <c r="D142" s="4">
        <v>81</v>
      </c>
      <c r="E142" s="5">
        <f t="shared" si="8"/>
        <v>1630</v>
      </c>
      <c r="F142" s="42"/>
    </row>
    <row r="143" spans="1:6" x14ac:dyDescent="0.3">
      <c r="A143" s="6"/>
      <c r="B143" s="4">
        <v>6</v>
      </c>
      <c r="C143" s="4">
        <v>60</v>
      </c>
      <c r="D143" s="4">
        <v>74</v>
      </c>
      <c r="E143" s="5">
        <f t="shared" si="8"/>
        <v>1556</v>
      </c>
      <c r="F143" s="42"/>
    </row>
    <row r="144" spans="1:6" x14ac:dyDescent="0.3">
      <c r="A144" s="6"/>
      <c r="B144" s="4">
        <v>7</v>
      </c>
      <c r="C144" s="4">
        <v>60</v>
      </c>
      <c r="D144" s="4">
        <v>72</v>
      </c>
      <c r="E144" s="5">
        <f t="shared" si="8"/>
        <v>1484</v>
      </c>
      <c r="F144" s="42"/>
    </row>
    <row r="145" spans="1:6" x14ac:dyDescent="0.3">
      <c r="A145" s="6"/>
      <c r="B145" s="4">
        <v>8</v>
      </c>
      <c r="C145" s="4">
        <v>48</v>
      </c>
      <c r="D145" s="4">
        <v>118</v>
      </c>
      <c r="E145" s="5">
        <f t="shared" si="8"/>
        <v>1366</v>
      </c>
      <c r="F145" s="42">
        <f>AVERAGE(D145:D152)</f>
        <v>131.875</v>
      </c>
    </row>
    <row r="146" spans="1:6" x14ac:dyDescent="0.3">
      <c r="A146" s="6"/>
      <c r="B146" s="4">
        <v>9</v>
      </c>
      <c r="C146" s="4">
        <v>48</v>
      </c>
      <c r="D146" s="4">
        <v>136</v>
      </c>
      <c r="E146" s="5">
        <f t="shared" si="8"/>
        <v>1230</v>
      </c>
      <c r="F146" s="42"/>
    </row>
    <row r="147" spans="1:6" x14ac:dyDescent="0.3">
      <c r="A147" s="6"/>
      <c r="B147" s="4">
        <v>10</v>
      </c>
      <c r="C147" s="4">
        <v>48</v>
      </c>
      <c r="D147" s="4">
        <v>145</v>
      </c>
      <c r="E147" s="5">
        <f t="shared" si="8"/>
        <v>1085</v>
      </c>
      <c r="F147" s="42"/>
    </row>
    <row r="148" spans="1:6" x14ac:dyDescent="0.3">
      <c r="A148" s="6"/>
      <c r="B148" s="4">
        <v>11</v>
      </c>
      <c r="C148" s="4">
        <v>48</v>
      </c>
      <c r="D148" s="4">
        <v>148</v>
      </c>
      <c r="E148" s="5">
        <f t="shared" si="8"/>
        <v>937</v>
      </c>
      <c r="F148" s="42"/>
    </row>
    <row r="149" spans="1:6" x14ac:dyDescent="0.3">
      <c r="A149" s="6"/>
      <c r="B149" s="4">
        <v>12</v>
      </c>
      <c r="C149" s="4">
        <v>48</v>
      </c>
      <c r="D149" s="4">
        <v>182</v>
      </c>
      <c r="E149" s="5">
        <f t="shared" si="8"/>
        <v>755</v>
      </c>
      <c r="F149" s="42"/>
    </row>
    <row r="150" spans="1:6" x14ac:dyDescent="0.3">
      <c r="A150" s="6"/>
      <c r="B150" s="4">
        <v>13</v>
      </c>
      <c r="C150" s="4">
        <v>48</v>
      </c>
      <c r="D150" s="4">
        <v>100</v>
      </c>
      <c r="E150" s="5">
        <f t="shared" si="8"/>
        <v>655</v>
      </c>
      <c r="F150" s="42"/>
    </row>
    <row r="151" spans="1:6" x14ac:dyDescent="0.3">
      <c r="A151" s="6"/>
      <c r="B151" s="4">
        <v>14</v>
      </c>
      <c r="C151" s="4">
        <v>48</v>
      </c>
      <c r="D151" s="4">
        <v>93</v>
      </c>
      <c r="E151" s="5">
        <f t="shared" si="8"/>
        <v>562</v>
      </c>
      <c r="F151" s="42"/>
    </row>
    <row r="152" spans="1:6" x14ac:dyDescent="0.3">
      <c r="A152" s="6"/>
      <c r="B152" s="4">
        <v>15</v>
      </c>
      <c r="C152" s="4">
        <v>48</v>
      </c>
      <c r="D152" s="4">
        <v>133</v>
      </c>
      <c r="E152" s="5">
        <f t="shared" si="8"/>
        <v>429</v>
      </c>
      <c r="F152" s="42"/>
    </row>
    <row r="153" spans="1:6" x14ac:dyDescent="0.3">
      <c r="A153" s="6"/>
      <c r="B153" s="4"/>
      <c r="C153" s="4"/>
      <c r="D153" s="4"/>
    </row>
    <row r="154" spans="1:6" x14ac:dyDescent="0.3">
      <c r="A154" s="6"/>
      <c r="B154" s="4"/>
      <c r="C154" s="4"/>
      <c r="D154" s="4"/>
    </row>
    <row r="155" spans="1:6" x14ac:dyDescent="0.3">
      <c r="A155" s="3">
        <v>10</v>
      </c>
      <c r="B155" s="4">
        <v>1</v>
      </c>
      <c r="C155" s="4">
        <v>60</v>
      </c>
      <c r="D155" s="4">
        <v>65</v>
      </c>
      <c r="E155" s="5">
        <f>MAX(0,2000-D155)</f>
        <v>1935</v>
      </c>
      <c r="F155" s="42">
        <f>AVERAGE(D155:D161)</f>
        <v>67.285714285714292</v>
      </c>
    </row>
    <row r="156" spans="1:6" x14ac:dyDescent="0.3">
      <c r="A156" s="6"/>
      <c r="B156" s="4">
        <v>2</v>
      </c>
      <c r="C156" s="4">
        <v>60</v>
      </c>
      <c r="D156" s="4">
        <v>82</v>
      </c>
      <c r="E156" s="5">
        <f>MAX(0,E155-D156)</f>
        <v>1853</v>
      </c>
      <c r="F156" s="42"/>
    </row>
    <row r="157" spans="1:6" x14ac:dyDescent="0.3">
      <c r="A157" s="6"/>
      <c r="B157" s="4">
        <v>3</v>
      </c>
      <c r="C157" s="4">
        <v>60</v>
      </c>
      <c r="D157" s="4">
        <v>33</v>
      </c>
      <c r="E157" s="5">
        <f t="shared" ref="E157:E169" si="9">MAX(0,E156-D157)</f>
        <v>1820</v>
      </c>
      <c r="F157" s="42"/>
    </row>
    <row r="158" spans="1:6" x14ac:dyDescent="0.3">
      <c r="A158" s="6"/>
      <c r="B158" s="4">
        <v>4</v>
      </c>
      <c r="C158" s="4">
        <v>60</v>
      </c>
      <c r="D158" s="4">
        <v>81</v>
      </c>
      <c r="E158" s="5">
        <f t="shared" si="9"/>
        <v>1739</v>
      </c>
      <c r="F158" s="42"/>
    </row>
    <row r="159" spans="1:6" x14ac:dyDescent="0.3">
      <c r="A159" s="6"/>
      <c r="B159" s="4">
        <v>5</v>
      </c>
      <c r="C159" s="4">
        <v>60</v>
      </c>
      <c r="D159" s="4">
        <v>83</v>
      </c>
      <c r="E159" s="5">
        <f t="shared" si="9"/>
        <v>1656</v>
      </c>
      <c r="F159" s="42"/>
    </row>
    <row r="160" spans="1:6" x14ac:dyDescent="0.3">
      <c r="A160" s="6"/>
      <c r="B160" s="4">
        <v>6</v>
      </c>
      <c r="C160" s="4">
        <v>60</v>
      </c>
      <c r="D160" s="4">
        <v>48</v>
      </c>
      <c r="E160" s="5">
        <f t="shared" si="9"/>
        <v>1608</v>
      </c>
      <c r="F160" s="42"/>
    </row>
    <row r="161" spans="1:6" x14ac:dyDescent="0.3">
      <c r="A161" s="6"/>
      <c r="B161" s="4">
        <v>7</v>
      </c>
      <c r="C161" s="4">
        <v>60</v>
      </c>
      <c r="D161" s="4">
        <v>79</v>
      </c>
      <c r="E161" s="5">
        <f t="shared" si="9"/>
        <v>1529</v>
      </c>
      <c r="F161" s="42"/>
    </row>
    <row r="162" spans="1:6" x14ac:dyDescent="0.3">
      <c r="A162" s="6"/>
      <c r="B162" s="4">
        <v>8</v>
      </c>
      <c r="C162" s="4">
        <v>48</v>
      </c>
      <c r="D162" s="4">
        <v>120</v>
      </c>
      <c r="E162" s="5">
        <f t="shared" si="9"/>
        <v>1409</v>
      </c>
      <c r="F162" s="42">
        <f>AVERAGE(D162:D169)</f>
        <v>97.125</v>
      </c>
    </row>
    <row r="163" spans="1:6" x14ac:dyDescent="0.3">
      <c r="A163" s="6"/>
      <c r="B163" s="4">
        <v>9</v>
      </c>
      <c r="C163" s="4">
        <v>48</v>
      </c>
      <c r="D163" s="4">
        <v>115</v>
      </c>
      <c r="E163" s="5">
        <f t="shared" si="9"/>
        <v>1294</v>
      </c>
      <c r="F163" s="42"/>
    </row>
    <row r="164" spans="1:6" x14ac:dyDescent="0.3">
      <c r="A164" s="6"/>
      <c r="B164" s="4">
        <v>10</v>
      </c>
      <c r="C164" s="4">
        <v>48</v>
      </c>
      <c r="D164" s="4">
        <v>57</v>
      </c>
      <c r="E164" s="5">
        <f t="shared" si="9"/>
        <v>1237</v>
      </c>
      <c r="F164" s="42"/>
    </row>
    <row r="165" spans="1:6" x14ac:dyDescent="0.3">
      <c r="A165" s="6"/>
      <c r="B165" s="4">
        <v>11</v>
      </c>
      <c r="C165" s="4">
        <v>48</v>
      </c>
      <c r="D165" s="4">
        <v>95</v>
      </c>
      <c r="E165" s="5">
        <f t="shared" si="9"/>
        <v>1142</v>
      </c>
      <c r="F165" s="42"/>
    </row>
    <row r="166" spans="1:6" x14ac:dyDescent="0.3">
      <c r="A166" s="6"/>
      <c r="B166" s="4">
        <v>12</v>
      </c>
      <c r="C166" s="4">
        <v>48</v>
      </c>
      <c r="D166" s="4">
        <v>82</v>
      </c>
      <c r="E166" s="5">
        <f t="shared" si="9"/>
        <v>1060</v>
      </c>
      <c r="F166" s="42"/>
    </row>
    <row r="167" spans="1:6" x14ac:dyDescent="0.3">
      <c r="A167" s="6"/>
      <c r="B167" s="4">
        <v>13</v>
      </c>
      <c r="C167" s="4">
        <v>48</v>
      </c>
      <c r="D167" s="4">
        <v>168</v>
      </c>
      <c r="E167" s="5">
        <f t="shared" si="9"/>
        <v>892</v>
      </c>
      <c r="F167" s="42"/>
    </row>
    <row r="168" spans="1:6" x14ac:dyDescent="0.3">
      <c r="A168" s="6"/>
      <c r="B168" s="4">
        <v>14</v>
      </c>
      <c r="C168" s="4">
        <v>48</v>
      </c>
      <c r="D168" s="4">
        <v>33</v>
      </c>
      <c r="E168" s="5">
        <f t="shared" si="9"/>
        <v>859</v>
      </c>
      <c r="F168" s="42"/>
    </row>
    <row r="169" spans="1:6" x14ac:dyDescent="0.3">
      <c r="A169" s="6"/>
      <c r="B169" s="4">
        <v>15</v>
      </c>
      <c r="C169" s="4">
        <v>48</v>
      </c>
      <c r="D169" s="4">
        <v>107</v>
      </c>
      <c r="E169" s="5">
        <f t="shared" si="9"/>
        <v>752</v>
      </c>
      <c r="F169" s="42"/>
    </row>
    <row r="170" spans="1:6" x14ac:dyDescent="0.3">
      <c r="A170" s="6"/>
      <c r="B170" s="4"/>
      <c r="C170" s="4"/>
      <c r="D170" s="4"/>
    </row>
    <row r="171" spans="1:6" x14ac:dyDescent="0.3">
      <c r="A171" s="6"/>
      <c r="B171" s="4"/>
      <c r="C171" s="4"/>
      <c r="D171" s="4"/>
    </row>
    <row r="172" spans="1:6" x14ac:dyDescent="0.3">
      <c r="A172" s="3">
        <v>11</v>
      </c>
      <c r="B172" s="4">
        <v>1</v>
      </c>
      <c r="C172" s="4">
        <v>60</v>
      </c>
      <c r="D172" s="4">
        <v>40</v>
      </c>
      <c r="E172" s="5">
        <f>MAX(0,2000-D172)</f>
        <v>1960</v>
      </c>
      <c r="F172" s="42">
        <f>AVERAGE(D172:D180)</f>
        <v>100.44444444444444</v>
      </c>
    </row>
    <row r="173" spans="1:6" x14ac:dyDescent="0.3">
      <c r="A173" s="6"/>
      <c r="B173" s="4">
        <v>2</v>
      </c>
      <c r="C173" s="4">
        <v>60</v>
      </c>
      <c r="D173" s="4">
        <v>74</v>
      </c>
      <c r="E173" s="5">
        <f>MAX(0,E172-D173)</f>
        <v>1886</v>
      </c>
      <c r="F173" s="42"/>
    </row>
    <row r="174" spans="1:6" x14ac:dyDescent="0.3">
      <c r="A174" s="6"/>
      <c r="B174" s="4">
        <v>3</v>
      </c>
      <c r="C174" s="4">
        <v>60</v>
      </c>
      <c r="D174" s="4">
        <v>129</v>
      </c>
      <c r="E174" s="5">
        <f t="shared" ref="E174:E186" si="10">MAX(0,E173-D174)</f>
        <v>1757</v>
      </c>
      <c r="F174" s="42"/>
    </row>
    <row r="175" spans="1:6" x14ac:dyDescent="0.3">
      <c r="A175" s="6"/>
      <c r="B175" s="4">
        <v>4</v>
      </c>
      <c r="C175" s="4">
        <v>60</v>
      </c>
      <c r="D175" s="4">
        <v>102</v>
      </c>
      <c r="E175" s="5">
        <f t="shared" si="10"/>
        <v>1655</v>
      </c>
      <c r="F175" s="42"/>
    </row>
    <row r="176" spans="1:6" x14ac:dyDescent="0.3">
      <c r="A176" s="6"/>
      <c r="B176" s="4">
        <v>5</v>
      </c>
      <c r="C176" s="4">
        <v>60</v>
      </c>
      <c r="D176" s="4">
        <v>105</v>
      </c>
      <c r="E176" s="5">
        <f t="shared" si="10"/>
        <v>1550</v>
      </c>
      <c r="F176" s="42"/>
    </row>
    <row r="177" spans="1:6" x14ac:dyDescent="0.3">
      <c r="A177" s="6"/>
      <c r="B177" s="4">
        <v>6</v>
      </c>
      <c r="C177" s="4">
        <v>60</v>
      </c>
      <c r="D177" s="4">
        <v>96</v>
      </c>
      <c r="E177" s="5">
        <f t="shared" si="10"/>
        <v>1454</v>
      </c>
      <c r="F177" s="42"/>
    </row>
    <row r="178" spans="1:6" x14ac:dyDescent="0.3">
      <c r="A178" s="6"/>
      <c r="B178" s="4">
        <v>7</v>
      </c>
      <c r="C178" s="4">
        <v>60</v>
      </c>
      <c r="D178" s="4">
        <v>186</v>
      </c>
      <c r="E178" s="5">
        <f t="shared" si="10"/>
        <v>1268</v>
      </c>
      <c r="F178" s="42"/>
    </row>
    <row r="179" spans="1:6" x14ac:dyDescent="0.3">
      <c r="A179" s="6"/>
      <c r="B179" s="4">
        <v>8</v>
      </c>
      <c r="C179" s="4">
        <v>60</v>
      </c>
      <c r="D179" s="4">
        <v>17</v>
      </c>
      <c r="E179" s="5">
        <f t="shared" si="10"/>
        <v>1251</v>
      </c>
      <c r="F179" s="42"/>
    </row>
    <row r="180" spans="1:6" x14ac:dyDescent="0.3">
      <c r="A180" s="6"/>
      <c r="B180" s="4">
        <v>9</v>
      </c>
      <c r="C180" s="4">
        <v>60</v>
      </c>
      <c r="D180" s="4">
        <v>155</v>
      </c>
      <c r="E180" s="5">
        <f t="shared" si="10"/>
        <v>1096</v>
      </c>
      <c r="F180" s="42"/>
    </row>
    <row r="181" spans="1:6" x14ac:dyDescent="0.3">
      <c r="A181" s="6"/>
      <c r="B181" s="4">
        <v>10</v>
      </c>
      <c r="C181" s="4">
        <v>36</v>
      </c>
      <c r="D181" s="4">
        <v>413</v>
      </c>
      <c r="E181" s="5">
        <f t="shared" si="10"/>
        <v>683</v>
      </c>
      <c r="F181" s="42">
        <f>AVERAGE(D181:D184)</f>
        <v>264.25</v>
      </c>
    </row>
    <row r="182" spans="1:6" x14ac:dyDescent="0.3">
      <c r="A182" s="6"/>
      <c r="B182" s="4">
        <v>11</v>
      </c>
      <c r="C182" s="4">
        <v>36</v>
      </c>
      <c r="D182" s="4">
        <v>141</v>
      </c>
      <c r="E182" s="5">
        <f t="shared" si="10"/>
        <v>542</v>
      </c>
      <c r="F182" s="42"/>
    </row>
    <row r="183" spans="1:6" x14ac:dyDescent="0.3">
      <c r="A183" s="6"/>
      <c r="B183" s="4">
        <v>12</v>
      </c>
      <c r="C183" s="4">
        <v>36</v>
      </c>
      <c r="D183" s="4">
        <v>316</v>
      </c>
      <c r="E183" s="5">
        <f t="shared" si="10"/>
        <v>226</v>
      </c>
      <c r="F183" s="42"/>
    </row>
    <row r="184" spans="1:6" x14ac:dyDescent="0.3">
      <c r="A184" s="6"/>
      <c r="B184" s="4">
        <v>13</v>
      </c>
      <c r="C184" s="4">
        <v>36</v>
      </c>
      <c r="D184" s="4">
        <v>187</v>
      </c>
      <c r="E184" s="5">
        <f t="shared" si="10"/>
        <v>39</v>
      </c>
      <c r="F184" s="42"/>
    </row>
    <row r="185" spans="1:6" x14ac:dyDescent="0.3">
      <c r="A185" s="6"/>
      <c r="B185" s="4">
        <v>14</v>
      </c>
      <c r="C185" s="4">
        <v>36</v>
      </c>
      <c r="D185" s="4">
        <v>39</v>
      </c>
      <c r="E185" s="5">
        <f t="shared" si="10"/>
        <v>0</v>
      </c>
    </row>
    <row r="186" spans="1:6" x14ac:dyDescent="0.3">
      <c r="A186" s="6"/>
      <c r="B186" s="4">
        <v>15</v>
      </c>
      <c r="C186" s="4">
        <v>36</v>
      </c>
      <c r="D186" s="4">
        <v>0</v>
      </c>
      <c r="E186" s="5">
        <f t="shared" si="10"/>
        <v>0</v>
      </c>
    </row>
    <row r="187" spans="1:6" x14ac:dyDescent="0.3">
      <c r="A187" s="6"/>
      <c r="B187" s="4"/>
      <c r="C187" s="4"/>
      <c r="D187" s="4"/>
    </row>
    <row r="188" spans="1:6" x14ac:dyDescent="0.3">
      <c r="A188" s="6"/>
      <c r="B188" s="4"/>
      <c r="C188" s="4"/>
      <c r="D188" s="4"/>
    </row>
    <row r="189" spans="1:6" x14ac:dyDescent="0.3">
      <c r="A189" s="3">
        <v>12</v>
      </c>
      <c r="B189" s="4">
        <v>1</v>
      </c>
      <c r="C189" s="4">
        <v>60</v>
      </c>
      <c r="D189" s="4">
        <v>58</v>
      </c>
      <c r="E189" s="5">
        <f>MAX(0,2000-D189)</f>
        <v>1942</v>
      </c>
      <c r="F189" s="42">
        <f>AVERAGE(D189:D197)</f>
        <v>64.111111111111114</v>
      </c>
    </row>
    <row r="190" spans="1:6" x14ac:dyDescent="0.3">
      <c r="A190" s="6"/>
      <c r="B190" s="4">
        <v>2</v>
      </c>
      <c r="C190" s="4">
        <v>60</v>
      </c>
      <c r="D190" s="4">
        <v>65</v>
      </c>
      <c r="E190" s="5">
        <f>MAX(0,E189-D190)</f>
        <v>1877</v>
      </c>
      <c r="F190" s="42"/>
    </row>
    <row r="191" spans="1:6" x14ac:dyDescent="0.3">
      <c r="A191" s="6"/>
      <c r="B191" s="4">
        <v>3</v>
      </c>
      <c r="C191" s="4">
        <v>60</v>
      </c>
      <c r="D191" s="4">
        <v>77</v>
      </c>
      <c r="E191" s="5">
        <f t="shared" ref="E191:E203" si="11">MAX(0,E190-D191)</f>
        <v>1800</v>
      </c>
      <c r="F191" s="42"/>
    </row>
    <row r="192" spans="1:6" x14ac:dyDescent="0.3">
      <c r="A192" s="6"/>
      <c r="B192" s="4">
        <v>4</v>
      </c>
      <c r="C192" s="4">
        <v>60</v>
      </c>
      <c r="D192" s="4">
        <v>59</v>
      </c>
      <c r="E192" s="5">
        <f t="shared" si="11"/>
        <v>1741</v>
      </c>
      <c r="F192" s="42"/>
    </row>
    <row r="193" spans="1:6" x14ac:dyDescent="0.3">
      <c r="A193" s="6"/>
      <c r="B193" s="4">
        <v>5</v>
      </c>
      <c r="C193" s="4">
        <v>60</v>
      </c>
      <c r="D193" s="4">
        <v>64</v>
      </c>
      <c r="E193" s="5">
        <f t="shared" si="11"/>
        <v>1677</v>
      </c>
      <c r="F193" s="42"/>
    </row>
    <row r="194" spans="1:6" x14ac:dyDescent="0.3">
      <c r="A194" s="6"/>
      <c r="B194" s="4">
        <v>6</v>
      </c>
      <c r="C194" s="4">
        <v>60</v>
      </c>
      <c r="D194" s="4">
        <v>74</v>
      </c>
      <c r="E194" s="5">
        <f t="shared" si="11"/>
        <v>1603</v>
      </c>
      <c r="F194" s="42"/>
    </row>
    <row r="195" spans="1:6" x14ac:dyDescent="0.3">
      <c r="A195" s="6"/>
      <c r="B195" s="4">
        <v>7</v>
      </c>
      <c r="C195" s="4">
        <v>60</v>
      </c>
      <c r="D195" s="4">
        <v>82</v>
      </c>
      <c r="E195" s="5">
        <f t="shared" si="11"/>
        <v>1521</v>
      </c>
      <c r="F195" s="42"/>
    </row>
    <row r="196" spans="1:6" x14ac:dyDescent="0.3">
      <c r="A196" s="6"/>
      <c r="B196" s="4">
        <v>8</v>
      </c>
      <c r="C196" s="4">
        <v>60</v>
      </c>
      <c r="D196" s="4">
        <v>63</v>
      </c>
      <c r="E196" s="5">
        <f t="shared" si="11"/>
        <v>1458</v>
      </c>
      <c r="F196" s="42"/>
    </row>
    <row r="197" spans="1:6" x14ac:dyDescent="0.3">
      <c r="A197" s="6"/>
      <c r="B197" s="4">
        <v>9</v>
      </c>
      <c r="C197" s="4">
        <v>60</v>
      </c>
      <c r="D197" s="4">
        <v>35</v>
      </c>
      <c r="E197" s="5">
        <f t="shared" si="11"/>
        <v>1423</v>
      </c>
      <c r="F197" s="42"/>
    </row>
    <row r="198" spans="1:6" x14ac:dyDescent="0.3">
      <c r="A198" s="6"/>
      <c r="B198" s="4">
        <v>10</v>
      </c>
      <c r="C198" s="4">
        <v>36</v>
      </c>
      <c r="D198" s="4">
        <v>267</v>
      </c>
      <c r="E198" s="5">
        <f t="shared" si="11"/>
        <v>1156</v>
      </c>
      <c r="F198" s="42">
        <f>AVERAGE(D198:D203)</f>
        <v>188.5</v>
      </c>
    </row>
    <row r="199" spans="1:6" x14ac:dyDescent="0.3">
      <c r="A199" s="6"/>
      <c r="B199" s="4">
        <v>11</v>
      </c>
      <c r="C199" s="4">
        <v>36</v>
      </c>
      <c r="D199" s="4">
        <v>257</v>
      </c>
      <c r="E199" s="5">
        <f t="shared" si="11"/>
        <v>899</v>
      </c>
      <c r="F199" s="42"/>
    </row>
    <row r="200" spans="1:6" x14ac:dyDescent="0.3">
      <c r="A200" s="6"/>
      <c r="B200" s="4">
        <v>12</v>
      </c>
      <c r="C200" s="4">
        <v>36</v>
      </c>
      <c r="D200" s="4">
        <v>213</v>
      </c>
      <c r="E200" s="5">
        <f t="shared" si="11"/>
        <v>686</v>
      </c>
      <c r="F200" s="42"/>
    </row>
    <row r="201" spans="1:6" x14ac:dyDescent="0.3">
      <c r="A201" s="6"/>
      <c r="B201" s="4">
        <v>13</v>
      </c>
      <c r="C201" s="4">
        <v>36</v>
      </c>
      <c r="D201" s="4">
        <v>135</v>
      </c>
      <c r="E201" s="5">
        <f t="shared" si="11"/>
        <v>551</v>
      </c>
      <c r="F201" s="42"/>
    </row>
    <row r="202" spans="1:6" x14ac:dyDescent="0.3">
      <c r="A202" s="6"/>
      <c r="B202" s="4">
        <v>14</v>
      </c>
      <c r="C202" s="4">
        <v>36</v>
      </c>
      <c r="D202" s="4">
        <v>74</v>
      </c>
      <c r="E202" s="5">
        <f t="shared" si="11"/>
        <v>477</v>
      </c>
      <c r="F202" s="42"/>
    </row>
    <row r="203" spans="1:6" x14ac:dyDescent="0.3">
      <c r="A203" s="6"/>
      <c r="B203" s="4">
        <v>15</v>
      </c>
      <c r="C203" s="4">
        <v>36</v>
      </c>
      <c r="D203" s="4">
        <v>185</v>
      </c>
      <c r="E203" s="5">
        <f t="shared" si="11"/>
        <v>292</v>
      </c>
      <c r="F203" s="42"/>
    </row>
    <row r="204" spans="1:6" x14ac:dyDescent="0.3">
      <c r="A204" s="6"/>
      <c r="B204" s="4"/>
      <c r="C204" s="4"/>
      <c r="D204" s="4"/>
    </row>
    <row r="205" spans="1:6" x14ac:dyDescent="0.3">
      <c r="A205" s="6"/>
      <c r="B205" s="4"/>
      <c r="C205" s="4"/>
      <c r="D205" s="4"/>
    </row>
    <row r="206" spans="1:6" x14ac:dyDescent="0.3">
      <c r="A206" s="3">
        <v>13</v>
      </c>
      <c r="B206" s="4">
        <v>1</v>
      </c>
      <c r="C206" s="4">
        <v>60</v>
      </c>
      <c r="D206" s="4">
        <v>44</v>
      </c>
      <c r="E206" s="5">
        <f>MAX(0,2000-D206)</f>
        <v>1956</v>
      </c>
      <c r="F206" s="42">
        <f>AVERAGE(D206:D214)</f>
        <v>65.555555555555557</v>
      </c>
    </row>
    <row r="207" spans="1:6" x14ac:dyDescent="0.3">
      <c r="A207" s="6"/>
      <c r="B207" s="4">
        <v>2</v>
      </c>
      <c r="C207" s="4">
        <v>60</v>
      </c>
      <c r="D207" s="4">
        <v>69</v>
      </c>
      <c r="E207" s="5">
        <f>MAX(0,E206-D207)</f>
        <v>1887</v>
      </c>
      <c r="F207" s="42"/>
    </row>
    <row r="208" spans="1:6" x14ac:dyDescent="0.3">
      <c r="A208" s="6"/>
      <c r="B208" s="4">
        <v>3</v>
      </c>
      <c r="C208" s="4">
        <v>60</v>
      </c>
      <c r="D208" s="4">
        <v>31</v>
      </c>
      <c r="E208" s="5">
        <f t="shared" ref="E208:E220" si="12">MAX(0,E207-D208)</f>
        <v>1856</v>
      </c>
      <c r="F208" s="42"/>
    </row>
    <row r="209" spans="1:6" x14ac:dyDescent="0.3">
      <c r="A209" s="6"/>
      <c r="B209" s="4">
        <v>4</v>
      </c>
      <c r="C209" s="4">
        <v>60</v>
      </c>
      <c r="D209" s="4">
        <v>69</v>
      </c>
      <c r="E209" s="5">
        <f t="shared" si="12"/>
        <v>1787</v>
      </c>
      <c r="F209" s="42"/>
    </row>
    <row r="210" spans="1:6" x14ac:dyDescent="0.3">
      <c r="A210" s="6"/>
      <c r="B210" s="4">
        <v>5</v>
      </c>
      <c r="C210" s="4">
        <v>60</v>
      </c>
      <c r="D210" s="4">
        <v>69</v>
      </c>
      <c r="E210" s="5">
        <f t="shared" si="12"/>
        <v>1718</v>
      </c>
      <c r="F210" s="42"/>
    </row>
    <row r="211" spans="1:6" x14ac:dyDescent="0.3">
      <c r="A211" s="6"/>
      <c r="B211" s="4">
        <v>6</v>
      </c>
      <c r="C211" s="4">
        <v>60</v>
      </c>
      <c r="D211" s="4">
        <v>111</v>
      </c>
      <c r="E211" s="5">
        <f t="shared" si="12"/>
        <v>1607</v>
      </c>
      <c r="F211" s="42"/>
    </row>
    <row r="212" spans="1:6" x14ac:dyDescent="0.3">
      <c r="A212" s="6"/>
      <c r="B212" s="4">
        <v>7</v>
      </c>
      <c r="C212" s="4">
        <v>60</v>
      </c>
      <c r="D212" s="4">
        <v>58</v>
      </c>
      <c r="E212" s="5">
        <f t="shared" si="12"/>
        <v>1549</v>
      </c>
      <c r="F212" s="42"/>
    </row>
    <row r="213" spans="1:6" x14ac:dyDescent="0.3">
      <c r="A213" s="6"/>
      <c r="B213" s="4">
        <v>8</v>
      </c>
      <c r="C213" s="4">
        <v>60</v>
      </c>
      <c r="D213" s="4">
        <v>78</v>
      </c>
      <c r="E213" s="5">
        <f t="shared" si="12"/>
        <v>1471</v>
      </c>
      <c r="F213" s="42"/>
    </row>
    <row r="214" spans="1:6" x14ac:dyDescent="0.3">
      <c r="A214" s="6"/>
      <c r="B214" s="4">
        <v>9</v>
      </c>
      <c r="C214" s="4">
        <v>60</v>
      </c>
      <c r="D214" s="4">
        <v>61</v>
      </c>
      <c r="E214" s="5">
        <f t="shared" si="12"/>
        <v>1410</v>
      </c>
      <c r="F214" s="42"/>
    </row>
    <row r="215" spans="1:6" x14ac:dyDescent="0.3">
      <c r="A215" s="6"/>
      <c r="B215" s="4">
        <v>10</v>
      </c>
      <c r="C215" s="4">
        <v>36</v>
      </c>
      <c r="D215" s="4">
        <v>175</v>
      </c>
      <c r="E215" s="5">
        <f t="shared" si="12"/>
        <v>1235</v>
      </c>
      <c r="F215" s="42">
        <f>AVERAGE(D215:D220)</f>
        <v>196.66666666666666</v>
      </c>
    </row>
    <row r="216" spans="1:6" x14ac:dyDescent="0.3">
      <c r="A216" s="6"/>
      <c r="B216" s="4">
        <v>11</v>
      </c>
      <c r="C216" s="4">
        <v>36</v>
      </c>
      <c r="D216" s="4">
        <v>120</v>
      </c>
      <c r="E216" s="5">
        <f t="shared" si="12"/>
        <v>1115</v>
      </c>
      <c r="F216" s="42"/>
    </row>
    <row r="217" spans="1:6" x14ac:dyDescent="0.3">
      <c r="A217" s="6"/>
      <c r="B217" s="4">
        <v>12</v>
      </c>
      <c r="C217" s="4">
        <v>36</v>
      </c>
      <c r="D217" s="4">
        <v>247</v>
      </c>
      <c r="E217" s="5">
        <f t="shared" si="12"/>
        <v>868</v>
      </c>
      <c r="F217" s="42"/>
    </row>
    <row r="218" spans="1:6" x14ac:dyDescent="0.3">
      <c r="A218" s="6"/>
      <c r="B218" s="4">
        <v>13</v>
      </c>
      <c r="C218" s="4">
        <v>36</v>
      </c>
      <c r="D218" s="4">
        <v>168</v>
      </c>
      <c r="E218" s="5">
        <f t="shared" si="12"/>
        <v>700</v>
      </c>
      <c r="F218" s="42"/>
    </row>
    <row r="219" spans="1:6" x14ac:dyDescent="0.3">
      <c r="A219" s="6"/>
      <c r="B219" s="4">
        <v>14</v>
      </c>
      <c r="C219" s="4">
        <v>36</v>
      </c>
      <c r="D219" s="4">
        <v>209</v>
      </c>
      <c r="E219" s="5">
        <f t="shared" si="12"/>
        <v>491</v>
      </c>
      <c r="F219" s="42"/>
    </row>
    <row r="220" spans="1:6" x14ac:dyDescent="0.3">
      <c r="A220" s="6"/>
      <c r="B220" s="4">
        <v>15</v>
      </c>
      <c r="C220" s="4">
        <v>36</v>
      </c>
      <c r="D220" s="4">
        <v>261</v>
      </c>
      <c r="E220" s="5">
        <f t="shared" si="12"/>
        <v>230</v>
      </c>
      <c r="F220" s="42"/>
    </row>
    <row r="221" spans="1:6" x14ac:dyDescent="0.3">
      <c r="A221" s="6"/>
      <c r="B221" s="4"/>
      <c r="C221" s="4"/>
      <c r="D221" s="4"/>
    </row>
    <row r="222" spans="1:6" x14ac:dyDescent="0.3">
      <c r="A222" s="6"/>
      <c r="B222" s="4"/>
      <c r="C222" s="4"/>
      <c r="D222" s="4"/>
    </row>
    <row r="223" spans="1:6" x14ac:dyDescent="0.3">
      <c r="A223" s="3">
        <v>14</v>
      </c>
      <c r="B223" s="4">
        <v>1</v>
      </c>
      <c r="C223" s="4">
        <v>60</v>
      </c>
      <c r="D223" s="4">
        <v>74</v>
      </c>
      <c r="E223" s="5">
        <f>MAX(0,2000-D223)</f>
        <v>1926</v>
      </c>
      <c r="F223" s="42">
        <f>AVERAGE(D223:D231)</f>
        <v>61.444444444444443</v>
      </c>
    </row>
    <row r="224" spans="1:6" x14ac:dyDescent="0.3">
      <c r="A224" s="6"/>
      <c r="B224" s="4">
        <v>2</v>
      </c>
      <c r="C224" s="4">
        <v>60</v>
      </c>
      <c r="D224" s="4">
        <v>69</v>
      </c>
      <c r="E224" s="5">
        <f>MAX(0,E223-D224)</f>
        <v>1857</v>
      </c>
      <c r="F224" s="42"/>
    </row>
    <row r="225" spans="1:6" x14ac:dyDescent="0.3">
      <c r="A225" s="6"/>
      <c r="B225" s="4">
        <v>3</v>
      </c>
      <c r="C225" s="4">
        <v>60</v>
      </c>
      <c r="D225" s="4">
        <v>98</v>
      </c>
      <c r="E225" s="5">
        <f t="shared" ref="E225:E237" si="13">MAX(0,E224-D225)</f>
        <v>1759</v>
      </c>
      <c r="F225" s="42"/>
    </row>
    <row r="226" spans="1:6" x14ac:dyDescent="0.3">
      <c r="A226" s="6"/>
      <c r="B226" s="4">
        <v>4</v>
      </c>
      <c r="C226" s="4">
        <v>60</v>
      </c>
      <c r="D226" s="4">
        <v>51</v>
      </c>
      <c r="E226" s="5">
        <f t="shared" si="13"/>
        <v>1708</v>
      </c>
      <c r="F226" s="42"/>
    </row>
    <row r="227" spans="1:6" x14ac:dyDescent="0.3">
      <c r="A227" s="6"/>
      <c r="B227" s="4">
        <v>5</v>
      </c>
      <c r="C227" s="4">
        <v>60</v>
      </c>
      <c r="D227" s="4">
        <v>66</v>
      </c>
      <c r="E227" s="5">
        <f t="shared" si="13"/>
        <v>1642</v>
      </c>
      <c r="F227" s="42"/>
    </row>
    <row r="228" spans="1:6" x14ac:dyDescent="0.3">
      <c r="A228" s="6"/>
      <c r="B228" s="4">
        <v>6</v>
      </c>
      <c r="C228" s="4">
        <v>60</v>
      </c>
      <c r="D228" s="4">
        <v>70</v>
      </c>
      <c r="E228" s="5">
        <f t="shared" si="13"/>
        <v>1572</v>
      </c>
      <c r="F228" s="42"/>
    </row>
    <row r="229" spans="1:6" x14ac:dyDescent="0.3">
      <c r="A229" s="6"/>
      <c r="B229" s="4">
        <v>7</v>
      </c>
      <c r="C229" s="4">
        <v>60</v>
      </c>
      <c r="D229" s="4">
        <v>34</v>
      </c>
      <c r="E229" s="5">
        <f t="shared" si="13"/>
        <v>1538</v>
      </c>
      <c r="F229" s="42"/>
    </row>
    <row r="230" spans="1:6" x14ac:dyDescent="0.3">
      <c r="A230" s="6"/>
      <c r="B230" s="4">
        <v>8</v>
      </c>
      <c r="C230" s="4">
        <v>60</v>
      </c>
      <c r="D230" s="4">
        <v>45</v>
      </c>
      <c r="E230" s="5">
        <f t="shared" si="13"/>
        <v>1493</v>
      </c>
      <c r="F230" s="42"/>
    </row>
    <row r="231" spans="1:6" x14ac:dyDescent="0.3">
      <c r="A231" s="6"/>
      <c r="B231" s="4">
        <v>9</v>
      </c>
      <c r="C231" s="4">
        <v>60</v>
      </c>
      <c r="D231" s="4">
        <v>46</v>
      </c>
      <c r="E231" s="5">
        <f t="shared" si="13"/>
        <v>1447</v>
      </c>
      <c r="F231" s="42"/>
    </row>
    <row r="232" spans="1:6" x14ac:dyDescent="0.3">
      <c r="A232" s="6"/>
      <c r="B232" s="4">
        <v>10</v>
      </c>
      <c r="C232" s="4">
        <v>36</v>
      </c>
      <c r="D232" s="4">
        <v>82</v>
      </c>
      <c r="E232" s="5">
        <f t="shared" si="13"/>
        <v>1365</v>
      </c>
      <c r="F232" s="42">
        <f>AVERAGE(D232:D237)</f>
        <v>164</v>
      </c>
    </row>
    <row r="233" spans="1:6" x14ac:dyDescent="0.3">
      <c r="A233" s="6"/>
      <c r="B233" s="4">
        <v>11</v>
      </c>
      <c r="C233" s="4">
        <v>36</v>
      </c>
      <c r="D233" s="4">
        <v>157</v>
      </c>
      <c r="E233" s="5">
        <f t="shared" si="13"/>
        <v>1208</v>
      </c>
      <c r="F233" s="42"/>
    </row>
    <row r="234" spans="1:6" x14ac:dyDescent="0.3">
      <c r="A234" s="6"/>
      <c r="B234" s="4">
        <v>12</v>
      </c>
      <c r="C234" s="4">
        <v>36</v>
      </c>
      <c r="D234" s="4">
        <v>219</v>
      </c>
      <c r="E234" s="5">
        <f t="shared" si="13"/>
        <v>989</v>
      </c>
      <c r="F234" s="42"/>
    </row>
    <row r="235" spans="1:6" x14ac:dyDescent="0.3">
      <c r="A235" s="6"/>
      <c r="B235" s="4">
        <v>13</v>
      </c>
      <c r="C235" s="4">
        <v>36</v>
      </c>
      <c r="D235" s="4">
        <v>261</v>
      </c>
      <c r="E235" s="5">
        <f t="shared" si="13"/>
        <v>728</v>
      </c>
      <c r="F235" s="42"/>
    </row>
    <row r="236" spans="1:6" x14ac:dyDescent="0.3">
      <c r="A236" s="6"/>
      <c r="B236" s="4">
        <v>14</v>
      </c>
      <c r="C236" s="4">
        <v>36</v>
      </c>
      <c r="D236" s="4">
        <v>89</v>
      </c>
      <c r="E236" s="5">
        <f t="shared" si="13"/>
        <v>639</v>
      </c>
      <c r="F236" s="42"/>
    </row>
    <row r="237" spans="1:6" x14ac:dyDescent="0.3">
      <c r="A237" s="6"/>
      <c r="B237" s="4">
        <v>15</v>
      </c>
      <c r="C237" s="4">
        <v>36</v>
      </c>
      <c r="D237" s="4">
        <v>176</v>
      </c>
      <c r="E237" s="5">
        <f t="shared" si="13"/>
        <v>463</v>
      </c>
      <c r="F237" s="42"/>
    </row>
    <row r="238" spans="1:6" x14ac:dyDescent="0.3">
      <c r="A238" s="6"/>
      <c r="B238" s="4"/>
      <c r="C238" s="4"/>
      <c r="D238" s="4"/>
    </row>
    <row r="239" spans="1:6" x14ac:dyDescent="0.3">
      <c r="A239" s="6"/>
      <c r="B239" s="4"/>
      <c r="C239" s="4"/>
      <c r="D239" s="4"/>
    </row>
    <row r="240" spans="1:6" x14ac:dyDescent="0.3">
      <c r="A240" s="3">
        <v>15</v>
      </c>
      <c r="B240" s="4">
        <v>1</v>
      </c>
      <c r="C240" s="4">
        <v>60</v>
      </c>
      <c r="D240" s="4">
        <v>80</v>
      </c>
      <c r="E240" s="5">
        <f>MAX(0,2000-D240)</f>
        <v>1920</v>
      </c>
      <c r="F240" s="42">
        <f>AVERAGE(D240:D248)</f>
        <v>62.333333333333336</v>
      </c>
    </row>
    <row r="241" spans="1:6" x14ac:dyDescent="0.3">
      <c r="A241" s="6"/>
      <c r="B241" s="4">
        <v>2</v>
      </c>
      <c r="C241" s="4">
        <v>60</v>
      </c>
      <c r="D241" s="4">
        <v>45</v>
      </c>
      <c r="E241" s="5">
        <f>MAX(0,E240-D241)</f>
        <v>1875</v>
      </c>
      <c r="F241" s="42"/>
    </row>
    <row r="242" spans="1:6" x14ac:dyDescent="0.3">
      <c r="A242" s="6"/>
      <c r="B242" s="4">
        <v>3</v>
      </c>
      <c r="C242" s="4">
        <v>60</v>
      </c>
      <c r="D242" s="4">
        <v>39</v>
      </c>
      <c r="E242" s="5">
        <f t="shared" ref="E242:E254" si="14">MAX(0,E241-D242)</f>
        <v>1836</v>
      </c>
      <c r="F242" s="42"/>
    </row>
    <row r="243" spans="1:6" x14ac:dyDescent="0.3">
      <c r="A243" s="6"/>
      <c r="B243" s="4">
        <v>4</v>
      </c>
      <c r="C243" s="4">
        <v>60</v>
      </c>
      <c r="D243" s="4">
        <v>97</v>
      </c>
      <c r="E243" s="5">
        <f t="shared" si="14"/>
        <v>1739</v>
      </c>
      <c r="F243" s="42"/>
    </row>
    <row r="244" spans="1:6" x14ac:dyDescent="0.3">
      <c r="A244" s="6"/>
      <c r="B244" s="4">
        <v>5</v>
      </c>
      <c r="C244" s="4">
        <v>60</v>
      </c>
      <c r="D244" s="4">
        <v>60</v>
      </c>
      <c r="E244" s="5">
        <f t="shared" si="14"/>
        <v>1679</v>
      </c>
      <c r="F244" s="42"/>
    </row>
    <row r="245" spans="1:6" x14ac:dyDescent="0.3">
      <c r="A245" s="6"/>
      <c r="B245" s="4">
        <v>6</v>
      </c>
      <c r="C245" s="4">
        <v>60</v>
      </c>
      <c r="D245" s="4">
        <v>49</v>
      </c>
      <c r="E245" s="5">
        <f t="shared" si="14"/>
        <v>1630</v>
      </c>
      <c r="F245" s="42"/>
    </row>
    <row r="246" spans="1:6" x14ac:dyDescent="0.3">
      <c r="A246" s="6"/>
      <c r="B246" s="4">
        <v>7</v>
      </c>
      <c r="C246" s="4">
        <v>60</v>
      </c>
      <c r="D246" s="4">
        <v>77</v>
      </c>
      <c r="E246" s="5">
        <f t="shared" si="14"/>
        <v>1553</v>
      </c>
      <c r="F246" s="42"/>
    </row>
    <row r="247" spans="1:6" x14ac:dyDescent="0.3">
      <c r="A247" s="6"/>
      <c r="B247" s="4">
        <v>8</v>
      </c>
      <c r="C247" s="4">
        <v>60</v>
      </c>
      <c r="D247" s="4">
        <v>70</v>
      </c>
      <c r="E247" s="5">
        <f t="shared" si="14"/>
        <v>1483</v>
      </c>
      <c r="F247" s="42"/>
    </row>
    <row r="248" spans="1:6" x14ac:dyDescent="0.3">
      <c r="A248" s="6"/>
      <c r="B248" s="4">
        <v>9</v>
      </c>
      <c r="C248" s="4">
        <v>60</v>
      </c>
      <c r="D248" s="4">
        <v>44</v>
      </c>
      <c r="E248" s="5">
        <f t="shared" si="14"/>
        <v>1439</v>
      </c>
      <c r="F248" s="42"/>
    </row>
    <row r="249" spans="1:6" x14ac:dyDescent="0.3">
      <c r="A249" s="6"/>
      <c r="B249" s="4">
        <v>10</v>
      </c>
      <c r="C249" s="4">
        <v>36</v>
      </c>
      <c r="D249" s="4">
        <v>181</v>
      </c>
      <c r="E249" s="5">
        <f t="shared" si="14"/>
        <v>1258</v>
      </c>
      <c r="F249" s="42">
        <f>AVERAGE(D249:D254)</f>
        <v>175</v>
      </c>
    </row>
    <row r="250" spans="1:6" x14ac:dyDescent="0.3">
      <c r="A250" s="6"/>
      <c r="B250" s="4">
        <v>11</v>
      </c>
      <c r="C250" s="4">
        <v>36</v>
      </c>
      <c r="D250" s="4">
        <v>116</v>
      </c>
      <c r="E250" s="5">
        <f t="shared" si="14"/>
        <v>1142</v>
      </c>
      <c r="F250" s="42"/>
    </row>
    <row r="251" spans="1:6" x14ac:dyDescent="0.3">
      <c r="A251" s="6"/>
      <c r="B251" s="4">
        <v>12</v>
      </c>
      <c r="C251" s="4">
        <v>36</v>
      </c>
      <c r="D251" s="4">
        <v>152</v>
      </c>
      <c r="E251" s="5">
        <f t="shared" si="14"/>
        <v>990</v>
      </c>
      <c r="F251" s="42"/>
    </row>
    <row r="252" spans="1:6" x14ac:dyDescent="0.3">
      <c r="A252" s="6"/>
      <c r="B252" s="4">
        <v>13</v>
      </c>
      <c r="C252" s="4">
        <v>36</v>
      </c>
      <c r="D252" s="4">
        <v>188</v>
      </c>
      <c r="E252" s="5">
        <f t="shared" si="14"/>
        <v>802</v>
      </c>
      <c r="F252" s="42"/>
    </row>
    <row r="253" spans="1:6" x14ac:dyDescent="0.3">
      <c r="A253" s="6"/>
      <c r="B253" s="4">
        <v>14</v>
      </c>
      <c r="C253" s="4">
        <v>36</v>
      </c>
      <c r="D253" s="4">
        <v>244</v>
      </c>
      <c r="E253" s="5">
        <f t="shared" si="14"/>
        <v>558</v>
      </c>
      <c r="F253" s="42"/>
    </row>
    <row r="254" spans="1:6" x14ac:dyDescent="0.3">
      <c r="A254" s="6"/>
      <c r="B254" s="4">
        <v>15</v>
      </c>
      <c r="C254" s="4">
        <v>36</v>
      </c>
      <c r="D254" s="4">
        <v>169</v>
      </c>
      <c r="E254" s="5">
        <f t="shared" si="14"/>
        <v>389</v>
      </c>
      <c r="F254" s="42"/>
    </row>
  </sheetData>
  <mergeCells count="30">
    <mergeCell ref="F42:F50"/>
    <mergeCell ref="F2:F7"/>
    <mergeCell ref="F8:F16"/>
    <mergeCell ref="F19:F24"/>
    <mergeCell ref="F25:F33"/>
    <mergeCell ref="F36:F41"/>
    <mergeCell ref="F53:F58"/>
    <mergeCell ref="F59:F67"/>
    <mergeCell ref="F76:F84"/>
    <mergeCell ref="F70:F75"/>
    <mergeCell ref="F94:F98"/>
    <mergeCell ref="F87:F93"/>
    <mergeCell ref="F111:F118"/>
    <mergeCell ref="F104:F110"/>
    <mergeCell ref="F128:F135"/>
    <mergeCell ref="F121:F127"/>
    <mergeCell ref="F145:F152"/>
    <mergeCell ref="F138:F144"/>
    <mergeCell ref="F155:F161"/>
    <mergeCell ref="F162:F169"/>
    <mergeCell ref="F172:F180"/>
    <mergeCell ref="F181:F184"/>
    <mergeCell ref="F198:F203"/>
    <mergeCell ref="F189:F197"/>
    <mergeCell ref="F215:F220"/>
    <mergeCell ref="F206:F214"/>
    <mergeCell ref="F232:F237"/>
    <mergeCell ref="F223:F231"/>
    <mergeCell ref="F249:F254"/>
    <mergeCell ref="F240:F2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8297-CCD7-45F6-AE99-BFD363CD2B63}">
  <dimension ref="A1:K32"/>
  <sheetViews>
    <sheetView workbookViewId="0">
      <selection activeCell="F27" sqref="F27"/>
    </sheetView>
  </sheetViews>
  <sheetFormatPr defaultRowHeight="15.6" x14ac:dyDescent="0.3"/>
  <cols>
    <col min="1" max="1" width="14.09765625" customWidth="1"/>
    <col min="2" max="2" width="7.3984375" style="10" customWidth="1"/>
    <col min="3" max="3" width="8.8984375" style="10" customWidth="1"/>
    <col min="4" max="4" width="9" style="10" customWidth="1"/>
    <col min="5" max="5" width="11.09765625" style="24" customWidth="1"/>
    <col min="6" max="6" width="14.69921875" style="9" bestFit="1" customWidth="1"/>
    <col min="7" max="7" width="20.59765625" style="9" bestFit="1" customWidth="1"/>
    <col min="8" max="8" width="15.3984375" style="12" bestFit="1" customWidth="1"/>
  </cols>
  <sheetData>
    <row r="1" spans="1:11" x14ac:dyDescent="0.3">
      <c r="A1" s="48" t="s">
        <v>3</v>
      </c>
      <c r="B1" s="45" t="s">
        <v>4</v>
      </c>
      <c r="C1" s="46"/>
      <c r="D1" s="46"/>
      <c r="E1" s="47"/>
      <c r="F1" s="50" t="s">
        <v>29</v>
      </c>
      <c r="G1" s="50" t="s">
        <v>30</v>
      </c>
      <c r="H1" s="52" t="s">
        <v>14</v>
      </c>
    </row>
    <row r="2" spans="1:11" s="11" customFormat="1" x14ac:dyDescent="0.3">
      <c r="A2" s="49"/>
      <c r="B2" s="38">
        <v>60</v>
      </c>
      <c r="C2" s="39">
        <v>54</v>
      </c>
      <c r="D2" s="39">
        <v>48</v>
      </c>
      <c r="E2" s="40">
        <v>36</v>
      </c>
      <c r="F2" s="51"/>
      <c r="G2" s="51"/>
      <c r="H2" s="53"/>
    </row>
    <row r="3" spans="1:11" x14ac:dyDescent="0.3">
      <c r="A3" s="27">
        <v>1</v>
      </c>
      <c r="B3" s="29">
        <f>'Sales Data'!F2</f>
        <v>58.333333333333336</v>
      </c>
      <c r="C3" s="26">
        <f>'Sales Data'!F8</f>
        <v>76</v>
      </c>
      <c r="D3" s="26"/>
      <c r="E3" s="30"/>
      <c r="F3" s="34">
        <f>ABS((C3-B3)/B3) +1</f>
        <v>1.3028571428571429</v>
      </c>
      <c r="G3" s="34">
        <f>AVERAGE(F3:F7)</f>
        <v>1.3060351101359822</v>
      </c>
      <c r="H3" s="36">
        <f>(G3-1)/1</f>
        <v>0.30603511013598217</v>
      </c>
      <c r="I3" s="10"/>
      <c r="J3" s="10"/>
      <c r="K3" s="10"/>
    </row>
    <row r="4" spans="1:11" x14ac:dyDescent="0.3">
      <c r="A4" s="27">
        <v>2</v>
      </c>
      <c r="B4" s="29">
        <f>'Sales Data'!F19</f>
        <v>107.66666666666667</v>
      </c>
      <c r="C4" s="26">
        <f>'Sales Data'!F25</f>
        <v>144</v>
      </c>
      <c r="D4" s="26"/>
      <c r="E4" s="30"/>
      <c r="F4" s="34">
        <f t="shared" ref="F4:F7" si="0">ABS((C4-B4)/B4) +1</f>
        <v>1.3374613003095974</v>
      </c>
      <c r="G4" s="34"/>
      <c r="H4" s="36"/>
    </row>
    <row r="5" spans="1:11" x14ac:dyDescent="0.3">
      <c r="A5" s="27">
        <v>3</v>
      </c>
      <c r="B5" s="29">
        <f>'Sales Data'!F36</f>
        <v>59.333333333333336</v>
      </c>
      <c r="C5" s="26">
        <f>'Sales Data'!F42</f>
        <v>82.333333333333329</v>
      </c>
      <c r="D5" s="26"/>
      <c r="E5" s="30"/>
      <c r="F5" s="34">
        <f t="shared" si="0"/>
        <v>1.3876404494382022</v>
      </c>
      <c r="G5" s="34"/>
      <c r="H5" s="36"/>
    </row>
    <row r="6" spans="1:11" x14ac:dyDescent="0.3">
      <c r="A6" s="27">
        <v>4</v>
      </c>
      <c r="B6" s="29">
        <f>'Sales Data'!F53</f>
        <v>61.166666666666664</v>
      </c>
      <c r="C6" s="26">
        <f>'Sales Data'!F59</f>
        <v>77.888888888888886</v>
      </c>
      <c r="D6" s="26"/>
      <c r="E6" s="30"/>
      <c r="F6" s="34">
        <f t="shared" si="0"/>
        <v>1.2733878292461398</v>
      </c>
      <c r="G6" s="34"/>
      <c r="H6" s="36"/>
    </row>
    <row r="7" spans="1:11" x14ac:dyDescent="0.3">
      <c r="A7" s="27">
        <v>5</v>
      </c>
      <c r="B7" s="29">
        <f>'Sales Data'!F70</f>
        <v>92.5</v>
      </c>
      <c r="C7" s="26">
        <f>'Sales Data'!F76</f>
        <v>113.66666666666667</v>
      </c>
      <c r="D7" s="26"/>
      <c r="E7" s="30"/>
      <c r="F7" s="34">
        <f t="shared" si="0"/>
        <v>1.2288288288288289</v>
      </c>
      <c r="G7" s="34"/>
      <c r="H7" s="36"/>
    </row>
    <row r="8" spans="1:11" x14ac:dyDescent="0.3">
      <c r="A8" s="27">
        <v>6</v>
      </c>
      <c r="B8" s="29">
        <f>'Sales Data'!F87</f>
        <v>114.14285714285714</v>
      </c>
      <c r="C8" s="26"/>
      <c r="D8" s="26">
        <f>'Sales Data'!F94</f>
        <v>209.4</v>
      </c>
      <c r="E8" s="30"/>
      <c r="F8" s="34">
        <f>ABS((D8-B8)/B8) +1</f>
        <v>1.8345431789737172</v>
      </c>
      <c r="G8" s="34">
        <f>AVERAGE(F8:F12)</f>
        <v>1.7333175457844452</v>
      </c>
      <c r="H8" s="36">
        <f>((G8-G3)/G3)</f>
        <v>0.32715999159009984</v>
      </c>
    </row>
    <row r="9" spans="1:11" x14ac:dyDescent="0.3">
      <c r="A9" s="27">
        <v>7</v>
      </c>
      <c r="B9" s="29">
        <f>'Sales Data'!F104</f>
        <v>67.428571428571431</v>
      </c>
      <c r="C9" s="26"/>
      <c r="D9" s="26">
        <f>'Sales Data'!F111</f>
        <v>119.625</v>
      </c>
      <c r="E9" s="30"/>
      <c r="F9" s="34">
        <f t="shared" ref="F9:F12" si="1">ABS((D9-B9)/B9) +1</f>
        <v>1.7740995762711864</v>
      </c>
      <c r="G9" s="34"/>
      <c r="H9" s="36"/>
    </row>
    <row r="10" spans="1:11" x14ac:dyDescent="0.3">
      <c r="A10" s="27">
        <v>8</v>
      </c>
      <c r="B10" s="29">
        <f>'Sales Data'!F121</f>
        <v>53</v>
      </c>
      <c r="C10" s="26"/>
      <c r="D10" s="26">
        <f>'Sales Data'!F128</f>
        <v>96.75</v>
      </c>
      <c r="E10" s="30"/>
      <c r="F10" s="34">
        <f t="shared" si="1"/>
        <v>1.8254716981132075</v>
      </c>
      <c r="G10" s="34"/>
      <c r="H10" s="36"/>
    </row>
    <row r="11" spans="1:11" x14ac:dyDescent="0.3">
      <c r="A11" s="27">
        <v>9</v>
      </c>
      <c r="B11" s="29">
        <f>'Sales Data'!F138</f>
        <v>73.714285714285708</v>
      </c>
      <c r="C11" s="26"/>
      <c r="D11" s="26">
        <f>'Sales Data'!F145</f>
        <v>131.875</v>
      </c>
      <c r="E11" s="30"/>
      <c r="F11" s="34">
        <f t="shared" si="1"/>
        <v>1.7890019379844961</v>
      </c>
      <c r="G11" s="34"/>
      <c r="H11" s="36"/>
    </row>
    <row r="12" spans="1:11" x14ac:dyDescent="0.3">
      <c r="A12" s="27">
        <v>10</v>
      </c>
      <c r="B12" s="29">
        <f>'Sales Data'!F155</f>
        <v>67.285714285714292</v>
      </c>
      <c r="C12" s="26"/>
      <c r="D12" s="26">
        <f>'Sales Data'!F162</f>
        <v>97.125</v>
      </c>
      <c r="E12" s="30"/>
      <c r="F12" s="34">
        <f t="shared" si="1"/>
        <v>1.4434713375796178</v>
      </c>
      <c r="G12" s="34"/>
      <c r="H12" s="36"/>
    </row>
    <row r="13" spans="1:11" x14ac:dyDescent="0.3">
      <c r="A13" s="27">
        <v>11</v>
      </c>
      <c r="B13" s="29">
        <f>'Sales Data'!F172</f>
        <v>100.44444444444444</v>
      </c>
      <c r="C13" s="26"/>
      <c r="D13" s="26"/>
      <c r="E13" s="30">
        <f>'Sales Data'!F181</f>
        <v>264.25</v>
      </c>
      <c r="F13" s="34">
        <f>ABS((E13-B13)/B13) +1</f>
        <v>2.6308075221238938</v>
      </c>
      <c r="G13" s="34">
        <f>AVERAGE(F13:F17)</f>
        <v>2.8095159766191307</v>
      </c>
      <c r="H13" s="36">
        <f>((G13-G8)/G8)</f>
        <v>0.62088936528224659</v>
      </c>
    </row>
    <row r="14" spans="1:11" x14ac:dyDescent="0.3">
      <c r="A14" s="27">
        <v>12</v>
      </c>
      <c r="B14" s="29">
        <f>'Sales Data'!F189</f>
        <v>64.111111111111114</v>
      </c>
      <c r="C14" s="26"/>
      <c r="D14" s="26"/>
      <c r="E14" s="30">
        <f>'Sales Data'!F198</f>
        <v>188.5</v>
      </c>
      <c r="F14" s="34">
        <f t="shared" ref="F14:F17" si="2">ABS((E14-B14)/B14) +1</f>
        <v>2.9402079722703638</v>
      </c>
      <c r="G14" s="34"/>
      <c r="H14" s="36"/>
    </row>
    <row r="15" spans="1:11" x14ac:dyDescent="0.3">
      <c r="A15" s="27">
        <v>13</v>
      </c>
      <c r="B15" s="29">
        <f>'Sales Data'!F206</f>
        <v>65.555555555555557</v>
      </c>
      <c r="C15" s="26"/>
      <c r="D15" s="26"/>
      <c r="E15" s="30">
        <f>'Sales Data'!F215</f>
        <v>196.66666666666666</v>
      </c>
      <c r="F15" s="34">
        <f t="shared" si="2"/>
        <v>2.9999999999999996</v>
      </c>
      <c r="G15" s="34"/>
      <c r="H15" s="36"/>
    </row>
    <row r="16" spans="1:11" x14ac:dyDescent="0.3">
      <c r="A16" s="27">
        <v>14</v>
      </c>
      <c r="B16" s="29">
        <f>'Sales Data'!F223</f>
        <v>61.444444444444443</v>
      </c>
      <c r="C16" s="26"/>
      <c r="D16" s="26"/>
      <c r="E16" s="30">
        <f>'Sales Data'!F232</f>
        <v>164</v>
      </c>
      <c r="F16" s="34">
        <f t="shared" si="2"/>
        <v>2.6690777576853524</v>
      </c>
      <c r="G16" s="34"/>
      <c r="H16" s="36"/>
    </row>
    <row r="17" spans="1:8" x14ac:dyDescent="0.3">
      <c r="A17" s="28">
        <v>15</v>
      </c>
      <c r="B17" s="31">
        <f>'Sales Data'!F240</f>
        <v>62.333333333333336</v>
      </c>
      <c r="C17" s="32"/>
      <c r="D17" s="32"/>
      <c r="E17" s="33">
        <f>'Sales Data'!F249</f>
        <v>175</v>
      </c>
      <c r="F17" s="35">
        <f t="shared" si="2"/>
        <v>2.8074866310160425</v>
      </c>
      <c r="G17" s="35"/>
      <c r="H17" s="37"/>
    </row>
    <row r="19" spans="1:8" x14ac:dyDescent="0.3">
      <c r="A19" s="11" t="s">
        <v>15</v>
      </c>
      <c r="B19" s="10">
        <v>50</v>
      </c>
    </row>
    <row r="20" spans="1:8" x14ac:dyDescent="0.3">
      <c r="A20" s="11" t="s">
        <v>16</v>
      </c>
      <c r="B20" s="10">
        <v>60</v>
      </c>
      <c r="C20" s="10">
        <v>54</v>
      </c>
      <c r="D20" s="10">
        <v>48</v>
      </c>
      <c r="E20" s="24">
        <v>36</v>
      </c>
    </row>
    <row r="21" spans="1:8" s="9" customFormat="1" x14ac:dyDescent="0.3">
      <c r="A21" s="13" t="s">
        <v>8</v>
      </c>
      <c r="B21" s="9">
        <v>1</v>
      </c>
      <c r="C21" s="9">
        <f>G3</f>
        <v>1.3060351101359822</v>
      </c>
      <c r="D21" s="9">
        <f>G8</f>
        <v>1.7333175457844452</v>
      </c>
      <c r="E21" s="25">
        <f>G13</f>
        <v>2.8095159766191307</v>
      </c>
    </row>
    <row r="22" spans="1:8" x14ac:dyDescent="0.3">
      <c r="A22" s="11" t="s">
        <v>17</v>
      </c>
      <c r="B22" s="10">
        <v>1</v>
      </c>
      <c r="C22" s="10">
        <v>0</v>
      </c>
      <c r="D22" s="10">
        <v>0.30963032756830627</v>
      </c>
      <c r="E22" s="24">
        <v>13.690369672431695</v>
      </c>
    </row>
    <row r="23" spans="1:8" s="9" customFormat="1" x14ac:dyDescent="0.3">
      <c r="A23" s="13" t="s">
        <v>18</v>
      </c>
      <c r="B23" s="22">
        <f>B19</f>
        <v>50</v>
      </c>
      <c r="C23" s="9">
        <f>B23*C21</f>
        <v>65.301755506799111</v>
      </c>
      <c r="D23" s="9">
        <f>B23*D21</f>
        <v>86.665877289222266</v>
      </c>
      <c r="E23" s="25">
        <f>B23*E21</f>
        <v>140.47579883095653</v>
      </c>
    </row>
    <row r="24" spans="1:8" x14ac:dyDescent="0.3">
      <c r="A24" s="11" t="s">
        <v>10</v>
      </c>
      <c r="B24" s="10">
        <f>(B20*B22*B23)+(C20*C22*C23)+(D20*D22*D23)+(E20*E22*E23)</f>
        <v>73522.012607688666</v>
      </c>
    </row>
    <row r="26" spans="1:8" x14ac:dyDescent="0.3">
      <c r="A26" s="23" t="s">
        <v>9</v>
      </c>
    </row>
    <row r="27" spans="1:8" ht="124.8" x14ac:dyDescent="0.3">
      <c r="A27" t="s">
        <v>19</v>
      </c>
      <c r="B27" s="10">
        <f>SUM(B22:E22)</f>
        <v>15.000000000000002</v>
      </c>
      <c r="C27" s="10" t="s">
        <v>11</v>
      </c>
      <c r="D27" s="10">
        <v>15</v>
      </c>
      <c r="E27" s="24" t="s">
        <v>23</v>
      </c>
    </row>
    <row r="28" spans="1:8" ht="78" x14ac:dyDescent="0.3">
      <c r="A28" t="s">
        <v>20</v>
      </c>
      <c r="B28" s="10">
        <f>(B22*B23)+(C22*C23)+(D22*D23)+(E22*E23)</f>
        <v>1999.9999999999995</v>
      </c>
      <c r="C28" s="10" t="s">
        <v>12</v>
      </c>
      <c r="D28" s="10">
        <v>2000</v>
      </c>
      <c r="E28" s="24" t="s">
        <v>24</v>
      </c>
    </row>
    <row r="29" spans="1:8" ht="78" x14ac:dyDescent="0.3">
      <c r="A29" t="s">
        <v>21</v>
      </c>
      <c r="B29" s="10">
        <f>B22</f>
        <v>1</v>
      </c>
      <c r="C29" s="10" t="s">
        <v>13</v>
      </c>
      <c r="D29" s="10">
        <v>1</v>
      </c>
      <c r="E29" s="24" t="s">
        <v>28</v>
      </c>
    </row>
    <row r="30" spans="1:8" x14ac:dyDescent="0.3">
      <c r="B30" s="10">
        <f>B22</f>
        <v>1</v>
      </c>
      <c r="C30" s="10" t="s">
        <v>13</v>
      </c>
      <c r="D30" s="10">
        <v>0</v>
      </c>
      <c r="E30" s="24" t="s">
        <v>25</v>
      </c>
    </row>
    <row r="31" spans="1:8" x14ac:dyDescent="0.3">
      <c r="B31" s="10">
        <f>D22</f>
        <v>0.30963032756830627</v>
      </c>
      <c r="C31" s="10" t="s">
        <v>13</v>
      </c>
      <c r="D31" s="10">
        <v>0</v>
      </c>
      <c r="E31" s="24" t="s">
        <v>26</v>
      </c>
    </row>
    <row r="32" spans="1:8" x14ac:dyDescent="0.3">
      <c r="B32" s="10">
        <f>E22</f>
        <v>13.690369672431695</v>
      </c>
      <c r="C32" s="10" t="s">
        <v>13</v>
      </c>
      <c r="D32" s="10">
        <v>0</v>
      </c>
      <c r="E32" s="24" t="s">
        <v>27</v>
      </c>
    </row>
  </sheetData>
  <mergeCells count="5">
    <mergeCell ref="B1:E1"/>
    <mergeCell ref="A1:A2"/>
    <mergeCell ref="F1:F2"/>
    <mergeCell ref="G1:G2"/>
    <mergeCell ref="H1:H2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07D7-CA4C-46CA-BB4A-800401BF1C20}">
  <dimension ref="A1:K32"/>
  <sheetViews>
    <sheetView workbookViewId="0">
      <selection activeCell="B24" sqref="B24"/>
    </sheetView>
  </sheetViews>
  <sheetFormatPr defaultRowHeight="15.6" x14ac:dyDescent="0.3"/>
  <cols>
    <col min="1" max="1" width="40.796875" bestFit="1" customWidth="1"/>
    <col min="2" max="2" width="7.3984375" style="10" customWidth="1"/>
    <col min="3" max="3" width="8.8984375" style="10" customWidth="1"/>
    <col min="4" max="4" width="9" style="10" customWidth="1"/>
    <col min="5" max="5" width="13.59765625" style="10" customWidth="1"/>
    <col min="6" max="6" width="14.69921875" style="9" bestFit="1" customWidth="1"/>
    <col min="7" max="7" width="12.19921875" style="9" bestFit="1" customWidth="1"/>
    <col min="8" max="8" width="15.3984375" style="12" bestFit="1" customWidth="1"/>
  </cols>
  <sheetData>
    <row r="1" spans="1:11" x14ac:dyDescent="0.3">
      <c r="A1" s="16"/>
      <c r="B1" s="54" t="s">
        <v>4</v>
      </c>
      <c r="C1" s="54"/>
      <c r="D1" s="54"/>
      <c r="E1" s="54"/>
      <c r="F1" s="17" t="s">
        <v>6</v>
      </c>
      <c r="G1" s="17" t="s">
        <v>7</v>
      </c>
      <c r="H1" s="18" t="s">
        <v>14</v>
      </c>
    </row>
    <row r="2" spans="1:11" s="11" customFormat="1" x14ac:dyDescent="0.3">
      <c r="A2" s="19" t="s">
        <v>3</v>
      </c>
      <c r="B2" s="14">
        <v>60</v>
      </c>
      <c r="C2" s="14">
        <v>54</v>
      </c>
      <c r="D2" s="14">
        <v>48</v>
      </c>
      <c r="E2" s="14">
        <v>36</v>
      </c>
      <c r="F2" s="17"/>
      <c r="G2" s="17"/>
      <c r="H2" s="18"/>
    </row>
    <row r="3" spans="1:11" x14ac:dyDescent="0.3">
      <c r="A3" s="16">
        <v>1</v>
      </c>
      <c r="B3" s="15">
        <f>'Sales Data'!F2</f>
        <v>58.333333333333336</v>
      </c>
      <c r="C3" s="15">
        <f>'Sales Data'!F8</f>
        <v>76</v>
      </c>
      <c r="D3" s="15"/>
      <c r="E3" s="15"/>
      <c r="F3" s="20">
        <f>ABS((C3-B3)/B3) +1</f>
        <v>1.3028571428571429</v>
      </c>
      <c r="G3" s="20">
        <f>AVERAGE(F3:F7)</f>
        <v>1.3060351101359822</v>
      </c>
      <c r="H3" s="21">
        <f>(G3-1)/1</f>
        <v>0.30603511013598217</v>
      </c>
      <c r="I3" s="10"/>
      <c r="J3" s="10"/>
      <c r="K3" s="10"/>
    </row>
    <row r="4" spans="1:11" x14ac:dyDescent="0.3">
      <c r="A4" s="16">
        <v>2</v>
      </c>
      <c r="B4" s="15">
        <f>'Sales Data'!F19</f>
        <v>107.66666666666667</v>
      </c>
      <c r="C4" s="15">
        <f>'Sales Data'!F25</f>
        <v>144</v>
      </c>
      <c r="D4" s="15"/>
      <c r="E4" s="15"/>
      <c r="F4" s="20">
        <f t="shared" ref="F4:F7" si="0">ABS((C4-B4)/B4) +1</f>
        <v>1.3374613003095974</v>
      </c>
      <c r="G4" s="20"/>
      <c r="H4" s="21"/>
    </row>
    <row r="5" spans="1:11" x14ac:dyDescent="0.3">
      <c r="A5" s="16">
        <v>3</v>
      </c>
      <c r="B5" s="15">
        <f>'Sales Data'!F36</f>
        <v>59.333333333333336</v>
      </c>
      <c r="C5" s="15">
        <f>'Sales Data'!F42</f>
        <v>82.333333333333329</v>
      </c>
      <c r="D5" s="15"/>
      <c r="E5" s="15"/>
      <c r="F5" s="20">
        <f t="shared" si="0"/>
        <v>1.3876404494382022</v>
      </c>
      <c r="G5" s="20"/>
      <c r="H5" s="21"/>
    </row>
    <row r="6" spans="1:11" x14ac:dyDescent="0.3">
      <c r="A6" s="16">
        <v>4</v>
      </c>
      <c r="B6" s="15">
        <f>'Sales Data'!F53</f>
        <v>61.166666666666664</v>
      </c>
      <c r="C6" s="15">
        <f>'Sales Data'!F59</f>
        <v>77.888888888888886</v>
      </c>
      <c r="D6" s="15"/>
      <c r="E6" s="15"/>
      <c r="F6" s="20">
        <f t="shared" si="0"/>
        <v>1.2733878292461398</v>
      </c>
      <c r="G6" s="20"/>
      <c r="H6" s="21"/>
    </row>
    <row r="7" spans="1:11" x14ac:dyDescent="0.3">
      <c r="A7" s="16">
        <v>5</v>
      </c>
      <c r="B7" s="15">
        <f>'Sales Data'!F70</f>
        <v>92.5</v>
      </c>
      <c r="C7" s="15">
        <f>'Sales Data'!F76</f>
        <v>113.66666666666667</v>
      </c>
      <c r="D7" s="15"/>
      <c r="E7" s="15"/>
      <c r="F7" s="20">
        <f t="shared" si="0"/>
        <v>1.2288288288288289</v>
      </c>
      <c r="G7" s="20"/>
      <c r="H7" s="21"/>
    </row>
    <row r="8" spans="1:11" x14ac:dyDescent="0.3">
      <c r="A8" s="16">
        <v>6</v>
      </c>
      <c r="B8" s="15">
        <f>'Sales Data'!F87</f>
        <v>114.14285714285714</v>
      </c>
      <c r="C8" s="15"/>
      <c r="D8" s="15">
        <f>'Sales Data'!F94</f>
        <v>209.4</v>
      </c>
      <c r="E8" s="15"/>
      <c r="F8" s="20">
        <f>ABS((D8-B8)/B8) +1</f>
        <v>1.8345431789737172</v>
      </c>
      <c r="G8" s="20">
        <f>AVERAGE(F8:F12)</f>
        <v>1.7333175457844452</v>
      </c>
      <c r="H8" s="21">
        <f>((G8-G3)/G3)</f>
        <v>0.32715999159009984</v>
      </c>
    </row>
    <row r="9" spans="1:11" x14ac:dyDescent="0.3">
      <c r="A9" s="16">
        <v>7</v>
      </c>
      <c r="B9" s="15">
        <f>'Sales Data'!F104</f>
        <v>67.428571428571431</v>
      </c>
      <c r="C9" s="15"/>
      <c r="D9" s="15">
        <f>'Sales Data'!F111</f>
        <v>119.625</v>
      </c>
      <c r="E9" s="15"/>
      <c r="F9" s="20">
        <f t="shared" ref="F9:F12" si="1">ABS((D9-B9)/B9) +1</f>
        <v>1.7740995762711864</v>
      </c>
      <c r="G9" s="20"/>
      <c r="H9" s="21"/>
    </row>
    <row r="10" spans="1:11" x14ac:dyDescent="0.3">
      <c r="A10" s="16">
        <v>8</v>
      </c>
      <c r="B10" s="15">
        <f>'Sales Data'!F121</f>
        <v>53</v>
      </c>
      <c r="C10" s="15"/>
      <c r="D10" s="15">
        <f>'Sales Data'!F128</f>
        <v>96.75</v>
      </c>
      <c r="E10" s="15"/>
      <c r="F10" s="20">
        <f t="shared" si="1"/>
        <v>1.8254716981132075</v>
      </c>
      <c r="G10" s="20"/>
      <c r="H10" s="21"/>
    </row>
    <row r="11" spans="1:11" x14ac:dyDescent="0.3">
      <c r="A11" s="16">
        <v>9</v>
      </c>
      <c r="B11" s="15">
        <f>'Sales Data'!F138</f>
        <v>73.714285714285708</v>
      </c>
      <c r="C11" s="15"/>
      <c r="D11" s="15">
        <f>'Sales Data'!F145</f>
        <v>131.875</v>
      </c>
      <c r="E11" s="15"/>
      <c r="F11" s="20">
        <f t="shared" si="1"/>
        <v>1.7890019379844961</v>
      </c>
      <c r="G11" s="20"/>
      <c r="H11" s="21"/>
    </row>
    <row r="12" spans="1:11" x14ac:dyDescent="0.3">
      <c r="A12" s="16">
        <v>10</v>
      </c>
      <c r="B12" s="15">
        <f>'Sales Data'!F155</f>
        <v>67.285714285714292</v>
      </c>
      <c r="C12" s="15"/>
      <c r="D12" s="15">
        <f>'Sales Data'!F162</f>
        <v>97.125</v>
      </c>
      <c r="E12" s="15"/>
      <c r="F12" s="20">
        <f t="shared" si="1"/>
        <v>1.4434713375796178</v>
      </c>
      <c r="G12" s="20"/>
      <c r="H12" s="21"/>
    </row>
    <row r="13" spans="1:11" x14ac:dyDescent="0.3">
      <c r="A13" s="16">
        <v>11</v>
      </c>
      <c r="B13" s="15">
        <f>'Sales Data'!F172</f>
        <v>100.44444444444444</v>
      </c>
      <c r="C13" s="15"/>
      <c r="D13" s="15"/>
      <c r="E13" s="15">
        <f>'Sales Data'!F181</f>
        <v>264.25</v>
      </c>
      <c r="F13" s="20">
        <f>ABS((E13-B13)/B13) +1</f>
        <v>2.6308075221238938</v>
      </c>
      <c r="G13" s="20">
        <f>AVERAGE(F13:F17)</f>
        <v>2.8095159766191307</v>
      </c>
      <c r="H13" s="21">
        <f>((G13-G8)/G8)</f>
        <v>0.62088936528224659</v>
      </c>
    </row>
    <row r="14" spans="1:11" x14ac:dyDescent="0.3">
      <c r="A14" s="16">
        <v>12</v>
      </c>
      <c r="B14" s="15">
        <f>'Sales Data'!F189</f>
        <v>64.111111111111114</v>
      </c>
      <c r="C14" s="15"/>
      <c r="D14" s="15"/>
      <c r="E14" s="15">
        <f>'Sales Data'!F198</f>
        <v>188.5</v>
      </c>
      <c r="F14" s="20">
        <f t="shared" ref="F14:F17" si="2">ABS((E14-B14)/B14) +1</f>
        <v>2.9402079722703638</v>
      </c>
      <c r="G14" s="20"/>
      <c r="H14" s="21"/>
    </row>
    <row r="15" spans="1:11" x14ac:dyDescent="0.3">
      <c r="A15" s="16">
        <v>13</v>
      </c>
      <c r="B15" s="15">
        <f>'Sales Data'!F206</f>
        <v>65.555555555555557</v>
      </c>
      <c r="C15" s="15"/>
      <c r="D15" s="15"/>
      <c r="E15" s="15">
        <f>'Sales Data'!F215</f>
        <v>196.66666666666666</v>
      </c>
      <c r="F15" s="20">
        <f t="shared" si="2"/>
        <v>2.9999999999999996</v>
      </c>
      <c r="G15" s="20"/>
      <c r="H15" s="21"/>
    </row>
    <row r="16" spans="1:11" x14ac:dyDescent="0.3">
      <c r="A16" s="16">
        <v>14</v>
      </c>
      <c r="B16" s="15">
        <f>'Sales Data'!F223</f>
        <v>61.444444444444443</v>
      </c>
      <c r="C16" s="15"/>
      <c r="D16" s="15"/>
      <c r="E16" s="15">
        <f>'Sales Data'!F232</f>
        <v>164</v>
      </c>
      <c r="F16" s="20">
        <f t="shared" si="2"/>
        <v>2.6690777576853524</v>
      </c>
      <c r="G16" s="20"/>
      <c r="H16" s="21"/>
    </row>
    <row r="17" spans="1:8" x14ac:dyDescent="0.3">
      <c r="A17" s="16">
        <v>15</v>
      </c>
      <c r="B17" s="15">
        <f>'Sales Data'!F240</f>
        <v>62.333333333333336</v>
      </c>
      <c r="C17" s="15"/>
      <c r="D17" s="15"/>
      <c r="E17" s="15">
        <f>'Sales Data'!F249</f>
        <v>175</v>
      </c>
      <c r="F17" s="20">
        <f t="shared" si="2"/>
        <v>2.8074866310160425</v>
      </c>
      <c r="G17" s="20"/>
      <c r="H17" s="21"/>
    </row>
    <row r="19" spans="1:8" x14ac:dyDescent="0.3">
      <c r="A19" s="11" t="s">
        <v>15</v>
      </c>
      <c r="B19" s="10">
        <v>70</v>
      </c>
    </row>
    <row r="20" spans="1:8" x14ac:dyDescent="0.3">
      <c r="A20" s="11" t="s">
        <v>16</v>
      </c>
      <c r="B20" s="10">
        <v>60</v>
      </c>
      <c r="C20" s="10">
        <v>54</v>
      </c>
      <c r="D20" s="10">
        <v>48</v>
      </c>
      <c r="E20" s="10">
        <v>36</v>
      </c>
    </row>
    <row r="21" spans="1:8" s="9" customFormat="1" x14ac:dyDescent="0.3">
      <c r="A21" s="13" t="s">
        <v>8</v>
      </c>
      <c r="B21" s="9">
        <v>1</v>
      </c>
      <c r="C21" s="9">
        <f>G3</f>
        <v>1.3060351101359822</v>
      </c>
      <c r="D21" s="9">
        <f>G8</f>
        <v>1.7333175457844452</v>
      </c>
      <c r="E21" s="9">
        <f>G13</f>
        <v>2.8095159766191307</v>
      </c>
    </row>
    <row r="22" spans="1:8" x14ac:dyDescent="0.3">
      <c r="A22" s="11" t="s">
        <v>17</v>
      </c>
      <c r="B22" s="10">
        <v>1</v>
      </c>
      <c r="C22" s="10">
        <v>0</v>
      </c>
      <c r="D22" s="10">
        <v>10.929020861066455</v>
      </c>
      <c r="E22" s="10">
        <v>3.0709791389335459</v>
      </c>
    </row>
    <row r="23" spans="1:8" s="9" customFormat="1" x14ac:dyDescent="0.3">
      <c r="A23" s="13" t="s">
        <v>18</v>
      </c>
      <c r="B23" s="22">
        <f>B19</f>
        <v>70</v>
      </c>
      <c r="C23" s="9">
        <f>B23*C21</f>
        <v>91.422457709518753</v>
      </c>
      <c r="D23" s="9">
        <f>B23*D21</f>
        <v>121.33222820491116</v>
      </c>
      <c r="E23" s="9">
        <f>B23*E21</f>
        <v>196.66611836333914</v>
      </c>
    </row>
    <row r="24" spans="1:8" x14ac:dyDescent="0.3">
      <c r="A24" s="11" t="s">
        <v>10</v>
      </c>
      <c r="B24" s="10">
        <f>(B20*B22*B23)+(C20*C22*C23)+(D20*D22*D23)+(E20*E22*E23)</f>
        <v>89592.509438053792</v>
      </c>
    </row>
    <row r="26" spans="1:8" x14ac:dyDescent="0.3">
      <c r="A26" s="23" t="s">
        <v>9</v>
      </c>
    </row>
    <row r="27" spans="1:8" ht="109.2" x14ac:dyDescent="0.3">
      <c r="A27" t="s">
        <v>19</v>
      </c>
      <c r="B27" s="10">
        <f>SUM(B22:E22)</f>
        <v>15</v>
      </c>
      <c r="C27" s="10" t="s">
        <v>11</v>
      </c>
      <c r="D27" s="10">
        <v>15</v>
      </c>
      <c r="E27" s="24" t="s">
        <v>23</v>
      </c>
    </row>
    <row r="28" spans="1:8" ht="62.4" x14ac:dyDescent="0.3">
      <c r="A28" t="s">
        <v>20</v>
      </c>
      <c r="B28" s="10">
        <f>(B22*B23)+(C22*C23)+(D22*D23)+(E22*E23)</f>
        <v>2000</v>
      </c>
      <c r="C28" s="10" t="s">
        <v>12</v>
      </c>
      <c r="D28" s="10">
        <v>2000</v>
      </c>
      <c r="E28" s="24" t="s">
        <v>24</v>
      </c>
    </row>
    <row r="29" spans="1:8" ht="62.4" x14ac:dyDescent="0.3">
      <c r="A29" t="s">
        <v>21</v>
      </c>
      <c r="B29" s="10">
        <f>B22</f>
        <v>1</v>
      </c>
      <c r="C29" s="10" t="s">
        <v>13</v>
      </c>
      <c r="D29" s="10">
        <v>1</v>
      </c>
      <c r="E29" s="24" t="s">
        <v>28</v>
      </c>
    </row>
    <row r="30" spans="1:8" x14ac:dyDescent="0.3">
      <c r="B30" s="10">
        <f>B22</f>
        <v>1</v>
      </c>
      <c r="C30" s="10" t="s">
        <v>13</v>
      </c>
      <c r="D30" s="10">
        <v>0</v>
      </c>
      <c r="E30" s="24" t="s">
        <v>25</v>
      </c>
    </row>
    <row r="31" spans="1:8" x14ac:dyDescent="0.3">
      <c r="B31" s="10">
        <f>D22</f>
        <v>10.929020861066455</v>
      </c>
      <c r="C31" s="10" t="s">
        <v>13</v>
      </c>
      <c r="D31" s="10">
        <v>0</v>
      </c>
      <c r="E31" s="24" t="s">
        <v>26</v>
      </c>
    </row>
    <row r="32" spans="1:8" x14ac:dyDescent="0.3">
      <c r="B32" s="10">
        <f>E22</f>
        <v>3.0709791389335459</v>
      </c>
      <c r="C32" s="10" t="s">
        <v>13</v>
      </c>
      <c r="D32" s="10">
        <v>0</v>
      </c>
      <c r="E32" s="24" t="s">
        <v>27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9D5B-5222-45E6-9077-742292935570}">
  <dimension ref="A1:K32"/>
  <sheetViews>
    <sheetView zoomScale="75" workbookViewId="0">
      <selection activeCell="B22" sqref="B22:E22"/>
    </sheetView>
  </sheetViews>
  <sheetFormatPr defaultRowHeight="15.6" x14ac:dyDescent="0.3"/>
  <cols>
    <col min="1" max="1" width="40.796875" bestFit="1" customWidth="1"/>
    <col min="2" max="2" width="7.3984375" style="10" customWidth="1"/>
    <col min="3" max="3" width="8.8984375" style="10" customWidth="1"/>
    <col min="4" max="4" width="9" style="10" customWidth="1"/>
    <col min="5" max="5" width="14.69921875" style="10" customWidth="1"/>
    <col min="6" max="6" width="14.69921875" style="9" bestFit="1" customWidth="1"/>
    <col min="7" max="7" width="12.19921875" style="9" bestFit="1" customWidth="1"/>
    <col min="8" max="8" width="15.3984375" style="12" bestFit="1" customWidth="1"/>
  </cols>
  <sheetData>
    <row r="1" spans="1:11" x14ac:dyDescent="0.3">
      <c r="A1" s="16"/>
      <c r="B1" s="54" t="s">
        <v>4</v>
      </c>
      <c r="C1" s="54"/>
      <c r="D1" s="54"/>
      <c r="E1" s="54"/>
      <c r="F1" s="17" t="s">
        <v>6</v>
      </c>
      <c r="G1" s="17" t="s">
        <v>7</v>
      </c>
      <c r="H1" s="18" t="s">
        <v>14</v>
      </c>
    </row>
    <row r="2" spans="1:11" s="11" customFormat="1" x14ac:dyDescent="0.3">
      <c r="A2" s="19" t="s">
        <v>3</v>
      </c>
      <c r="B2" s="14">
        <v>60</v>
      </c>
      <c r="C2" s="14">
        <v>54</v>
      </c>
      <c r="D2" s="14">
        <v>48</v>
      </c>
      <c r="E2" s="14">
        <v>36</v>
      </c>
      <c r="F2" s="17"/>
      <c r="G2" s="17"/>
      <c r="H2" s="18"/>
    </row>
    <row r="3" spans="1:11" x14ac:dyDescent="0.3">
      <c r="A3" s="16">
        <v>1</v>
      </c>
      <c r="B3" s="15">
        <f>'Sales Data'!F2</f>
        <v>58.333333333333336</v>
      </c>
      <c r="C3" s="15">
        <f>'Sales Data'!F8</f>
        <v>76</v>
      </c>
      <c r="D3" s="15"/>
      <c r="E3" s="15"/>
      <c r="F3" s="20">
        <f>ABS((C3-B3)/B3) +1</f>
        <v>1.3028571428571429</v>
      </c>
      <c r="G3" s="20">
        <f>AVERAGE(F3:F7)</f>
        <v>1.3060351101359822</v>
      </c>
      <c r="H3" s="21">
        <f>(G3-1)/1</f>
        <v>0.30603511013598217</v>
      </c>
      <c r="I3" s="10"/>
      <c r="J3" s="10"/>
      <c r="K3" s="10"/>
    </row>
    <row r="4" spans="1:11" x14ac:dyDescent="0.3">
      <c r="A4" s="16">
        <v>2</v>
      </c>
      <c r="B4" s="15">
        <f>'Sales Data'!F19</f>
        <v>107.66666666666667</v>
      </c>
      <c r="C4" s="15">
        <f>'Sales Data'!F25</f>
        <v>144</v>
      </c>
      <c r="D4" s="15"/>
      <c r="E4" s="15"/>
      <c r="F4" s="20">
        <f t="shared" ref="F4:F7" si="0">ABS((C4-B4)/B4) +1</f>
        <v>1.3374613003095974</v>
      </c>
      <c r="G4" s="20"/>
      <c r="H4" s="21"/>
    </row>
    <row r="5" spans="1:11" x14ac:dyDescent="0.3">
      <c r="A5" s="16">
        <v>3</v>
      </c>
      <c r="B5" s="15">
        <f>'Sales Data'!F36</f>
        <v>59.333333333333336</v>
      </c>
      <c r="C5" s="15">
        <f>'Sales Data'!F42</f>
        <v>82.333333333333329</v>
      </c>
      <c r="D5" s="15"/>
      <c r="E5" s="15"/>
      <c r="F5" s="20">
        <f t="shared" si="0"/>
        <v>1.3876404494382022</v>
      </c>
      <c r="G5" s="20"/>
      <c r="H5" s="21"/>
    </row>
    <row r="6" spans="1:11" x14ac:dyDescent="0.3">
      <c r="A6" s="16">
        <v>4</v>
      </c>
      <c r="B6" s="15">
        <f>'Sales Data'!F53</f>
        <v>61.166666666666664</v>
      </c>
      <c r="C6" s="15">
        <f>'Sales Data'!F59</f>
        <v>77.888888888888886</v>
      </c>
      <c r="D6" s="15"/>
      <c r="E6" s="15"/>
      <c r="F6" s="20">
        <f t="shared" si="0"/>
        <v>1.2733878292461398</v>
      </c>
      <c r="G6" s="20"/>
      <c r="H6" s="21"/>
    </row>
    <row r="7" spans="1:11" x14ac:dyDescent="0.3">
      <c r="A7" s="16">
        <v>5</v>
      </c>
      <c r="B7" s="15">
        <f>'Sales Data'!F70</f>
        <v>92.5</v>
      </c>
      <c r="C7" s="15">
        <f>'Sales Data'!F76</f>
        <v>113.66666666666667</v>
      </c>
      <c r="D7" s="15"/>
      <c r="E7" s="15"/>
      <c r="F7" s="20">
        <f t="shared" si="0"/>
        <v>1.2288288288288289</v>
      </c>
      <c r="G7" s="20"/>
      <c r="H7" s="21"/>
    </row>
    <row r="8" spans="1:11" x14ac:dyDescent="0.3">
      <c r="A8" s="16">
        <v>6</v>
      </c>
      <c r="B8" s="15">
        <f>'Sales Data'!F87</f>
        <v>114.14285714285714</v>
      </c>
      <c r="C8" s="15"/>
      <c r="D8" s="15">
        <f>'Sales Data'!F94</f>
        <v>209.4</v>
      </c>
      <c r="E8" s="15"/>
      <c r="F8" s="20">
        <f>ABS((D8-B8)/B8) +1</f>
        <v>1.8345431789737172</v>
      </c>
      <c r="G8" s="20">
        <f>AVERAGE(F8:F12)</f>
        <v>1.7333175457844452</v>
      </c>
      <c r="H8" s="21">
        <f>((G8-G3)/G3)</f>
        <v>0.32715999159009984</v>
      </c>
    </row>
    <row r="9" spans="1:11" x14ac:dyDescent="0.3">
      <c r="A9" s="16">
        <v>7</v>
      </c>
      <c r="B9" s="15">
        <f>'Sales Data'!F104</f>
        <v>67.428571428571431</v>
      </c>
      <c r="C9" s="15"/>
      <c r="D9" s="15">
        <f>'Sales Data'!F111</f>
        <v>119.625</v>
      </c>
      <c r="E9" s="15"/>
      <c r="F9" s="20">
        <f t="shared" ref="F9:F12" si="1">ABS((D9-B9)/B9) +1</f>
        <v>1.7740995762711864</v>
      </c>
      <c r="G9" s="20"/>
      <c r="H9" s="21"/>
    </row>
    <row r="10" spans="1:11" x14ac:dyDescent="0.3">
      <c r="A10" s="16">
        <v>8</v>
      </c>
      <c r="B10" s="15">
        <f>'Sales Data'!F121</f>
        <v>53</v>
      </c>
      <c r="C10" s="15"/>
      <c r="D10" s="15">
        <f>'Sales Data'!F128</f>
        <v>96.75</v>
      </c>
      <c r="E10" s="15"/>
      <c r="F10" s="20">
        <f t="shared" si="1"/>
        <v>1.8254716981132075</v>
      </c>
      <c r="G10" s="20"/>
      <c r="H10" s="21"/>
    </row>
    <row r="11" spans="1:11" x14ac:dyDescent="0.3">
      <c r="A11" s="16">
        <v>9</v>
      </c>
      <c r="B11" s="15">
        <f>'Sales Data'!F138</f>
        <v>73.714285714285708</v>
      </c>
      <c r="C11" s="15"/>
      <c r="D11" s="15">
        <f>'Sales Data'!F145</f>
        <v>131.875</v>
      </c>
      <c r="E11" s="15"/>
      <c r="F11" s="20">
        <f t="shared" si="1"/>
        <v>1.7890019379844961</v>
      </c>
      <c r="G11" s="20"/>
      <c r="H11" s="21"/>
    </row>
    <row r="12" spans="1:11" x14ac:dyDescent="0.3">
      <c r="A12" s="16">
        <v>10</v>
      </c>
      <c r="B12" s="15">
        <f>'Sales Data'!F155</f>
        <v>67.285714285714292</v>
      </c>
      <c r="C12" s="15"/>
      <c r="D12" s="15">
        <f>'Sales Data'!F162</f>
        <v>97.125</v>
      </c>
      <c r="E12" s="15"/>
      <c r="F12" s="20">
        <f t="shared" si="1"/>
        <v>1.4434713375796178</v>
      </c>
      <c r="G12" s="20"/>
      <c r="H12" s="21"/>
    </row>
    <row r="13" spans="1:11" x14ac:dyDescent="0.3">
      <c r="A13" s="16">
        <v>11</v>
      </c>
      <c r="B13" s="15">
        <f>'Sales Data'!F172</f>
        <v>100.44444444444444</v>
      </c>
      <c r="C13" s="15"/>
      <c r="D13" s="15"/>
      <c r="E13" s="15">
        <f>'Sales Data'!F181</f>
        <v>264.25</v>
      </c>
      <c r="F13" s="20">
        <f>ABS((E13-B13)/B13) +1</f>
        <v>2.6308075221238938</v>
      </c>
      <c r="G13" s="20">
        <f>AVERAGE(F13:F17)</f>
        <v>2.8095159766191307</v>
      </c>
      <c r="H13" s="21">
        <f>((G13-G8)/G8)</f>
        <v>0.62088936528224659</v>
      </c>
    </row>
    <row r="14" spans="1:11" x14ac:dyDescent="0.3">
      <c r="A14" s="16">
        <v>12</v>
      </c>
      <c r="B14" s="15">
        <f>'Sales Data'!F189</f>
        <v>64.111111111111114</v>
      </c>
      <c r="C14" s="15"/>
      <c r="D14" s="15"/>
      <c r="E14" s="15">
        <f>'Sales Data'!F198</f>
        <v>188.5</v>
      </c>
      <c r="F14" s="20">
        <f t="shared" ref="F14:F17" si="2">ABS((E14-B14)/B14) +1</f>
        <v>2.9402079722703638</v>
      </c>
      <c r="G14" s="20"/>
      <c r="H14" s="21"/>
    </row>
    <row r="15" spans="1:11" x14ac:dyDescent="0.3">
      <c r="A15" s="16">
        <v>13</v>
      </c>
      <c r="B15" s="15">
        <f>'Sales Data'!F206</f>
        <v>65.555555555555557</v>
      </c>
      <c r="C15" s="15"/>
      <c r="D15" s="15"/>
      <c r="E15" s="15">
        <f>'Sales Data'!F215</f>
        <v>196.66666666666666</v>
      </c>
      <c r="F15" s="20">
        <f t="shared" si="2"/>
        <v>2.9999999999999996</v>
      </c>
      <c r="G15" s="20"/>
      <c r="H15" s="21"/>
    </row>
    <row r="16" spans="1:11" x14ac:dyDescent="0.3">
      <c r="A16" s="16">
        <v>14</v>
      </c>
      <c r="B16" s="15">
        <f>'Sales Data'!F223</f>
        <v>61.444444444444443</v>
      </c>
      <c r="C16" s="15"/>
      <c r="D16" s="15"/>
      <c r="E16" s="15">
        <f>'Sales Data'!F232</f>
        <v>164</v>
      </c>
      <c r="F16" s="20">
        <f t="shared" si="2"/>
        <v>2.6690777576853524</v>
      </c>
      <c r="G16" s="20"/>
      <c r="H16" s="21"/>
    </row>
    <row r="17" spans="1:8" x14ac:dyDescent="0.3">
      <c r="A17" s="16">
        <v>15</v>
      </c>
      <c r="B17" s="15">
        <f>'Sales Data'!F240</f>
        <v>62.333333333333336</v>
      </c>
      <c r="C17" s="15"/>
      <c r="D17" s="15"/>
      <c r="E17" s="15">
        <f>'Sales Data'!F249</f>
        <v>175</v>
      </c>
      <c r="F17" s="20">
        <f t="shared" si="2"/>
        <v>2.8074866310160425</v>
      </c>
      <c r="G17" s="20"/>
      <c r="H17" s="21"/>
    </row>
    <row r="19" spans="1:8" x14ac:dyDescent="0.3">
      <c r="A19" s="11" t="s">
        <v>15</v>
      </c>
      <c r="B19" s="10">
        <v>90</v>
      </c>
    </row>
    <row r="20" spans="1:8" x14ac:dyDescent="0.3">
      <c r="A20" s="11" t="s">
        <v>16</v>
      </c>
      <c r="B20" s="10">
        <v>60</v>
      </c>
      <c r="C20" s="10">
        <v>54</v>
      </c>
      <c r="D20" s="10">
        <v>48</v>
      </c>
      <c r="E20" s="10">
        <v>36</v>
      </c>
    </row>
    <row r="21" spans="1:8" s="9" customFormat="1" x14ac:dyDescent="0.3">
      <c r="A21" s="13" t="s">
        <v>8</v>
      </c>
      <c r="B21" s="9">
        <v>1</v>
      </c>
      <c r="C21" s="9">
        <f>G3</f>
        <v>1.3060351101359822</v>
      </c>
      <c r="D21" s="9">
        <f>G8</f>
        <v>1.7333175457844452</v>
      </c>
      <c r="E21" s="9">
        <f>G13</f>
        <v>2.8095159766191307</v>
      </c>
    </row>
    <row r="22" spans="1:8" x14ac:dyDescent="0.3">
      <c r="A22" s="11" t="s">
        <v>17</v>
      </c>
      <c r="B22" s="10">
        <v>1</v>
      </c>
      <c r="C22" s="10">
        <v>7.1246163305073811</v>
      </c>
      <c r="D22" s="10">
        <v>6.8753836694926189</v>
      </c>
      <c r="E22" s="10">
        <v>0</v>
      </c>
    </row>
    <row r="23" spans="1:8" s="9" customFormat="1" x14ac:dyDescent="0.3">
      <c r="A23" s="13" t="s">
        <v>18</v>
      </c>
      <c r="B23" s="22">
        <f>B19</f>
        <v>90</v>
      </c>
      <c r="C23" s="9">
        <f>B23*C21</f>
        <v>117.54315991223839</v>
      </c>
      <c r="D23" s="9">
        <f>B23*D21</f>
        <v>155.99857912060006</v>
      </c>
      <c r="E23" s="9">
        <f>B23*E21</f>
        <v>252.85643789572177</v>
      </c>
    </row>
    <row r="24" spans="1:8" x14ac:dyDescent="0.3">
      <c r="A24" s="11" t="s">
        <v>10</v>
      </c>
      <c r="B24" s="10">
        <f>(B20*B22*B23)+(C20*C22*C23)+(D20*D22*D23)+(E20*E22*E23)</f>
        <v>102104.69949990103</v>
      </c>
    </row>
    <row r="26" spans="1:8" x14ac:dyDescent="0.3">
      <c r="A26" s="23" t="s">
        <v>9</v>
      </c>
    </row>
    <row r="27" spans="1:8" ht="93.6" x14ac:dyDescent="0.3">
      <c r="A27" t="s">
        <v>19</v>
      </c>
      <c r="B27" s="10">
        <f>SUM(B22:E22)</f>
        <v>15</v>
      </c>
      <c r="C27" s="10" t="s">
        <v>11</v>
      </c>
      <c r="D27" s="10">
        <v>15</v>
      </c>
      <c r="E27" s="24" t="s">
        <v>23</v>
      </c>
    </row>
    <row r="28" spans="1:8" ht="62.4" x14ac:dyDescent="0.3">
      <c r="A28" t="s">
        <v>20</v>
      </c>
      <c r="B28" s="10">
        <f>(B22*B23)+(C22*C23)+(D22*D23)+(E22*E23)</f>
        <v>2000</v>
      </c>
      <c r="C28" s="10" t="s">
        <v>12</v>
      </c>
      <c r="D28" s="10">
        <v>2000</v>
      </c>
      <c r="E28" s="24" t="s">
        <v>24</v>
      </c>
    </row>
    <row r="29" spans="1:8" ht="62.4" x14ac:dyDescent="0.3">
      <c r="A29" t="s">
        <v>21</v>
      </c>
      <c r="B29" s="10">
        <f>B22</f>
        <v>1</v>
      </c>
      <c r="C29" s="10" t="s">
        <v>13</v>
      </c>
      <c r="D29" s="10">
        <v>1</v>
      </c>
      <c r="E29" s="24" t="s">
        <v>28</v>
      </c>
    </row>
    <row r="30" spans="1:8" x14ac:dyDescent="0.3">
      <c r="B30" s="10">
        <f>B22</f>
        <v>1</v>
      </c>
      <c r="C30" s="10" t="s">
        <v>13</v>
      </c>
      <c r="D30" s="10">
        <v>0</v>
      </c>
      <c r="E30" s="24" t="s">
        <v>25</v>
      </c>
    </row>
    <row r="31" spans="1:8" x14ac:dyDescent="0.3">
      <c r="B31" s="10">
        <f>D22</f>
        <v>6.8753836694926189</v>
      </c>
      <c r="C31" s="10" t="s">
        <v>13</v>
      </c>
      <c r="D31" s="10">
        <v>0</v>
      </c>
      <c r="E31" s="24" t="s">
        <v>26</v>
      </c>
    </row>
    <row r="32" spans="1:8" x14ac:dyDescent="0.3">
      <c r="B32" s="10">
        <f>E22</f>
        <v>0</v>
      </c>
      <c r="C32" s="10" t="s">
        <v>13</v>
      </c>
      <c r="D32" s="10">
        <v>0</v>
      </c>
      <c r="E32" s="24" t="s">
        <v>27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DFE1-166F-46CE-B300-4B81351F83A6}">
  <dimension ref="A1:K32"/>
  <sheetViews>
    <sheetView topLeftCell="A19" zoomScale="69" zoomScaleNormal="94" workbookViewId="0">
      <selection activeCell="D23" sqref="D23"/>
    </sheetView>
  </sheetViews>
  <sheetFormatPr defaultRowHeight="15.6" x14ac:dyDescent="0.3"/>
  <cols>
    <col min="1" max="1" width="40.796875" bestFit="1" customWidth="1"/>
    <col min="2" max="2" width="7.3984375" style="10" customWidth="1"/>
    <col min="3" max="3" width="8.8984375" style="10" customWidth="1"/>
    <col min="4" max="4" width="9" style="10" customWidth="1"/>
    <col min="5" max="5" width="10" style="10" customWidth="1"/>
    <col min="6" max="6" width="18.19921875" style="9" customWidth="1"/>
    <col min="7" max="7" width="12.19921875" style="9" bestFit="1" customWidth="1"/>
    <col min="8" max="8" width="15.3984375" style="12" bestFit="1" customWidth="1"/>
  </cols>
  <sheetData>
    <row r="1" spans="1:11" x14ac:dyDescent="0.3">
      <c r="A1" s="16"/>
      <c r="B1" s="54" t="s">
        <v>4</v>
      </c>
      <c r="C1" s="54"/>
      <c r="D1" s="54"/>
      <c r="E1" s="54"/>
      <c r="F1" s="17" t="s">
        <v>6</v>
      </c>
      <c r="G1" s="17" t="s">
        <v>7</v>
      </c>
      <c r="H1" s="18" t="s">
        <v>14</v>
      </c>
    </row>
    <row r="2" spans="1:11" s="11" customFormat="1" x14ac:dyDescent="0.3">
      <c r="A2" s="19" t="s">
        <v>3</v>
      </c>
      <c r="B2" s="14">
        <v>60</v>
      </c>
      <c r="C2" s="14">
        <v>54</v>
      </c>
      <c r="D2" s="14">
        <v>48</v>
      </c>
      <c r="E2" s="14">
        <v>36</v>
      </c>
      <c r="F2" s="17"/>
      <c r="G2" s="17"/>
      <c r="H2" s="18"/>
    </row>
    <row r="3" spans="1:11" x14ac:dyDescent="0.3">
      <c r="A3" s="16">
        <v>1</v>
      </c>
      <c r="B3" s="15">
        <f>'Sales Data'!F2</f>
        <v>58.333333333333336</v>
      </c>
      <c r="C3" s="15">
        <f>'Sales Data'!F8</f>
        <v>76</v>
      </c>
      <c r="D3" s="15"/>
      <c r="E3" s="15"/>
      <c r="F3" s="20">
        <f>ABS((C3-B3)/B3) +1</f>
        <v>1.3028571428571429</v>
      </c>
      <c r="G3" s="20">
        <f>AVERAGE(F3:F7)</f>
        <v>1.3060351101359822</v>
      </c>
      <c r="H3" s="21">
        <f>(G3-1)/1</f>
        <v>0.30603511013598217</v>
      </c>
      <c r="I3" s="10"/>
      <c r="J3" s="10"/>
      <c r="K3" s="10"/>
    </row>
    <row r="4" spans="1:11" x14ac:dyDescent="0.3">
      <c r="A4" s="16">
        <v>2</v>
      </c>
      <c r="B4" s="15">
        <f>'Sales Data'!F19</f>
        <v>107.66666666666667</v>
      </c>
      <c r="C4" s="15">
        <f>'Sales Data'!F25</f>
        <v>144</v>
      </c>
      <c r="D4" s="15"/>
      <c r="E4" s="15"/>
      <c r="F4" s="20">
        <f t="shared" ref="F4:F7" si="0">ABS((C4-B4)/B4) +1</f>
        <v>1.3374613003095974</v>
      </c>
      <c r="G4" s="20"/>
      <c r="H4" s="21"/>
    </row>
    <row r="5" spans="1:11" x14ac:dyDescent="0.3">
      <c r="A5" s="16">
        <v>3</v>
      </c>
      <c r="B5" s="15">
        <f>'Sales Data'!F36</f>
        <v>59.333333333333336</v>
      </c>
      <c r="C5" s="15">
        <f>'Sales Data'!F42</f>
        <v>82.333333333333329</v>
      </c>
      <c r="D5" s="15"/>
      <c r="E5" s="15"/>
      <c r="F5" s="20">
        <f t="shared" si="0"/>
        <v>1.3876404494382022</v>
      </c>
      <c r="G5" s="20"/>
      <c r="H5" s="21"/>
    </row>
    <row r="6" spans="1:11" x14ac:dyDescent="0.3">
      <c r="A6" s="16">
        <v>4</v>
      </c>
      <c r="B6" s="15">
        <f>'Sales Data'!F53</f>
        <v>61.166666666666664</v>
      </c>
      <c r="C6" s="15">
        <f>'Sales Data'!F59</f>
        <v>77.888888888888886</v>
      </c>
      <c r="D6" s="15"/>
      <c r="E6" s="15"/>
      <c r="F6" s="20">
        <f t="shared" si="0"/>
        <v>1.2733878292461398</v>
      </c>
      <c r="G6" s="20"/>
      <c r="H6" s="21"/>
    </row>
    <row r="7" spans="1:11" x14ac:dyDescent="0.3">
      <c r="A7" s="16">
        <v>5</v>
      </c>
      <c r="B7" s="15">
        <f>'Sales Data'!F70</f>
        <v>92.5</v>
      </c>
      <c r="C7" s="15">
        <f>'Sales Data'!F76</f>
        <v>113.66666666666667</v>
      </c>
      <c r="D7" s="15"/>
      <c r="E7" s="15"/>
      <c r="F7" s="20">
        <f t="shared" si="0"/>
        <v>1.2288288288288289</v>
      </c>
      <c r="G7" s="20"/>
      <c r="H7" s="21"/>
    </row>
    <row r="8" spans="1:11" x14ac:dyDescent="0.3">
      <c r="A8" s="16">
        <v>6</v>
      </c>
      <c r="B8" s="15">
        <f>'Sales Data'!F87</f>
        <v>114.14285714285714</v>
      </c>
      <c r="C8" s="15"/>
      <c r="D8" s="15">
        <f>'Sales Data'!F94</f>
        <v>209.4</v>
      </c>
      <c r="E8" s="15"/>
      <c r="F8" s="20">
        <f>ABS((D8-B8)/B8) +1</f>
        <v>1.8345431789737172</v>
      </c>
      <c r="G8" s="20">
        <f>AVERAGE(F8:F12)</f>
        <v>1.7333175457844452</v>
      </c>
      <c r="H8" s="21">
        <f>((G8-G3)/G3)</f>
        <v>0.32715999159009984</v>
      </c>
    </row>
    <row r="9" spans="1:11" x14ac:dyDescent="0.3">
      <c r="A9" s="16">
        <v>7</v>
      </c>
      <c r="B9" s="15">
        <f>'Sales Data'!F104</f>
        <v>67.428571428571431</v>
      </c>
      <c r="C9" s="15"/>
      <c r="D9" s="15">
        <f>'Sales Data'!F111</f>
        <v>119.625</v>
      </c>
      <c r="E9" s="15"/>
      <c r="F9" s="20">
        <f t="shared" ref="F9:F12" si="1">ABS((D9-B9)/B9) +1</f>
        <v>1.7740995762711864</v>
      </c>
      <c r="G9" s="20"/>
      <c r="H9" s="21"/>
    </row>
    <row r="10" spans="1:11" x14ac:dyDescent="0.3">
      <c r="A10" s="16">
        <v>8</v>
      </c>
      <c r="B10" s="15">
        <f>'Sales Data'!F121</f>
        <v>53</v>
      </c>
      <c r="C10" s="15"/>
      <c r="D10" s="15">
        <f>'Sales Data'!F128</f>
        <v>96.75</v>
      </c>
      <c r="E10" s="15"/>
      <c r="F10" s="20">
        <f t="shared" si="1"/>
        <v>1.8254716981132075</v>
      </c>
      <c r="G10" s="20"/>
      <c r="H10" s="21"/>
    </row>
    <row r="11" spans="1:11" x14ac:dyDescent="0.3">
      <c r="A11" s="16">
        <v>9</v>
      </c>
      <c r="B11" s="15">
        <f>'Sales Data'!F138</f>
        <v>73.714285714285708</v>
      </c>
      <c r="C11" s="15"/>
      <c r="D11" s="15">
        <f>'Sales Data'!F145</f>
        <v>131.875</v>
      </c>
      <c r="E11" s="15"/>
      <c r="F11" s="20">
        <f t="shared" si="1"/>
        <v>1.7890019379844961</v>
      </c>
      <c r="G11" s="20"/>
      <c r="H11" s="21"/>
    </row>
    <row r="12" spans="1:11" x14ac:dyDescent="0.3">
      <c r="A12" s="16">
        <v>10</v>
      </c>
      <c r="B12" s="15">
        <f>'Sales Data'!F155</f>
        <v>67.285714285714292</v>
      </c>
      <c r="C12" s="15"/>
      <c r="D12" s="15">
        <f>'Sales Data'!F162</f>
        <v>97.125</v>
      </c>
      <c r="E12" s="15"/>
      <c r="F12" s="20">
        <f t="shared" si="1"/>
        <v>1.4434713375796178</v>
      </c>
      <c r="G12" s="20"/>
      <c r="H12" s="21"/>
    </row>
    <row r="13" spans="1:11" x14ac:dyDescent="0.3">
      <c r="A13" s="16">
        <v>11</v>
      </c>
      <c r="B13" s="15">
        <f>'Sales Data'!F172</f>
        <v>100.44444444444444</v>
      </c>
      <c r="C13" s="15"/>
      <c r="D13" s="15"/>
      <c r="E13" s="15">
        <f>'Sales Data'!F181</f>
        <v>264.25</v>
      </c>
      <c r="F13" s="20">
        <f>ABS((E13-B13)/B13) +1</f>
        <v>2.6308075221238938</v>
      </c>
      <c r="G13" s="20">
        <f>AVERAGE(F13:F17)</f>
        <v>2.8095159766191307</v>
      </c>
      <c r="H13" s="21">
        <f>((G13-G8)/G8)</f>
        <v>0.62088936528224659</v>
      </c>
    </row>
    <row r="14" spans="1:11" x14ac:dyDescent="0.3">
      <c r="A14" s="16">
        <v>12</v>
      </c>
      <c r="B14" s="15">
        <f>'Sales Data'!F189</f>
        <v>64.111111111111114</v>
      </c>
      <c r="C14" s="15"/>
      <c r="D14" s="15"/>
      <c r="E14" s="15">
        <f>'Sales Data'!F198</f>
        <v>188.5</v>
      </c>
      <c r="F14" s="20">
        <f t="shared" ref="F14:F17" si="2">ABS((E14-B14)/B14) +1</f>
        <v>2.9402079722703638</v>
      </c>
      <c r="G14" s="20"/>
      <c r="H14" s="21"/>
    </row>
    <row r="15" spans="1:11" x14ac:dyDescent="0.3">
      <c r="A15" s="16">
        <v>13</v>
      </c>
      <c r="B15" s="15">
        <f>'Sales Data'!F206</f>
        <v>65.555555555555557</v>
      </c>
      <c r="C15" s="15"/>
      <c r="D15" s="15"/>
      <c r="E15" s="15">
        <f>'Sales Data'!F215</f>
        <v>196.66666666666666</v>
      </c>
      <c r="F15" s="20">
        <f t="shared" si="2"/>
        <v>2.9999999999999996</v>
      </c>
      <c r="G15" s="20"/>
      <c r="H15" s="21"/>
    </row>
    <row r="16" spans="1:11" x14ac:dyDescent="0.3">
      <c r="A16" s="16">
        <v>14</v>
      </c>
      <c r="B16" s="15">
        <f>'Sales Data'!F223</f>
        <v>61.444444444444443</v>
      </c>
      <c r="C16" s="15"/>
      <c r="D16" s="15"/>
      <c r="E16" s="15">
        <f>'Sales Data'!F232</f>
        <v>164</v>
      </c>
      <c r="F16" s="20">
        <f t="shared" si="2"/>
        <v>2.6690777576853524</v>
      </c>
      <c r="G16" s="20"/>
      <c r="H16" s="21"/>
    </row>
    <row r="17" spans="1:8" x14ac:dyDescent="0.3">
      <c r="A17" s="16">
        <v>15</v>
      </c>
      <c r="B17" s="15">
        <f>'Sales Data'!F240</f>
        <v>62.333333333333336</v>
      </c>
      <c r="C17" s="15"/>
      <c r="D17" s="15"/>
      <c r="E17" s="15">
        <f>'Sales Data'!F249</f>
        <v>175</v>
      </c>
      <c r="F17" s="20">
        <f t="shared" si="2"/>
        <v>2.8074866310160425</v>
      </c>
      <c r="G17" s="20"/>
      <c r="H17" s="21"/>
    </row>
    <row r="19" spans="1:8" x14ac:dyDescent="0.3">
      <c r="A19" s="11" t="s">
        <v>15</v>
      </c>
      <c r="B19" s="10">
        <v>110</v>
      </c>
    </row>
    <row r="20" spans="1:8" x14ac:dyDescent="0.3">
      <c r="A20" s="11" t="s">
        <v>16</v>
      </c>
      <c r="B20" s="10">
        <v>60</v>
      </c>
      <c r="C20" s="10">
        <v>54</v>
      </c>
      <c r="D20" s="10">
        <v>48</v>
      </c>
      <c r="E20" s="10">
        <v>36</v>
      </c>
    </row>
    <row r="21" spans="1:8" s="9" customFormat="1" x14ac:dyDescent="0.3">
      <c r="A21" s="13" t="s">
        <v>8</v>
      </c>
      <c r="B21" s="9">
        <v>1</v>
      </c>
      <c r="C21" s="9">
        <f>G3</f>
        <v>1.3060351101359822</v>
      </c>
      <c r="D21" s="9">
        <f>G8</f>
        <v>1.7333175457844452</v>
      </c>
      <c r="E21" s="9">
        <f>G13</f>
        <v>2.8095159766191307</v>
      </c>
    </row>
    <row r="22" spans="1:8" x14ac:dyDescent="0.3">
      <c r="A22" s="11" t="s">
        <v>17</v>
      </c>
      <c r="B22" s="10">
        <v>4.6030942972380284</v>
      </c>
      <c r="C22" s="10">
        <v>10.396905702761972</v>
      </c>
      <c r="D22" s="10">
        <v>0</v>
      </c>
      <c r="E22" s="10">
        <v>0</v>
      </c>
    </row>
    <row r="23" spans="1:8" s="9" customFormat="1" x14ac:dyDescent="0.3">
      <c r="A23" s="13" t="s">
        <v>18</v>
      </c>
      <c r="B23" s="22">
        <f>B19</f>
        <v>110</v>
      </c>
      <c r="C23" s="9">
        <f>B23*C21</f>
        <v>143.66386211495805</v>
      </c>
      <c r="D23" s="9">
        <f>B23*D21</f>
        <v>190.66493003628898</v>
      </c>
      <c r="E23" s="9">
        <f>B23*E21</f>
        <v>309.0467574281044</v>
      </c>
    </row>
    <row r="24" spans="1:8" x14ac:dyDescent="0.3">
      <c r="A24" s="11" t="s">
        <v>10</v>
      </c>
      <c r="B24" s="10">
        <f>(B20*B22*B23)+(C20*C22*C23)+(D20*D22*D23)+(E20*E22*E23)</f>
        <v>111038.04223617711</v>
      </c>
    </row>
    <row r="26" spans="1:8" x14ac:dyDescent="0.3">
      <c r="A26" s="23" t="s">
        <v>9</v>
      </c>
    </row>
    <row r="27" spans="1:8" ht="78" x14ac:dyDescent="0.3">
      <c r="A27" t="s">
        <v>19</v>
      </c>
      <c r="B27" s="10">
        <f>SUM(B22:E22)</f>
        <v>15</v>
      </c>
      <c r="C27" s="10" t="s">
        <v>11</v>
      </c>
      <c r="D27" s="10">
        <v>15</v>
      </c>
      <c r="F27" s="24" t="s">
        <v>23</v>
      </c>
    </row>
    <row r="28" spans="1:8" ht="46.8" x14ac:dyDescent="0.3">
      <c r="A28" t="s">
        <v>20</v>
      </c>
      <c r="B28" s="10">
        <f>(B22*B23)+(C22*C23)+(D22*D23)+(E22*E23)</f>
        <v>2000</v>
      </c>
      <c r="C28" s="10" t="s">
        <v>12</v>
      </c>
      <c r="D28" s="10">
        <v>2000</v>
      </c>
      <c r="F28" s="24" t="s">
        <v>24</v>
      </c>
    </row>
    <row r="29" spans="1:8" ht="78" x14ac:dyDescent="0.3">
      <c r="A29" t="s">
        <v>21</v>
      </c>
      <c r="B29" s="10">
        <f>B22</f>
        <v>4.6030942972380284</v>
      </c>
      <c r="C29" s="10" t="s">
        <v>13</v>
      </c>
      <c r="D29" s="10">
        <v>1</v>
      </c>
      <c r="E29" s="24" t="s">
        <v>22</v>
      </c>
      <c r="F29" s="24" t="s">
        <v>28</v>
      </c>
    </row>
    <row r="30" spans="1:8" x14ac:dyDescent="0.3">
      <c r="B30" s="10">
        <f>B22</f>
        <v>4.6030942972380284</v>
      </c>
      <c r="C30" s="10" t="s">
        <v>13</v>
      </c>
      <c r="D30" s="10">
        <v>0</v>
      </c>
      <c r="F30" s="24" t="s">
        <v>25</v>
      </c>
    </row>
    <row r="31" spans="1:8" x14ac:dyDescent="0.3">
      <c r="B31" s="10">
        <f>D22</f>
        <v>0</v>
      </c>
      <c r="C31" s="10" t="s">
        <v>13</v>
      </c>
      <c r="D31" s="10">
        <v>0</v>
      </c>
      <c r="F31" s="24" t="s">
        <v>26</v>
      </c>
    </row>
    <row r="32" spans="1:8" x14ac:dyDescent="0.3">
      <c r="B32" s="10">
        <f>E22</f>
        <v>0</v>
      </c>
      <c r="C32" s="10" t="s">
        <v>13</v>
      </c>
      <c r="D32" s="10">
        <v>0</v>
      </c>
      <c r="F32" s="24" t="s">
        <v>27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A6A6-69A8-4880-A434-FF634280A462}">
  <dimension ref="A1:I10"/>
  <sheetViews>
    <sheetView tabSelected="1" workbookViewId="0">
      <selection activeCell="H10" sqref="H10"/>
    </sheetView>
  </sheetViews>
  <sheetFormatPr defaultRowHeight="15.6" x14ac:dyDescent="0.3"/>
  <cols>
    <col min="1" max="1" width="18" bestFit="1" customWidth="1"/>
    <col min="6" max="6" width="10.69921875" style="41" bestFit="1" customWidth="1"/>
  </cols>
  <sheetData>
    <row r="1" spans="1:9" x14ac:dyDescent="0.3">
      <c r="A1" s="55" t="s">
        <v>31</v>
      </c>
      <c r="B1" s="55" t="s">
        <v>32</v>
      </c>
      <c r="C1" s="55" t="s">
        <v>33</v>
      </c>
      <c r="D1" s="55" t="s">
        <v>34</v>
      </c>
      <c r="E1" s="55" t="s">
        <v>35</v>
      </c>
      <c r="F1" s="56" t="s">
        <v>10</v>
      </c>
    </row>
    <row r="2" spans="1:9" x14ac:dyDescent="0.3">
      <c r="A2" s="57">
        <v>40</v>
      </c>
      <c r="B2" s="60">
        <v>1</v>
      </c>
      <c r="C2" s="60">
        <v>0</v>
      </c>
      <c r="D2" s="60">
        <v>0</v>
      </c>
      <c r="E2" s="60">
        <v>14</v>
      </c>
      <c r="F2" s="64">
        <v>59039.842088641679</v>
      </c>
    </row>
    <row r="3" spans="1:9" x14ac:dyDescent="0.3">
      <c r="A3" s="58">
        <v>50</v>
      </c>
      <c r="B3" s="61">
        <v>1</v>
      </c>
      <c r="C3" s="61">
        <v>0</v>
      </c>
      <c r="D3" s="61">
        <v>0.30963032756830627</v>
      </c>
      <c r="E3" s="63">
        <v>13.690369672431695</v>
      </c>
      <c r="F3" s="65">
        <v>73522.012607688666</v>
      </c>
    </row>
    <row r="4" spans="1:9" x14ac:dyDescent="0.3">
      <c r="A4" s="58">
        <v>60</v>
      </c>
      <c r="B4" s="61">
        <v>1</v>
      </c>
      <c r="C4" s="61">
        <v>0</v>
      </c>
      <c r="D4" s="61">
        <v>6.5042748054422193</v>
      </c>
      <c r="E4" s="61">
        <v>7.4957251945577799</v>
      </c>
      <c r="F4" s="65">
        <v>81557.261022871215</v>
      </c>
      <c r="I4" t="s">
        <v>36</v>
      </c>
    </row>
    <row r="5" spans="1:9" x14ac:dyDescent="0.3">
      <c r="A5" s="58">
        <v>70</v>
      </c>
      <c r="B5" s="61">
        <v>1</v>
      </c>
      <c r="C5" s="61">
        <v>0</v>
      </c>
      <c r="D5" s="61">
        <v>10.929020861066455</v>
      </c>
      <c r="E5" s="61">
        <v>3.0709791389335459</v>
      </c>
      <c r="F5" s="65">
        <v>89592.509438053792</v>
      </c>
    </row>
    <row r="6" spans="1:9" x14ac:dyDescent="0.3">
      <c r="A6" s="58">
        <v>80</v>
      </c>
      <c r="B6" s="61">
        <v>1</v>
      </c>
      <c r="C6" s="61">
        <v>0.62358201215986298</v>
      </c>
      <c r="D6" s="61">
        <v>13.376417987840137</v>
      </c>
      <c r="E6" s="61">
        <v>0</v>
      </c>
      <c r="F6" s="65">
        <v>97350.921600926406</v>
      </c>
    </row>
    <row r="7" spans="1:9" x14ac:dyDescent="0.3">
      <c r="A7" s="58">
        <v>90</v>
      </c>
      <c r="B7" s="61">
        <v>1</v>
      </c>
      <c r="C7" s="61">
        <v>7.1246163305073811</v>
      </c>
      <c r="D7" s="61">
        <v>6.8753836694926189</v>
      </c>
      <c r="E7" s="61">
        <v>0</v>
      </c>
      <c r="F7" s="65">
        <v>102104.69949990103</v>
      </c>
    </row>
    <row r="8" spans="1:9" x14ac:dyDescent="0.3">
      <c r="A8" s="58">
        <v>100</v>
      </c>
      <c r="B8" s="61">
        <v>1</v>
      </c>
      <c r="C8" s="61">
        <v>12.32544378518541</v>
      </c>
      <c r="D8" s="61">
        <v>1.67455621481459</v>
      </c>
      <c r="E8" s="61">
        <v>0</v>
      </c>
      <c r="F8" s="65">
        <v>106858.47739887569</v>
      </c>
    </row>
    <row r="9" spans="1:9" x14ac:dyDescent="0.3">
      <c r="A9" s="58">
        <v>110</v>
      </c>
      <c r="B9" s="61">
        <v>4.6030942972380284</v>
      </c>
      <c r="C9" s="61">
        <v>10.396905702761972</v>
      </c>
      <c r="D9" s="61">
        <v>0</v>
      </c>
      <c r="E9" s="61">
        <v>0</v>
      </c>
      <c r="F9" s="65">
        <v>111038.04223617711</v>
      </c>
    </row>
    <row r="10" spans="1:9" x14ac:dyDescent="0.3">
      <c r="A10" s="59">
        <v>120</v>
      </c>
      <c r="B10" s="62">
        <v>9.5540017747437194</v>
      </c>
      <c r="C10" s="62">
        <v>5.4459982252562789</v>
      </c>
      <c r="D10" s="62">
        <v>0</v>
      </c>
      <c r="E10" s="62">
        <v>0</v>
      </c>
      <c r="F10" s="66">
        <v>114878.88127781548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D6A9E70924D4A86E042A379BEF446" ma:contentTypeVersion="4" ma:contentTypeDescription="Create a new document." ma:contentTypeScope="" ma:versionID="ea56c8a70a6d99a099afc05d28c81fed">
  <xsd:schema xmlns:xsd="http://www.w3.org/2001/XMLSchema" xmlns:xs="http://www.w3.org/2001/XMLSchema" xmlns:p="http://schemas.microsoft.com/office/2006/metadata/properties" xmlns:ns2="66f60cca-389a-4596-8f34-79585f8621b6" targetNamespace="http://schemas.microsoft.com/office/2006/metadata/properties" ma:root="true" ma:fieldsID="60ef77be2b846b532e80210c6548c372" ns2:_="">
    <xsd:import namespace="66f60cca-389a-4596-8f34-79585f862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60cca-389a-4596-8f34-79585f862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0C8D42-77B8-4B7C-BF79-C0226EE0A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60cca-389a-4596-8f34-79585f862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F653B-D228-44F8-A2B5-B699F1A33D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C8D245-437B-4628-9101-E5A2F847C3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Linear Optimization @ 50</vt:lpstr>
      <vt:lpstr>Linear Optimization @ 70</vt:lpstr>
      <vt:lpstr>Linear Optimization @ 90</vt:lpstr>
      <vt:lpstr>Linear Optimization @ 110</vt:lpstr>
      <vt:lpstr>Results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Vivek Saahil</cp:lastModifiedBy>
  <dcterms:created xsi:type="dcterms:W3CDTF">2014-12-20T21:55:44Z</dcterms:created>
  <dcterms:modified xsi:type="dcterms:W3CDTF">2021-03-17T16:15:45Z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0x01010038BD6A9E70924D4A86E042A379BEF446</vt:lpwstr>
  </property>
  <property fmtid="{D5CDD505-2E9C-101B-9397-08002B2CF9AE}" pid="3" name="WorkbookGuid">
    <vt:lpwstr>efe162b7-382d-4a5f-b107-b4f5ed6480ae</vt:lpwstr>
  </property>
</Properties>
</file>