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namedSheetViews/namedSheetView1.xml" ContentType="application/vnd.ms-excel.namedsheetviews+xml"/>
  <Override PartName="/xl/namedSheetViews/namedSheetView2.xml" ContentType="application/vnd.ms-excel.namedsheetviews+xml"/>
  <Override PartName="/xl/namedSheetViews/namedSheetView3.xml" ContentType="application/vnd.ms-excel.namedsheetviews+xml"/>
  <Override PartName="/xl/namedSheetViews/namedSheetView4.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25"/>
  <workbookPr defaultThemeVersion="166925"/>
  <mc:AlternateContent xmlns:mc="http://schemas.openxmlformats.org/markup-compatibility/2006">
    <mc:Choice Requires="x15">
      <x15ac:absPath xmlns:x15ac="http://schemas.microsoft.com/office/spreadsheetml/2010/11/ac" url="C:\Users\vsablok\Downloads\"/>
    </mc:Choice>
  </mc:AlternateContent>
  <xr:revisionPtr revIDLastSave="0" documentId="8_{E7A4D30F-2F67-4C54-8CB8-CD38252AB958}" xr6:coauthVersionLast="45" xr6:coauthVersionMax="45" xr10:uidLastSave="{00000000-0000-0000-0000-000000000000}"/>
  <bookViews>
    <workbookView xWindow="0" yWindow="0" windowWidth="19200" windowHeight="6720" firstSheet="6" activeTab="11" xr2:uid="{00000000-000D-0000-FFFF-FFFF00000000}"/>
  </bookViews>
  <sheets>
    <sheet name="Defect Dump" sheetId="14" state="hidden" r:id="rId1"/>
    <sheet name="Daily Dashboard" sheetId="8" r:id="rId2"/>
    <sheet name="Home" sheetId="7" r:id="rId3"/>
    <sheet name="Auto" sheetId="6" r:id="rId4"/>
    <sheet name="Plugin" sheetId="11" r:id="rId5"/>
    <sheet name="Common" sheetId="4" r:id="rId6"/>
    <sheet name="Rating" sheetId="10" r:id="rId7"/>
    <sheet name="Reference" sheetId="5" state="hidden" r:id="rId8"/>
    <sheet name="_56F9DC9755BA473782653E2940F9" sheetId="13" state="veryHidden" r:id="rId9"/>
    <sheet name="Umbrella" sheetId="9" r:id="rId10"/>
    <sheet name="Screenshot" sheetId="3" state="hidden" r:id="rId11"/>
    <sheet name="Conversion" sheetId="12" r:id="rId12"/>
  </sheets>
  <definedNames>
    <definedName name="_56F9DC9755BA473782653E2940F9FormId">"Wq6idgCfa0-V7V0z13xNYaQF2mIcQURGncqsTVvURaxUOEhPQU5FUVlEVU04WlkzSjJQVDhOQjVORCQlQCN0PWcu"</definedName>
    <definedName name="_56F9DC9755BA473782653E2940F9ResponseSheet">"Form1"</definedName>
    <definedName name="_56F9DC9755BA473782653E2940F9SourceDocId">"{efc23dc5-b8e3-4202-b50f-05770e222c3e}"</definedName>
    <definedName name="_xlnm._FilterDatabase" localSheetId="5" hidden="1">Common!$A$1:$S$46</definedName>
    <definedName name="_xlnm._FilterDatabase" localSheetId="11" hidden="1">Conversion!$A$1:$AC$42</definedName>
    <definedName name="_xlnm._FilterDatabase" localSheetId="2" hidden="1">Home!$A$1:$AL$93</definedName>
    <definedName name="_xlnm._FilterDatabase" localSheetId="4" hidden="1">Plugin!$A$1:$BO$69</definedName>
    <definedName name="_xlnm._FilterDatabase" localSheetId="6" hidden="1">Rating!$A$1:$S$44</definedName>
    <definedName name="_xlnm._FilterDatabase" localSheetId="9" hidden="1">Umbrella!$A$1:$S$42</definedName>
    <definedName name="_xlnm._FilterDatabase" localSheetId="3" hidden="1">Auto!$F$1:$F$213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34" i="8" l="1"/>
  <c r="R229" i="12" l="1"/>
  <c r="R228" i="12"/>
  <c r="R227" i="12"/>
  <c r="R226" i="12"/>
  <c r="R225" i="12"/>
  <c r="R224" i="12"/>
  <c r="R223" i="12"/>
  <c r="R222" i="12"/>
  <c r="R221" i="12"/>
  <c r="R220" i="12"/>
  <c r="R219" i="12"/>
  <c r="R218" i="12"/>
  <c r="R217" i="12"/>
  <c r="R216" i="12"/>
  <c r="R215" i="12"/>
  <c r="R214" i="12"/>
  <c r="R213" i="12"/>
  <c r="R212" i="12"/>
  <c r="R211" i="12"/>
  <c r="R210" i="12"/>
  <c r="R209" i="12"/>
  <c r="R208" i="12"/>
  <c r="R207" i="12"/>
  <c r="R206" i="12"/>
  <c r="R205" i="12"/>
  <c r="R204" i="12"/>
  <c r="R203" i="12"/>
  <c r="R202" i="12"/>
  <c r="R201" i="12"/>
  <c r="R200" i="12"/>
  <c r="R199" i="12"/>
  <c r="R198" i="12"/>
  <c r="R197" i="12"/>
  <c r="R196" i="12"/>
  <c r="R195" i="12"/>
  <c r="R194" i="12"/>
  <c r="R193" i="12"/>
  <c r="R192" i="12"/>
  <c r="R191" i="12"/>
  <c r="R190" i="12"/>
  <c r="R189" i="12"/>
  <c r="R188" i="12"/>
  <c r="R187" i="12"/>
  <c r="R186" i="12"/>
  <c r="R185" i="12"/>
  <c r="R184" i="12"/>
  <c r="R183" i="12"/>
  <c r="R182" i="12"/>
  <c r="R181" i="12"/>
  <c r="R180" i="12"/>
  <c r="R179" i="12"/>
  <c r="R178" i="12"/>
  <c r="R177" i="12"/>
  <c r="R176" i="12"/>
  <c r="R175" i="12"/>
  <c r="R174" i="12"/>
  <c r="R173" i="12"/>
  <c r="R172" i="12"/>
  <c r="R171" i="12"/>
  <c r="R170" i="12"/>
  <c r="R169" i="12"/>
  <c r="R168" i="12"/>
  <c r="R167" i="12"/>
  <c r="R166" i="12"/>
  <c r="R165" i="12"/>
  <c r="R164" i="12"/>
  <c r="R163" i="12"/>
  <c r="R162" i="12"/>
  <c r="R161" i="12"/>
  <c r="R160" i="12"/>
  <c r="R159" i="12"/>
  <c r="R158" i="12"/>
  <c r="R157" i="12"/>
  <c r="R156" i="12"/>
  <c r="R155" i="12"/>
  <c r="R154" i="12"/>
  <c r="R153" i="12"/>
  <c r="R152" i="12"/>
  <c r="R151" i="12"/>
  <c r="R150" i="12"/>
  <c r="R149" i="12"/>
  <c r="R148" i="12"/>
  <c r="R147" i="12"/>
  <c r="R146" i="12"/>
  <c r="R145" i="12"/>
  <c r="R144" i="12"/>
  <c r="R143" i="12"/>
  <c r="R142" i="12"/>
  <c r="R141" i="12"/>
  <c r="R140" i="12"/>
  <c r="R139" i="12"/>
  <c r="R138" i="12"/>
  <c r="R137" i="12"/>
  <c r="R136" i="12"/>
  <c r="R135" i="12"/>
  <c r="R134" i="12"/>
  <c r="R133" i="12"/>
  <c r="R132" i="12"/>
  <c r="R131" i="12"/>
  <c r="R130" i="12"/>
  <c r="R129" i="12"/>
  <c r="R128" i="12"/>
  <c r="R127" i="12"/>
  <c r="R126" i="12"/>
  <c r="R125" i="12"/>
  <c r="R124" i="12"/>
  <c r="R123" i="12"/>
  <c r="R122" i="12"/>
  <c r="R121" i="12"/>
  <c r="R120" i="12"/>
  <c r="R119" i="12"/>
  <c r="R118" i="12"/>
  <c r="R117" i="12"/>
  <c r="R116" i="12"/>
  <c r="R115" i="12"/>
  <c r="R114" i="12"/>
  <c r="R113" i="12"/>
  <c r="R112" i="12"/>
  <c r="R111" i="12"/>
  <c r="R110" i="12"/>
  <c r="R109" i="12"/>
  <c r="R108" i="12"/>
  <c r="R107" i="12"/>
  <c r="R106" i="12"/>
  <c r="R105" i="12"/>
  <c r="R104" i="12"/>
  <c r="R103" i="12"/>
  <c r="R102" i="12"/>
  <c r="R101" i="12"/>
  <c r="R100" i="12"/>
  <c r="R99" i="12"/>
  <c r="R98" i="12"/>
  <c r="R97" i="12"/>
  <c r="R96" i="12"/>
  <c r="R95" i="12"/>
  <c r="R94" i="12"/>
  <c r="R93" i="12"/>
  <c r="R92" i="12"/>
  <c r="R91" i="12"/>
  <c r="R90" i="12"/>
  <c r="R89" i="12"/>
  <c r="R88" i="12"/>
  <c r="R87" i="12"/>
  <c r="R86" i="12"/>
  <c r="R85" i="12"/>
  <c r="R84" i="12"/>
  <c r="R83" i="12"/>
  <c r="R82" i="12"/>
  <c r="R81" i="12"/>
  <c r="R80" i="12"/>
  <c r="R79" i="12"/>
  <c r="R78" i="12"/>
  <c r="R77" i="12"/>
  <c r="R76" i="12"/>
  <c r="R75" i="12"/>
  <c r="R74" i="12"/>
  <c r="R73" i="12"/>
  <c r="R72" i="12"/>
  <c r="R71" i="12"/>
  <c r="R70" i="12"/>
  <c r="R69" i="12"/>
  <c r="R68" i="12"/>
  <c r="R67" i="12"/>
  <c r="R66" i="12"/>
  <c r="R65" i="12"/>
  <c r="R64" i="12"/>
  <c r="R63" i="12"/>
  <c r="R62" i="12"/>
  <c r="R61" i="12"/>
  <c r="R60" i="12"/>
  <c r="R59" i="12"/>
  <c r="R58" i="12"/>
  <c r="R57" i="12"/>
  <c r="R56" i="12"/>
  <c r="R55" i="12"/>
  <c r="R54" i="12"/>
  <c r="R53" i="12"/>
  <c r="R52" i="12"/>
  <c r="R51" i="12"/>
  <c r="R50" i="12"/>
  <c r="R49" i="12"/>
  <c r="R48" i="12"/>
  <c r="R47" i="12"/>
  <c r="R46" i="12"/>
  <c r="R45" i="12"/>
  <c r="R44" i="12"/>
  <c r="R43" i="12"/>
  <c r="R42" i="12"/>
  <c r="R41" i="12"/>
  <c r="R40" i="12"/>
  <c r="R39" i="12"/>
  <c r="R38" i="12"/>
  <c r="R37" i="12"/>
  <c r="R36" i="12"/>
  <c r="R35" i="12"/>
  <c r="R34" i="12"/>
  <c r="R33" i="12"/>
  <c r="R32" i="12"/>
  <c r="R31" i="12"/>
  <c r="R30" i="12"/>
  <c r="R29" i="12"/>
  <c r="R28" i="12"/>
  <c r="R27" i="12"/>
  <c r="R26" i="12"/>
  <c r="R25" i="12"/>
  <c r="R24" i="12"/>
  <c r="R23" i="12"/>
  <c r="R22" i="12"/>
  <c r="R21" i="12"/>
  <c r="R20" i="12"/>
  <c r="R19" i="12"/>
  <c r="R18" i="12"/>
  <c r="R17" i="12"/>
  <c r="R16" i="12"/>
  <c r="R15" i="12"/>
  <c r="R14" i="12"/>
  <c r="R13" i="12"/>
  <c r="R12" i="12"/>
  <c r="R11" i="12"/>
  <c r="R10" i="12"/>
  <c r="R9" i="12"/>
  <c r="R8" i="12"/>
  <c r="R7" i="12"/>
  <c r="R6" i="12"/>
  <c r="R5" i="12"/>
  <c r="R4" i="12"/>
  <c r="R3" i="12"/>
  <c r="R2" i="12"/>
  <c r="R189" i="9"/>
  <c r="R188" i="9"/>
  <c r="R187" i="9"/>
  <c r="R186" i="9"/>
  <c r="R185" i="9"/>
  <c r="R184" i="9"/>
  <c r="R183" i="9"/>
  <c r="R182" i="9"/>
  <c r="R181" i="9"/>
  <c r="R180" i="9"/>
  <c r="R179" i="9"/>
  <c r="R178" i="9"/>
  <c r="R177" i="9"/>
  <c r="R176" i="9"/>
  <c r="R175" i="9"/>
  <c r="R174" i="9"/>
  <c r="R173" i="9"/>
  <c r="R172" i="9"/>
  <c r="R171" i="9"/>
  <c r="R170" i="9"/>
  <c r="R169" i="9"/>
  <c r="R168" i="9"/>
  <c r="R167" i="9"/>
  <c r="R166" i="9"/>
  <c r="R165" i="9"/>
  <c r="R164" i="9"/>
  <c r="R163" i="9"/>
  <c r="R162" i="9"/>
  <c r="R161" i="9"/>
  <c r="R160" i="9"/>
  <c r="R159" i="9"/>
  <c r="R158" i="9"/>
  <c r="R157" i="9"/>
  <c r="R156" i="9"/>
  <c r="R155" i="9"/>
  <c r="R154" i="9"/>
  <c r="R153" i="9"/>
  <c r="R152" i="9"/>
  <c r="R151" i="9"/>
  <c r="R150" i="9"/>
  <c r="R149" i="9"/>
  <c r="R148" i="9"/>
  <c r="R147" i="9"/>
  <c r="R146" i="9"/>
  <c r="R145" i="9"/>
  <c r="R144" i="9"/>
  <c r="R143" i="9"/>
  <c r="R142" i="9"/>
  <c r="R141" i="9"/>
  <c r="R140" i="9"/>
  <c r="R139" i="9"/>
  <c r="R138" i="9"/>
  <c r="R137" i="9"/>
  <c r="R136" i="9"/>
  <c r="R135" i="9"/>
  <c r="R134" i="9"/>
  <c r="R133" i="9"/>
  <c r="R132" i="9"/>
  <c r="R131" i="9"/>
  <c r="R130" i="9"/>
  <c r="R129" i="9"/>
  <c r="R128" i="9"/>
  <c r="R127" i="9"/>
  <c r="R126" i="9"/>
  <c r="R125" i="9"/>
  <c r="R124" i="9"/>
  <c r="R123" i="9"/>
  <c r="R122" i="9"/>
  <c r="R121" i="9"/>
  <c r="R120" i="9"/>
  <c r="R119" i="9"/>
  <c r="R118" i="9"/>
  <c r="R117" i="9"/>
  <c r="R116" i="9"/>
  <c r="R115" i="9"/>
  <c r="R114" i="9"/>
  <c r="R113" i="9"/>
  <c r="R112" i="9"/>
  <c r="R111" i="9"/>
  <c r="R110" i="9"/>
  <c r="R109" i="9"/>
  <c r="R108" i="9"/>
  <c r="R107" i="9"/>
  <c r="R106" i="9"/>
  <c r="R105" i="9"/>
  <c r="R104" i="9"/>
  <c r="R103" i="9"/>
  <c r="R102" i="9"/>
  <c r="R101" i="9"/>
  <c r="R100" i="9"/>
  <c r="R99" i="9"/>
  <c r="R98" i="9"/>
  <c r="R97" i="9"/>
  <c r="R96" i="9"/>
  <c r="R95" i="9"/>
  <c r="R94" i="9"/>
  <c r="R93" i="9"/>
  <c r="R92" i="9"/>
  <c r="R91" i="9"/>
  <c r="R90" i="9"/>
  <c r="R89" i="9"/>
  <c r="R88" i="9"/>
  <c r="R87" i="9"/>
  <c r="R86" i="9"/>
  <c r="R85" i="9"/>
  <c r="R84" i="9"/>
  <c r="R83" i="9"/>
  <c r="R82" i="9"/>
  <c r="R81" i="9"/>
  <c r="R80" i="9"/>
  <c r="R79" i="9"/>
  <c r="R78" i="9"/>
  <c r="R77" i="9"/>
  <c r="R76" i="9"/>
  <c r="R75" i="9"/>
  <c r="R74" i="9"/>
  <c r="R73" i="9"/>
  <c r="R72" i="9"/>
  <c r="R71" i="9"/>
  <c r="R70" i="9"/>
  <c r="R69" i="9"/>
  <c r="R68" i="9"/>
  <c r="R67" i="9"/>
  <c r="R66" i="9"/>
  <c r="R65" i="9"/>
  <c r="R64" i="9"/>
  <c r="R63" i="9"/>
  <c r="R62" i="9"/>
  <c r="R61" i="9"/>
  <c r="R60" i="9"/>
  <c r="R59" i="9"/>
  <c r="R58" i="9"/>
  <c r="R57" i="9"/>
  <c r="R56" i="9"/>
  <c r="R55" i="9"/>
  <c r="R54" i="9"/>
  <c r="R53" i="9"/>
  <c r="R52" i="9"/>
  <c r="R51" i="9"/>
  <c r="R50" i="9"/>
  <c r="R49" i="9"/>
  <c r="R48" i="9"/>
  <c r="R47" i="9"/>
  <c r="R46" i="9"/>
  <c r="R45" i="9"/>
  <c r="R44" i="9"/>
  <c r="R43" i="9"/>
  <c r="R42" i="9"/>
  <c r="R41" i="9"/>
  <c r="R40" i="9"/>
  <c r="R39" i="9"/>
  <c r="R38" i="9"/>
  <c r="R37" i="9"/>
  <c r="R36" i="9"/>
  <c r="R35" i="9"/>
  <c r="R34" i="9"/>
  <c r="R33" i="9"/>
  <c r="R32" i="9"/>
  <c r="R31" i="9"/>
  <c r="R30" i="9"/>
  <c r="R29" i="9"/>
  <c r="R28" i="9"/>
  <c r="R27" i="9"/>
  <c r="R26" i="9"/>
  <c r="R25" i="9"/>
  <c r="R24" i="9"/>
  <c r="R23" i="9"/>
  <c r="R22" i="9"/>
  <c r="R21" i="9"/>
  <c r="R20" i="9"/>
  <c r="R19" i="9"/>
  <c r="R18" i="9"/>
  <c r="R17" i="9"/>
  <c r="R16" i="9"/>
  <c r="R15" i="9"/>
  <c r="R14" i="9"/>
  <c r="R13" i="9"/>
  <c r="R12" i="9"/>
  <c r="R11" i="9"/>
  <c r="R10" i="9"/>
  <c r="R9" i="9"/>
  <c r="R8" i="9"/>
  <c r="R7" i="9"/>
  <c r="R6" i="9"/>
  <c r="R5" i="9"/>
  <c r="R4" i="9"/>
  <c r="R3" i="9"/>
  <c r="R2" i="9"/>
  <c r="AH15" i="8" s="1"/>
  <c r="S249" i="10"/>
  <c r="S248" i="10"/>
  <c r="S247" i="10"/>
  <c r="S246" i="10"/>
  <c r="S245" i="10"/>
  <c r="S244" i="10"/>
  <c r="S243" i="10"/>
  <c r="S242" i="10"/>
  <c r="S241" i="10"/>
  <c r="S240" i="10"/>
  <c r="S239" i="10"/>
  <c r="S238" i="10"/>
  <c r="S237" i="10"/>
  <c r="S236" i="10"/>
  <c r="S235" i="10"/>
  <c r="S234" i="10"/>
  <c r="S233" i="10"/>
  <c r="S232" i="10"/>
  <c r="S231" i="10"/>
  <c r="S230" i="10"/>
  <c r="S229" i="10"/>
  <c r="S228" i="10"/>
  <c r="S227" i="10"/>
  <c r="S226" i="10"/>
  <c r="S225" i="10"/>
  <c r="S224" i="10"/>
  <c r="S223" i="10"/>
  <c r="S222" i="10"/>
  <c r="S221" i="10"/>
  <c r="S220" i="10"/>
  <c r="S219" i="10"/>
  <c r="S218" i="10"/>
  <c r="S217" i="10"/>
  <c r="S216" i="10"/>
  <c r="S215" i="10"/>
  <c r="S214" i="10"/>
  <c r="S213" i="10"/>
  <c r="S212" i="10"/>
  <c r="S211" i="10"/>
  <c r="S210" i="10"/>
  <c r="S209" i="10"/>
  <c r="S208" i="10"/>
  <c r="S207" i="10"/>
  <c r="S206" i="10"/>
  <c r="S205" i="10"/>
  <c r="S204" i="10"/>
  <c r="S203" i="10"/>
  <c r="S202" i="10"/>
  <c r="S201" i="10"/>
  <c r="S200" i="10"/>
  <c r="S199" i="10"/>
  <c r="S198" i="10"/>
  <c r="S197" i="10"/>
  <c r="S196" i="10"/>
  <c r="S195" i="10"/>
  <c r="S194" i="10"/>
  <c r="S193" i="10"/>
  <c r="S192" i="10"/>
  <c r="S191" i="10"/>
  <c r="S190" i="10"/>
  <c r="S189" i="10"/>
  <c r="S188" i="10"/>
  <c r="S187" i="10"/>
  <c r="S186" i="10"/>
  <c r="S185" i="10"/>
  <c r="S184" i="10"/>
  <c r="S183" i="10"/>
  <c r="S182" i="10"/>
  <c r="S181" i="10"/>
  <c r="S180" i="10"/>
  <c r="S179" i="10"/>
  <c r="S178" i="10"/>
  <c r="S177" i="10"/>
  <c r="S176" i="10"/>
  <c r="S175" i="10"/>
  <c r="S174" i="10"/>
  <c r="S173" i="10"/>
  <c r="S172" i="10"/>
  <c r="S171" i="10"/>
  <c r="S170" i="10"/>
  <c r="S169" i="10"/>
  <c r="S168" i="10"/>
  <c r="S167" i="10"/>
  <c r="S166" i="10"/>
  <c r="S165" i="10"/>
  <c r="S164" i="10"/>
  <c r="S163" i="10"/>
  <c r="S162" i="10"/>
  <c r="S161" i="10"/>
  <c r="S160" i="10"/>
  <c r="S159" i="10"/>
  <c r="S158" i="10"/>
  <c r="S157" i="10"/>
  <c r="S156" i="10"/>
  <c r="S155" i="10"/>
  <c r="S154" i="10"/>
  <c r="S153" i="10"/>
  <c r="S152" i="10"/>
  <c r="S151" i="10"/>
  <c r="S150" i="10"/>
  <c r="S149" i="10"/>
  <c r="S148" i="10"/>
  <c r="S147" i="10"/>
  <c r="S146" i="10"/>
  <c r="S145" i="10"/>
  <c r="S144" i="10"/>
  <c r="S143" i="10"/>
  <c r="S142" i="10"/>
  <c r="S141" i="10"/>
  <c r="S140" i="10"/>
  <c r="S139" i="10"/>
  <c r="S138" i="10"/>
  <c r="S137" i="10"/>
  <c r="S136" i="10"/>
  <c r="S135" i="10"/>
  <c r="S134" i="10"/>
  <c r="S133" i="10"/>
  <c r="S132" i="10"/>
  <c r="S131" i="10"/>
  <c r="S130" i="10"/>
  <c r="S129" i="10"/>
  <c r="S128" i="10"/>
  <c r="S127" i="10"/>
  <c r="S126" i="10"/>
  <c r="S125" i="10"/>
  <c r="S124" i="10"/>
  <c r="S123" i="10"/>
  <c r="S122" i="10"/>
  <c r="S121" i="10"/>
  <c r="S120" i="10"/>
  <c r="S119" i="10"/>
  <c r="S118" i="10"/>
  <c r="S117" i="10"/>
  <c r="S116" i="10"/>
  <c r="S115" i="10"/>
  <c r="S114" i="10"/>
  <c r="S113" i="10"/>
  <c r="S112" i="10"/>
  <c r="S111" i="10"/>
  <c r="S110" i="10"/>
  <c r="S109" i="10"/>
  <c r="S108" i="10"/>
  <c r="S107" i="10"/>
  <c r="S106" i="10"/>
  <c r="S105" i="10"/>
  <c r="S104" i="10"/>
  <c r="S103" i="10"/>
  <c r="S102" i="10"/>
  <c r="S101" i="10"/>
  <c r="S100" i="10"/>
  <c r="S99" i="10"/>
  <c r="S98" i="10"/>
  <c r="S97" i="10"/>
  <c r="S96" i="10"/>
  <c r="S95" i="10"/>
  <c r="S94" i="10"/>
  <c r="S93" i="10"/>
  <c r="S92" i="10"/>
  <c r="S91" i="10"/>
  <c r="S90" i="10"/>
  <c r="S89" i="10"/>
  <c r="S88" i="10"/>
  <c r="S87" i="10"/>
  <c r="S86" i="10"/>
  <c r="S85" i="10"/>
  <c r="S84" i="10"/>
  <c r="S83" i="10"/>
  <c r="S82" i="10"/>
  <c r="S81" i="10"/>
  <c r="S80" i="10"/>
  <c r="S79" i="10"/>
  <c r="S78" i="10"/>
  <c r="S77" i="10"/>
  <c r="S76" i="10"/>
  <c r="S75" i="10"/>
  <c r="S74" i="10"/>
  <c r="S73" i="10"/>
  <c r="S72" i="10"/>
  <c r="S71" i="10"/>
  <c r="S70" i="10"/>
  <c r="S69" i="10"/>
  <c r="S68" i="10"/>
  <c r="S67" i="10"/>
  <c r="S66" i="10"/>
  <c r="S65" i="10"/>
  <c r="S64" i="10"/>
  <c r="S63" i="10"/>
  <c r="S62" i="10"/>
  <c r="S61" i="10"/>
  <c r="S60" i="10"/>
  <c r="S59" i="10"/>
  <c r="S58" i="10"/>
  <c r="S57" i="10"/>
  <c r="S56" i="10"/>
  <c r="S55" i="10"/>
  <c r="S54" i="10"/>
  <c r="S53" i="10"/>
  <c r="S52" i="10"/>
  <c r="S51" i="10"/>
  <c r="S50" i="10"/>
  <c r="S49" i="10"/>
  <c r="S48" i="10"/>
  <c r="S47" i="10"/>
  <c r="S46" i="10"/>
  <c r="S45" i="10"/>
  <c r="S44" i="10"/>
  <c r="S43" i="10"/>
  <c r="S42" i="10"/>
  <c r="S41" i="10"/>
  <c r="S40" i="10"/>
  <c r="S39" i="10"/>
  <c r="S38" i="10"/>
  <c r="S37" i="10"/>
  <c r="S36" i="10"/>
  <c r="S35" i="10"/>
  <c r="S34" i="10"/>
  <c r="S33" i="10"/>
  <c r="S32" i="10"/>
  <c r="S31" i="10"/>
  <c r="S30" i="10"/>
  <c r="S29" i="10"/>
  <c r="S28" i="10"/>
  <c r="S27" i="10"/>
  <c r="S26" i="10"/>
  <c r="S25" i="10"/>
  <c r="S24" i="10"/>
  <c r="S23" i="10"/>
  <c r="S22" i="10"/>
  <c r="S21" i="10"/>
  <c r="S20" i="10"/>
  <c r="S19" i="10"/>
  <c r="S18" i="10"/>
  <c r="S17" i="10"/>
  <c r="S16" i="10"/>
  <c r="S15" i="10"/>
  <c r="S14" i="10"/>
  <c r="S13" i="10"/>
  <c r="S12" i="10"/>
  <c r="S11" i="10"/>
  <c r="S10" i="10"/>
  <c r="S9" i="10"/>
  <c r="S8" i="10"/>
  <c r="S7" i="10"/>
  <c r="S6" i="10"/>
  <c r="S5" i="10"/>
  <c r="S4" i="10"/>
  <c r="S3" i="10"/>
  <c r="S2" i="10"/>
  <c r="S338" i="4"/>
  <c r="S337" i="4"/>
  <c r="S336" i="4"/>
  <c r="S335" i="4"/>
  <c r="S334" i="4"/>
  <c r="S333" i="4"/>
  <c r="S332" i="4"/>
  <c r="S331" i="4"/>
  <c r="S330" i="4"/>
  <c r="S329" i="4"/>
  <c r="S328" i="4"/>
  <c r="S327" i="4"/>
  <c r="S326" i="4"/>
  <c r="S325" i="4"/>
  <c r="S324" i="4"/>
  <c r="S323" i="4"/>
  <c r="S322" i="4"/>
  <c r="S321" i="4"/>
  <c r="S320" i="4"/>
  <c r="S319" i="4"/>
  <c r="S318" i="4"/>
  <c r="S317" i="4"/>
  <c r="S316" i="4"/>
  <c r="S315" i="4"/>
  <c r="S314" i="4"/>
  <c r="S313" i="4"/>
  <c r="S312" i="4"/>
  <c r="S311" i="4"/>
  <c r="S310" i="4"/>
  <c r="S309" i="4"/>
  <c r="S308" i="4"/>
  <c r="S307" i="4"/>
  <c r="S306" i="4"/>
  <c r="S305" i="4"/>
  <c r="S304" i="4"/>
  <c r="S303" i="4"/>
  <c r="S302" i="4"/>
  <c r="S301" i="4"/>
  <c r="S300" i="4"/>
  <c r="S299" i="4"/>
  <c r="S298" i="4"/>
  <c r="S297" i="4"/>
  <c r="S296" i="4"/>
  <c r="S295" i="4"/>
  <c r="S294" i="4"/>
  <c r="S293" i="4"/>
  <c r="S292" i="4"/>
  <c r="S291" i="4"/>
  <c r="S290" i="4"/>
  <c r="S289" i="4"/>
  <c r="S288" i="4"/>
  <c r="S287" i="4"/>
  <c r="S286" i="4"/>
  <c r="S285" i="4"/>
  <c r="S284" i="4"/>
  <c r="S283" i="4"/>
  <c r="S282" i="4"/>
  <c r="S281" i="4"/>
  <c r="S280" i="4"/>
  <c r="S279" i="4"/>
  <c r="S278" i="4"/>
  <c r="S277" i="4"/>
  <c r="S276" i="4"/>
  <c r="S275" i="4"/>
  <c r="S274" i="4"/>
  <c r="S273" i="4"/>
  <c r="S272" i="4"/>
  <c r="S271" i="4"/>
  <c r="S270" i="4"/>
  <c r="S269" i="4"/>
  <c r="S268" i="4"/>
  <c r="S267" i="4"/>
  <c r="S266" i="4"/>
  <c r="S265" i="4"/>
  <c r="S264" i="4"/>
  <c r="S263" i="4"/>
  <c r="S262" i="4"/>
  <c r="S261" i="4"/>
  <c r="S260" i="4"/>
  <c r="S259" i="4"/>
  <c r="S258" i="4"/>
  <c r="S257" i="4"/>
  <c r="S256" i="4"/>
  <c r="S255" i="4"/>
  <c r="S254" i="4"/>
  <c r="S253" i="4"/>
  <c r="S252" i="4"/>
  <c r="S251" i="4"/>
  <c r="S250" i="4"/>
  <c r="S249" i="4"/>
  <c r="S248" i="4"/>
  <c r="S247" i="4"/>
  <c r="S246" i="4"/>
  <c r="S245" i="4"/>
  <c r="S244" i="4"/>
  <c r="S243" i="4"/>
  <c r="S242" i="4"/>
  <c r="S241" i="4"/>
  <c r="S240" i="4"/>
  <c r="S239" i="4"/>
  <c r="S238" i="4"/>
  <c r="S237" i="4"/>
  <c r="S236" i="4"/>
  <c r="S235" i="4"/>
  <c r="S234" i="4"/>
  <c r="S233" i="4"/>
  <c r="S232" i="4"/>
  <c r="S231" i="4"/>
  <c r="S230" i="4"/>
  <c r="S229" i="4"/>
  <c r="S228" i="4"/>
  <c r="S227" i="4"/>
  <c r="S226" i="4"/>
  <c r="S225" i="4"/>
  <c r="S224" i="4"/>
  <c r="S223" i="4"/>
  <c r="S222" i="4"/>
  <c r="S221" i="4"/>
  <c r="S220" i="4"/>
  <c r="S219" i="4"/>
  <c r="S218" i="4"/>
  <c r="S217" i="4"/>
  <c r="S216" i="4"/>
  <c r="S215" i="4"/>
  <c r="S214" i="4"/>
  <c r="S213" i="4"/>
  <c r="S212" i="4"/>
  <c r="S211" i="4"/>
  <c r="S210" i="4"/>
  <c r="S209" i="4"/>
  <c r="S208" i="4"/>
  <c r="S207" i="4"/>
  <c r="S206" i="4"/>
  <c r="S205" i="4"/>
  <c r="S204" i="4"/>
  <c r="S203" i="4"/>
  <c r="S202" i="4"/>
  <c r="S201" i="4"/>
  <c r="S200" i="4"/>
  <c r="S199" i="4"/>
  <c r="S198" i="4"/>
  <c r="S197" i="4"/>
  <c r="S196" i="4"/>
  <c r="S195" i="4"/>
  <c r="S194" i="4"/>
  <c r="S193" i="4"/>
  <c r="S192" i="4"/>
  <c r="S191" i="4"/>
  <c r="S190" i="4"/>
  <c r="S189" i="4"/>
  <c r="S188" i="4"/>
  <c r="S187" i="4"/>
  <c r="S186" i="4"/>
  <c r="S185" i="4"/>
  <c r="S184" i="4"/>
  <c r="S183" i="4"/>
  <c r="S182" i="4"/>
  <c r="S181" i="4"/>
  <c r="S180" i="4"/>
  <c r="S179" i="4"/>
  <c r="S178" i="4"/>
  <c r="S177" i="4"/>
  <c r="S176" i="4"/>
  <c r="S175" i="4"/>
  <c r="S174" i="4"/>
  <c r="S173" i="4"/>
  <c r="S172" i="4"/>
  <c r="S171" i="4"/>
  <c r="S170" i="4"/>
  <c r="S169" i="4"/>
  <c r="S168" i="4"/>
  <c r="S167" i="4"/>
  <c r="S166" i="4"/>
  <c r="S165" i="4"/>
  <c r="S164" i="4"/>
  <c r="S163" i="4"/>
  <c r="S162" i="4"/>
  <c r="S161" i="4"/>
  <c r="S160" i="4"/>
  <c r="S159" i="4"/>
  <c r="S158" i="4"/>
  <c r="S157" i="4"/>
  <c r="S156" i="4"/>
  <c r="S155" i="4"/>
  <c r="S154" i="4"/>
  <c r="S153" i="4"/>
  <c r="S152" i="4"/>
  <c r="S151" i="4"/>
  <c r="S150" i="4"/>
  <c r="S149" i="4"/>
  <c r="S148" i="4"/>
  <c r="S147" i="4"/>
  <c r="S146" i="4"/>
  <c r="S145" i="4"/>
  <c r="S144" i="4"/>
  <c r="S143" i="4"/>
  <c r="S142" i="4"/>
  <c r="S141" i="4"/>
  <c r="S140" i="4"/>
  <c r="S139" i="4"/>
  <c r="S138" i="4"/>
  <c r="S137" i="4"/>
  <c r="S136" i="4"/>
  <c r="S135" i="4"/>
  <c r="S134" i="4"/>
  <c r="S133" i="4"/>
  <c r="S132" i="4"/>
  <c r="S131" i="4"/>
  <c r="S130" i="4"/>
  <c r="S129" i="4"/>
  <c r="S128" i="4"/>
  <c r="S127" i="4"/>
  <c r="S126" i="4"/>
  <c r="S125" i="4"/>
  <c r="S124" i="4"/>
  <c r="S123" i="4"/>
  <c r="S122" i="4"/>
  <c r="S121" i="4"/>
  <c r="S120" i="4"/>
  <c r="S119" i="4"/>
  <c r="S118" i="4"/>
  <c r="S117" i="4"/>
  <c r="S116" i="4"/>
  <c r="S115" i="4"/>
  <c r="S114" i="4"/>
  <c r="S113" i="4"/>
  <c r="S112" i="4"/>
  <c r="S111" i="4"/>
  <c r="S110" i="4"/>
  <c r="S109" i="4"/>
  <c r="S108" i="4"/>
  <c r="S107" i="4"/>
  <c r="S106" i="4"/>
  <c r="S105" i="4"/>
  <c r="S104" i="4"/>
  <c r="S103" i="4"/>
  <c r="S102" i="4"/>
  <c r="S101" i="4"/>
  <c r="S100" i="4"/>
  <c r="S99" i="4"/>
  <c r="S98" i="4"/>
  <c r="S97" i="4"/>
  <c r="S96" i="4"/>
  <c r="S95" i="4"/>
  <c r="S94" i="4"/>
  <c r="S93" i="4"/>
  <c r="S92" i="4"/>
  <c r="S91" i="4"/>
  <c r="S90" i="4"/>
  <c r="S89" i="4"/>
  <c r="S88" i="4"/>
  <c r="S87" i="4"/>
  <c r="S86" i="4"/>
  <c r="S85" i="4"/>
  <c r="S84" i="4"/>
  <c r="S83" i="4"/>
  <c r="S82" i="4"/>
  <c r="S81" i="4"/>
  <c r="S80" i="4"/>
  <c r="S79" i="4"/>
  <c r="S78" i="4"/>
  <c r="S77" i="4"/>
  <c r="S76" i="4"/>
  <c r="S75" i="4"/>
  <c r="S74" i="4"/>
  <c r="S73" i="4"/>
  <c r="S72" i="4"/>
  <c r="S71" i="4"/>
  <c r="S70" i="4"/>
  <c r="S69" i="4"/>
  <c r="S68" i="4"/>
  <c r="S67" i="4"/>
  <c r="S66" i="4"/>
  <c r="S65" i="4"/>
  <c r="S64" i="4"/>
  <c r="S63" i="4"/>
  <c r="S62" i="4"/>
  <c r="S61" i="4"/>
  <c r="S60" i="4"/>
  <c r="S59" i="4"/>
  <c r="S58" i="4"/>
  <c r="S57" i="4"/>
  <c r="S56" i="4"/>
  <c r="S55" i="4"/>
  <c r="S54" i="4"/>
  <c r="S53" i="4"/>
  <c r="S52" i="4"/>
  <c r="S51" i="4"/>
  <c r="S50" i="4"/>
  <c r="S49" i="4"/>
  <c r="S48" i="4"/>
  <c r="S47" i="4"/>
  <c r="S46" i="4"/>
  <c r="S45" i="4"/>
  <c r="S44" i="4"/>
  <c r="S43" i="4"/>
  <c r="S42" i="4"/>
  <c r="S41" i="4"/>
  <c r="S40" i="4"/>
  <c r="S39" i="4"/>
  <c r="S38" i="4"/>
  <c r="S37" i="4"/>
  <c r="S36" i="4"/>
  <c r="S35" i="4"/>
  <c r="S34" i="4"/>
  <c r="S33" i="4"/>
  <c r="S32" i="4"/>
  <c r="S31" i="4"/>
  <c r="S30" i="4"/>
  <c r="S29" i="4"/>
  <c r="S28" i="4"/>
  <c r="S27" i="4"/>
  <c r="S26" i="4"/>
  <c r="S25" i="4"/>
  <c r="S24" i="4"/>
  <c r="S23" i="4"/>
  <c r="S22" i="4"/>
  <c r="S21" i="4"/>
  <c r="S20" i="4"/>
  <c r="S19" i="4"/>
  <c r="S18" i="4"/>
  <c r="S17" i="4"/>
  <c r="S16" i="4"/>
  <c r="S15" i="4"/>
  <c r="S14" i="4"/>
  <c r="S13" i="4"/>
  <c r="S12" i="4"/>
  <c r="S11" i="4"/>
  <c r="S10" i="4"/>
  <c r="S9" i="4"/>
  <c r="S8" i="4"/>
  <c r="S7" i="4"/>
  <c r="S6" i="4"/>
  <c r="S5" i="4"/>
  <c r="S4" i="4"/>
  <c r="S3" i="4"/>
  <c r="S2" i="4"/>
  <c r="AH12" i="8" s="1"/>
  <c r="S3" i="11"/>
  <c r="S4" i="11"/>
  <c r="S5" i="11"/>
  <c r="S6" i="11"/>
  <c r="S7" i="11"/>
  <c r="S8" i="11"/>
  <c r="S9" i="11"/>
  <c r="S10" i="11"/>
  <c r="S11" i="11"/>
  <c r="S12" i="11"/>
  <c r="S13" i="11"/>
  <c r="S14" i="11"/>
  <c r="S15" i="11"/>
  <c r="S16" i="11"/>
  <c r="S17" i="11"/>
  <c r="S18" i="11"/>
  <c r="S19" i="11"/>
  <c r="S20" i="11"/>
  <c r="S21" i="11"/>
  <c r="S22" i="11"/>
  <c r="S23" i="11"/>
  <c r="S24" i="11"/>
  <c r="S25" i="11"/>
  <c r="S26" i="11"/>
  <c r="S27" i="11"/>
  <c r="S28" i="11"/>
  <c r="S29" i="11"/>
  <c r="S30" i="11"/>
  <c r="S31" i="11"/>
  <c r="S32" i="11"/>
  <c r="S33" i="11"/>
  <c r="S34" i="11"/>
  <c r="S35" i="11"/>
  <c r="S36" i="11"/>
  <c r="S37" i="11"/>
  <c r="S38" i="11"/>
  <c r="S39" i="11"/>
  <c r="S40" i="11"/>
  <c r="S41" i="11"/>
  <c r="S42" i="11"/>
  <c r="S43" i="11"/>
  <c r="S44" i="11"/>
  <c r="S45" i="11"/>
  <c r="S46" i="11"/>
  <c r="S47" i="11"/>
  <c r="S48" i="11"/>
  <c r="S49" i="11"/>
  <c r="S50" i="11"/>
  <c r="S51" i="11"/>
  <c r="S52" i="11"/>
  <c r="S53" i="11"/>
  <c r="S54" i="11"/>
  <c r="S55" i="11"/>
  <c r="S56" i="11"/>
  <c r="S57" i="11"/>
  <c r="S58" i="11"/>
  <c r="S59" i="11"/>
  <c r="S60" i="11"/>
  <c r="S61" i="11"/>
  <c r="S62" i="11"/>
  <c r="S63" i="11"/>
  <c r="S64" i="11"/>
  <c r="S65" i="11"/>
  <c r="S66" i="11"/>
  <c r="S67" i="11"/>
  <c r="S68" i="11"/>
  <c r="S69" i="11"/>
  <c r="S70" i="11"/>
  <c r="S71" i="11"/>
  <c r="S72" i="11"/>
  <c r="S73" i="11"/>
  <c r="S74" i="11"/>
  <c r="S75" i="11"/>
  <c r="S76" i="11"/>
  <c r="S77" i="11"/>
  <c r="S78" i="11"/>
  <c r="S79" i="11"/>
  <c r="S80" i="11"/>
  <c r="S81" i="11"/>
  <c r="S82" i="11"/>
  <c r="S83" i="11"/>
  <c r="S84" i="11"/>
  <c r="S85" i="11"/>
  <c r="S86" i="11"/>
  <c r="S87" i="11"/>
  <c r="S88" i="11"/>
  <c r="S89" i="11"/>
  <c r="S90" i="11"/>
  <c r="S91" i="11"/>
  <c r="S92" i="11"/>
  <c r="S93" i="11"/>
  <c r="S94" i="11"/>
  <c r="S95" i="11"/>
  <c r="S96" i="11"/>
  <c r="S97" i="11"/>
  <c r="S98" i="11"/>
  <c r="S99" i="11"/>
  <c r="S100" i="11"/>
  <c r="S101" i="11"/>
  <c r="S102" i="11"/>
  <c r="S103" i="11"/>
  <c r="S104" i="11"/>
  <c r="S105" i="11"/>
  <c r="S106" i="11"/>
  <c r="S107" i="11"/>
  <c r="S108" i="11"/>
  <c r="S109" i="11"/>
  <c r="S110" i="11"/>
  <c r="S111" i="11"/>
  <c r="S112" i="11"/>
  <c r="S113" i="11"/>
  <c r="S114" i="11"/>
  <c r="S115" i="11"/>
  <c r="S116" i="11"/>
  <c r="S117" i="11"/>
  <c r="S118" i="11"/>
  <c r="S119" i="11"/>
  <c r="S120" i="11"/>
  <c r="S121" i="11"/>
  <c r="S122" i="11"/>
  <c r="S123" i="11"/>
  <c r="S124" i="11"/>
  <c r="S125" i="11"/>
  <c r="S126" i="11"/>
  <c r="S127" i="11"/>
  <c r="S128" i="11"/>
  <c r="S129" i="11"/>
  <c r="S130" i="11"/>
  <c r="S131" i="11"/>
  <c r="S132" i="11"/>
  <c r="S133" i="11"/>
  <c r="S134" i="11"/>
  <c r="S135" i="11"/>
  <c r="S136" i="11"/>
  <c r="S137" i="11"/>
  <c r="S138" i="11"/>
  <c r="S139" i="11"/>
  <c r="S140" i="11"/>
  <c r="S141" i="11"/>
  <c r="S142" i="11"/>
  <c r="S143" i="11"/>
  <c r="S144" i="11"/>
  <c r="S145" i="11"/>
  <c r="S146" i="11"/>
  <c r="S147" i="11"/>
  <c r="S148" i="11"/>
  <c r="S149" i="11"/>
  <c r="S150" i="11"/>
  <c r="S151" i="11"/>
  <c r="S2" i="11"/>
  <c r="AH18" i="8" s="1"/>
  <c r="S97" i="6"/>
  <c r="S98" i="6"/>
  <c r="S99" i="6"/>
  <c r="S100" i="6"/>
  <c r="S101" i="6"/>
  <c r="S102" i="6"/>
  <c r="S103" i="6"/>
  <c r="S104" i="6"/>
  <c r="S105" i="6"/>
  <c r="S106" i="6"/>
  <c r="S107" i="6"/>
  <c r="S108" i="6"/>
  <c r="S109" i="6"/>
  <c r="S110" i="6"/>
  <c r="S111" i="6"/>
  <c r="S112" i="6"/>
  <c r="S113" i="6"/>
  <c r="S114" i="6"/>
  <c r="S115" i="6"/>
  <c r="S116" i="6"/>
  <c r="S117" i="6"/>
  <c r="S118" i="6"/>
  <c r="S119" i="6"/>
  <c r="S120" i="6"/>
  <c r="S121" i="6"/>
  <c r="S122" i="6"/>
  <c r="S123" i="6"/>
  <c r="S124" i="6"/>
  <c r="S125" i="6"/>
  <c r="S126" i="6"/>
  <c r="S127" i="6"/>
  <c r="S128" i="6"/>
  <c r="S129" i="6"/>
  <c r="S130" i="6"/>
  <c r="S131" i="6"/>
  <c r="S132" i="6"/>
  <c r="S133" i="6"/>
  <c r="S134" i="6"/>
  <c r="S135" i="6"/>
  <c r="S136" i="6"/>
  <c r="S137" i="6"/>
  <c r="S138" i="6"/>
  <c r="S139" i="6"/>
  <c r="S140" i="6"/>
  <c r="S141" i="6"/>
  <c r="S142" i="6"/>
  <c r="S143" i="6"/>
  <c r="S144" i="6"/>
  <c r="S145" i="6"/>
  <c r="S146" i="6"/>
  <c r="S147" i="6"/>
  <c r="S148" i="6"/>
  <c r="S149" i="6"/>
  <c r="S150" i="6"/>
  <c r="S151" i="6"/>
  <c r="S152" i="6"/>
  <c r="S153" i="6"/>
  <c r="S154" i="6"/>
  <c r="S155" i="6"/>
  <c r="S156" i="6"/>
  <c r="S157" i="6"/>
  <c r="S158" i="6"/>
  <c r="S159" i="6"/>
  <c r="S160" i="6"/>
  <c r="S161" i="6"/>
  <c r="S162" i="6"/>
  <c r="S163" i="6"/>
  <c r="S164" i="6"/>
  <c r="S165" i="6"/>
  <c r="S166" i="6"/>
  <c r="S167" i="6"/>
  <c r="S168" i="6"/>
  <c r="S169" i="6"/>
  <c r="S170" i="6"/>
  <c r="S171" i="6"/>
  <c r="S172" i="6"/>
  <c r="S173" i="6"/>
  <c r="S174" i="6"/>
  <c r="S175" i="6"/>
  <c r="S176" i="6"/>
  <c r="S177" i="6"/>
  <c r="S178" i="6"/>
  <c r="S179" i="6"/>
  <c r="S180" i="6"/>
  <c r="S181" i="6"/>
  <c r="S182" i="6"/>
  <c r="S183" i="6"/>
  <c r="S184" i="6"/>
  <c r="S185" i="6"/>
  <c r="S186" i="6"/>
  <c r="S187" i="6"/>
  <c r="S188" i="6"/>
  <c r="S189" i="6"/>
  <c r="S190" i="6"/>
  <c r="S191" i="6"/>
  <c r="S192" i="6"/>
  <c r="S193" i="6"/>
  <c r="S194" i="6"/>
  <c r="S195" i="6"/>
  <c r="S196" i="6"/>
  <c r="S197" i="6"/>
  <c r="S198" i="6"/>
  <c r="S199" i="6"/>
  <c r="S200" i="6"/>
  <c r="S201" i="6"/>
  <c r="S202" i="6"/>
  <c r="S203" i="6"/>
  <c r="S204" i="6"/>
  <c r="S205" i="6"/>
  <c r="S206" i="6"/>
  <c r="S207" i="6"/>
  <c r="S208" i="6"/>
  <c r="S209" i="6"/>
  <c r="S210" i="6"/>
  <c r="S211" i="6"/>
  <c r="S212" i="6"/>
  <c r="S213" i="6"/>
  <c r="S3" i="6"/>
  <c r="S4" i="6"/>
  <c r="S5" i="6"/>
  <c r="S6" i="6"/>
  <c r="S7" i="6"/>
  <c r="S8" i="6"/>
  <c r="S9" i="6"/>
  <c r="S10" i="6"/>
  <c r="S11" i="6"/>
  <c r="S12" i="6"/>
  <c r="S13" i="6"/>
  <c r="S14" i="6"/>
  <c r="S15" i="6"/>
  <c r="S16" i="6"/>
  <c r="S17" i="6"/>
  <c r="S18" i="6"/>
  <c r="S19" i="6"/>
  <c r="S20" i="6"/>
  <c r="S21" i="6"/>
  <c r="S22" i="6"/>
  <c r="S23" i="6"/>
  <c r="S24" i="6"/>
  <c r="S25" i="6"/>
  <c r="S26" i="6"/>
  <c r="S27" i="6"/>
  <c r="S28" i="6"/>
  <c r="S29" i="6"/>
  <c r="S30" i="6"/>
  <c r="S31" i="6"/>
  <c r="S32" i="6"/>
  <c r="S33" i="6"/>
  <c r="S34" i="6"/>
  <c r="S35" i="6"/>
  <c r="S36" i="6"/>
  <c r="S37" i="6"/>
  <c r="S38" i="6"/>
  <c r="S39" i="6"/>
  <c r="S40" i="6"/>
  <c r="S41" i="6"/>
  <c r="S42" i="6"/>
  <c r="S43" i="6"/>
  <c r="S44" i="6"/>
  <c r="S45" i="6"/>
  <c r="S46" i="6"/>
  <c r="S47" i="6"/>
  <c r="S48" i="6"/>
  <c r="S49" i="6"/>
  <c r="S50" i="6"/>
  <c r="S51" i="6"/>
  <c r="S52" i="6"/>
  <c r="S53" i="6"/>
  <c r="S54" i="6"/>
  <c r="S55" i="6"/>
  <c r="S56" i="6"/>
  <c r="S57" i="6"/>
  <c r="S58" i="6"/>
  <c r="S59" i="6"/>
  <c r="S60" i="6"/>
  <c r="S61" i="6"/>
  <c r="S62" i="6"/>
  <c r="S63" i="6"/>
  <c r="S64" i="6"/>
  <c r="S65" i="6"/>
  <c r="S66" i="6"/>
  <c r="S67" i="6"/>
  <c r="S68" i="6"/>
  <c r="S69" i="6"/>
  <c r="S70" i="6"/>
  <c r="S71" i="6"/>
  <c r="S72" i="6"/>
  <c r="S73" i="6"/>
  <c r="S74" i="6"/>
  <c r="S75" i="6"/>
  <c r="S76" i="6"/>
  <c r="S77" i="6"/>
  <c r="S78" i="6"/>
  <c r="S79" i="6"/>
  <c r="S80" i="6"/>
  <c r="S81" i="6"/>
  <c r="S82" i="6"/>
  <c r="S83" i="6"/>
  <c r="S84" i="6"/>
  <c r="S85" i="6"/>
  <c r="S86" i="6"/>
  <c r="S87" i="6"/>
  <c r="S88" i="6"/>
  <c r="S89" i="6"/>
  <c r="S90" i="6"/>
  <c r="S91" i="6"/>
  <c r="S92" i="6"/>
  <c r="S93" i="6"/>
  <c r="S94" i="6"/>
  <c r="S95" i="6"/>
  <c r="S96" i="6"/>
  <c r="S2" i="6"/>
  <c r="S162" i="7"/>
  <c r="S161" i="7"/>
  <c r="S160" i="7"/>
  <c r="S159" i="7"/>
  <c r="S158" i="7"/>
  <c r="S157" i="7"/>
  <c r="S156" i="7"/>
  <c r="S155" i="7"/>
  <c r="S154" i="7"/>
  <c r="S153" i="7"/>
  <c r="S152" i="7"/>
  <c r="S151" i="7"/>
  <c r="S150" i="7"/>
  <c r="S149" i="7"/>
  <c r="S148" i="7"/>
  <c r="S147" i="7"/>
  <c r="S146" i="7"/>
  <c r="S145" i="7"/>
  <c r="S144" i="7"/>
  <c r="S143" i="7"/>
  <c r="S142" i="7"/>
  <c r="S141" i="7"/>
  <c r="S140" i="7"/>
  <c r="S139" i="7"/>
  <c r="S138" i="7"/>
  <c r="S137" i="7"/>
  <c r="S136" i="7"/>
  <c r="S135" i="7"/>
  <c r="S134" i="7"/>
  <c r="S133" i="7"/>
  <c r="S132" i="7"/>
  <c r="S131" i="7"/>
  <c r="S130" i="7"/>
  <c r="S129" i="7"/>
  <c r="S128" i="7"/>
  <c r="S127" i="7"/>
  <c r="S126" i="7"/>
  <c r="S125" i="7"/>
  <c r="S124" i="7"/>
  <c r="S123" i="7"/>
  <c r="S122" i="7"/>
  <c r="S121" i="7"/>
  <c r="S120" i="7"/>
  <c r="S119" i="7"/>
  <c r="S118" i="7"/>
  <c r="S117" i="7"/>
  <c r="S116" i="7"/>
  <c r="S115" i="7"/>
  <c r="S114" i="7"/>
  <c r="S113" i="7"/>
  <c r="S112" i="7"/>
  <c r="S111" i="7"/>
  <c r="S110" i="7"/>
  <c r="S109" i="7"/>
  <c r="S108" i="7"/>
  <c r="S107" i="7"/>
  <c r="S106" i="7"/>
  <c r="S105" i="7"/>
  <c r="S104" i="7"/>
  <c r="S103" i="7"/>
  <c r="S102" i="7"/>
  <c r="S101" i="7"/>
  <c r="S100" i="7"/>
  <c r="S99" i="7"/>
  <c r="S98" i="7"/>
  <c r="S97" i="7"/>
  <c r="S96" i="7"/>
  <c r="S95" i="7"/>
  <c r="S94" i="7"/>
  <c r="S3" i="7"/>
  <c r="S4" i="7"/>
  <c r="S5" i="7"/>
  <c r="S6" i="7"/>
  <c r="S7" i="7"/>
  <c r="S8" i="7"/>
  <c r="S9" i="7"/>
  <c r="S10" i="7"/>
  <c r="S11" i="7"/>
  <c r="S12" i="7"/>
  <c r="S13" i="7"/>
  <c r="S14" i="7"/>
  <c r="S15" i="7"/>
  <c r="S16" i="7"/>
  <c r="S17" i="7"/>
  <c r="S18" i="7"/>
  <c r="S19" i="7"/>
  <c r="S20" i="7"/>
  <c r="S21" i="7"/>
  <c r="S22" i="7"/>
  <c r="S23" i="7"/>
  <c r="S24" i="7"/>
  <c r="S25" i="7"/>
  <c r="S26" i="7"/>
  <c r="S27" i="7"/>
  <c r="S28" i="7"/>
  <c r="S29" i="7"/>
  <c r="S30" i="7"/>
  <c r="S31" i="7"/>
  <c r="S32" i="7"/>
  <c r="S33" i="7"/>
  <c r="S34" i="7"/>
  <c r="S35" i="7"/>
  <c r="S36" i="7"/>
  <c r="S37" i="7"/>
  <c r="S38" i="7"/>
  <c r="S39" i="7"/>
  <c r="S40" i="7"/>
  <c r="S41" i="7"/>
  <c r="S42" i="7"/>
  <c r="S43" i="7"/>
  <c r="S44" i="7"/>
  <c r="S45" i="7"/>
  <c r="S46" i="7"/>
  <c r="S47" i="7"/>
  <c r="S48" i="7"/>
  <c r="S49" i="7"/>
  <c r="S50" i="7"/>
  <c r="S51" i="7"/>
  <c r="S52" i="7"/>
  <c r="S53" i="7"/>
  <c r="S54" i="7"/>
  <c r="S55" i="7"/>
  <c r="S56" i="7"/>
  <c r="S57" i="7"/>
  <c r="S58" i="7"/>
  <c r="S59" i="7"/>
  <c r="S60" i="7"/>
  <c r="S61" i="7"/>
  <c r="S62" i="7"/>
  <c r="S63" i="7"/>
  <c r="S64" i="7"/>
  <c r="S65" i="7"/>
  <c r="S66" i="7"/>
  <c r="S67" i="7"/>
  <c r="S68" i="7"/>
  <c r="S69" i="7"/>
  <c r="S70" i="7"/>
  <c r="S71" i="7"/>
  <c r="S72" i="7"/>
  <c r="S73" i="7"/>
  <c r="S74" i="7"/>
  <c r="S75" i="7"/>
  <c r="S76" i="7"/>
  <c r="S77" i="7"/>
  <c r="S78" i="7"/>
  <c r="S79" i="7"/>
  <c r="S80" i="7"/>
  <c r="S81" i="7"/>
  <c r="S82" i="7"/>
  <c r="S83" i="7"/>
  <c r="S84" i="7"/>
  <c r="S85" i="7"/>
  <c r="S86" i="7"/>
  <c r="S87" i="7"/>
  <c r="S88" i="7"/>
  <c r="S89" i="7"/>
  <c r="S90" i="7"/>
  <c r="S91" i="7"/>
  <c r="S92" i="7"/>
  <c r="S93" i="7"/>
  <c r="S2" i="7"/>
  <c r="AH17" i="8" l="1"/>
  <c r="AH16" i="8"/>
  <c r="AH13" i="8"/>
  <c r="AH14" i="8"/>
  <c r="AH19" i="8" l="1"/>
  <c r="F27" i="8"/>
  <c r="F26" i="8"/>
  <c r="F25" i="8"/>
  <c r="F24" i="8"/>
  <c r="G14" i="8"/>
  <c r="C14" i="8"/>
  <c r="D27" i="8" l="1"/>
  <c r="D26" i="8"/>
  <c r="D25" i="8"/>
  <c r="D24" i="8"/>
  <c r="C27" i="8" l="1"/>
  <c r="C26" i="8"/>
  <c r="C25" i="8"/>
  <c r="C24" i="8"/>
  <c r="O12" i="8"/>
  <c r="N12" i="8"/>
  <c r="L12" i="8"/>
  <c r="K12" i="8"/>
  <c r="I12" i="8"/>
  <c r="H12" i="8"/>
  <c r="G12" i="8"/>
  <c r="F12" i="8"/>
  <c r="E12" i="8"/>
  <c r="D12" i="8"/>
  <c r="C12" i="8"/>
  <c r="AA12" i="8"/>
  <c r="Z12" i="8"/>
  <c r="X12" i="8"/>
  <c r="W12" i="8"/>
  <c r="U12" i="8"/>
  <c r="T12" i="8"/>
  <c r="R12" i="8"/>
  <c r="Q12" i="8"/>
  <c r="J27" i="8" l="1"/>
  <c r="J26" i="8"/>
  <c r="J25" i="8"/>
  <c r="J24" i="8"/>
  <c r="G27" i="8"/>
  <c r="G26" i="8"/>
  <c r="G25" i="8"/>
  <c r="G24" i="8"/>
  <c r="E27" i="8"/>
  <c r="E26" i="8"/>
  <c r="E25" i="8"/>
  <c r="E24" i="8"/>
  <c r="E34" i="8" l="1"/>
  <c r="F34" i="8"/>
  <c r="G34" i="8"/>
  <c r="J34" i="8"/>
  <c r="D34" i="8"/>
  <c r="X18" i="8"/>
  <c r="W18" i="8"/>
  <c r="X17" i="8"/>
  <c r="W17" i="8"/>
  <c r="X16" i="8"/>
  <c r="W16" i="8"/>
  <c r="X15" i="8"/>
  <c r="W15" i="8"/>
  <c r="X14" i="8"/>
  <c r="W14" i="8"/>
  <c r="X13" i="8"/>
  <c r="W13" i="8"/>
  <c r="O18" i="8"/>
  <c r="N18" i="8"/>
  <c r="O17" i="8"/>
  <c r="N17" i="8"/>
  <c r="O16" i="8"/>
  <c r="N16" i="8"/>
  <c r="O15" i="8"/>
  <c r="N15" i="8"/>
  <c r="O14" i="8"/>
  <c r="N14" i="8"/>
  <c r="O13" i="8"/>
  <c r="N13" i="8"/>
  <c r="U18" i="8"/>
  <c r="T18" i="8"/>
  <c r="U17" i="8"/>
  <c r="T17" i="8"/>
  <c r="U16" i="8"/>
  <c r="T16" i="8"/>
  <c r="U15" i="8"/>
  <c r="T15" i="8"/>
  <c r="U14" i="8"/>
  <c r="T14" i="8"/>
  <c r="U13" i="8"/>
  <c r="T13" i="8"/>
  <c r="AA18" i="8"/>
  <c r="Z18" i="8"/>
  <c r="R18" i="8"/>
  <c r="Q18" i="8"/>
  <c r="L18" i="8"/>
  <c r="K18" i="8"/>
  <c r="I18" i="8"/>
  <c r="H18" i="8"/>
  <c r="G18" i="8"/>
  <c r="F18" i="8"/>
  <c r="E18" i="8"/>
  <c r="D18" i="8"/>
  <c r="C18" i="8"/>
  <c r="AA17" i="8"/>
  <c r="Z17" i="8"/>
  <c r="R17" i="8"/>
  <c r="Q17" i="8"/>
  <c r="L17" i="8"/>
  <c r="K17" i="8"/>
  <c r="I17" i="8"/>
  <c r="H17" i="8"/>
  <c r="G17" i="8"/>
  <c r="F17" i="8"/>
  <c r="E17" i="8"/>
  <c r="D17" i="8"/>
  <c r="C17" i="8"/>
  <c r="AA16" i="8"/>
  <c r="Z16" i="8"/>
  <c r="R16" i="8"/>
  <c r="Q16" i="8"/>
  <c r="L16" i="8"/>
  <c r="K16" i="8"/>
  <c r="I16" i="8"/>
  <c r="H16" i="8"/>
  <c r="G16" i="8"/>
  <c r="F16" i="8"/>
  <c r="E16" i="8"/>
  <c r="D16" i="8"/>
  <c r="C16" i="8"/>
  <c r="AA15" i="8"/>
  <c r="Z15" i="8"/>
  <c r="R15" i="8"/>
  <c r="Q15" i="8"/>
  <c r="L15" i="8"/>
  <c r="K15" i="8"/>
  <c r="I15" i="8"/>
  <c r="H15" i="8"/>
  <c r="G15" i="8"/>
  <c r="F15" i="8"/>
  <c r="E15" i="8"/>
  <c r="D15" i="8"/>
  <c r="C15" i="8"/>
  <c r="AA14" i="8"/>
  <c r="Z14" i="8"/>
  <c r="R14" i="8"/>
  <c r="Q14" i="8"/>
  <c r="L14" i="8"/>
  <c r="K14" i="8"/>
  <c r="I14" i="8"/>
  <c r="H14" i="8"/>
  <c r="F14" i="8"/>
  <c r="E14" i="8"/>
  <c r="D14" i="8"/>
  <c r="AA13" i="8"/>
  <c r="Z13" i="8"/>
  <c r="R13" i="8"/>
  <c r="Q13" i="8"/>
  <c r="L13" i="8"/>
  <c r="K13" i="8"/>
  <c r="I13" i="8"/>
  <c r="H13" i="8"/>
  <c r="G13" i="8"/>
  <c r="F13" i="8"/>
  <c r="E13" i="8"/>
  <c r="D13" i="8"/>
  <c r="C13" i="8"/>
  <c r="P14" i="8" l="1"/>
  <c r="J15" i="8"/>
  <c r="Y15" i="8"/>
  <c r="J13" i="8"/>
  <c r="J14" i="8"/>
  <c r="AB17" i="8"/>
  <c r="C19" i="8"/>
  <c r="J18" i="8"/>
  <c r="P18" i="8"/>
  <c r="V17" i="8"/>
  <c r="Y17" i="8"/>
  <c r="AD15" i="8"/>
  <c r="Y18" i="8"/>
  <c r="AD17" i="8"/>
  <c r="AC18" i="8"/>
  <c r="AD18" i="8"/>
  <c r="S18" i="8"/>
  <c r="AB18" i="8"/>
  <c r="V15" i="8"/>
  <c r="P16" i="8"/>
  <c r="AC16" i="8"/>
  <c r="P17" i="8"/>
  <c r="AD16" i="8"/>
  <c r="AC15" i="8"/>
  <c r="AC17" i="8"/>
  <c r="J16" i="8"/>
  <c r="AB16" i="8"/>
  <c r="AD13" i="8"/>
  <c r="S13" i="8"/>
  <c r="AC13" i="8"/>
  <c r="Y13" i="8"/>
  <c r="AB13" i="8"/>
  <c r="E19" i="8"/>
  <c r="F19" i="8"/>
  <c r="AC14" i="8"/>
  <c r="S14" i="8"/>
  <c r="AD14" i="8"/>
  <c r="M14" i="8"/>
  <c r="N19" i="8"/>
  <c r="I19" i="8"/>
  <c r="O19" i="8"/>
  <c r="Q19" i="8"/>
  <c r="R19" i="8"/>
  <c r="AA19" i="8"/>
  <c r="V14" i="8"/>
  <c r="X19" i="8"/>
  <c r="AC12" i="8"/>
  <c r="AD12" i="8"/>
  <c r="AB12" i="8"/>
  <c r="H19" i="8"/>
  <c r="AB14" i="8"/>
  <c r="S16" i="8"/>
  <c r="V13" i="8"/>
  <c r="M12" i="8"/>
  <c r="M15" i="8"/>
  <c r="J17" i="8"/>
  <c r="V18" i="8"/>
  <c r="P15" i="8"/>
  <c r="W19" i="8"/>
  <c r="Y16" i="8"/>
  <c r="S15" i="8"/>
  <c r="D19" i="8"/>
  <c r="AB15" i="8"/>
  <c r="S17" i="8"/>
  <c r="T19" i="8"/>
  <c r="V16" i="8"/>
  <c r="P13" i="8"/>
  <c r="Y14" i="8"/>
  <c r="G19" i="8"/>
  <c r="U19" i="8"/>
  <c r="Y12" i="8"/>
  <c r="P12" i="8"/>
  <c r="V12" i="8"/>
  <c r="Z19" i="8"/>
  <c r="K19" i="8"/>
  <c r="L19" i="8"/>
  <c r="S12" i="8"/>
  <c r="M13" i="8"/>
  <c r="M18" i="8"/>
  <c r="J12" i="8"/>
  <c r="M17" i="8"/>
  <c r="M16" i="8"/>
  <c r="M27" i="8"/>
  <c r="M26" i="8"/>
  <c r="M25" i="8"/>
  <c r="M24" i="8"/>
  <c r="AD19" i="8" l="1"/>
  <c r="AF18" i="8"/>
  <c r="AE14" i="8"/>
  <c r="AG14" i="8" s="1"/>
  <c r="S19" i="8"/>
  <c r="AF15" i="8"/>
  <c r="AF16" i="8"/>
  <c r="AF17" i="8"/>
  <c r="AB19" i="8"/>
  <c r="J19" i="8"/>
  <c r="P19" i="8"/>
  <c r="AC19" i="8"/>
  <c r="AF14" i="8"/>
  <c r="Y19" i="8"/>
  <c r="M19" i="8"/>
  <c r="AE18" i="8"/>
  <c r="AG18" i="8" s="1"/>
  <c r="AE17" i="8"/>
  <c r="AG17" i="8" s="1"/>
  <c r="AE16" i="8"/>
  <c r="AG16" i="8" s="1"/>
  <c r="V19" i="8"/>
  <c r="AE13" i="8"/>
  <c r="AG13" i="8" s="1"/>
  <c r="AE15" i="8"/>
  <c r="AG15" i="8" s="1"/>
  <c r="AE12" i="8"/>
  <c r="AG12" i="8" s="1"/>
  <c r="AF12" i="8"/>
  <c r="AF13" i="8"/>
  <c r="O34" i="8"/>
  <c r="N34" i="8"/>
  <c r="M34" i="8"/>
  <c r="L34" i="8"/>
  <c r="K34" i="8"/>
  <c r="I34" i="8"/>
  <c r="H34" i="8"/>
  <c r="P26" i="8"/>
  <c r="P25" i="8"/>
  <c r="AG19" i="8" l="1"/>
  <c r="AE19" i="8"/>
  <c r="AF19" i="8"/>
  <c r="C34" i="8"/>
  <c r="P24" i="8"/>
  <c r="P34" i="8" s="1"/>
</calcChain>
</file>

<file path=xl/sharedStrings.xml><?xml version="1.0" encoding="utf-8"?>
<sst xmlns="http://schemas.openxmlformats.org/spreadsheetml/2006/main" count="10104" uniqueCount="1851">
  <si>
    <t>Defect ID</t>
  </si>
  <si>
    <t>Summary</t>
  </si>
  <si>
    <t>Description</t>
  </si>
  <si>
    <t>Assigned To</t>
  </si>
  <si>
    <t>Project</t>
  </si>
  <si>
    <t>SubProject</t>
  </si>
  <si>
    <t>Severity</t>
  </si>
  <si>
    <t>Status</t>
  </si>
  <si>
    <t>Planned Prod Date</t>
  </si>
  <si>
    <t>Detected in Release</t>
  </si>
  <si>
    <t>Type</t>
  </si>
  <si>
    <t>Detected on Date</t>
  </si>
  <si>
    <t>Root Cause</t>
  </si>
  <si>
    <t>Assessment Code</t>
  </si>
  <si>
    <t>Planned Closing Version</t>
  </si>
  <si>
    <t>Agent Phone Number</t>
  </si>
  <si>
    <t>Primary Column Name</t>
  </si>
  <si>
    <t>Detected in Version</t>
  </si>
  <si>
    <t>Clean Up/ReBill</t>
  </si>
  <si>
    <t>PA/PB Number</t>
  </si>
  <si>
    <t>Function Code</t>
  </si>
  <si>
    <t>Impacted Policy Type</t>
  </si>
  <si>
    <t>Age Days</t>
  </si>
  <si>
    <t>Age Group</t>
  </si>
  <si>
    <t>Include/Exclude</t>
  </si>
  <si>
    <t>APPL/IDF</t>
  </si>
  <si>
    <t>Production Plan</t>
  </si>
  <si>
    <t>Close/Scheduled</t>
  </si>
  <si>
    <t>Category</t>
  </si>
  <si>
    <t>Application Area</t>
  </si>
  <si>
    <t>Notes</t>
  </si>
  <si>
    <t>For  Conversion Policies : MDRCV Push - messages stuck with "billing contact info missing"</t>
  </si>
  <si>
    <t>DEFECT DETERMINATION: 
How should the system be working?  
For  Conversion Policies, Messages should not be stuck in the MDRCVPush queue.
What documentation, if available, supports how the system should be working? 
NA
How is the system currently working? 
For  Conversion Policies,The message got struck in the message queue as there was some missing information which was mandatory to be sent from PC.
1. BillingContact is being sent as null from PC to IIB.
2. Also, the ContactInfo and CloseDate was not passed in the payload.
Due to these missing information in the payload there are some errors on the IIB side. This record is failing both on the MDM and SCV side due to some missing fields not being sent in the payload.
For MDM failure - Job/CloseDate is missing in the payload
For SCV failure - BillingInfo_Ext/ContactInfo is missing in the payload
How long has the issue persisted?
For conversion policies, The first occurence was found on 11/04
IMPACTED ACCOUNTS / POLICIES (as on date): 
301229765
991862099</t>
  </si>
  <si>
    <t>defect_policycenter</t>
  </si>
  <si>
    <t>PolicyCenter-Home</t>
  </si>
  <si>
    <t>PC-Config</t>
  </si>
  <si>
    <t>1-Critical</t>
  </si>
  <si>
    <t>New</t>
  </si>
  <si>
    <t>APPL-Warranty</t>
  </si>
  <si>
    <t>Rel 08 2019</t>
  </si>
  <si>
    <t>None</t>
  </si>
  <si>
    <t>OOTH - Output Other</t>
  </si>
  <si>
    <t>Home</t>
  </si>
  <si>
    <t>&lt;= 60 Days</t>
  </si>
  <si>
    <t>Include</t>
  </si>
  <si>
    <t>APPL</t>
  </si>
  <si>
    <t>TBD</t>
  </si>
  <si>
    <t>Open</t>
  </si>
  <si>
    <t>Non Conversion</t>
  </si>
  <si>
    <t>PolicyCenter</t>
  </si>
  <si>
    <t>Needed Later</t>
  </si>
  <si>
    <t>Null Pointer Error Preventing Policy from being Reinstated/Renewed</t>
  </si>
  <si>
    <t>SUMMARY:
Null Pointer Error Preventing Policy from being Reinstated / Renewed
DESCRIPTION OF ISSUE:
Getting below error when while Quoting the Umbrella Reinstatement transaction
" UserInterface Displaying to the user an exception message that is not a UserDisplayableException in context ID 'ReinstatementWizard'
java.lang.NullPointerException"
DEFECT DETERMINATION:
How should the system be working?
Agent should be able to Quote the Reinstatement transaction without any error.
What documentation, if available, supports how the system should be working?
Please find the attached screen for reference
How is the system currently working?
When the Quoting the Reinstatement, getting the error message "java.lang.NullPointerException"
How long has the issue persisted?
Per code change - since 3/15 rollout
What product types are affected?
Personal Umbrella
CUSTOMER IMPACT:
Unable to Quote and bind the policy
IMPACTED ACCOUNTS / POLICIES (as on date):
Please find below the list of accounts/policies impacted:
Account # 4764816212, Reinstatement# 696316843
Account# 4752445981, Reinstatement# 225918513
Account# 47217190270, Renewal# 512732916
Account# 4721790270, Renewal# 904342682
RELATED INCIDENTS:
INC20883145
INC20874321
STEPS TO RECREATE (optional):
Not Applicable
WORKAROUND STEPS (optional):
Rewrite remainder of term option need to be used for Umbrella, instead of Reinstate
Defect created as requested by Haneesha Nagaruru (SR#017581571)</t>
  </si>
  <si>
    <t>rajapandian_r</t>
  </si>
  <si>
    <t>Failed</t>
  </si>
  <si>
    <t>0 Unable to Recreate</t>
  </si>
  <si>
    <t>RI - Regulatory - Customer Impact</t>
  </si>
  <si>
    <t>Rel 12 2019</t>
  </si>
  <si>
    <t>BUS 1 - Reinstatements</t>
  </si>
  <si>
    <t>GWBP</t>
  </si>
  <si>
    <t>Rel 03 2019</t>
  </si>
  <si>
    <t>QUOT - Quotes</t>
  </si>
  <si>
    <t>Umbrella</t>
  </si>
  <si>
    <t>&gt; 90 Days</t>
  </si>
  <si>
    <t>Multiple data issues on the Contingency Document table.</t>
  </si>
  <si>
    <t>I am seeing several documents that appear to have been approved multiple times with no corresponding pending review record. We are under the impression that all contingency documents must first start off with a pending review document status, unless it is auto approved. These documents also do not have an Employee Id associated, and have N/A as the document description (which is not an acceptable description). Most of the Contingencies that contain this issue are associated with New Arizona Policies. Please see the SRC_CNTGNCY_DOCMNT_IDs below.
66624164
66624165
66624166
66624167
66656074
66656078
66557211
66624126
66624171
66624205
66656075
66656089
66624001
66624127
66624172
66624206
66656076
66656145
66624092
66624128
66624178
66656073
66656077
66496252</t>
  </si>
  <si>
    <t>PC-Plugin</t>
  </si>
  <si>
    <t>BUS 1 -</t>
  </si>
  <si>
    <t>Rel 04 2019</t>
  </si>
  <si>
    <t>Clean Up</t>
  </si>
  <si>
    <t>DOTH - Downstream Other</t>
  </si>
  <si>
    <t>N/A</t>
  </si>
  <si>
    <t>Guidewire policy not showing in ECMS and SCV due to missing address for PNI/SNI</t>
  </si>
  <si>
    <t>We are below Splunk  error:
03-27-2019 09:01:27,882 ERROR [com.farmers.fig.dahub.helper.CommonPartyHelper] SystemDate=2019-03-27 09:01:27.000847 ,SRC=GW-IIB ,LoggerName=MDM ,Method=createTcrmAddressBobj ,PAN=1521319749 ,PCN=761709659 ,LOB=PersonalUmbrella ,RetroInd= ,CRID=pc:3289298 ,FunctionName=874365471PolicyPeriodChanged ,TMSTMP=2019-03-27 09:01:18.382 ,JobType=PolicyPeriodChanged ,JobId=874365471 ,MSG=Mandatory Field Required: AddressLineOne = ,STRACE=Class : com.farmers.fig.dahub.helper.CommonPartyHelper Method : createTcrmAddressBobj at com.farmers.fig.dahub.helper.CommonPartyHelper.createTcrmAddressBobj(CommonPartyHelper.java:312) at com.farmers.fig.dahub.helper.CommonPartyHelper.createTcrmPartyAddressBobj(CommonPartyHelper.java:282) at com.farmers.fig.dahub.helper.CommonPartyHelper.createTcrmPersonBobj(CommonPartyHelper.java:157) at com.farmers.fig.dahub.helper.CommonPartyHelper.createFigCustomerBobj(CommonPartyHelper.java:66) 
03-27-2019 09:01:27,871 ERROR [com.farmers.fig.dahub.helper.auto.SCVAutoTransformationHelper] SystemDate=2019-03-27 09:01:27.000833 ,SRC=GW-IIB ,LoggerName=SCV ,Method=extractClientAddressMessage ,PAN=1521319749 ,PCN=761709659 ,LOB=PersonalUmbrella ,RetroInd= ,CRID=pc:3289298 ,FunctionName=874365471PolicyPeriodChanged ,TMSTMP=2019-03-27 09:01:18.382 ,JobType=PolicyPeriodChanged ,JobId=874365471 ,MSG=Mandatory Field Required: StreetAddress = ,STRACE=Class : com.farmers.fig.dahub.helper.auto.SCVAutoTransformationHelper Method : extractClientAddressMessage at com.farmers.fig.dahub.helper.auto.SCVAutoSegmentExtractor.extractClientAddressMessage(SCVAutoSegmentExtractor.java:2962) at com.farmers.fig.dahub.service.SCVAutoSegmentService.extractClientAddressMessage(SCVAutoSegmentService.java:114) at com.farmers.fig.dahub.helper.auto.SCVAutoTransformationHelper.extractClientAddressMessage(SCVAutoTransformationHelper.java:726) at com.farmers.fig.dahub.helper.umbrella.SCVUmbrellaTransformationHelper.umbrellaTransformScv(SCVUmbrellaTransformationHelper.java:247) 
RootCause:For policy 761709659, Contact is not having Address Line 1 populated in PC Payload(Attached) sent to IIB. This is a mandatory field required for both SCV and MDM. 
XPATH: PolicyPeriod/PolicyContactRoles/Entry/AccountContactRole/AccountContact/Contact/PrimaryAddress/AddressLine1 
Incidents:
INC13229286
INC13312756
INC13283851
INC13329351
Workaround:
Requestinfg service ops team to add the missing contact adderess and bind the transaction.</t>
  </si>
  <si>
    <t>madhusudanrao_nemalapudi</t>
  </si>
  <si>
    <t>IDF</t>
  </si>
  <si>
    <t>3A Code Error</t>
  </si>
  <si>
    <t>Rel 03 2020</t>
  </si>
  <si>
    <t>BUS 1 - Umbrella</t>
  </si>
  <si>
    <t>Scheduled on 3/13/2020</t>
  </si>
  <si>
    <t>Scheduled</t>
  </si>
  <si>
    <t>HandleExpiredContigency-Out of Sequence conflicts</t>
  </si>
  <si>
    <t>DESCRIPTION OF ISSUE:
When HandleExpiredContigencyBatch runs system throws error- "There out of sequence conflicts                                 that must be resolved prior to quoting.Please visit the policy review steps to resolve the conflicts." for some of the plicy change transactions.
How should the system be working?
When the batch runs the system should not throw the error. If an automated transaction is out of sequence, system should override all and process the transaction
How the system is currently working?
System throws the error for out of sequence policy change transactions.
How long has the issue persisted?
Since phase 1.
What product types are affected?
Auto
CUSTOMER IMPACT:
N/A
IMPACTED ACCOUNTS / POLICIES (as on date):
Policy #516196093
Submission #52386640
Policy #766165861
Policy #510573774
Policy #513207228
Policy  # 512528487
Policy  # 513260479
Policy  # 517087715
Policy  #516673257
Policy # 763232938
Policy # 764636599
WORKAROUND STEPS:
Service ops has to manually verify the OOS transaction and proccess the quote angain.</t>
  </si>
  <si>
    <t>PolicyCenter-Auto</t>
  </si>
  <si>
    <t>Rel 09 2019</t>
  </si>
  <si>
    <t>BUS 1 - Renewals</t>
  </si>
  <si>
    <t>SO3</t>
  </si>
  <si>
    <t>Rel 05 2019</t>
  </si>
  <si>
    <t>Inactive Agency name is shown in New Submission Screen</t>
  </si>
  <si>
    <t>DESCRIPTION OF ISSUE: 
When Agent tries to launch PC with New submission Screen from eCMS, she is seeing Inactive Agency Name(Old Agency- Lori Rivas-88282N) instead of her agency name(Kelly Applewhite Insurance Agency).
DEFECT DETERMINATION: 
How should the system be working?  
PC should show only Active Agency Name when trying to do a new Submission.
What documentation, if available, supports how the system should be working?  
N/A
How is the system currently working? 
System is Showing Inactive Agency Name instead of New Agency Name.
How long has the issue persisted?
After 4/12 Release.
What product types are affected? 
ALL
CUSTOMER IMPACT: 
Yes. As the agent cannot do a Submissions with her Agency name.
IMPACTED ACCOUNTS / POLICIES (as on date): 
List of the accounts and policies impacted as on the date of analysis. Mention the date of analysis.
RELATED INCIDENTS: 
 INC20710258
INC13217539 
INC13270901
INC13331852</t>
  </si>
  <si>
    <t>DCSP - Data Capture/Screen Process</t>
  </si>
  <si>
    <t>Rollout 2</t>
  </si>
  <si>
    <t>HandleExpiredContingency Driver Activitation Rules Not Applying Correctly Upon Expiring Contingency</t>
  </si>
  <si>
    <t>SUMMARY: 
HandleExpiredContingency Driver Activitation Rules Not Applying Correctly Upon Expiring Contingency
DESCRIPTION OF ISSUE: 
Within a failure of HandleExpiredContingency due to expiration of Named Driver Exclusion, Transaction is failing when there is
missing information for a driver(s) who were excluded. See email trail attachment with details and screenshots
DEFECT DETERMINATION: 
How should the system be working?  
System should be using the Driver Activation Table to default missing information (FSD.AUT.118.BR.037)
What documentation, if available, supports how the system should be working?  
(FSD.AUT.118.BR.037)
"When a non driver is changed to driver the following attributes must be defaulted if not available. Refer to the 'Driver Defaults' table in the 'Table Values' tab for items 2 through 6. There is a separate DOB default business rule.
     1.  Date Of Birth
     2.  Marital Status 
     3.  Gender 
     4.  License Country  
     5.  Relationship to PNI
     6.  Address
Additionally if the license number is blanks, default the License Country to Other and License State to blanks."
How is the system currently working? 
HandleExpiredContingency - Transaction failure
How long has the issue persisted?
Recently discovered
What product types are affected? 
Auto
CUSTOMER IMPACT: 
Significant business impact due to manual processing
IMPACTED ACCOUNTS / POLICIES (as on date): 
Account#1550977538 Policy#514420801,Policy#510073264,Policy#518268598
RELATED INCIDENTS: 
N/A
STEPS TO RECREATE (optional):
Recreation Steps, Screenshots or Video capture that will help to recreate the issue. 
WORKAROUND STEPS (optional):
Workaround applied by SvcOps by updating license number</t>
  </si>
  <si>
    <t>abhishek_singh</t>
  </si>
  <si>
    <t>Rel 01 2020</t>
  </si>
  <si>
    <t>Rel 02 2019</t>
  </si>
  <si>
    <t>DVRF - Driver Filing</t>
  </si>
  <si>
    <t>Auto</t>
  </si>
  <si>
    <t>AgentLicenseFeed Batch Error- User does not exist for UserId</t>
  </si>
  <si>
    <t>DESCRIPTION OF ISSUE:
AgentLicenseFeed Batch failed with the Error- User does not exist for UserId
DEFECT DETERMINATION:
How should the system be working?
Agent license should be updated without any issue for the active agents. 
What documentation, if available, supports how the system should be working?
NA 
How is the system currently working?
The affected agent doesnt have a records in userProducerCode then we are getting this error in AgentLicense batc
How long has the issue persisted?
 Since Phase 1
 What product types are affected?
 NA
Impacted Account?
 Attached the AgentLicensefeed for the Active Users. 
CUSTOMER IMPACT:
Affected agencies might not able to bind the policies since agent license are not updated in the system
Workaround available?</t>
  </si>
  <si>
    <t>&lt;= 30 Days</t>
  </si>
  <si>
    <t>Agents are unable to access Quotes even after they are transffered to a new district.</t>
  </si>
  <si>
    <t>DESCRIPTION OF ISSUE: 
Agents are unable to access Quotes even after they are transffered to a new district using TransferQuote batch
DEFECT DETERMINATION: 
How should the system be working?  
Agents should be able to access Quotes even after they are transffered to a new district.
What documentation, if available, supports how the system should be working?  
NA
How is the system currently working? 
Agents are unable to access Quotes even after they are transffered to a new district.
How long has the issue persisted?
Issue persist from Phase 2
What product types are affected? 
Related to agent access/bind issue.
CUSTOMER IMPACT: 
Agents will not be able to access the quotes. 
IMPACTED ACCOUNTS / POLICIES (as on date): 
~75+ Agencies are aafected with 2300+ quotes
RELATED INCIDENTS: 
WORKAROUND STEPS (optional):
Need to update the Producer Code of Service through Gosu script as a workaround.</t>
  </si>
  <si>
    <t>Rel 04 2020</t>
  </si>
  <si>
    <t>Rel 07 2019</t>
  </si>
  <si>
    <t>UACH - Agent Changes/Commissions</t>
  </si>
  <si>
    <t>PC is sending the wrong Occupation Code to IIB for states OH,OK,PA and UT</t>
  </si>
  <si>
    <t>DESCRIPTION OF ISSUE: 
PC is sending the wrong Occupation Codes to IIB for states OH,OK,PA and UT
DEFECT DETERMINATION: 
How should the system be working?  
PC should not be sending the wrong Occupation Codes to IIB for states OH,OK,PA and UT
What documentation, if available, supports how the system should be working?  
OccupationCodes_MDM_Eligible_Product_Types
How is the system currently working? 
System should not change the PNI name ,date of birth and address
How long has the issue persisted?
Phase3 Rollout1
What product types are affected? 
All
CUSTOMER IMPACT: 
IMPACTED ACCOUNTS / POLICIES (as on date): 
765390966,513467820,761243268,767147749,514486056,761187895,514179388,764862346,769953290
RELATED INCIDENTS:
INC13235267
INC13355893 
INC13336087
INC13348902
INC13312729
STEPS TO RECREATE (optional):
N/A
WORKAROUND STEPS (optional):
N/A</t>
  </si>
  <si>
    <t>Warranty</t>
  </si>
  <si>
    <t>Policy Center Service Account is getting locked ocationally causing FFQ and Batch client connectivity to PC failed</t>
  </si>
  <si>
    <t>We have an issue where sometime below accounts gets locked in production impacting batch and other applications to communicate to policy center. We are looking for a solution to avoid locking these Ids in production. 
automateddaemon 
customerdaemon</t>
  </si>
  <si>
    <t>Rel 11 2019</t>
  </si>
  <si>
    <t>Rel 07 2018</t>
  </si>
  <si>
    <t>Scheduled on 2/21/2020</t>
  </si>
  <si>
    <t>Agent lost access to PolicyCenter after moved districts (AgentProfileBatch error- "FarmersUser[xxxxx] is not available in PolicyCenter")</t>
  </si>
  <si>
    <t>DESCRIPTION OF ISSUE: 
PolicyCenter access is getting lost when agent moved districts.
DEFECT DETERMINATION: 
How should the system be working?  
Agents should continue to have access to PolicyCenter
What documentation, if available, supports how the system should be working?  
NA
How is the system currently working? 
PolicyCenter access is lost after the AOR is updated to new one. 
How long has the issue persisted?
Since R5 2019
What product types are affected? 
All
CUSTOMER IMPACT: 
None. Only Agent Impact.
IMPACTED ACCOUNTS / POLICIES (as on date): 
~30 agents
RELATED INCIDENTS: 
INC20811030
WORKAROUND STEPS (optional):
Not available</t>
  </si>
  <si>
    <t>umesh_shirdhankar</t>
  </si>
  <si>
    <t>Agents profile available indicator are shows blank in GWPC after Agents are transffered to a new district</t>
  </si>
  <si>
    <t>DESCRIPTION OF ISSUE: 
Agents profile available indicator are shows blank in GWPC after Agents are transffered to a new district. 
DEFECT DETERMINATION: 
How should the system be working?  
Agents profile available indicator should show yes instead of blank.
What documentation, if available, supports how the system should be working?  
NA
How is the system currently working? 
Agents are unable to access Quotes even after they are transffered to a new district.
How long has the issue persisted?
Issue observed after R12 and not sure about previous release
What product types are affected? 
Related to agent access/bind issue.
CUSTOMER IMPACT: 
Agents are might be have some issue while binding. For DM Staffs, they could not pull affected agencies / their  policies.
IMPACTED ACCOUNTS / POLICIES (as on date): 
~79 agents
RELATED INCIDENTS: 
WORKAROUND STEPS (optional):
Need to update the Producer Code of Service through Gosu script as a workaround.</t>
  </si>
  <si>
    <t>Agent Profile Daily Import Error- User Doesn't found in Policy Center</t>
  </si>
  <si>
    <t>DESCRIPTION OF ISSUE:
Agent Profile Daily Import Error- User Doesn't found in Policy Center
DEFECT DETERMINATION:
How should the system be working? 
 Agent Profile batch should not fail instead it should process successfully..
What documentation, if available, supports how the system should be working?  
NA
How is the system currently working?
 Agent profile batch is failing with  Error- User Doesn't found in Policy Center
How long has the issue persisted?
SINCE PHASE 2
What product types are affected?
NA
Impact? 
Due to profile batch failed it leads other batches are also to fail for the same agent records. Impacted batches are OPRA, AgentLicenseFeedDaily and TransferQuote as the AOR are not successfully uploaded. 
IMPACTED ACCOUNTS / POLICIES (as on date):
Attached the list of impacted users
STEPS TO RECREATE (optional):
WORKAROUND STEPS (optional):</t>
  </si>
  <si>
    <t>AgentProfileDailyImport Batch fialed with error-"Cannot find FarmersUser for UserID:["LDAPid"]</t>
  </si>
  <si>
    <t>Description od issue?
Agent Profile Daily Import Batch got fialed with error-"Cannot find FarmersUser for UserID:["LDAPid"] due to which the new AOR are not getting updated to the user profiles.
DEFECT DETERMINATION:
How should the system be working?
System should not throw the error while processing the ACE profile Data.
How System is currently working?
System is throwing the error and crossponding Agent records are faile.
Impacted Users?
As of now 11 users are affected. Attached the sheet.
Impact? 
Due to profile batch failed it leads other batches are also to fail for the same agent records. Impacted batches are OPRA, AgentLicenseFeedDaily and TransferQuote as the AOR are not successfully uploaded.
Workaround?
With GOSU script we are updating the AOR to the user profile.</t>
  </si>
  <si>
    <t>INSRT_DTTM and UPD_DTTM are  not in sync between CNTGNCY and CNTGNCY_DOC after conversion go live</t>
  </si>
  <si>
    <t>We are not able to find a matching transaction in contingency for record in CNTGNCY_DOC at transactional level. 
Please find the below query we used to join CNTGNCY table to pull the respective records.Below highlighted fields are not in sync between CNTGNCY and CNTGNCY_DOC. Below query is returning 6/16/2018 to 08/17/2019. When i remove those 2 conditions it is working till todate 09/17.
SELECT MAX(SRC.STG_TRN_DTTM),MIN(SRC.STG_TRN_DTTM) 
FROM GWODS_CNTGNCY.CNTGNCY_DOC SRC
INNER JOIN GWODS_CNTGNCY.CNTGNCY LKP
ON  SRC.NK_CNTGNCY_ID=LKP.NK_CNTGNCY_ID
 AND SRC.TGR_TYP_CD = LKP.TRGR_TYP_EXT 
 AND SRC.INSRT_DTTM =LKP.INSRT_DTTM 
 AND  SRC.UPD_DTTM = LKP.UPD_TME</t>
  </si>
  <si>
    <t>AgentProfileDailyImport feed failed with "Duplicate key in GroupProducerCode" Error</t>
  </si>
  <si>
    <t>DESCRIPTION OF ISSUE: 
AgentProfileDailyImport feed failed with the below error 
Duplicate key in GroupProducerCode "
  (GroupProducerCode) {ID=2023314, BeanVersion=0, Group=2012, ProducerCode=2013530, PublicID=pc:2023314}".  Entity "entity.GroupProducerCode".  Column "GroupID" has value "2012".  Column "ProducerCodeID" has value "2013530".
The Feed which was sent for proessing is 
A|88285J|880238|||0200717-A||001190084||rash987|19|Edmond|Albert|Rasho||N|A|404 E NIZHONI BLVD|GALLUP|NM|873015747|5058634421|5058634192|erasho@farmersagent.com|2019-03-01|55|T||
DEFECT DETERMINATION: 
How should the system be working?  
AgentProfileDailyImport batch should not throw this error and feed should process successfully. 
What documentation, if available, supports how the system should be working?  
The complete feed file along with error file are attached. 
How is the system currently working? 
AgentProfileDailyImport batch fails for this feed.  
How long has the issue persisted?
Issue persist from Phase 3 - Rollout 1
What product types are affected? 
All
CUSTOMER IMPACT: 
Impact is to agents. Agents will not be able to access the quotes/policies.  
IMPACTED ACCOUNTS / POLICIES (as on date): 
The listing need to be created. 
RELATED INCIDENTS: 
None 
WORKAROUND STEPS (optional):
Need to add the new AOR in system through Gosu script.</t>
  </si>
  <si>
    <t>SCV- Method invoke fail in the method of: "extractUndisclosedDriverMessage"</t>
  </si>
  <si>
    <t>DESCRIPTION OF ISSUE: 
Policy  failed in IIB with below splunk error due to extractUndisclosedDriverMessage  Issue:
08-22-2019 17:05:53,638 ERROR [com.farmers.fig.dahub.helper.auto.SCVAutoSegmentExtractor] SystemDate=2019-08-22 17:05:53.000523 ,SRC=GW-IIB ,LoggerName=SCV ,Method=changeSegmentCreator ,PAN=4773286217 ,PCN=516888058 ,LOB=PersonalAuto ,RetroInd=  ,CRID=pc:16721091 ,FunctionName=988409462PolicyPeriodChanged ,TMSTMP=2019-08-22 17:05:47.061 ,JobType=PolicyPeriodChanged ,JobId=988409462 ,MSG=Method invoke fail in the method of:extractUndisclosedDriverMessage ,STRACE=Class : com.farmers.fig.dahub.helper.auto.SCVAutoSegmentExtractor Method : changeSegmentCreator
                at com.farmers.fig.dahub.diff.factory.SCVChangeFactory.autoChangeSegmentCreator(SCVChangeFactory.java:598)
                at com.farmers.fig.dahub.helper.auto.SCVAutoTransformationHelper.autoTransformScv(SCVAutoTransformationHelper.java:132)
                at com.farmers.fig.dahub.node.GwpcDataHubSCVAutoTransformation.evaluate(GwpcDataHubSCVAutoTransformation.java:123)
                at com.ibm.broker.javacompute.MbRuntimeJavaComputeNode.evaluate(MbRuntimeJavaComputeNode.java:364)
DEFECT DETERMINATION: 
How should the system be working?  
policy should process to downstream
How is the system currently working? 
Failing with mandatory fields missing error.
How long has the issue persisted?
17th Aug 2019
What product types are affected? 
Auto
IMPACTED ACCOUNTS / POLICIES (as on date): 
510426379,516888058 
RELATED INCIDENTS: 
NA</t>
  </si>
  <si>
    <t>6C Duplicate Defect</t>
  </si>
  <si>
    <t>Auto - All States</t>
  </si>
  <si>
    <t>Agent Charged Incorrectly for MVR</t>
  </si>
  <si>
    <t>Description of issue?
We had been informed that new MVRs were being incorrectly ordered when the license # was updated. In review, we opened defect 784302 for that. We were also told that agents were being charged for these. We have now had an agent send over their folio for December with 31 MVR entries highlighted that they think are inaccurate. I looked at 6 accounts (totalling 12 MVR charges to the agent). Of those 6 accounts, 5 are charging to the agent incorrect. PLease see the attachment.
DEFECT DETERMINATION
How should the system be working?
All of those were run by the internal user so the agent shoudn't have been charged. Furthermore, on policy changes, we reimburse the agent if they add a driver where the MVR is ordered and submit it (similar to NB). None of these scenarios are that so far but that should also be in the code.
How System is currently working?
The issue is that the MVR was run by the internal user and per FSD.AUT.107.BR.088 it states If the logged in user is marked as internal user, then no charge entry is needed.
Any documentation?
 FSD.AUT.107.BR.088
Impacted Accounts?
 The five accounts are:
4717417427
4756680838
4713015448
4736672626
4789394345
Customer Impact?
Agent are being incorrectly charged for MVR.
CleanUp?
We need to correct these to charge to the company and not agents when an internal user is running it and we need a cleanup to credit the agents back for these. This involved determining all agents affected in all states on GWPC</t>
  </si>
  <si>
    <t>PC-20-009</t>
  </si>
  <si>
    <t>Release 3</t>
  </si>
  <si>
    <t>UW tier change with policy change</t>
  </si>
  <si>
    <t>DESCRIPTION OF ISSUE: 
UW tier is getting re-derived incorrectly due to the additional loss/incident in the Policy change transaction.
which is causing premium increase.
DEFECT DETERMINATION: 
How should the system be working?  
There should not be ay change in UW  tier
What documentation, if available, supports how the system should be working?  
FSD.RAT
How is the system currently working? 
UW Tier derived incorrectly during policy change.
How long has the issue persisted?
recently identified
What product types are affected? 
Home
CUSTOMER IMPACT:  
Premium impact
IMPACTED ACCOUNTS / POLICIES (as on date): 
Policy 767533385
Affected Policychange- 490346556
Policy 2 - 769852179 
RELATED INCIDENTS: 
INC13293291 , INC13365594.
STEPS TO RECREATE (optional):
NA
WORKAROUND STEPS (optional):
Please update/set the ActualChargeabilityInd to False, AppliedInd to False only for the additional incidemt record and process the policy change.</t>
  </si>
  <si>
    <t>papanasa_veerabagu</t>
  </si>
  <si>
    <t>Rel 02 2020</t>
  </si>
  <si>
    <t>Rel 06 2019</t>
  </si>
  <si>
    <t>CHRG - Chargeability</t>
  </si>
  <si>
    <t>Contingency for paperless policy showing pending even though already on paperless policy - could cause discount to drop</t>
  </si>
  <si>
    <t>DESCRIPTION OF ISSUE: The policy is already on paperless policy but there is a contingency pending for the same thing. 
Account No: 4746474788
Policy No: 511886220
insured: Kendall Driesse
SR: 013449583
DEFECT DETERMINATION: 
How should the system be working?  
Contingency for paperless policy should not be showing pending since already on paperless policy
How is the system currently working? 
Contingency for paperless policy showing pending even though already on paperless policy
How long has the issue persisted?771295
From day 1 to go live
What product types are affected? 
Personal Auto policies
CUSTOMER IMPACT: 
There is a customer impact because system showing pending contingency for user even though already on paperless policy
IMPACTED  POLICIES:
Account No: 4746474788
Policy No: 511886220
Account: 4776087570
Policy No: 516136468 &amp; 761050764
Account: 4756998493
Policy No: 768331207
RELATED INCIDENTS: 
INC20674093
INC20700175
INC20766352</t>
  </si>
  <si>
    <t>vijay_garg</t>
  </si>
  <si>
    <t>BUS 1 - Contingency</t>
  </si>
  <si>
    <t>PC-19-044</t>
  </si>
  <si>
    <t>DISC - Discount derivation</t>
  </si>
  <si>
    <t>Exception in Feed generation for GW</t>
  </si>
  <si>
    <t>We have been seeing an exception from the Feed module for GW policies . DifferentClientNumber is not passed for either lessor or lien holder  and the exception occurred while generating the feed . Below are few samples where we are seeing this issue and it seems to be started from this Monday .One sample policy is attached .Please note because of the exception ,EDI,Listbill etc feeds were not generated for those policies .
&lt;Lessor&gt;
          &lt;DifferentClientType&gt;LESSOR&lt;/DifferentClientType&gt;
          &lt;ClientNameInfo&gt;
            &lt;CompanyName&gt;MERCEDES-BENZ FINSERV USA LLC&lt;/CompanyName&gt;
          &lt;/ClientNameInfo&gt;
          &lt;ClientAddress&gt;
            &lt;StreetAddress&gt;PO BOX 685&lt;/StreetAddress&gt;
            &lt;City&gt;ROANOKE&lt;/City&gt;
            &lt;StateCode&gt;TX&lt;/StateCode&gt;
            &lt;PostalCode&gt;762620685&lt;/PostalCode&gt;
          &lt;/ClientAddress&gt;
          &lt;LienHolderOtherInterestInd&gt;Y&lt;/LienHolderOtherInterestInd&gt;
          &lt;DifferentClientContact /&gt;
          &lt;InsuredInterestTypeCode&gt;LR&lt;/InsuredInterestTypeCode&gt;
          &lt;EDIInd&gt;N&lt;/EDIInd&gt;
          &lt;ListBillInd&gt;Y&lt;/ListBillInd&gt;
          &lt;TaxId&gt;930790618&lt;/TaxId&gt;
          &lt;TrackerName&gt;ALB9&lt;/TrackerName&gt;
          &lt;LenderCode&gt;6668&lt;/LenderCode&gt;
          &lt;EDI266FeedSW&gt;N&lt;/EDI266FeedSW&gt;
          &lt;DifferentClientChangeInd&gt;U&lt;/DifferentClientChangeInd&gt;
        &lt;/Lessor&gt;
Caused by: java.lang.NullPointerException
                 at com.farmers.pla.util.FeedFileUtil.fetchFromDifferentClientList(FeedFileUtil.java:685)
                 at com.farmers.pla.util.FeedFileUtil.identifyDifferentClient(FeedFileUtil.java:229)
                at com.farmers.pla.rules.FeedFileRules.populateMortgageeAddressLine2(FeedFileRules.java:3006)
516826248
518862092
516489989
514106820
515817450
513062256
517043753
510182367
519343810
519086719
516456342
511858542
518242005
518952166
512118870</t>
  </si>
  <si>
    <t>Docusign- Message got stuck due to null pointer exception on expiry date of envelope</t>
  </si>
  <si>
    <t>Description of issue:
Message in the queue getting stuck due to null pointer exception. The expiry date of envelope is populating as null because of that we are getting exception. Attached the splunk log.
DEFECT DETERMINATION
How is the system be working?
System is comaparing with the post bind contingency but the event triggered is Post bind.
How should the system be working?
Since there is no check coded for trigger type as Post bind. The value for the date is returning as null.
Documentation available?
N/A
Affected Products?
Home
Impacted Accounts
Acc #4725792986, 
Acc #4753444527,
Acc #4728599464
 Workaround?
As a workaround, we are reproccessing the message from PC for the stucked event "GeneratePreBindEsignaturePackage".</t>
  </si>
  <si>
    <t>6D PC Configuration</t>
  </si>
  <si>
    <t>BUS 2 -</t>
  </si>
  <si>
    <t>UW8</t>
  </si>
  <si>
    <t>Rel 10 2019</t>
  </si>
  <si>
    <t>&lt;= 90 Days</t>
  </si>
  <si>
    <t>Submission giving Address match but Zip match for Policy change/Renewal</t>
  </si>
  <si>
    <t>DESCRIPTION OF ISSUE: 
PPC code in PolicyCenter is coming up as a Zip level match during policy change/Renewal when it is coming up as an address level match in Submission. 
Policy risk address showin in submission :            
10430 SW 59th Ter
Ocala, FL 34476-8961
DEFECT DETERMINATION: 
How should the system be working?  
It should be come as Address level match
How is the system currently working? 
CUrrently System is coming as Zip level match in Policy change/Renewal 
How long has the issue persisted?
Since Phase 2
What product types are affected? 
Homeowners
CUSTOMER IMPACT: 
Yes
IMPACTED ACCOUNTS / POLICIES (as on date): 
Policy# 765571290, 763218201
Renewal :  761854682, 764473825
SQL to get all impacted policies(Policy change and renewal) :
SELECT DISTINCT pp.POLICYNUMBER
FROM PCUSER.PC_POLICYPERIOD pp,
  PCUSER.PC_Job jb ,
  PCUSER.PCTL_HOADDRESSORZIP_EXT ho,
  PCUSER.PCX_HOPROTECTIONCLASS_EXT hp,
  PCUSER.PCTL_POLICYPERIODSTATUS ps,
  PCUSER.PCTL_JOB jt1
WHERE pp.POLICYID IN
  ( SELECT DISTINCT pp1.POLICYID
  FROM PCUSER.PCX_HOPROTECTIONCLASS_EXT hp1,
    PCUSER.PC_POLICYPERIOD pp1,
    PCUSER.PC_Job jb1,
    PCUSER.PCTL_HOADDRESSORZIP_EXT ho1
  WHERE jb1.SUBTYPE       = 10
  AND pp1.STATUS          = 9
  AND pp1.JobID           = jb1.ID
  AND hp1.BRANCHID        = pp1.ID
  AND ho1.NAME            = 'Address'
  AND ho1.Id              = hp1.ADDRESSORZIPUSED
  AND pp1.RETIRED         = 0
  AND pp1.TEMPORARYBRANCH = 0
  AND jb1.RETIRED         = 0
  )
AND pp.JobID           = jb.ID
AND ho.Name            = 'Zip'
AND (jt1.NAME          = 'Policy Change'
OR jt1.NAME            = 'Renewal')
AND hp.BRANCHID        = pp.ID
AND ho.Id              = hp.ADDRESSORZIPUSED
AND (pp.STATUS        != 3
AND pp.STATUS!         =5)
AND pp.STATUS          = ps.ID
AND SUBTYPE            = jt1.ID
AND pp.RETIRED         = 0
AND pp.TEMPORARYBRANCH = 0
AND jb.RETIRED         = 0
ORDER BY pp.POLICYNUMBER;
RELATED INCIDENTS: 
INC20740909,INC20899939</t>
  </si>
  <si>
    <t>Address</t>
  </si>
  <si>
    <t>PC-19-025</t>
  </si>
  <si>
    <t>ASTD - Addr Stand &amp; Territory Deriv</t>
  </si>
  <si>
    <t>MDRCV Push - messages stuck with "billing contact info missing" - Bill is not getting adjusted for future changes due to Billing not receiving the new receivables</t>
  </si>
  <si>
    <t>DEFECT DETERMINATION: 
How should the system be working?  
Messages should not be stuck in the MDRCVPush queue.
What documentation, if available, supports how the system should be working? 
NA
How is the system currently working? 
The message got struck in the message queue as there was some missing information which was mandatory to be sent from PC.
1. BillingContact is being sent as null from PC to IIB.
2. Also, the ContactInfo and CloseDate was not passed in the payload.
Due to these missing information in the payload there are some errors on the IIB side. This record is failing both on the MDM and SCV side due to some missing fields not being sent in the payload.
For MDM failure - Job/CloseDate is missing in the payload
For SCV failure - BillingInfo_Ext/ContactInfo is missing in the payload
How long has the issue persisted?
The first occurence was found on 04/16.
IMPACTED ACCOUNTS / POLICIES (as on date): 
Account Numbers:
4799336251
4723639777
4767024151
RELATED INCIDENTS: 
INC20710690 , INC20861471</t>
  </si>
  <si>
    <t>FSCD - FSCD Billing</t>
  </si>
  <si>
    <t>GWPC sending the wrong coverage code to ICE for SPH in some cases</t>
  </si>
  <si>
    <t>DESCRIPTION OF ISSUE: 
GW is sending the wrong coverage code to ICE for SPH in some cases. We need it reviewed. It is resulting in ICE (correctly) applying/calculating the HO rate for DMs based on the coverage code provided by GW. Some cases the coverage code correctly reflects SPH and the DMs are getting 3% commission but its wrong in other cases resulting in DMs incorrectly getting 4%. 
For policy # 76859-22-20, we have received coverage code as 60 which is not SPH. Hence DM is getting paid regular 4%. 
SPH coverage codes are 41, 42 and 44.
Policy # 76134 03 78 has three transactions one SPH (code 41) and other two non SPH (code 60). DM commissions on SPH is 3% vs non SPH is 4%. 
DEFECT DETERMINATION: 
How should the system be working?  
 Commission would have calculated correctly as per the coverage code sent .
What documentation, if available, supports how the system should be working?  
-
How is the system currently working? 
 Commission are not calculated correctly as per the coverage code sent . 
how long has the issue persisted?
-
what product types are affected? 
Home
CUSTOMER IMPACT: 
Commissions are wrongly caluculated .
IMPACTED ACCOUNTS / POLICIES (as on date): 
  PolNum#768592220
RELATED INCIDENTS: 
NA
STEPS TO RECREATE (optional):
-
WORKAROUND STEPS (optional):
  -</t>
  </si>
  <si>
    <t>Automated Policy Change transaction Failures due to Account Sync Issues</t>
  </si>
  <si>
    <t>Adding details about other defects as well to this which are related to Account sync up issue as the plan is to lookup for holistic solution.
Defects (764466,762937,763272, 763556) for which the automated transactions got failed with Validations due to OOTB Account Sync. 
To change the Account Sync behavior to Sync only on Bind and Issue, then it will cause a big impact on the basic functionalities. 
Please find the attached document and email for additional details.
Affected Policies:
518003027; 511235272; 766881885
510931360; 516560273; 514406888
515340534; 510473355; 763459672,
761312669,514488860,519654403
Currently Impacted batch/scenarios:
CSSE Policy batch job Failure:
Error: Update the "Marital Status" for the spouse of the married primary named insured.
Please enter the License # for Driver MYRNA JOHNSTON.
Please enter the License # for Driver Scott Johnston.
error:entity.PersonalAutoLine/Correct the "Marital Status" of the Primary Named Insured. An "Unmarried" PNI cannot have a spouse.;error:entity.PersonalAutoLine/Update the "Marital Status" for the drivers as each driver listed as married needs to have a corresponding spouse.
 e.     error:entity.PersonalAutoLine/Update the Date First Licensed.  The date must be 15 years or greater from the Date of Birth. (Please find the attached doc-Defect_CSSEpolicy_AccountSync for details. )
f. error:entity.PolicyPeriod/Changes have been made to one or more Locations. You must re-quote before binding the policy.
g. error:entity.PolicyPeriod/Changes have been made to one or more Contacts. You must re-quote before binding the policy
h. error:entity.PersonalAutoLine/Add a driver with the "Relationship to PNI" of "Spouse" to the policy. Married Primary Named Insured must have a "Spouse".
i. error:entity.PersonalAutoLine/Correct the Marital Status of Michele Russ. The insured is listed as single with a spouse also on the policy.
j. error:entity.PolicyPeriod/Official ID selection is mandatory at bind. 
Handle Expired Contingency batch job failure:
Transaction failure due to Marital Status of the Primary Named Insured. An Unmarried PNI cannot have a spouse .
Transaction failure due to Marital status for the drivers as each driver listed as married needs to have a corresponding spouse.
Individual defects mentioned above can be referred for additional details.
*********************** comments from the original Defect *****************
CSS Epolicy batch job got failure.
Policy: 511235272
Account: 4764725316
Error:
Please enter the License # for Driver MYRNA JOHNSTON.
Please enter the License # for Driver Scott Johnston.
Initial Analysis:
In the PC UI, we are able to see the license number for the drivers mentioned, but it is not fetching the correct license number for CSS Epolicy batch from PCUSER.PC_POLICYCONTACTROLE table.
Please find the attached document for more details.
Workaround:
Manually correct the filed causing the failure and bind the transaction.</t>
  </si>
  <si>
    <t>Rel 06 2020</t>
  </si>
  <si>
    <t>Rel 12 2018</t>
  </si>
  <si>
    <t>Incorrect refund amount is being generated to customer - cancellation receivable is being sent incorrectly to billing</t>
  </si>
  <si>
    <t>DESCRIPTION OF ISSUE: 
When the policy had cancelled we provided a credit of 580.52 which is incorrect based on what insured had initially paid $765.74 at new business.
The reinstatement amount is correct, 662.90 (that should have been refunded) + .34 (non-smoker defect) = 663.24 which we are billing for, the issue is stemming from what was credited back to the insured, as it should have been more. 
DEFECT DETERMINATION: 
How should the system be working?  
Refunded amount should be same as cancellation amount displayed in PC UI.
What documentation, if available, supports how the system should be working?  
N/A
How is the system currently working? 
PC is sending wrong refunded amount which is different from UI screen.
How long has the issue persisted?
After 2/15 Release
What product types are affected? 
Homeowners.
CUSTOMER IMPACT: Yes
customer is receiving wrong refund.
IMPACTED ACCOUNTS / POLICIES (as on date): 
1)Account # 4763673468
Policy # 769039308
2)Account # 4789090476
Policy # 762132835
RELATED INCIDENTS: 
INC20611936 , INC20603791
Attached the email with complete analysis</t>
  </si>
  <si>
    <t>praneeth_nichenametla</t>
  </si>
  <si>
    <t>2A Analysis Error</t>
  </si>
  <si>
    <t>BUS 1 - Cancel</t>
  </si>
  <si>
    <t>PMDN - Premium Determination</t>
  </si>
  <si>
    <t>IllegalStateException - not able to quote</t>
  </si>
  <si>
    <t>DESCRIPTION OF ISSUE: 
Account # 4720761979
Sub# 732317813
Getting multiple IllegalStateException . Please see the attached screenshot.
DEFECT DETERMINATION: 
How should the system be working?  
Should be able to quote
How is the system currently working? 
Getting IllegalStateException
What product types are affected? 
Homeowner
CUSTOMER IMPACT: 
Yes, not able to quote
IMPACTED ACCOUNTS / POLICIES (as on date): 
Account # 4720761979
Sub# 732317813
RELATED INCIDENTS: 
INC20692878</t>
  </si>
  <si>
    <t>Incorrect Agent Name (random Producer Name) displayed in PolicyCenter in Account and Policy Summary screens and Forms including new policy summary document</t>
  </si>
  <si>
    <t>Description of the Issue:
Guidewire is showing wrong agent's name.
Account 4721554846 - Fred(Agent) own policy he wrote on himself but the agent name field is showing his receptionist who isn't even licensed and appointed.
Please find the attachment.
Defect Determination:
How should the system be working?
Only the name of the "Agent: Fred Simons" should be shown always. Please refer attachment: Expected_UI.docx.
What documentation, if available, supports how the system should be working?  
SC.COM.036 - Common - ClientContacts - Account Summary - UI Fields - SC.COM.036.UIF.032
How is the system currently working? 
The name in the Agent name field is keep on changing. Please refer the attachment: Issue.docx.
Customer impact:
yes, Agent name is getting changed
IMPACTED ACCOUNTS / POLICIES (as on date): 
Account: 4721554846  
Account 4773932848
Account # 4774713751
Account # 4797518989 , Policy# 763486234
Account # 4733633463
Acc #4775373739
Acc # 1550308924.
Act # 4794124318 ,Policy# 519802317
RELATED INCIDENTS: 
INC20588668
INC20623748
INC20700471
INC20712447 
INC20713650
INC20714110
INC20716546
INC20719052
INC20725008 
INC20722699
INC20728664 
INC20732224 
INC20724912 
 INC20727920
INC13190242  
INC13276926
INC13302237
INC13296322
INC13289020
INC20954182
TECHNICAL ANALYSIS by Support Team:
Analysis Results:
At a time, ProducerCode will be linked only to one  GroupUser from the Group. Each groupUser will have different groupUserId and same groupId  as they belong to same group. Whoever from the group initiates new submission  will get updated  as the  GroupUser, and his name will be shown, linked to the ProducerCode.</t>
  </si>
  <si>
    <t>Agent Name</t>
  </si>
  <si>
    <t>SO9</t>
  </si>
  <si>
    <t>Common</t>
  </si>
  <si>
    <t>Policies are sent multiple times in Welcome letter and Transaction Summary Feed</t>
  </si>
  <si>
    <t>DESCRIPTION OF ISSUE: 
Accounts/Policies are sent  multiple times in transaction summary and welcome letter feed to Forms which is not expected. Below are some of the reported accounts , potentially there might be more such policies. 
4789073718            
4782011288            
4767587492
This is also impacting Email bounce functionality at forms end.
DEFECT DETERMINATION: 
How should the system be working?  
Policies should be sent in transaction summary and welcome letter feed only on the date of submission. 
What documentation, if available, supports how the system should be working?  
NA
How is the system currently working? 
Policies are sent  multiple times in transaction summary and welcome letter feed to Forms 
How long has the issue persisted?
What product types are affected? 
Auto/Home/Umb
CUSTOMER IMPACT: 
NA
IMPACTED ACCOUNTS / POLICIES (as on date): 
4789073718            
4782011288            
4767587492
RELATED INCIDENTS: 
NA
STEPS TO RECREATE (optional):
NA
WORKAROUND STEPS (optional):
Attached the workaround for Email bounce reprocessing</t>
  </si>
  <si>
    <t>rashmi_bambawale</t>
  </si>
  <si>
    <t>Auto/Home/Umb</t>
  </si>
  <si>
    <t>FCRA Notice not included with new business documents</t>
  </si>
  <si>
    <t>FCRA Notice not included with in new business Auto Policy documents. Insured has a citation on the declaration  page.As per PC it is a chargeable speed cite.
As per the Requirement below,
FSD.RAT.105.BR.13
New
Auto
(All) New Business,     Renewal,     Reinstatement,     Rewrite, Product     Rewrite, Policy     Change
Chargeability
FCRA Notice to     customer
Business     Requirement
        Setting FCRA Indicator     
An FCRA indicator need to be set to determine whether an FCRA Notice needs to be sent to the customer. 
FCRA Logic:
FCRA Indicator = TRUE if
Ï Incident is chargeable (i.e. Actually Charged = Y), AND
Ï Incident is charged for the first time on the policy, AND
Ï Incident report source is either CLUE (or) MVR, AND
Ï Incident has more than 0 points for any coverage 
   i.e. if the one-digit Chargeability Code from FSD.RAT.105.BR.12 is set to either 'A' or 'C'
Note:
1. When the same chargeable incidents are reported again during change or renewal transaction then FCRA     flag should not be set again.
2. Rating will not set any indicator but set DateCharged for each Incident which will be used as FCRA indicator.
Setting FCRA Indicator for UW Tier:
For NAF/OCG classification, If the Applied flag is set to true and if the same incident is within experience period,     FCRA Notice will be sent.
If the FCRA Indicator is true, then the notice is sent to the customer.
But, in the Medium Payloads for the both Policies the FCRA Indicator has the value as False.
Affected policies are:513388235,517981482</t>
  </si>
  <si>
    <t>amit_mittal</t>
  </si>
  <si>
    <t>COMP</t>
  </si>
  <si>
    <t>PC-19-022</t>
  </si>
  <si>
    <t>EDGE - Electronic Document Generation</t>
  </si>
  <si>
    <t>Agents unable to bind the submission even though they have valid license.</t>
  </si>
  <si>
    <t>DESCRIPTION OF ISSUE: 
In PC, agents are not able to bind the submission due to mismatch between the UWCompany code in License table and policy period table. The agents when click in bind button received error in PC as " Please contact Agency Services (913-564-6400) for assistance. This transaction cannot be bound because a valid license and appointment is required
DEFECT DETERMINATION: 
How should the system be working?  
System should not throw the error and agents should able to bind the submission.
What documentation, if available, supports how the system should be working?  
NA  
How is the system currently working? 
System is throwing error message and agents are not able to bind the submission.
How long has the issue persisted?
It Seems to be issue occurring after phase 3 rollout 1.
What product types are affected? 
Auto and Homeowners
CUSTOMER IMPACT: 
It is  business impact as agents are not able to bind the submission.
IMPACTED ACCOUNTS / POLICIES (as on date): 
INC13231001
Policy# 518506222
Policy change# 628130483
INC13217132
Submission # 408840620
INC13223058
Policy # 768136478
Submission# 494967469
Acct# 4762152323
INC13276789
INC13272544
INC13296350
IMPACTED USERS LIST?
1)ston399
2)cole559
3)sote048
STEPS TO RECREATE (optional):
WORKAROUND STEPS (optional):
Service ops can bind the submission.
Regards,
Thanks,
Prateek Chaturvedi</t>
  </si>
  <si>
    <t>saraswathi_selvaraj</t>
  </si>
  <si>
    <t>All</t>
  </si>
  <si>
    <t>User is unable to enroll drivers for Signal as there is no option available.</t>
  </si>
  <si>
    <t>DESCRIPTION OF ISSUE: 
User is unable to enroll for Signal as there is no Signal Enroll field available on PC.
DEFECT DETERMINATION: 
How should the system be working?  
Signal Enroll field on PC UI should be available for all the AZ policies whose effective date is prior to date which is defined in FeatureEffDateLookup (i.e., 06/10/19)
What documentation, if available, supports how the system should be working?  
N/A
How is the system currently working? 
There is no option available on PC to enroll drivers to Signal for AZ policies which are effective prior to NBEffectiveDate which is defined in FeatureEffDateLookup.
How long has the issue persisted?
NA
What product types are affected? 
Auto
CUSTOMER IMPACT:  
Yes, drivers will not be able to enroll for Signal and eligible for discount.
IMPACTED ACCOUNTS / POLICIES (as on date): 
 515764842
RELATED INCIDENTS: 
INC13206569
STEPS TO RECREATE (optional):
NA
WORKAROUND STEPS (optional):
NA</t>
  </si>
  <si>
    <t>AgentProfileDailyImport and AgentLicenseFeedDaily batch failures - Agents are not allowed to bind the submission</t>
  </si>
  <si>
    <t>SUMMARY: 
AgentProfileDailyImport and AgentLicenseFeedDaily batch failures 
DESCRIPTION OF ISSUE: 
AgentProfileDailyImport and AgentLicenseFeedDaily batch failed with the error as FarmersUser[stei00b] already exists.
DEFECT DETERMINATION: 
How should the system be working?  
The Batch should not have failed as the feed was sent with new UPN. 
What documentation, if available, supports how the system should be working?  
N/A
How is the system currently working? 
System currnetly throws the error as FarmersUser[stei00b] already exists and does not process the UPN change. As per discussion with ACE team, the UPN change will come as a Add/Insert request and will not come as Update request in the feed. Feeds are attached for reference. 
How long has the issue persisted?
Phase 3 - Rollout 1
What product types are affected? 
All
CUSTOMER IMPACT: 
Agents will not be able to bind the submissions as their profiles do not have updated license information. 
IMPACTED ACCOUNTS / POLICIES / USERS (as on date): 
stei00b
RELATED INCIDENTS: 
INC13437993
STEPS TO RECREATE (optional):
N/A
WORKAROUND STEPS (optional):
Update the license information through the script.</t>
  </si>
  <si>
    <t>DNQBatchTriggerEvent Triggered Multiple times for the Same Transaction.</t>
  </si>
  <si>
    <t>DESCRIPTION OF ISSUE:
The DNQBatchTriggerEvent were triggered multiple times for the same policy transaction and the Message is failed in IIB because the Event is triggered twice for the same transaction
DEFECT DETERMINATION:
How should the system be working? 
Event should be triggered only once for the transactiona and Messageshould be successfull from IIB
 What documentation, if available, supports how the system should be working? 
NA
 How is the system currently working?
Event is triggered twice for the same transaction.
How long has the issue persisted?
Phase 3
What product types are affected?
NA
CUSTOMER IMPACT:
NA
IMPACTED ACCOUNTS / POLICIES (as on date):
Pol#:762447079,760845331,769682860,768195012,768900807
PA State - 769380825,765289303,764195516,766083803
RELATED INCIDENTS:
NA
STEPS TO RECREATE (optional):
 WORKAROUND STEPS (optional):</t>
  </si>
  <si>
    <t>Downstream Medium Message Queue account stuck due to java.lang.IndexOutOfBoundsException: Index: 1, Size: 1.</t>
  </si>
  <si>
    <t>SUMMARY: 
Downstream Medium Message Queue account stuck due to java.lang.IndexOutOfBoundsException: Index: 1, Size: 1. Attach the splunk log for reference.
DESCRIPTION OF ISSUE: 
Accounts are getting stuck in Downstream Medium Message Queue due to java.lang.IndexOutOfBoundsException: Index: 1, Size: 1.
DEFECT DETERMINATION: 
How should the system be working?  
 Accounts should not be stuck in the queue.
What documentation, if available, supports how the system should be working?  
NA
How is the system currently working? 
Accounts are getting stuck in queue.
What product types are affected?
Personal Auto 
CUSTOMER IMPACT: 
IMPACTED ACCOUNTS / POLICIES (as on date): 
Account #4772279595
CRID: 963477523
RELATED INCIDENTS: 
STEPS TO RECREATE (optional):
WORKAROUND STEPS (optional):</t>
  </si>
  <si>
    <t>18 day sub agreement letter incorrectly being sent when the approved sub agreement is in the system</t>
  </si>
  <si>
    <t>DESCRIPTION OF ISSUE: 
Missing documents are being displayed on eCMS and SRM even after the SA contigency is approved.
DEFECT DETERMINATION: 
How should the system be working?  
Alerts should not be sent out from PC if the contingency is approved
What documentation, if available, supports how the system should be working?  
N/A
How is the system currently working? 
Missing document alert are being sent from PC for DummySAContingency even after SA contingency is satisfied.
How long has the issue persisted?
N/A
What product types are affected? 
All
CUSTOMER IMPACT: 
Alerts are being sent  to Customer to upload document for already uploaded contingencies.
IMPACTED ACCOUNTS / POLICIES (as on date): 
Policy#762316447,762459387,769389437,761235244,760471384
Examples
Ohio
767953316 (SPR policy on Fire Exchange)
Issued 11/25/19
SA Contingency Due 1/9/20
SA Approved 11/25/19
18 Day Letter Sent 12/16/19
762629001 (SPR policy on Fire Exchange)
Issued 11/22/19
SA Contingency Due 1/6/20
SA Approved 12/3/19
18 Day Letter sent 12/11/19
Oklahoma (all SPR policies on Farmers Exchange)
762616114
I: 11/18/19
SA Con D: 12/20/19
SA Apr: 12/3/19
18 Letter: 12/9/19
764210719
I: 11/21/19
SA Con D: 12/23/19
SA Apr: 11/26/19
18 Letter: 12/10/19
762834070
I: 11/16/19
SA Con D: 12/18/19
SA Apr: 11/18/19
18 Letter: 12/5/19
767696868
I: 11/25/19
SA Con D: 12/27/19
SA Apr: 11/25/19
18 Letter: 12/16/19
Pennsylvania
764289704 (SPR policy on Farmers Exchange)
I: 11/22/19
SA Con D: 1/6/20
SA Apr: 11/22/19
18 Letter: 12/11/19
765829849 (SPHO policy on Truck Exchange)
I: 11/20/19
SA Con D: 1/4/20
SA Apr: 11/20/19
18 Letter: 12/10/19
763319389 (SPTH policy on Truck Exchange)
I: 11/20/19
SA Con D: 1/4/20
SA Apr: 11/24/19
18 Letter: 12/10/19
762176045 (SPC policy on Farmers Exchange)
I: 11/22/19
SA Con D: 1/6/20
SA Apr: 11/22/19
18 Letter: 12/11/19
Utah
767249727 (SPHO policy on Farmers Exchange)
I: 11/21/19
SA Con D: 1/5/20
SA Apr: 11/22/19
18 Letter: 12/10/19
768510456 (SPC policy on Truck Exchange)
I: 11/27/19
SA Con D: 1/11/20
SA Apr: 11/27/19
18 Letter: 12/17/19
768151597 (SPTH policy on Farmers Exchange)
I: 11/25/19
SA Con D: 1/9/20
SA Apr: 11/25/19
18 Letter: 12/16/19
765826461 (SPR policy on Truck Exchange)
I: 11/20/19
SA Con D: 1/4/20
SA Apr: 11/20/19
18 Letter: 12/10/19
761267703 (SPCR policy on Truck Exchange)
I: 11/21/19
SA Con D: 1/5/20
SA Apr: 12/2/19
18 Letter: 12/10/19
RELATED INCIDENTS: 
INC13296794
INC13296501 
INC13296219 
INC13276668 
INC13309735
INC13359228 
STEPS TO RECREATE (optional):
N/A
WORKAROUND STEPS (optional):
As a workaround Open Subscription Agreement Expiration Activity can be marked as complete inorder to trigger ActivityChanged alert with status as complete then an alert will sent to ADE and SRM to remove alert</t>
  </si>
  <si>
    <t>UW1</t>
  </si>
  <si>
    <t>SUBA - Subscription Agreement</t>
  </si>
  <si>
    <t>Embedded Renters quote is not working for Florida</t>
  </si>
  <si>
    <t>Embedded Renters quote is not working for Florida. Related Rule plan is missing. 
DESCRIPTION OF ISSUE: 
Embedded Renters quote is not working for Florida.
DEFECT DETERMINATION: 
How should the system be working?  
Embedded Renters quote should be created for Florida. 
What documentation, if available, supports how the system should be working? 
How is the system currently working? 
Embedded Renters quote is not working for Florida.
How long has the issue persisted?
From Phase 3
What product types are affected? 
Home renters
CUSTOMER IMPACT: 
IMPACTED ACCOUNTS / POLICIES (as on date): 
RELATED INCIDENTS: 
STEPS TO RECREATE):
WORKAROUND STEPS (optional):</t>
  </si>
  <si>
    <t>ODS Message queue stuck due to illegal arguement exception</t>
  </si>
  <si>
    <t>Description of issue?
ODS Message queue stuck due to illegal arguement exception while getting slice date for the current term of the rewrite transaction. Attached the splunk log.
DEFECT DETERMINATION 
How should the system be working?
System should not throw the error and get the correct slice date for the rewrite transaction.
How system is currently working?
System could not get the correct slice datehence throws the error.
Impacted Accounts?
4772279595
CRID: 963477523
Customer Impact?
Other downstream systems are affected.
Impacted Product type
Auto.</t>
  </si>
  <si>
    <t>Small Payload - IIB received Marital status as "DIVORCED".</t>
  </si>
  <si>
    <t>SUMMARY: 
Small Payload - IIB received Marital status as "DIVORCED".
DESCRIPTION OF ISSUE: 
IIB received Marital status as DIVORCED in PC payload.
DEFECT DETERMINATION: 
How should the system be working?  
 PC should not sent Marital status as DIVORCED
What documentation, if available, supports how the system should be working?  
How is the system currently working? 
Sending improper marital status.
How long has the issue persisted?
09-DEC-2019 
What product types are affected? 
Homeowners
CUSTOMER IMPACT: 
IMPACTED ACCOUNTS / POLICIES (as on date): 
List of the accounts and policies impacted as on the date of analysis. Mention the date of analysis.
Policy Number: 
992014670
301418660
301118464
RELATED INCIDENTS: 
List out sample incidents, if applicable.
STEPS TO RECREATE (optional):
Recreation Steps, Screenshots or Video capture that will help to recreate the issue. 
WORKAROUND STEPS (optional):
Explain the workaround, if applicable.</t>
  </si>
  <si>
    <t>Duplicate Policy fee is charged on Out of Sequence add vehicle transactions incorrectly</t>
  </si>
  <si>
    <t>DESCRIPTION OF ISSUE: 
Policy #519564392; Transaction: 251866976; Only one vehicle is added; policy fee charged $30.00 for each term
Only $15.00 should have been charged on a one vehicle add transaction.
Please see screenshot attached from PC.
Please advise on root cause, fix, and clean up, and provide the list of all impacted policies. 
DEFECT DETERMINATION: 
How should the system be working?  
Duplicate Policy fee shouldn't be charged on vehicle add transaction. 
What documentation, if available, supports how the system should be working?  
N/A
How is the system currently working? 
        Policy fees are being posted to financials as well, and charged to the customer. 
What product types are affected? 
Auto
CUSTOMER IMPACT: 
Premium effected.
IMPACTED ACCOUNTS / POLICIES (as on date): 
Policy #519564392; Transaction: 251866976;
RELATED INCIDENTS: 
-
STEPS TO RECREATE (optional):
N/A
WORKAROUND STEPS (optional):
N/A</t>
  </si>
  <si>
    <t>PC-20-002</t>
  </si>
  <si>
    <t>High Risk Inspection Score Calculating Incorrectly Causing the UW issue and Contingency to Fire</t>
  </si>
  <si>
    <t>The UW issue/contingency for high risk property score is firing more often than expected. Either the UW issue/contingency are firing inaccurately OR the calculation of the score is inaccurate. 
Examples: 
525710158 - OK
913992925 - OK
541537880 - OK
128470540 - OK
532642905 - OK
496760765 - OK
157133392 - UT
305749744 - UT
243946756 - UT</t>
  </si>
  <si>
    <t>Root Cause Choices</t>
  </si>
  <si>
    <t>UWSP - Underwriting Screen Process</t>
  </si>
  <si>
    <t>Auto Policies failing during PC load due to address case sensitivity mismatch</t>
  </si>
  <si>
    <t>Auto policies are failing during load to PC with the error - 'MISSING_POLICY' ; unable to retrieve policy period from properties
Please find the analysis for AcountNumber# 1582355006:
This Account was created through UI in March 2019.
The Policy load is failing for it due to duplicate key constraint on Address Entity for Public-id.
For Policy address insert we check Address matches with PNI address -if yes -we insert that as Policy address. Else we create a new Address record. 
IN UI we have the Address _x0013_ 3912 S 185thLn Goodyear already but it does not match with Policy Address as it is having all uppercase  in Policy xml.</t>
  </si>
  <si>
    <t>yogeswari_dayalan</t>
  </si>
  <si>
    <t>PolicyCenter-Common</t>
  </si>
  <si>
    <t>2-High</t>
  </si>
  <si>
    <t>CONV - Express to GWPC Conversion</t>
  </si>
  <si>
    <t>All Lines of Business</t>
  </si>
  <si>
    <t>Conversion</t>
  </si>
  <si>
    <t>PAPolicyclaim_ExtModelEnhancement handlePAPolicyClaimUpdate Claim with LegacyLossId error during coexistence transactions</t>
  </si>
  <si>
    <t>Subject: PAPolicyclaim_ExtModelEnhancement handlePAPolicyClaimUpdate Claim with LegacyLossId error during coexistence transactions
Description: 
IP=10.132.40.4, UID=, TID=1574811275570:ng  2019-11-26 15:34:36,095 ERROR [default task-10] Api UID=, CRID=161314546, PAN=1515546559, PCN=194647137, FFQID=, RQID=, SNAME=PolicyManagementAPI_QuoteProcessor_process, MethodName = ,SRC=GWPC,TMSTMP=Tue Nov 26 15:34:36 PST 2019, MSG=Executed  PolicyChange job from PLA , EMSG=PAPolicyclaim_ExtModelEnhancement handlePAPolicyClaimUpdate Claim with LegacyLossId 750066432 not found for update, AOR=8806337, STRACE=com.farmers.integ.conversion.coexistence.policymanagementapi.exception.PolicyManagementAPIException: PAPolicyclaim_ExtModelEnhancement handlePAPolicyClaimUpdate Claim with LegacyLossId 750066432 not found for update
              at com.farmers.integ.conversion.coexistence.policymanagementapi.gx.base.PAPolicyclaim_ExtModelEnhancement.handlePAPolicyClaimUpdate(PAPolicyclaim_ExtModelEnhancement.gsx:113)
              at com.farmers.integ.conversion.coexistence.policymanagementapi.gx.base.PAPolicyclaim_ExtModelEnhancement.handlePAPolicyClaim(PAPolicyclaim_ExtModelEnhancement.gsx:36)
              at com.farmers.integ.conversion.coexistence.policymanagementapi.gx.base.PolicyLineModelPAEnhancement$block_4_.invoke(PolicyLineModelPAEnhancement.gsx:215)
              at gw.lang.enhancements.CoreIterableEnhancement.each(CoreIterableEnhancement.gsx:180)
              at com.farmers.integ.conversion.coexistence.policymanagementapi.gx.base.PolicyLineModelPAEnhancement.handlePAClaims(PolicyLineModelPAEnhancement.gsx:211)
              at com.farmers.integ.conversion.coexistence.policymanagementapi.gx.base.PolicyLineModelPAEnhancement.handlePersonalAutoLine(PolicyLineModelPAEnhancement.gsx:40)
              at com.farmers.integ.conversion.coexistence.policymanagementapi.gx.base.PolicyLineModelEnhancement.handlePolicyLine(PolicyLineModelEnhancement.gsx:36)
              at com.farmers.integ.conversion.coexistence.policymanagementapi.gx.base.PolicyPeriodModelEnhancement.handlePolicyLines(PolicyPeriodModelEnhancement.gsx:95)
              at com.farmers.integ.conversion.coexistence.policymanagementapi.gx.base.PolicyPeriodModelEnhancement.handlePolicyPeriod(PolicyPeriodModelEnhancement.gsx:45)
              at com.farmers.integ.conversion.coexistence.policymanagementapi.PolicyManagementQuoteJob.updatePolicyPeriodData(PolicyManagementQuoteJob.gs:34)
              at com.farmers.integ.framework.job.automatejob.AutomatedJob$block_4_.invoke(AutomatedJob.gs:130)
              at gw.lang.function.Function1.invokeWithArgs(Function1.java:13)
              at com.farmers.integ.framework.job.automatejob.AutomatedJob$ProxyFor__7309208005005237414.run(AutomatedJob.gs:16)
              at gw.transaction.Transaction.runWithNewBundle(Transaction.java:45)
              at com.guidewire.pl.system.bundle.TransactionUtil.runWithNewBundle(TransactionUtil.java:38)
              at gw.transaction.Transaction.runWithNewBundle(Transaction.java:60)
              at gw.transaction.Transaction.runWithNewBundle(Transaction.java:75)
              at com.farmers.integ.framework.job.automatejob.AutomatedJob.executeJob(AutomatedJob.gs:102)
              at com.farmers.integ.framework.job.automatejob.AutomatedJobAPIExecutor.execute(AutomatedJobAPIExecutor.gs:14)</t>
  </si>
  <si>
    <t>jayarami_marrennagari</t>
  </si>
  <si>
    <t>Enter Number of Acres. Number of Acres is required when premise type is Vacant Land error during coexistence transaction</t>
  </si>
  <si>
    <t>Enter Number of Acres. Number of Acres is required when premise type is Vacant Land error during coexistence transaction
IP=10.132.87.5, UID=USWDLK47, TID=1575669667934:ui  2019-12-06 14:01:09,677  WARN [default task-17] LUW UID=USWDLK47, CRID=455565358, PAN=4722147283, PCN=763755988, FFQID=, RQID=455565358, SNAME=LUWExceptionHelper_processEntityValidationException, MethodName = ,SRC=GWPC,TMSTMP=2019-12-06, MSG= EntityValidationException occurred for Parent PolicyChange Job 455565358: error:entity.Dwelling_HOE/Add Property Description.  Property Description is required when premise type is Vacant Land or Land with Minimal Improvements.;error:entity.HomeownersLine_HOE/Enter Number of Acres. Number of Acres is required when premise type is Vacant Land or Land with Minimal Improvements., EMSG=error:entity.Dwelling_HOE/Add Property Description.  Property Description is required when premise type is Vacant Land or Land with Minimal Improvements.;error:entity.HomeownersLine_HOE/Enter Number of Acres. Number of Acres is required when premise type is Vacant Land or Land with Minimal Improvements., AOR=76103E, STRACE=gw.api.validation.EntityValidationException: error:entity.Dwelling_HOE/Add Property Description.  Property Description is required when premise type is Vacant Land or Land with Minimal Improvements.;error:entity.HomeownersLine_HOE/Enter Number of Acres. Number of Acres is required when premise type is Vacant Land or Land with Minimal Improvements.
                  at gw.validation.PCValidationContext.raiseExceptionIfProblemsFound(PCValidationContext.gs:107)
                  at gw.job.JobProcessValidator.validatePeriodForUI(JobProcessValidator.gs:40)
                  at gw.job.JobProcessValidator.validatePrimarySlice(JobProcessValidator.gs:124)
                  at gw.job.JobProcessValidator$block_0_.invoke(JobProcessValidator.gs:67)
                  at gw.job.JobProcessValidator.validateForQuote(JobProcessValidator.gs:109)
                  at gw.job.JobProcessValidator.validatePrimarySliceForQuote(JobProcessValidator.gs:67)
                  at gw.job.QuoteProcess$block_9_.invoke(QuoteProcess.gs:233)
                  at gw.api.profiler.GWProfilerTagCoreEnhancement.execute(GWProfilerTagCoreEnhancement.gsx:14)
                  at gw.job.QuoteProcess.requestQuote(QuoteProcess.gs:233)
                  at gw.job.JobProcess$block_5_.invoke(JobProcess.gs:438)
                  at gw.api.profiler.GWProfilerTagCoreEnhancement.execute(GWProfilerTagCoreEnhancement.gsx:14)
                  at gw.job.JobProcess.requestQuote(JobProcess.gs:438)
                  at gw.job.PolicyChangeProcess.requestQuote(PolicyChangeProcess.gs:231)
                  at gw.acc.luw.job.LUWPolicyChangeProcess.requestSingleQuote(LUWPolicyChangeProcess.gs:120)
                  at gw.acc.luw.perf.JobQuoteHelper.requestSingleQuote(JobQuoteHelper.gs:55)
                  at gw.acc.luw.perf.JobQuoter.quoteJobsSingleThreaded(JobQuoter.gs:394)
                  at gw.acc.luw.LUWCoordinator$block_5_.invoke(LUWCoordinator.gs:97)
                  at gw.api.profiler.GWProfilerTagCoreEnhancement.execute(GWProfilerTagCoreEnhancement.gsx:14)
                  at gw.acc.luw.LUWCoordinator.requestQuote(LUWCoordinator.gs:88)
                  at gw.acc.luw.job.LUWPolicyChangeProcess$block_7_.invoke(LUWPolicyChangeProcess.gs:107)
                  at gw.api.profiler.GWProfilerTagCoreEnhancement.execute(GWProfilerTagCoreEnhancement.gsx:14)</t>
  </si>
  <si>
    <t>GW - PC UI Screen Issue. Sub total on Premium is not correct for OOS transactions</t>
  </si>
  <si>
    <t>Issue: PC UI Policy premium tab additional coverage section -  premium is not summing up to the subtotal 
Failed Scenario: OOS policy change cascade into added coverage
Submission _x0013_ 1/1/2019
Add coverage _x0013_ 3/1/2019
OOS change effective before added coverage _x0013_ 2/1/2019 (The added coverage is not displayed on UI additional coverage section, but the total premium is included in the subtotal)
Production example: home policy 768515521, policy change transaction 854880116
Refer attachment for more details.</t>
  </si>
  <si>
    <t>BUS 3 -</t>
  </si>
  <si>
    <t>CSSEPolicy Batch/ Renewal failure- error:entity.PUPLine_PUE/Verify and increase underlying policy liability limits in order to proceed with quote. One or more policies do not qualify for Umbrella coverage.</t>
  </si>
  <si>
    <t>Description: CSSEPolicy Batch/ Renewal failure- error:entity.PUPLine_PUE/Verify and increase underlying policy liability limits in order to proceed with quote. One or more policies do not qualify for Umbrella coverage.
Defect Determination: q
How should the system be working?
If a policy does not meet the minimum underlying limit requirements, it should not be allowed to be submitted as such. PC should not have allowed the agent to bind this risk with a home policy listed with $100,000 in liability.
How is the system currently working?
Policy does not meet the minimum underlying limit requirements, it is allowed to be submitted.  
How long has the issue persisted?
Since May,18,2019
What product types are affected?
Personal Umbrella
Impacted Account/Policies:
Policy#767168197
Splunk Log: pcprod04              2019-05-23 21:47:29,110 ERROR [CSSEPolicy-97767] Farmers.BatchLog UID=automateddaemon, CRID=, PAN=, PCN=, FFQID=, RQID=, SNAME=ExceptionoccuredforCSSEPolicyInboundBatchImplinthemethoddoWorkforthepolicynumber__767168197, MethodName = ,SRC=GWPC,TMSTMP=, MSG=com.farmers.integ.batch.epolicy.plugin.CSSEPolicyInboundBatchImpl, EMSG=error:entity.PUPLine_PUE/Verify and increase underlying policy liability limits in order to proceed with quote. One or more policies do not qualify for Umbrella coverage., AOR=, STRACE=com.farmers.integ.framework.job.automatejob.exception.AutomatedJobException: error:entity.PUPLine_PUE/Verify and increase underlying policy liability limits in order to proceed with quote. One or more policies do not qualify for Umbrella coverage.
                at com.farmers.integ.framework.job.automatejob.AutomatedJob.executeJob(AutomatedJob.gs:151)
                at com.farmers.integ.framework.job.automatejob.AutomatedJobAPIExecutor.execute(AutomatedJobAPIExecutor.gs:14)
                at com.farmers.integ.framework.job.automatejob.AutomatedJobHandler.handleAutomatedJobChangeEvent(AutomatedJobHandler.gs:54)
                at com.farmers.integ.batch.epolicy.util.CSSEPolicyBatchWrapper.invokePolicyChangeProcess(CSSEPolicyBatchWrapper.gs:235)
                at com.farmers.integ.batch.epolicy.util.CSSEPolicyBatchWrapper.persistEPolicyPreference(CSSEPolicyBatchWrapper.gs:167)
                at com.farmers.integ.batch.epolicy.util.CSSEPolicyBatchWrapper.updateEPolicyDiscountIndicator(CSSEPolicyBatchWrapper.gs:86)
                at com.farmers.integ.batch.epolicy.plugin.CSSEPolicyInboundBatchImpl$block_5_.invoke(CSSEPolicyInboundBatchImpl.gs:81)
                at gw.lang.enhancements.CoreArrayEnhancement.each(CoreArrayEnhancement.gsx:236)
                at com.farmers.integ.batch.epolicy.plugin.CSSEPolicyInboundBatchImpl.doWork(CSSEPolicyInboundBatchImpl.gs:66)
                at sun.reflect.NativeMethodAccessorImpl.invoke0(Native Method)
                at sun.reflect.NativeMethodAccessorImpl.invoke(NativeMethodAccessorImpl.java:62)
                at sun.reflect.DelegatingMethodAccessorImpl.invoke(DelegatingMethodAccessorImpl.java:43)
                at java.lang.reflect.Method.invoke(Method.java:498)
                at gw.internal.gosu.parser.GosuMethodInfo$GosuMethodCallHandler.handleCall(GosuMethodInfo.java:300)
                at gw.internal.gosu.runtime.GosuRuntimeMethods.invokeMethodInfo(GosuRuntimeMethods.java:315)
                at gw.acc.batch.common.BatchProcessFramework.executeAsBatch(BatchProcessFramework.gs:269)
                at gw.acc.batch.common.BatchProcessFramework$block_0_.invoke(BatchProcessFramework.gs:148)
                at gw.lang.function.Function1.invokeWithArgs(Function1.java:13)
                at gw.acc.batch.common.BatchProcessFramework$ProxyFor__7309208005005237414.run(BatchProcessFramework.gs:16)
                at gw.transaction.Transaction.runWithNewBundle(Transaction.java:45)
                at com.guidewire.pl.system.bundle.TransactionUtil.runWithNewBundle(TransactionUtil.java:32)
                at gw.transaction.Transaction.runWithNewBundle(Transaction.java:60)
                at gw.transaction.Transaction.runWithNewBundle(Transaction.java:75)
                at gw.acc.batch.common.BatchProcessFramework.startProcess(BatchProcessFramework.gs:116)
                at gw.acc.batch.common.BatchProcessFrameworkBase.startFramework(BatchProcessFrameworkBase.gs:34)
                at com.farmers.integ.batch.epolicy.plugin.CSSEPolicyInboundBatch.doWork(CSSEPolicyInboundBatch.gs:36)
                at com.guidewire.pl.system.batchprocessing.SinglePhaseBatchProcess$1.act(SinglePhaseBatchProcess.java:21)
                at com.guidewire.pl.system.batchprocessing.MultiPhaseBatchProcess.actOnCurrentPhase(MultiPhaseBatchProcess.java:106)
                at com.guidewire.pl.system.batchprocessing.MultiPhaseBatchProcess.runPhases(MultiPhaseBatchProcess.java:93)
                at com.guidewire.pl.system.batchprocessing.MultiPhaseBatchProcess.run(MultiPhaseBatchProcess.java:71)
                at com.guidewire.pl.system.batchprocessing.BatchProcessStartupHelper$1$1.run(BatchProcessStartupHelper.java:257)
                at gw.api.profiler.Profiler.maybeProfileBlock(Profiler.java:103)
                at com.guidewire.pl.system.batchprocessing.BatchProcessProfiler.maybeProfileBlock(BatchProcessProfiler.java:45)
                at com.guidewire.pl.system.batchprocessing.BatchProcessStartupHelper$1.run(BatchProcessStartupHelper.java:249)
, TT=0, APPID=, ECODE=, ST=, ET=, LOB = ,DestID = 0,ENME = ,MST = 0,MET = 0,STATE = ,</t>
  </si>
  <si>
    <t>BUS 3 - Batch</t>
  </si>
  <si>
    <t>Issues related to Agent Name displayed in Policy info Screen</t>
  </si>
  <si>
    <t>DESCRIPTION OF ISSUE: 
There are 3 issues related to Agent Name displayed in Policy info Screen
1. InActive agents should not be displayed in the Policy Info screen unless if agency is terminated or inactive.
2. DM/ DM Staff should not be displayed in the Policy Info Screen unless they are not part of that agency (duel code).
3. Unlicensed Staff should not be displayed in the Policy Info Screen.
DEFECT DETERMINATION: 
How should the system be working?  
Only valid licensed staff from the agency should be displayed in Policy Info screen.
What documentation, if available, supports how the system should be working?  
NA
How is the system currently working? 
1. InActive agents are displayed in the Policy Info Screen.
2. DM/ DM Staff are displayed in the Policy Info Screen.
3. Unlicensed Staff are displayed in the Policy Info Screen.
How long has the issue persisted?
From Phase 2, not sure about phase 1.
What product types are affected? 
ALL
CUSTOMER IMPACT: 
Incorrect agents will be displayed in policy info screen under Agent of Record (agent name).
IMPACTED ACCOUNTS / POLICIES (as on date): 
Policy#  510122617
Policy#  519374260
Policy#  762864423
INCIDENTS:
INC13262780
INC13276890
STEPS TO RECREATE (optional):
WORKAROUND STEPS (optional):
 NA
Thanks &amp; Regards,
Rahul Rathna Raj</t>
  </si>
  <si>
    <t>BUS 1 - OPRA</t>
  </si>
  <si>
    <t>The license details are not pulled from underlying policy to the umbrella policy which is causing paperless batch to fail so customer does not get updated to paperless as they should</t>
  </si>
  <si>
    <t>Description of Issue:
During the CSSE policy batch run, we are getting following error-"Add License state for CAROLYN DUPONT. The License state is needed to order motor vechile record." and hece the transaction is getting withdrawn.
DEFECT DETERMINATION :
How should the system be working?
The system should pull the underlying license information of the driver in the umbrella policy
How is  the system is currently working?
The system is not pulling the license information.
Documenation available?
N/A
Impacted Policies?
#762242763
Customer Impact?
Since batch getting failed paperless option is not updated.</t>
  </si>
  <si>
    <t>kartikk_kirushnamani</t>
  </si>
  <si>
    <t>PolicyCenter-Umbrella</t>
  </si>
  <si>
    <t>BUS 2 - MVR</t>
  </si>
  <si>
    <t>TRIG - Trigger Processing</t>
  </si>
  <si>
    <t>Long running PC job : Batch Type -- PushModelData</t>
  </si>
  <si>
    <t>DESCRIPTION OF ISSUE: 
 The job PushModelData runs longer when the number of records being processed is high. Attached detailed run statistics of last few runs for reference.
DEFECT DETERMINATION: 
How should the system be working?  
The batch process should not be taking more time to complete.
What documentation, if available, supports how the system should be working?  
NA
How is the system currently working? 
Currently jobs are running for quite a long.
How long has the issue persisted?
NA
What product types are affected? 
NA
CUSTOMER IMPACT: 
NA
IMPACTED ACCOUNTS / POLICIES (as on date): 
NA
RELATED INCIDENTS: 
NA
STEPS TO RECREATE (optional):
NA
WORKAROUND STEPS (optional):
NA</t>
  </si>
  <si>
    <t>CSSE Policy fail - cannot take action - withdraw job</t>
  </si>
  <si>
    <t>CSSE Policy got failed.
Error:
Cannot take action "withdraw job" for the following reasons: 
  Branch 764075504, 12/19/2018, 12/19/2019, 430182457 status is 'Quoting' but must be in one of the following statuses: Draft, Quoted, LockedPendingBind_Ext.
Affected Policy: 764075504
Please find the attachment for more details.
New failure:
The CSSEPolicy batch failed with the same error for different policy:
_x001C_Cannot take action "withdraw job" for the following reasons: 
  Branch 768389843, 04/05/2019, 04/05/2020, 340153479 status is 'Quoting' but must be in one of the following statuses: Draft, Quoted, LockedPendingBind_Ext._x001D_
For the policy # 768389843.</t>
  </si>
  <si>
    <t>BUS 2 - Error</t>
  </si>
  <si>
    <t>GW - Missing Transaction in FDR</t>
  </si>
  <si>
    <t>Below Transactions are missing FDR (AUTO_SOI_CVG) table while the same is available in EFBI. Plesae advise.
TYPE
PLCY_NUM
TRN_TMSTMP
PC_MTRC_VAL
ODS_MTRC_VAL
TYPE
PLCY_CNTRCT_NUM
SRC_TRANS_TMSP
FDR_PREM
TYPE
PLCY_CNTRCT_NUM
SRC_TRANS_TMSP
EFBI_PREM
A
519946802
30-NOV-18 09.50.30.967000000 PM
0.00
0.00
A
519946802
11/30/2018 21:50
0
A
519946802
30-DEC-18 12.08.59.644000000 AM
0.00
0.00
A
519946802
12/30/2018 0:08
0</t>
  </si>
  <si>
    <t>Rel 01 2019</t>
  </si>
  <si>
    <t>Private Passenger</t>
  </si>
  <si>
    <t>COVERAGES IN AGENT'S MY TEMPLATES OVERRIDING COVERAGE AMOUNTS ALREADY QUOTED ON VEHICLES</t>
  </si>
  <si>
    <t>SUMMARY: 
COVERAGES IN AGENT'S MY TEMPLATES OVERRIDING COVERAGE AMOUNTS ALREADY QUOTED
DESCRIPTION OF ISSUE: 
The agent has a quoted submission with specific coverages selected. When agent selects 'Edit Quote' and navigates to the PA Coverages Screen, The coverages within My Templates apply to the edit transaction in the submission. Seeing this as also an issue with add/replace car changes where other vehicles on the policy are being updated during a change.
DEFECT DETERMINATION: 
How should the system be working?  
Coverage defaults in My Templates should only apply one (Prefill upon submission creation).
What documentation, if available, supports how the system should be working?  
: FSD.COM.402.BR.038 
How is the system currently working? 
PC is overriding existing coverages with coverage defaults from Agent's templates when editing a submission.
How long has the issue persisted?
Newly discovered
What product types are affected? 
Auto
CUSTOMER IMPACT: 
Agent impact - un-necessary updates needed to coverages to put them back to what they were prior to PC overriding them.
IMPACTED ACCOUNTS / POLICIES (as on date): 
Account#4787614361 Submission#863658117
RELATED INCIDENTS: 
List out sample incidents, if applicable.
STEPS TO RECREATE (optional):
Recreation Steps, Screenshots or Video capture that will help to recreate the issue. 
WORKAROUND STEPS (optional):
Explain the workaround, if applicable.</t>
  </si>
  <si>
    <t>courtney_holt</t>
  </si>
  <si>
    <t>BUS 3 - Templates</t>
  </si>
  <si>
    <t>Incorrect commission code is displayed when started a new submission</t>
  </si>
  <si>
    <t>DESCRIPTION OF ISSUE: 
Incorrect commission series when starting a new submission. 
Jennifer DuBose code is K not 3 (Please see the attached screenshot)
05/06/2019
Cynthia Johns is Agent staff whose code is R not 3.
DEFECT DETERMINATION: 
How should the system be working?  
Correct commission code should be displayed when starting a new submission
How is the system currently working? 
Incorrect commission code is displayed when started a new submission
How long has the issue persisted?
What product types are affected? 
NA
CUSTOMER IMPACT: 
NA
IMPACTED ACCOUNTS / POLICIES : 
05/06/2019
Account : 4759980496, Sub : 573852389</t>
  </si>
  <si>
    <t>dasaratha_idiga</t>
  </si>
  <si>
    <t>BUS 1 - Commission</t>
  </si>
  <si>
    <t>HandleExpiredContingency batch Failure - Null Pointer Exception</t>
  </si>
  <si>
    <t>DESCRIPTION OF ISSUE:
HandleExpiredContingency job failed with the below error message:
Exception occurred while processing contingencies for Policy # 765537684. Check logs for more information - null.
"STRACE=java.lang.NullPointerException"
DEFECT DETERMINATION:
How should the system be working?
Null Pointer Exception should not be thrown
How is the system currently working?
A null pointer Exception is thrown 
-
IMPACTED ACCOUNTS / POLICIES (as on date):   
Policy # 766325904 - Job Number # 533759853
Policy # 765537684 - Job Number # 243876105
Policy # 760738807
Policy # 760900946
Policy # 764013625
Policy # 766394781
Policy # 769667871
Policy # 510130760
Splunk Log:
pcprod07              2019-04-18 01:32:13,987 ERROR [HandleExpiredContingency_Ext-80292] Server.BatchProcess UID=automateddaemon, CRID=, PAN=, PCN=, FFQID=, RQID=, SNAME=, MethodName = doWork,SRC=GWPC,TMSTMP=Thu Apr 18 01:32:13 PDT 2019, MSG=Exception occurred while processing contingencies for Policy # 766325904., EMSG=, AOR=, STRACE=java.lang.NullPointerException
                at gw.lob.common.SideBySideUtil.getSideBySidePeriods(SideBySideUtil.gs:139)
                at gw.policy.PolicyPeriodBaseEnhancement.isUWLocked(PolicyPeriodBaseEnhancement.gsx:231)
                at gw.policy.PolicyPeriodBaseEnhancement.isUWLockedAndNoOverride(PolicyPeriodBaseEnhancement.gsx:238)
                at gw.policy.PolicyPeriodBaseEnhancement.checkBaseEditability(PolicyPeriodBaseEnhancement.gsx:184)
                at gw.job.permissions.CombinedPermissionPolicies.isEdit(CombinedPermissionPolicies.gs:28)
                at gw.job.JobConditions.checkEditPermission(JobConditions.gs:130)
                at sun.reflect.GeneratedMethodAccessor2312.invoke(Unknown Source)
                at sun.reflect.DelegatingMethodAccessorImpl.invoke(DelegatingMethodAccessorImpl.java:43)
                at java.lang.reflect.Method.invoke(Method.java:498)
                at gw.internal.gosu.runtime.GosuRuntimeMethods.invokeMethod(GosuRuntimeMethods.java:238)
                at gw.job.JobProcess.canEdit(JobProcess.gs:301)
                at com.farmers.contingencies.batch.HandleExpiredContingencyBatchImpl$block_14_.invoke(HandleExpiredContingencyBatchImpl.gs:148)
                at gw.lang.enhancements.CoreIterableEnhancement.each(CoreIterableEnhancement.gsx:180)
                at com.farmers.contingencies.batch.HandleExpiredContingencyBatchImpl.handlePrebindContingencies(HandleExpiredContingencyBatchImpl.gs:142)
                at com.farmers.contingencies.batch.HandleExpiredContingencyBatchImpl$block_10_.invoke(HandleExpiredContingencyBatchImpl.gs:125)
                at gw.lang.function.Function1.invokeWithArgs(Function1.java:13)
                at com.farmers.contingencies.batch.HandleExpiredContingencyBatchImpl$ProxyFor__7309208005005237414.run(HandleExpiredContingencyBatchImpl.gs:16)
                at com.guidewire.pl.system.bundle.TransactionUtil.disallowCommitDuringExecution(TransactionUtil.java:57)
                at gw.api.web.util.TransactionUtil.runAtomically(TransactionUtil.java:29)
                at com.farmers.contingencies.batch.HandleExpiredContingencyBatchImpl.evaluateContingency(HandleExpiredContingencyBatchImpl.gs:114)
                at com.farmers.contingencies.batch.HandleExpiredContingencyBatchImpl.doWork(HandleExpiredContingencyBatchImpl.gs:83)
                at sun.reflect.NativeMethodAccessorImpl.invoke0(Native Method)
                at sun.reflect.NativeMethodAccessorImpl.invoke(NativeMethodAccessorImpl.java:62)
                at sun.reflect.DelegatingMethodAccessorImpl.invoke(DelegatingMethodAccessorImpl.java:43)
                at java.lang.reflect.Method.invoke(Method.java:498)
                at gw.internal.gosu.parser.GosuMethodInfo$GosuMethodCallHandler.handleCall(GosuMethodInfo.java:300)
                at gw.internal.gosu.runtime.GosuRuntimeMethods.invokeMethodInfo(GosuRuntimeMethods.java:315)
                at gw.acc.batch.common.BatchProcessFramework.executeAsBatch(BatchProcessFramework.gs:269)
                at gw.acc.batch.common.BatchProcessFramework$block_0_.invoke(BatchProcessFramework.gs:148)
                at gw.lang.function.Function1.invokeWithArgs(Function1.java:13)
                at gw.acc.batch.common.BatchProcessFramework$ProxyFor__7309208005005237414.run(BatchProcessFramework.gs:16)
                at gw.transaction.Transaction.runWithNewBundle(Transaction.java:45)
                at com.guidewire.pl.system.bundle.TransactionUtil.runWithNewBundle(TransactionUtil.java:32)
                at gw.transaction.Transaction.runWithNewBundle(Transaction.java:60)
                at gw.transaction.Transaction.runWithNewBundle(Transaction.java:75)
                at gw.acc.batch.common.BatchProcessFramework.startProcess(BatchProcessFramework.gs:116)
                at gw.acc.batch.common.BatchProcessFrameworkBase.startFramework(BatchProcessFrameworkBase.gs:34)
                at com.farmers.contingencies.batch.HandleExpiredContingencyBatch.doWork(HandleExpiredContingencyBatch.gs:34)
                at com.guidewire.pl.system.batchprocessing.SinglePhaseBatchProcess$1.act(SinglePhaseBatchProcess.java:21)
                at com.guidewire.pl.system.batchprocessing.MultiPhaseBatchProcess.actOnCurrentPhase(MultiPhaseBatchProcess.java:106)
                at com.guidewire.pl.system.batchprocessing.MultiPhaseBatchProcess.runPhases(MultiPhaseBatchProcess.java:93)
                at com.guidewire.pl.system.batchprocessing.MultiPhaseBatchProcess.run(MultiPhaseBatchProcess.java:71)
                at com.guidewire.pl.system.batchprocessing.BatchProcessStartupHelper$1$1.run(BatchProcessStartupHelper.java:257)
                at gw.api.profiler.Profiler.maybeProfileBlock(Profiler.java:103)
                at com.guidewire.pl.system.batchprocessing.BatchProcessProfiler.maybeProfileBlock(BatchProcessProfiler.java:45)
                at com.guidewire.pl.system.batchprocessing.BatchProcessStartupHelper$1.run(BatchProcessStartupHelper.java:249)
 Workaorund: None</t>
  </si>
  <si>
    <t>Long running PC job : Batch Type -- PushCarSymbol</t>
  </si>
  <si>
    <t>DESCRIPTION OF ISSUE: 
 The job PushCarSymbol runs longer when the number of records being processed is high. Attached detailed run statistics of last few runs for reference.
DEFECT DETERMINATION: 
How should the system be working?  
The batch process should not be taking more time to complete.
What documentation, if available, supports how the system should be working?  
NA
How is the system currently working? 
Currently jobs are running for quite a long.
How long has the issue persisted?
NA
What product types are affected? 
NA
CUSTOMER IMPACT: 
NA
IMPACTED ACCOUNTS / POLICIES (as on date): 
NA
RELATED INCIDENTS: 
NA
STEPS TO RECREATE (optional):
NA
WORKAROUND STEPS (optional):
NA</t>
  </si>
  <si>
    <t>Discounts are not properly getting derived on each slice for OOS transactions</t>
  </si>
  <si>
    <t>DEFECT DETERMINATION: 
How should the system be working?  
Expected Result: Discounts should be derived on each slice so premium can be calculated accordingly
What documentation, if available, supports how the system should be working?  
PM.AUT.100.P3R1 - Product Model
How is the system currently working? 
Multicar discount is dropped on the future version. 
How long has the issue persisted?
From initial GW implementation
What product types are affected? 
Auto Products
CUSTOMER IMPACT: 
Multicar discount is not properly applied to the customer policy
IMPACTED ACCOUNTS / POLICIES (as on date): 
Not available
RELATED INCIDENTS: 
Conversion defect number - 16819 
STEPS TO RECREATE):
Steps to recreate:
1) Locate a converted/organic Renewed Auto policy with 2 vehicles having Multicar discount.
2) Eff. after renewal date in PC add one more unit to the policy.
3) As a levy from Express/PC make V2 as STG and submit the change.
Opening per Arun Mathaiyan</t>
  </si>
  <si>
    <t>farook_mulla</t>
  </si>
  <si>
    <t>BUS 3 - Discount</t>
  </si>
  <si>
    <t>130128993 -PUPEmbeddedQuoteProcess#intiateUmbrellaQuot -java.lang.NullPointerException</t>
  </si>
  <si>
    <t>DESCRIPTION OF ISSUE: 
pcprod01     mccl523  2019-03-25 16:25:21,589 ERROR [pool-4954-thread-3] Configuration UID=mccl523, CRID=130128993, PAN=4754159914, PCN=513750574, FFQID=, RQID=130128993, SNAME=PUPEmbeddedQuoteProcess#intiateUmbrellaQuote, MethodName = ,SRC=GWPC,TMSTMP=2019-03-25, MSG=, EMSG=, AOR=88493T, STRACE=java.lang.NullPointerException
 at gw.api.web.job.submission.SubmissionUtil.getOrCreateProducerSelection(SubmissionUtil.java:181)
 at gw.web.job.submission.NewSubmissionUtil.getOrCreateProducerSelection(NewSubmissionUtil.gs:20)
 at com.farmers.config.pa.embeddedquote.process.PUPEmbeddedQuoteProcess.intiateUmbrellaQuote(PUPEmbeddedQuoteProcess.gs:37)
 at gw.rules.all.policyperiod.PUPEmbeddedQuote_Ext.satisfied(PUPEmbeddedQuote_Ext.gs:24)
 at gw.rules.all.policyperiod.PUPEmbeddedQuote_Ext.satisfied(PUPEmbeddedQuote_Ext.gs)
 at gw.accelerator.ruleeng.BaseRuleExecution$block_1_.invoke(BaseRuleExecution.gs:74)
 at gw.api.profiler.GWProfilerTagCoreEnhancement.execute(GWProfilerTagCoreEnhancement.gsx:14)
 at gw.accelerator.ruleeng.BaseRuleExecution.evaluate(BaseRuleExecution.gs:66)
 at entity.GWRule_ExtEntityEnhancement.evaluate(GWRule_ExtEntityEnhancement.gsx:6)
 at gw.accelerator.ruleeng.RulesEngine.iterateAvailableRules(RulesEngine.gs:226)
 at gw.accelerator.ruleeng.RulesEngine.startRulesEngine(RulesEngine.gs:93)
 at gw.accelerator.ruleeng.RulesEngineInterface$block_0_.invoke(RulesEngineInterface.gs:265)
 at gw.accelerator.ruleeng.RulesEngineInterface$block_1_.invoke(RulesEngineInterface.gs:273)
 at gw.lang.function.Function1.invokeWithArgs(Function1.java:13)
 at gw.accelerator.ruleeng.RulesEngineInterface$ProxyFor__7309208005005237414.run(RulesEngineInterface.gs:16)
 at gw.transaction.Transaction.runWithNewBundle(Transaction.java:45)
 at gw.accelerator.ruleeng.RulesEngineInterface.rulesEngineIterator(RulesEngineInterface.gs:272)
 at gw.accelerator.ruleeng.RulesEngineInterface.autoUpdate(RulesEngineInterface.gs:228)
 at gw.job.QuoteProcess$block_54_.invoke(QuoteProcess.gs:661)
 at gw.api.profiler.GWProfilerTagCoreEnhancement.execute(GWProfilerTagCoreEnhancement.gsx:14)
 at gw.job.QuoteProcess.requestQuote(QuoteProcess.gs:655)
 at gw.job.JobProcess$block_5_.invoke(JobProcess.gs:433)
 at gw.api.profiler.GWProfilerTagCoreEnhancement.execute(GWProfilerTagCoreEnhancement.gsx:14)
 at gw.job.JobProcess.requestQuote(JobProcess.gs:433)
 at gw.job.SubmissionProcess.requestQuote(SubmissionProcess.gs:184)
 at gw.acc.luw.job.LUWSubmissionProcess.requestSingleQuote(LUWSubmissionProcess.gs:97)
DEFECT DETERMINATION: 
How should the system be working?  
N/A
What documentation, if available, supports how the system should be working?  
N/A
How is the system currently working? 
N/A
How long has the issue persisted?
Since last release
What product types are affected? 
N/A
CUSTOMER IMPACT: 
N/A
IMPACTED ACCOUNTS / POLICIES (as on date): 
N/A
RELATED INCIDENTS: 
N/A
List out sample incidents, if applicable.
STEPS TO RECREATE (optional):
Recreation Steps, Screenshots or Video capture that will help to recreate the issue. 
WORKAROUND STEPS (optional):
Explain the workaround, if applicable.</t>
  </si>
  <si>
    <t>Discounts are not correctly being removed on contingency expiration</t>
  </si>
  <si>
    <t>ESCRIPTION OF ISSUE: 
Contingencies are being expired but there is no corresponding action to remove the discount as per the system rules. All the actions show discount removed but nothing is happening on the policies. 
DEFECT DETERMINATION: 
How should the system be working?  
The system should remove the discount after Contingencies are being expired as per system rules
What documentation, if available, supports how the system should be working?  
Plumbing: FSD.COM.408.RDD.090
Affinity (Group):F SD.COM.408.RDD.003
UL: FSD.COM.408.RDD.100
Homeowner- FSD.COM.408.RDD.075
How is the system currently working? 
 The system is not removing the discount after Contingencies are being expired as per system rules
How long has the issue persisted?
Since Release 12 2019
What product types are affected? 
CUSTOMER IMPACT: 
IMPACTED ACCOUNTS / POLICIES (as on date): 
Plumbing: 
761736853
769786723
768538904
UL: 
762435453
Affinity (Group):F
765357213
518063466
Homeowner- FSD.COM.408.RDD.075
511874978
515844522
518094610
515069627
514647676
511382037
516270465
514727324
513627587
516747593
517658055
518063466
RELATED INCIDENTS: 
STEPS TO RECREATE (optional):
WORKAROUND STEPS (optional):</t>
  </si>
  <si>
    <t>Term Premium for 1 Pay and Monthly Credit/Debit pay plan are same in the Pay plan section of Quote tab and in VIP documents</t>
  </si>
  <si>
    <t>DESCRIPTION OF ISSUE: 
Submission 105228185 is quoted with Pay plan selected as 1-Pay with total premium of $1,645.00
Under Pay plans section in Quote tab, Scenario Term premium for 1 Pay and Monthly Credit/Debit is displayed as same amounts but it should be different as per user.
Also Monthly credit/Debit option is not displayed in Rating worksheet.
DEFECT DETERMINATION: 
How should the system be working?  
Scenario premium should be different for 1-Pay and monthly credit/debit
What documentation, if available, supports how the system should be working?  
FSD.RAT.209
How is the system currently working? 
 1 pay and monthly billing options match under quote tab
How long has the issue persisted?
recently identified
What product types are affected? 
Auto,Home
CUSTOMER IMPACT:  
n/A
IMPACTED ACCOUNTS / POLICIES (as on date): 
Submission 1- 105228185 
submission 2- 916103793
Submission 3 - 224465899 
Submission 4 - 439464389
RELATED INCIDENTS: 
INC13402056 ,INC13322919 , INC13325216 , INC13361354,INC13325216
STEPS TO RECREATE (optional):
NA
WORKAROUND STEPS (optional):
NA</t>
  </si>
  <si>
    <t>Discrepancies in LOB, transaction type, and/or blocking points listed in the FSD's/UW issue tracker and the UW issues built in the system</t>
  </si>
  <si>
    <t>There are differences in the LOB, transaction type and/or blocking points listed in the cards/tracker and listed in the system
Please reference the discrepancy file to see the UW issues and then the tracker to see what the differences are.</t>
  </si>
  <si>
    <t>SignalUBI Discount precent is 0.0 in DSHUB table DSH_SIGNAL_UBI_DISCOUNT.</t>
  </si>
  <si>
    <t>DESCRIPTION OF ISSUE
 For  crosterm transaction with seq number -2 flags - 16 , PC is sending the SignalScoreChanged as Change with Discount percent as 0.0 eventhough the discount is not applied. Records with Discount percent 0.0 are laoded into DSHUB table DSH_SIGNAL_UBI_DISCOUNT.
DEFECT DETERMINATION:
How should the system be working?
DSHUB table DSH_SIGNAL_UBI_DISCOUNT should not have any records with discount percent as 0.0
What documentation, if available, supports how the system should be working?
N/A
How is the system currently working?
N/A
How long has the issue persisted?
 N/A
What product types are affected?
N/A
CUSTOMER IMPACT:
IMPACTED ACCOUNTS / POLICIES (as on date):
Below policies are impacted from 03/11 to 03/26.
518139299
513583593
516598278
514237268
519822134
515087243
510640393
514851133
511336342
518468541
RELATED INCIDENTS:
N/A.
STEPS TO RECREATE (optional):
N/A
WORKAROUND STEPS (optional):
1. Hold the Autosys job and delete all records from table DSHUB.DSH_SIGNAL_UBI_DISCOUNT where Discount_per_amount is having value zero just before every Monday 2 AM PST and then release the job.
2. The discount outbound job needs to be put on hold till defect is fixed.</t>
  </si>
  <si>
    <t>BUS 3 - Signal</t>
  </si>
  <si>
    <t>LMS:When created a 21CSR policy by selecting "Existing Household" or when online policy is bound by FFQ the policy is assigned to a political agent rather than EA.Also the Political agent is assigned to an incorrect agency.</t>
  </si>
  <si>
    <t>SUMMARY:
LMS:When created a 21CSR policy by selecting "Existing Household" or when online policy is bound through FFQ the policy is assigned to a political agent rather than EA.Also the Political agent is assigned to an incorrect agency.
DESCRIPTION OF ISSUE:
With 21CSR user id, when create policy for an existing customer is created within same account for "existing household", the policy is assigned to a political agent. We understand this is not a correct behavior and it should be assigned to the same EA, whoever is assigned for the current policy.
Also when online policy is bound through FFQ the policy is assigned to a political agent rather than EA.Also the Political agent is assigned to an incorrect agency.
DEFECT DETERMINATION:
How should the system be working?
System should assign it to correct EA rather than political agent. 
What documentation, if available, supports how the system should be working?
To be Added
How is the system currently working?
With 21CSR user id, when we create a policy for an existing customer, the policy is assigned to a external agent
Also when online policy is bound through FFQ the policy is assigned to a political agent rather than EA.Also the Political agent is assigned to an incorrect agency.
How long has the issue persisted?
Since R01
What product types are affected?
Auto/Home
CUSTOMER IMPACT:
Agent is not able to access the policy in policy center since it is assigned to political Agent
IMPACTED ACCOUNTS / POLICIES (as on date):
Please find below the list of accounts/policies impacted:
RELATED INCIDENTS:
STEPS TO RECREATE (optional):
Not Applicable
WORKAROUND STEPS (optional):
Not Applicable</t>
  </si>
  <si>
    <t>Policy Not Found Error in CLTF claim  file</t>
  </si>
  <si>
    <t>Description Of Issue  : When processing cltf claim file to pc getting below error .
"Policy Not Found Error in CLTF claim  file"
Error :
&lt;p:ErrorNotification&gt;
        &lt;p5:TransactionStatus&gt;
          &lt;p5:Code&gt;ERROR&lt;/p5:Code&gt;
        &lt;/p5:TransactionStatus&gt;
        &lt;p5:Remarks&gt;
          &lt;p5:Entry&gt;
            &lt;p5:MessageText&gt;Policy not Found for Policy Number 606832561&lt;/p5:MessageText&gt;
            &lt;p5:MessageCode&gt;ER400&lt;/p5:MessageCode&gt;
          &lt;/p5:Entry&gt;
        &lt;/p5:Remarks&gt;
      &lt;/p:ErrorNotification&gt;
Defect Determination
How should the system be working?
System should not throw this error .
How is the system currently working? 
 System is throwing this above error.
What documentation, if available, supports how the system should be working? 
NA
What product types are affected? 
All
Impact
Claims are not getting loaded for Policy
Impacted Policies(As On date)
605561812,606832561
.</t>
  </si>
  <si>
    <t>shubhro_ghosh</t>
  </si>
  <si>
    <t>BUS 3 - Claims</t>
  </si>
  <si>
    <t>UW15</t>
  </si>
  <si>
    <t>Discount contingencies showing approved but policy info does not show validated policies</t>
  </si>
  <si>
    <t>Several examples of discount contingencies being approved but the policy info page does not show a validated policy. In some scenarios this means they are getting a discount they don't qualify for but in other scenarios the policy is valid and should show validated.
The auto/home discount contingency shows to have been approved by the system but there is no validated home policy showing so this appears to be in error. See screenshots for affected policy 510867246. Also impacting policies: 517796477
The auto/farmers specialty discount contingency shows approved by the system but the policy doesn't show validated on the policy info screen. policies 517796477, 519385172</t>
  </si>
  <si>
    <t>niranjan_ambeeru</t>
  </si>
  <si>
    <t>PC-19-053</t>
  </si>
  <si>
    <t>Overriding MVR Loss chargeability does not change chargeability</t>
  </si>
  <si>
    <t>DESCRIPTION OF ISSUE: 
 Select eligible for chargeability "No" does not update chargeable to "No"  
Chargeabile field still shows as 'Yes' in screen and chargeabilityOverrideIndicator  is also set to Yes
DEFECT DETERMINATION: 
How should the system be working?  
System should update Chargeable indicator value to 'No' if overriden
What documentation, if available, supports how the system should be working?  
FSD.RAT.105
How is the system currently working? 
System is not updating MVR loss Chargeability when user is trying to override the same.
How long has the issue persisted?
recently identified
What product types are affected? 
Auto
CUSTOMER IMPACT:  
Unable to overrride chargeability which will not provide credit amount to customer
IMPACTED ACCOUNTS / POLICIES (as on date): 
Policy - 514436467
Policy - 513894757
RELATED INCIDENTS: 
INC13361224, INC13380401
STEPS TO RECREATE (optional):
NA
WORKAROUND STEPS (optional):
NA</t>
  </si>
  <si>
    <t>PC-20-008</t>
  </si>
  <si>
    <t>The Release output Code is 'H' adn No pending Contingency in the policies causing  the Policy Output Documents is not sent.</t>
  </si>
  <si>
    <t>DESCRIPTION OF ISSUE:
For multiple policies there is no pending contingency  to the hold output and  and the Release output field of it is "H" . The output hold indicator is also set to the policies.So the Policy Output Documents are not sent for the policies.
DEFECT DETERMINATION:
How should the system be working?
Policy Output Document should have sent, when there is no pending contingency and output hold indicator is set to true.
How is the system currently working?
Policy Output Document is not created. 
What product types are affected?
N/A
CUSTOMER IMPACT:
No Policy Output Documents created 
IMPACTED ACCOUNTS / POLICIES (as on date):
Attached impacted policies
RELATED INCIDENTS:
NA</t>
  </si>
  <si>
    <t>BUS 1 - Documents</t>
  </si>
  <si>
    <t>PS2</t>
  </si>
  <si>
    <t>PC-19-024</t>
  </si>
  <si>
    <t>Gender Code is missing From PC for DNQ Letters</t>
  </si>
  <si>
    <t>Gender Code is Mandatory in Forms for DNQ Letters. PC is not sending the Gender Code to IIB and hence it is not sent to forms.
Due to this issue DNQ Letters are not sent to Customers.
Please find attached the mail for more information. Also Attaching the XML which was sent to forms for the request.
PC XML is alos attached.</t>
  </si>
  <si>
    <t>Null value is being sent for retriveBillingSummary  because of Missing mandatory AccountNumberField</t>
  </si>
  <si>
    <t>Description of Issue 
Below error has occurred while invoking retriveBillingSummary
2019-04-16 14:09:02,102 ERROR [default task-102] Integration UID=bend975, CRID=993611549, PAN=4759131544, PCN=769783697, FFQID=, RQID=993611549-1cc195d8-01a0-426c-b05a-d1778a51b187, SNAME=BillPresentmentServiceDelegate_retriveBillingSummary, MethodName = ,SRC=GWPC,TMSTMP=Tue Apr 16 14:09:02 PDT 2019, MSG=Request validation failed. Invalid service request. Missing mandatory fields are [AccountNumberField is NULL Or Empty_], EMSG=, AOR=88472E, STRACE=, TT=0, APPID=GWPC, ECODE=, ST=Tue Apr 16 14:09:02 PDT 2019, ET=, LOB = ,DestID = 0,ENME = ,MST = 0,MET = 0,STATE =
Defect Determination
How should the system be working?
While invoking the service call all  the mandatory fields are should be service for invocation. Else service invocation should not happen.
How is the system currently working? 
Request with null value is being sent to being to external system.
How long has the issue persisted?
From Phase 1
What product types are affected? 
HOME
Impacted Policies:
TBD, As of now  CRID=346439609, PAN=4771066619, PCN=769614777
Impact:  
Since it is an validation error. There is no impact of this error.
Worakaround:
Not required</t>
  </si>
  <si>
    <t>Incorrect Producer Code Status in PC</t>
  </si>
  <si>
    <t>DESCRIPTION OF ISSUE: 
ACE Data received is below and PC is able to add agent Number 253060 to the user yode928. Then the update comes for the user berg900 and Terminate the agent Number 25360. If the ACE Feed comes again for yode928 the Agent number is not updated even if the feed shows it as Active. This is due to having the first part as Add.
A|253060||||3481616-A||001100194||yode928|19|Bradley||Yoder||N|A|6455 FRANK AVE NW|NORTH CANTON|OH|447208412|3304994803|3304999230|byoder@farmersagent.com|2020-01-01|69|A||
U|253060||||||000018560||berg900|02|DALE||BERGER||N|T|4205 WHIPPLE AVE NW|CANTON|OH|447182994|3304934507|0000000000|dberger@farmersagent.com|1981-08-28|69|A||
DEFECT DETERMINATION: 
How should the system be working?  
System is supposed to match with ACE and display the Agent Code as Active if there are users that are supposed to be accessing the agent code.
What documentation, if available, supports how the system should be working?  
How is the system currently working? 
Since the feed comes as an add only the Agent Code status remains as Terminated
How long has the issue persisted?
What product types are affected? 
CUSTOMER IMPACT: 
Agent with newly Acquire Agent code
IMPACTED ACCOUNTS / POLICIES (as on date): 
Agent Numbers Affected 253060,
RELATED INCIDENTS: 
INC13428188
STEPS TO RECREATE (optional):
WORKAROUND STEPS (optional):
Update the Agent Number to be Active</t>
  </si>
  <si>
    <t>Bi Points increased during policy change transaction</t>
  </si>
  <si>
    <t>Short description : Bi Points increased during policy change transaction
DEFECT DETERMINATION: 
How should the system be working?  
As per submission Bi point was 4 but during policy chnage Bi point increased to 9 which should not be..
What documentation, if available, supports how the system should be working?  
N/A
How is the system currently working? 
As per submission Bi point was 4 but during policy chnage Bi point increased to 9 .
How long has the issue persisted?
Phase 1
What product types are affected? 
PA
CUSTOMER IMPACT: 
N/A
IMPACTED ACCOUNTS / POLICIES (as on date): 
519343611
RELATED INCIDENTS: 
INC13192291
INC13361535
INC13278219
STEPS TO RECREATE (optional):
N/A</t>
  </si>
  <si>
    <t>nalinikanta_sutar</t>
  </si>
  <si>
    <t>PC-19-069</t>
  </si>
  <si>
    <t>DM/DM staff could not able to access specific agencies in GWPC.</t>
  </si>
  <si>
    <t>SUMMARY: 
DM/DM staff could not able to access specific agencies in GWPC.
DESCRIPTION OF ISSUE: 
DM/DM staff could not able to access specific agencies in GWPC.
DEFECT DETERMINATION: 
How should the system be working?  
DM/DM Staff should able to access all the agencies in their district.
What documentation, if available, supports how the system should be working?  
FSD.COM.422.BR.005
How is the system currently working? 
For newly created Agencies after DM/DM Staff loaded into PC. DM/DM Staffs facing issue in accessing the newly created(loaded) AOR in PC.
How long has the issue persisted?
Not sure about Phase 1 but issue seems to be there from Phase 2
What product types are affected? 
N/A
CUSTOMER IMPACT: 
DM/DM staff could not able to access specific agencies in GWPC.
IMPACTED UserId (as on date): 
dyka951
STEPS TO RECREATE (optional):
From recent incidents we observed one common scenarios for the DM/DM staff could not able to access specific agencies.
If DM/DM Staff are already loaded into Policy Center and then after sometime feed for any new agencies (new AOR under DM) is loaded into PC then those new AORs are not accessible to the DM/DM Staff.
WORKAROUND STEPS (optional):
Log service now ticket and assign it to GWPC Prod Support. They will work related person and correct the access manually in GWPC profile.
Manual update performed by Madeline.
Defect opened on behalf of:  Rahul Rathna Raj Jayakumar - kindly contact with any issues/questions</t>
  </si>
  <si>
    <t>BUS 2 - Access</t>
  </si>
  <si>
    <t>Not able to delete non-VIP document though delete button is enabled for the user.</t>
  </si>
  <si>
    <t>SUMMARY:
Not able to delete non-VIP document though delete button is enabled for the user.
DESCRIPTION OF ISSUE:
Delete button is enabled for the user as it satisfies all the conditions in BR (i.e. not system generated, same user, source: correspondence) . But when user clicks on delete button, delete operation fails at FileNet.
DEFECT DETERMINATION:
How should the system be working?
If delete button is enabled for a document, user should be able to delete the document.
What documentation, if available, supports how the system should be working?
Please find the screenshots attached which describe the issue.
FSD.COM.412.BR.011
How is the system currently working?
Delete button is enabled for the user as it satisfies all the conditions in BR (i.e. not system generated, same user, source: correspondence) . But when user clicks on delete, delete operation fails at FileNet.
How long has the issue persisted?
From Phase 1
What product types are affected?
All
CUSTOMER IMPACT:
None.
IMPACTED ACCOUNTS / POLICIES (as on date):
Please find below the list of accounts/policies:
Policy# - 769173147
RELATED INCIDENTS:
INC20798599
STEPS TO RECREATE (optional):
Not Applicable
WORKAROUND STEPS (optional):
Document can be soft deleted from FileNet end.
Corrective Action:
Required.</t>
  </si>
  <si>
    <t>INT-48 - Claims Error file generated without proper Permissions</t>
  </si>
  <si>
    <t>DESCRIPTION OF ISSUE: 
CLTF batch job GWPC_INF_PRD_CLTF_AUTO_DAILY_LOAD failed as it was not able to access the PC generated error file /batch/PROD/PC-Outbound/CLTF/PC_Error/Auto/Claims_Error_2019-04-13_17-00-48.0175.xml. The file does not have read permission to the informatica batch id. So the job failed.
The issue is not occuring every day but we are facing this issue occasionally. This is happening for Home error files as well.
DEFECT DETERMINATION: 
How should the system be working?  
The error file generated by the PC process should have read access to Informatica user ID. So that the file would be read by INF job to process the CLTF data.
What documentation, if available, supports how the system should be working?  http://sharepoint.farmersinsurance.com/sites/IT_PLPD/PLPD/Modernization/IT/Shared%20Documents/Integration/Design%20Phase%20II/Claims/Middleware/INT%2048%20(%20Claims)%20Claims%20Finance%20Engine%20(CFE)/INT%2048%20Claims%20Finance%20Engine-Loss%20data%20push%20to%20PC%20DB%20-%20IDD-V1.2.docx
How is the system currently working? 
The error file generated by PC does not have read access for other users
How long has the issue persisted?
NA
What product types are affected? 
        NA
CUSTOMER IMPACT: 
NA
IMPACTED ACCOUNTS / POLICIES (as on date): 
NA
RELATED INCIDENTS: 
INC20708980
STEPS TO RECREATE (optional):
NA
WORKAROUND STEPS (optional):
Requested Guidewire Admin to give Read access to the file and reprocessed the failed job</t>
  </si>
  <si>
    <t>Rel 03 2018</t>
  </si>
  <si>
    <t>GW- PROD - Dollar Mismatch between ODS &amp; FDR - Cascade Slice missing in FDR</t>
  </si>
  <si>
    <t>Premium mismatch between ODS &amp; FDR for below transactions.
FDR is missing the Cascades for below transactions.
STATE
TYPE
PLCY_NUM
TRN_TMSTMP
PC_MTRC_VAL
ODS_MTRC_VAL
TYPE
PLCY_CNTRCT_NUM
SRC_TRANS_TMSP
CLOSE_DATE
CONV_IND
FDR_PREM
FL
A
519946802
06-MAY-19 07.21.46.696697000 AM
-1145.10
-1145.10
A
519946802
5/6/2019 7:21
201905
-530.1
FL
A
516673257
29-MAY-19 10.11.42.779245000 AM
79.78
79.78
A
516673257
5/29/2019 10:11
201906
79.34</t>
  </si>
  <si>
    <t>DATA</t>
  </si>
  <si>
    <t>GW PC servers are experiencing high CPU and Memory utilization Issue.</t>
  </si>
  <si>
    <t>DESCRIPTION OF ISSUE: 
GW PC servers are experiencing high CPU utilization Issue.
Below is Guidewire finding and recommendation:
Following should help reduce "CPU + Wait for CPU" Wait Event:
Observation: Below tables have no usable index hence a FT (Full Table) Scan is happening which is undesirable. Attached the screenshot for reference.
Recommendation:
1. SQL ID: czyzu7hnxy1xa and akzpbswxgssn9 : An index on pcx_priorloss_ext [ReportNumber, BranchID, Subtype] is desirable to improve performance of the query.
2. SQL ID: 98k9dkfd97whu, 3tk77nrmay8k5 and 5dcuthf5kwtpx : An index on pc_personalvehicle [Vin, LicenseState, BranchID] is advisable.
3. SQl ID: 688wut8uu395j: An index on pcx_VehicleModelType_Ext [MakeNum, Retired, ModelYear, ID] is advisable.
4. SQL ID guxkg9mmc98p7:  In order to eliminate TABLE ACCESS BY INDEX ROWID on PC_DEFRATEFACTORS, the existing ratetableindex [ratetable, retired], can/should be amended/replaced with an index on pc_defratefactors [ratetable, retired, id]
SQLs with SQL ID attached for reference.
Note: These indexes needs to be reviewed 
DEFECT DETERMINATION: 
How should the system be working?  
CPU wait time should be reduced for better response time.
What documentation, if available, supports how the system should be working?  
N/A
How is the system currently working? 
CPU Wait/Response time is more
How long has the issue persisted?
After 3/23 release
What product types are affected? 
ALL LOB's
CUSTOMER IMPACT: 
Yes 
IMPACTED ACCOUNTS / POLICIES (as on date): 
List of the accounts and policies impacted as on the date of analysis. Mention the date of analysis.
RELATED INCIDENTS: 
List out sample incidents, if applicable.</t>
  </si>
  <si>
    <t>MVR Concurrent Timeout Exception.</t>
  </si>
  <si>
    <t>DESCRIPTION OF ISSUE: 
Submissions are getting MVR Time out Exception during MVR order.
DEFECT DETERMINATION: 
How should the system be working?  
MVR Time out Exception should not araise and the order should have been placed successfully.
What documentation, if available, supports how the system should be working?  
NA
How is the system currently working? 
On the MVR Order System is receiving the Time out Exception.
How long has the issue persisted?
Since R5 2019
What product types are affected? 
All
CUSTOMER IMPACT: 
Not able to Quote/Bind the policies as MVR order is getting failed with Timed out exception.
IMPACTED ACCOUNTS / POLICIES (as on date): 
~30 agents
RELATED INCIDENTS: 
N/A
WORKAROUND STEPS (optional):
Manually Reqeesting the Agent/Sop's to Quote again or Retreive the MVR manually.</t>
  </si>
  <si>
    <t>BUS 1 - MVR</t>
  </si>
  <si>
    <t>UW Tier not updating with Tiering change</t>
  </si>
  <si>
    <t>Expectation: When updating "Applies to UW Tiering" From yes to no, the UW Tier should also update. 
Currently: When updating the UW Tiering from yes to no, the UW Tier on the quote screen is not correctly updating. 
Issue found on 5/3/19
Product Type: FSPA
Customer impact: Incorrect tierring effect policy premium and driver rating 
Steps to recreate: Risk Analysis&gt;Prior Losses&gt;Change UW Tiering to no&gt;Quote  Screen shot attached.</t>
  </si>
  <si>
    <t>BUS 2 - UW Tier</t>
  </si>
  <si>
    <t>PC-19-027</t>
  </si>
  <si>
    <t>Agent Transfer request is not properly handled at IIB -- Impacting agent commissions</t>
  </si>
  <si>
    <t>SUMMARY: 
Agent Transfer request is not properly handled at IIB.
For OPRA change folio should receive 2 records one with positive and one with negaive amount for Pay/charge records with pay agent and charge agent, this will be created in IIB
DESCRIPTION OF ISSUE: 
Agent Transfer request is not properly handled at IIB.
DEFECT DETERMINATION: 
How should the system be working?  
In IIB, For OPRA change folio should receive 2 records one with positive and one with negaive amount for Pay/charge records with pay agent and charge agent,
What documentation, if available, supports how the system should be working?  
NA
How is the system currently working? 
 In IIB, For OPRA change folio should receive 2 records one with positive and one with negaive amount for Pay/charge records with pay agent and charge agent, here the pay agent and charge agent logic is not properly handled.
How long has the issue persisted?
 Conversion
What product types are affected? 
 All
CUSTOMER IMPACT: 
 No, but agent commissions impact.
IMPACTED ACCOUNTS / POLICIES (as on date): 
511054711 
RELATED INCIDENTS: 
INC12985925
INC12905902
STEPS TO RECREATE):
OPRA
WORKAROUND STEPS (optional): 
 None</t>
  </si>
  <si>
    <t>BUS 1 - Commissions</t>
  </si>
  <si>
    <t>Long running PC job : Batch Type -- HandleExpiredContingency</t>
  </si>
  <si>
    <t>DESCRIPTION OF ISSUE: 
 The job HandleExpiredContingency runs longer when the number of records being processed is high. Attached detailed run statistics of last few runs for reference.
DEFECT DETERMINATION: 
How should the system be working?  
The batch process should not be taking more time to complete.
What documentation, if available, supports how the system should be working?  
NA
How is the system currently working? 
Currently jobs are running for quite a long.
How long has the issue persisted?
NA
What product types are affected? 
NA
CUSTOMER IMPACT: 
NA
IMPACTED ACCOUNTS / POLICIES (as on date): 
NA
RELATED INCIDENTS: 
NA
STEPS TO RECREATE (optional):
NA
WORKAROUND STEPS (optional):
NA</t>
  </si>
  <si>
    <t>MPDOutbound batch-Failure  - "Invalid ECN on mpdoder for &lt;policynumber&gt;"</t>
  </si>
  <si>
    <t>Description of issue:
When a driver is deceased in the policy. The MPD outbound request should not include the driver as it does not contain the ECN in PC.
DEFECT DETERMINATION:
Error: "Invalid ECN on mpdoder for &lt;policynumber&gt;"
How should the system be working?
The report status for the withdrawn transaction should be updated from "Not ordered" as the report status for the renewal trasaction is updated to "Success" and transaction got successfully bounded..
How system is currently working?
MPD batch is angain picking the withdrawn transacton having report status as "Not Ordered" and gets errored out as no ECN is present.
How long the issue is persisted?
Since conversion release.
Impacted Policies?
322128007
991293006
Policy #200196692
Policy #194352641
Policy #200169040
Policy #189569801
Policy #193709148
Policy #200169040 
Renewal tranansaction #825423888
Policy #511875002
Policy #194352641
Impacted LOB?
Auto and Home</t>
  </si>
  <si>
    <t>GW - AUTO - FDR Invalid Character in LOCL_LEGL_DESC of table FDR_FIRE_PROP_LOC_LEGAL_DESC</t>
  </si>
  <si>
    <t>LOC_LEGL_DESC column in FDR_FIRE_PROP_LOC_LEGAL_DESC table is carrying New line character embedded which is causing Mainframe code to fail during monthly loads
SOI_ID
SRC_TRANS_TMSP
LOC_LEGL_DESC
PLCY_ID_SK
EFF_DT
TRANS_TMSP
SEQ_NUM
SRC_HH_NUM
EXP_DT
CR_BY_MAPNG_ID
DW_CR_TMSP
757806120
2019-06-14-07.42.42.744790
        4834 N Sombrero Cir    
Prescott Valley AZ 86314
511354088
6/14/2019
2019-06-14-07.42.42.747000
1
4770430918
43828
2019-06-16-16.26.51.000000
757360038
2019-05-24-14.39.06.525799
        2953 Pine Rim Rd    
Overgaard, AZ 85933
509406101
5/24/2019
2019-05-24-14.39.06.526000
1
4755869964
43828
2019-05-26-16.28.48.000000
757360038
2019-05-28-08.31.57.423640
        2953 Pine Rim Rd    
Overgaard, AZ 85933
509406101
5/28/2019
2019-05-28-08.31.57.424000
1
4755869964
43828
2019-05-29-19.51.41.000000
757384367
2019-05-02-15.11.49.088725
        5211 Copper ridge Dr    
Prescott, AZ 86301
509482088
4/30/2019
2019-05-02-15.11.49.092000
1
4721452825
43828
2019-05-05-13.10.18.000000
757384367
2019-05-03-14.38.17.432233
        5211 Copper ridge Dr    
Prescott, AZ 86301
509482088
4/30/2019
2019-05-03-14.38.17.433000
1
4721452825
4/30/2019
43828
2019-05-05-13.10.18.000000
757470069
2019-05-13-14.01.09.981770
        3325 Gator Bay Creek Blvd,    
Saint Cloud, FL 34772-7392
509912010
5/24/2019
2019-05-13-14.01.09.984000
1
4788848882
43828
2019-05-14-22.47.28.000000
757470069
2019-06-13-00.38.20.225029
        3325 Gator Bay Creek Blvd,    
Saint Cloud, FL 34772-7392
509912010
7/13/2019
2019-06-13-00.38.20.226000
1
4788848882
7/13/2019
43828
2019-06-14-00.14.36.000000
757470069
2019-07-03-08.27.36.994826
        3325 Gator Bay Creek Blvd,    
Saint Cloud, FL 34772-7392
509912010
7/13/2019
2019-07-03-08.27.36.995000
1
4788848882
43828
2019-07-04-18.09.30.000000
757735465
2019-06-07-09.54.03.567217
        Parcel number 103-31-035A    
home in costruction
511076051
6/7/2019
2019-06-07-09.54.03.569000
1
1590776426
43828
2019-06-10-08.25.27.000000
757735465
2019-07-23-03.37.52.695181
        Parcel number 103-31-035A    
home in costruction
511076051
8/13/2019
2019-07-23-03.37.52.696000
1
1590776426
8/13/2019
43828
2019-07-23-22.34.57.000000</t>
  </si>
  <si>
    <t>ADD CL is not passed for rejected drivers from IIB to SCV for RO segments (Agents not be able to view the policy from ECMS)</t>
  </si>
  <si>
    <t>DEFECT DETERMINATION:
During the daily refresh transaction for the policy# 513402537, SCV has received the data that there is Add client transaction only for the client number 402362 and there is no Add client for the client number 402381 and hence the respective RO transaction for 402381 has failed. Screenshot has been attached for the same. Please verif
How should the system be working?
Currently ADD CL is not being sent from IIB to SCV for rejected drivers by agent
Explain how the system is supposed to be working. What documentation, if available, supports how the system should be working?
ADD CL should be sent from IIB to SCV for rejected drivers by agent
Point to the documentation supporting the requirement (this may not be applicable for application fatal errors)
N/A
Specify impacted Production types, if applicable.
Auto , home
IMPACTED ACCOUNTS / POLICIES (as on date):
513402537
513276241
510870836
RELATED INCIDENTS:
INC20720656, INC20760416
Recreation Steps, Screenshots or Video capture that will help to recreate the issue.
WORKAROUND STEPS (optional):
Explain the workaround, if applicable.</t>
  </si>
  <si>
    <t>Adding a Driver that just turned 15 is triggering an Incorrect validation Issue .</t>
  </si>
  <si>
    <t>SUMMARY: 
Adding a Driver that just turn 15 is triggering an Incorrect validation Issue .
DESCRIPTION OF ISSUE: 
Policy Start date is 08/23/2019.
Adding a Driver in a Policy change Effective 11/12/2019 triggers the Validation of minimum age to drive with a permit is 15. DOB of Driver is  11/06/2004.
DEFECT DETERMINATION: 
How should the system be working?  
The system should use the Driver added date or the term start date rather than the Policy Start date to calculate the age. 
What documentation, if available, supports how the system should be working?  
FSD.RAT.102.BR.070 shows how to calculate the age.
Age = Later of ( Term Start Date, Driver Add Date ) Date of Birth   
How is the system currently working? 
System is calculating the age from the Start of the policy to date of birth. 
How long has the issue persisted?
What product types are affected? 
Personal Auto
CUSTOMER IMPACT: 
IMPACTED ACCOUNTS / POLICIES (as on date): 
Please find below the list of accounts/policies impacted:
Account # 4740274498
Policy# 510789756
Submission # 533202895
RELATED INCIDENTS: 
INC13150328
STEPS TO RECREATE (optional):
Create a policy, Start a policy change 3 month In the future 
and add a Driver that turned 15 in between the Policy Start and the Policy Change.
Change the Non Driver Reason in Driver details to Permitted .
WORKAROUND STEPS (optional):
 Not Available</t>
  </si>
  <si>
    <t>CISPropertyInspectionInbound ISSUE : User does not have the proper role to withdraw LUW child job. Only the parent null Job null can be withdrawn</t>
  </si>
  <si>
    <t>DESCRIPTION OF ISSUE:
Post R12 Deployment the CISPropertyInspectionInbound running long time more than 15 hrs.
Also We got the Below Error for around 383policies as of now : 
"User does not have the proper role to withdraw LUW child job. Only the parent null Job null can be withdrawn"
DEFECT DETERMINATION:
How should the system be working?  
System throw this error when LUW Child Job is withdrawn by user other than 'SU'
What documentation, if available, supports how the system should be working?  
NA
How is the system currently working?
System throw this error even in batch job.
How long has the issue persisted?
Post R12 Deployment
What product types are affected?
Auto, HOME
CUSTOMER IMPACT:
NA
IMPACTED ACCOUNTS / POLICIES (as on date):
Around 383 policies
RELATED INCIDENTS:
NA
STEPS TO RECREATE (optional):
 N/A
WORKAROUND STEPS (optional):
 N/A</t>
  </si>
  <si>
    <t>INQY - Inquiry</t>
  </si>
  <si>
    <t>Billing renewal amount shows double of policy renewal amount</t>
  </si>
  <si>
    <t>DESCRIPTION OF ISSUE: 
Issue 1: The Renewal amount in the billing shows double to the Policy Renewal amount
Issue2 : Incorrect cancellation amount is shown in billing.
DEFECT DETERMINATION: 
How should the system be working?  
System should have shown the same amount in PC and billing
What documentation, if available, supports how the system should be working?  
N/A
How is the system currently working? 
System was showing the different amount in PC and billing
How long has the issue persisted?
Identified as part of Conversion relesae
CUSTOMER IMPACT: 
Populating wrong Amount in billing
IMPACTED ACCOUNTS / POLICIES (as on date): 
Policy: 195010304
Transaction#629803143 
RELATED INCIDENTS: 
INC13399015
STEPS TO RECREATE (optional):
N/A
WORKAROUND STEPS (optional):
N/A</t>
  </si>
  <si>
    <t>PC-20-012</t>
  </si>
  <si>
    <t>RNWL - Renewal</t>
  </si>
  <si>
    <t>CISPropertyInspectionInboundFeed Error : Percentage tag EXTERIOR_WALL_MATERIALS did not equal 100%</t>
  </si>
  <si>
    <t>SUMMARY:  
CIS Property Inspection feed failed due to the below error
CISPropertyInspectionInboundFeed Error : Percentage tag EXTERIOR_WALL_MATERIALS did not equal 100% and  FOUNDATION_TYPE was entered but empty.
The error is  being returned from 360 vendor during the EvaluatePropertyValue service call and the automated transactions are getting failed/
DESCRIPTION OF ISSUE:  
CIS Property Inspection feed failed due to the below errors : 
Error 1 : Percentage tag EXTERIOR_WALL_MATERIALS not equal to 100%
                This error in 3 formats like below : 
                a) EXTERIOR_WALL_MATERIALS not equal to 100%
                b) Entered value BL FRW into field is invalid
                c) Invalid data entered : BL FRW 50
Error 2 : FOUNDATION_TYPE was entered but empty
Percentage tag EXTERIOR_WALL_MATERIALS not equal to 100% , 
Also we got the related error like below :
Entered value BL FRW into field is invalid 
DEFECT DETERMINATION: 
How should the system be working?  
EvaluateProperty Service call must be successfull and inspection changes should be applied on the policy.
What documentation, if available, supports how the system should be working?  
How is the system currently working? 
Evaluate Property service call is failing and the inspection changes are not applied to the policy
How long has the issue persisted?
What product types are affected? Home
CUSTOMER IMPACT: 
Premium Change may occur if CIS changes are not applied.
IMPACTED ACCOUNTS / POLICIES (as on date): 
Affected Policies : 766051719, 769626413, 765831167
Entered value BL FRW into field is invalid
Affected Policies : 766148571
RELATED INCIDENTS: 
STEPS TO RECREATE (optional):
WORKAROUND STEPS (optional):</t>
  </si>
  <si>
    <t>Failure in Automated Transaction resulting in stuck cancellation with Locked Pending Bind status</t>
  </si>
  <si>
    <t>DESCRIPTION OF ISSUE: 
The Automated Cancellation created due to Handle Expire Contingency job has failed and cancellation is stuck with locked pending bind status. 
DEFECT DETERMINATION: 
How should the system be working?  
 The system should have allowed processing of automated cancellation and cancellation transaction should have been bound. 
What documentation, if available, supports how the system should be working?  
NA  
How is the system currently working? 
System is failing the Automated Cancellation transaction and cancellation is stuck in Locked Pending bind status.
How long has the issue persisted?
It Seems to be from beginning and not occurred/observed this scenario.
What product types are affected? 
Auto
CUSTOMER IMPACT: 
IMPACTED ACCOUNTS / POLICIES (as on date): 
Policies# 762198529, 761555151
Submission No_x0019_s # 115824559, 365686358
RELATED INCIDENTS: 
STEPS TO RECREATE (optional):
WORKAROUND STEPS (optional):
PST Analysis - 
Handle Expire contingency job failed due to Cancellation stuck into Locked Pending bind
Error Message= pcprod10 2019-09-09 00:41:15,497 ERROR [HandleExpiredContingency_Ext-148529] Server Exception thrown in TransactionUtil.runAtomically() block; attempting rollback to prior bundle version
java.lang.IllegalArgumentException: No Transactions found for Policy Period: 762198529, 08/28/2019, 08/28/2020, 115824559
at com.farmers.rating.onoffmapping.LegacyMapperV2.generateOnOffRows(LegacyMapperV2.gs:33)
at com.farmers.rating.onoffmapping.LegacyOnOffHelper.populateLegacyOnOffPrem(LegacyOnOffHelper.gs:14)
at gw.acc.luw.LUWCoordinator$block_41_.invoke(LUWCoordinator.gs:523)</t>
  </si>
  <si>
    <t>BUS 1 - Locked</t>
  </si>
  <si>
    <t>ACAN - ASB Cancel/Reinstate</t>
  </si>
  <si>
    <t>UNABLE TO VALIDATE AUTO SUBMISSION DUE TO MVR ORdering (HI and CA license)</t>
  </si>
  <si>
    <t>DESCRIPTION OF ISSUE: 
User Not able to validate auto submission due to following error message : "Access the quote again later and revalidate the policy.Driver RICHARD EHRENKROOK,JANICE EHRENKROOK has a Hawaii license and the process to order the MVR is handled through batch process that may take 5 days to retreive"
DEFECT DETERMINATION: 
How should the system be working?  
User should be Able to validate the auto submission without errors
What documentation, if available, supports how the system should be working?  
FSD.AUT.107.BR.003 
How is the system currently working? 
System is not allowing users to validate the auto submission 
How long has the issue persisted?
 Phase 1
What product types are affected? 
Auto
CUSTOMER IMPACT: Unable to validate auto submission
IMPACTED ACCOUNTS / POLICIES (as on date):
Account: 1503036694,4720466052
Submission: 381694173,998989417</t>
  </si>
  <si>
    <t>IID Report not ordered on some auto policies</t>
  </si>
  <si>
    <t>This was not found during the FL audit so this occurred during Phase 2 launch. The IID report is showing not ordered on the quote tab and no info is showing on the risk analysis screen under the IID/ADPF section for IID (shows the ADPF order but nothing on IID). IID is at 100% order for auto so it should order. 
Policies affected: 
511718508   
519130088   
518366683   
516479021   
518604990   
512817117   
510738978   
514576213   
514076303   
513174990   
518478730   
519555396   
517343484   
514950432   
516566393   
515743134   
519001788   
515370422   
512257675   
515209117   
512739489   
518839852</t>
  </si>
  <si>
    <t>DBNullConstraintException occurs when navigating from Policy Info screen - Auto Hard stopping quotes</t>
  </si>
  <si>
    <t>DESCRIPTION OF ISSUE: When trying to click on next from Policy Info screen, DBNullConstraintException occured.
Error Log:
ERROR [default task-107] UserInterface Displaying to the user an exception message that is not a UserDisplayableException in context ID 'null'
com.guidewire.pl.system.exception.DBNullConstraintException: One or more null constraint violations detected for PolicyIIDADPFDetails_Ext, ID = 139387, PublicID = pc:139387, fields = [Policy]
DEFECT DETERMINATION:
How should the system be working?
Should be able to navigate from Policy Info screen without any exceptions.
How is the system currently working? 
DBNullConstraintException occurs and user is not abel to move ahead.
What documentation, if available, supports how the system should be working? 
NA
How long has the issue persisted?
NA
What product types are affected?
PersonalAuto
CUSTOMER IMPACT:
There is impact as the user is not able to move ahead and proceed with the policy.
IMPACTED ACCOUNTS / POLICIES (as on date):
Submission - 905413496
RELATED INCIDENTS: INC20826579
INC13324973
INC13365899
INC13315294
INC13415994</t>
  </si>
  <si>
    <t>BUS 3 - Error</t>
  </si>
  <si>
    <t>Transaction Stuck in Gatekeeper with multiple Error code</t>
  </si>
  <si>
    <t>Hi Team,
 Transactions  are held in gatekeeper for below tables and having Premium Impact of $143835.52
STG_PL_PLCY_PRSN ($76554)
STG_PL_PLCY_PRTY_LOC ($67281)
For above fatal_x0019_s FDR table are FDR_PDM_CLNT and FDR_AUTO_CLNT_DFFT_ADDR and As per our initial analysis error description are as follow:( Please refer to attachmnet)
ERR_DESC
Code Value ABS_CD = not found in corresponding re Code Value SOI_TYPE_ Code Value CANCEL_RSN_CD = not found in correspon
Code Value ABS_CD = not found in corresponding re Code Value SOI_TYPE_ Code Value CANCEL_RSN_CD = fabLapse_Ext not found Code Value CANCEL_TYPE_CD = NonPay not found in co
Code Value SOI_TYPE_ Code Value CANCEL_RSN_CD = not found in correspon
POS_HH_NUM is null=
CLNT_ID_SK not found for CLIENT_NUM=
CLNT_ID_SK is null for CLIENT_NUM =
FIPS COUNTY CD NOT FOUND IN REF_TFST_COUNTY OR FIPS CONVRSN STATCD NOT FOUND IN REF MSTR OR LATITDUE IS INVALID OR LONGITUDE IS INVALID
INVALID DATE VALUE FOR INSPECTION_DT =NULL
In valid field value for CRDT_SCOR_RSN_CD1=036&gt;In valid field value for CRDT_SCOR_RSN_CD2=095&gt;In valid field value for CRDT_SCOR_RSN_CD3=060&gt;In valid field value for CRDT_SCOR_RSN_CD4=129&gt;
LOC_ADDR_SIDE_CD NOT FOUND FOR LOC_ADDR_SIDE_CD =
Code Value ABS_CD = not found in corresponding re Code Value SOI_TYPE_ Code Value CANCEL_RSN_CD = othReason_Ext not found Code Value CANCEL_TYPE_CD = InsReq not found in co
No QUOTE_ID in PRE_FDR_FIRE_QUOTE for HH_NUM=0188687182 and QUOTE_DT=11/01/2013 00:00:00.000000
No QUOTE_ID in PRE_FDR_FIRE_QUOTE for HH_NUM=0824470426 and QUOTE_DT=07/15/2013 00:00:00.000000
Code Value SOI_TYPE_ Code Value CANCEL_RSN_CD = othReason_Ext not found Code Value CANCEL_TYPE_CD = 1 not found in corresp
Duplicate Record was found for PLCY_ID_SK= 511907017 and EFF_DT= 07/25/2019 00:00:00.000000</t>
  </si>
  <si>
    <t>Automated Renewals getting failed due to the error "Cannot take action "quote" for the following reasons: Lacks advance permission."</t>
  </si>
  <si>
    <t>SUMMARY: 
Automated Renewals getting failed due to the error "Cannot take action "quote" for the following reasons: Lacks advance permission."
DESCRIPTION OF ISSUE: 
As part of Automated renewal processing some of the renewals are getting failed due to the below error and remain in Draft status at different stages of Quote (First Quote/Second quote/Third Quote/Fourth Quote)
So we have been sending work around to service ops to manually quote the transaction and set it to Renewing,
Stack Trace:
SNAME=LUWExceptionHelper_processUserDisplayableException, MethodName = ,SRC=GWPC,TMSTMP=2019-07-10, MSG= UserDisplayableException occurred for Parent Submission Job 449462752: Cannot take action _quote_ for the following reasons: 
   Lacks advance permission.
                at gw.job.JobConditions.assertOkay(JobConditions.gs:63)
                at gw.job.JobProcess$block_3_.invoke(JobProcess.gs:424)
DEFECT DETERMINATION: 
How should the system be working?  
System should set the Renewal to Renewing without throwing error.
What documentation, if available, supports how the system should be working?  
: NA
How is the system currently working? 
System throws the error and Renewals are getting failed due to which renewals remains in Draft status.
How long has the issue persisted?
From the beginning of FL Renewals
What product types are affected? 
ALL
CUSTOMER IMPACT: 
Policy will not process for Renewal and will be pending in Draft status.
IMPACTED ACCOUNTS / POLICIES (as on date):  Renewal Transactions:
681439836
799876549
270756165
496148278
938888680
346662748
RELATED INCIDENTS: 
NA
STEPS TO RECREATE (optional):
Process/Quote a renewal manually. When the next renewal process runs, the renewal will fail with this error. 
WORKAROUND STEPS (optional):
 As a workaround, when a renewal is set to renewing manually SO also releases the lock to avoid the issue for subsequent step for same renewal.</t>
  </si>
  <si>
    <t>BUS 3 - Renewal</t>
  </si>
  <si>
    <t>SO2</t>
  </si>
  <si>
    <t>Null Pointer exception occurred when calling the rate table for automated renewals</t>
  </si>
  <si>
    <t>DESCRIPTION OF ISSUE:
 An invalid quote was generated for the automatic renewal #291149492 when there was call to the fourth quote and Null pointer exception was thrown while calling the rate table query "On Your Own Discount Factor" for the ratebook " fspa_fl_ratebook"(RBV2.00).
Similar invalid quote was generated ffor another automatic renewal #519663703 whern there was a call to the thrid quote process and Null pointer exception was thrown while calling the rate table query "Driver Class Factor" for the ratebook " fspa_fl_ratebook"(RBV2.00).
A null pointer exception was thrown where the renewal went to draft status and quote did not happen and the workflow stopped to proceed further.
PFA for splunk logs.
DEFECT DETERMINATION:
How should the system be working?
Null Pointer Exception should not be thrown and the renewal workflow should quote and proceed further 
What documentation, if available, supports how the system should be working?
NA
How is the system currently working?
A null pointer is thrown and the renewal went to Draft status
What product types are affected?Personal Auto
CUSTOMER IMPACT:no 
IMPACTED ACCOUNTS / POLICIES (as on date):  Account # 4724924169,4754015369
Policy #516764179, 518983093 Job#291149492 ,519663703 ,149915431
RELATED INCIDENTS:NA
WORKAROUND STEPS: Service ops to withdraw the renewal and do a manual renewal</t>
  </si>
  <si>
    <t>SignalEnrollementInboundFeed batch failed with validation error</t>
  </si>
  <si>
    <t>DESCRIPTION OF ISSUE: 
SignalEnrollmentInboundFeed batch failed to update Signal Status to NotEnrolled for Dormant driver as an error
"entity.PersonalAutoLine/Change the Property Damage coverage limit. The limit selected will not be available until the next renewal " occurred while processing PolicyChange
DEFECT DETERMINATION: 
How should the system be working?  
Validation error should not be checked as the Policy is still in NB term.
What documentation, if available, supports how the system should be working?  
PM.AUT.100.CBR.058
When user selects these Coverage Term options, Check the below condition
- If Policy is in New Business Term - If the start of the Rated term of the policy is later than or equal to the Effective Date in the Table Tab, then allow the coverage term option to be selected, else throw the hard stop validation message for each coverage
- If Policy is in Renewal Term - If the start of the Rated term of the policy is later than or equal to the Renewal Effective Date in the Table Tab, then allow the coverage term option to be selected, else throw the hard stop validation message for each coverage
How is the system currently working? 
System is checking the validation error without checking the which term is currently effective.
How long has the issue persisted?
N/A
What product types are affected? 
Auto FL Policies
CUSTOMER IMPACT: 
Driver Signal status will not updated and if the driver is Dormant in feed then there will be no impact as the discount will removed as part of Renewa but if the driver is qualified for signal then discount will not be applied.
IMPACTED ACCOUNTS / POLICIES (as on date): 
 518311233 
RELATED INCIDENTS: 
NA
STEPS TO RECREATE (optional):
N/A
WORKAROUND STEPS (optional):
NA</t>
  </si>
  <si>
    <t>Risk address was changed 4/24/19. With FL policies the risk address should not be able to be changed</t>
  </si>
  <si>
    <t>DESCRIPTION OF ISSUE: 
Account #  4747819517
Policy change#  553782592
Issue: Risk address was changed on  4/24/19 from "359 Bella Cortina Dr Kissimmee, FL 34759-4463"  to "734 Vineyard Way, Kissimmee, FL 34759-3632"  With FL policies the risk address should not be able to be changed.
DEFECT DETERMINATION: 
How should the system be working?  
       During the Policy change Risk address is  readonly. It should not be change during the Policy change transaction.
What documentation, if available, supports how the system should be working?  
How is the system currently working? 
Currently system is automatically updating by the Risk address to different address which metioned above.
What product types are affected? 
Home/Auto
IMPACTED ACCOUNTS / POLICIES (as on date):  
Account #  4747819517
Policy change#  553782592 
Policy : 769490787
Policy change : 962859593
RELATED INCIDENTS: 
INC20738743 ,INC20767107,INC20827692, INC12905798
WORKAROUND STEPS (optional):</t>
  </si>
  <si>
    <t>5B Test Env Support</t>
  </si>
  <si>
    <t>BUS 3 - Address</t>
  </si>
  <si>
    <t>Invalid Quote Generated during Renewal - ArithmeticException:Division Undefined</t>
  </si>
  <si>
    <t>DESCRIPTION OF ISSUE: 
Renewal Transaction got failed and went to Draft with the below exceptions:
pcprod02     blai273  2019-09-09 15:21:50,267 ERROR [default task-113] Configuration UID=blai273, CRID=176359390, PAN=4795123250, PCN=516013969, FFQID=, RQID=176359390, SNAME=QuoteProcess_RequestQuote, MethodName = ,SRC=GWPC,TMSTMP=2019-08-28, MSG=Exception occurred during rating... , EMSG=Division undefined, AOR=88338P, STRACE=java.lang.ArithmeticException: Division undefined
pcprod02     blai273  2019-09-09 15:21:50,335 ERROR [default task-113] LUW UID=blai273, CRID=176359390, PAN=4795123250, PCN=516013969, FFQID=, RQID=176359390, SNAME=org.slf4j.impl.Log4jLoggerAdapter(LUW), MethodName = ,SRC=GWPC,TMSTMP=2019-08-28, MSG=JobQuoter#quoteJobsSingleThreaded _ An invalid quote was generated in the QuoteProcess#requestQuote for Parent Renewal Job 176359390. Exiting quote process for LUW., EMSG=, AOR=88338P, STRACE=, TT=0, APPID=, ECODE=, ST=, ET=, LOB = Personal Auto Line,DestID = 0,ENME = ,MST = 0,MET = 0,STATE = AZ,
DEFECT DETERMINATION: 
How should the system be working?  
Renewal should be in renewing state. Due to this exception it went to Draft.
What documentation, if available, supports how the system should be working?  
N/A
How is the system currently working? 
Due to the exception, renewal transaction went to Draft. 
How long has the issue persisted?
If known, mention how long this issue has been persisted.
What product types are affected? 
Auto
CUSTOMER IMPACT: Yes. 
Premium may get affected
IMPACTED ACCOUNTS / POLICIES (as on date): 
Renewal#176359390, Account#4795123250, Policy#516013969
RELATED INCIDENTS: 
N/A</t>
  </si>
  <si>
    <t>premium increased by $15.98 when compared to submission transaction #505643798</t>
  </si>
  <si>
    <t>Description of issue?
premium increased by $15.98 when compared to submission transaction #505643798
DEFECT DETERMINATION
How should the system be working?
Premium should not be increased by $15.98 when compared to submission transaction #505643798
 How system is currently working?
premium increased by $15.98 when compared to submission transaction #505643798
How long the issue persisted?
Since Septemeber 2019
Impacted products?
Home
Impacted Policies?
765126381
Workaround?
N/A</t>
  </si>
  <si>
    <t>arun_mathaiyan</t>
  </si>
  <si>
    <t>Rel 08 2018</t>
  </si>
  <si>
    <t>PC-20-013</t>
  </si>
  <si>
    <t>Home APLUS Peril Mapping is incorrect</t>
  </si>
  <si>
    <t>DESCRIPTION OF ISSUE: 
Submission 324989690 
For this submission, the report came back with this loss as a Water loss and per the mapping in the APLUS card FSD.HOM.105 this should map to a water peril but it mapped to all other. Please review the card mapping and the attached email chain. This could result in incorrect chargability and eligibility being fired. 
DEFECT DETERMINATION: 
How should the system be working?  
Water loss should be mapped to water peril .
What documentation, if available, supports how the system should be working?  
FSD.HOM.105
How is the system currently working? 
Water loss is getting mapped to all other perils .
How long has the issue persisted?
Since Phase03 Rollout
What product types are affected? 
Home
CUSTOMER IMPACT: 
This could result in incorrect chargability and eligibility being fired. 
IMPACTED ACCOUNTS / POLICIES (as on date): 
Submission 324989690 
RELATED INCIDENTS: 
STEPS TO RECREATE (optional):
WORKAROUND STEPS (optional):</t>
  </si>
  <si>
    <t>UW3</t>
  </si>
  <si>
    <t>PC-20-006</t>
  </si>
  <si>
    <t>HOME FSPA INSURANCE SCORE REPORT STATUS IS NOT DISPLAYING THIN FILE AND ONLY DISPLAYS RECEIVED</t>
  </si>
  <si>
    <t>SUMMARY: HOME FSPA INSURANCE SCORE REPORT STATUS IS NOT DISPLAYING THIN FILE AND ONLY DISPLAYS RECEIVED
DESCRIPTION OF ISSUE:
Submission 386970105 has a Thin File Insurance Score but there is no indication to the agent. The report status should indicate a Thin File but only displays "Received"
DEFECT DETERMINATION:
How should the system be working? Should display "Thin File" under "Report Status" 
What documentation, if available, supports how the system should be working? 
How is the system currently working? Only displays "Received" 
How long has the issue persisted? unknown 
What product types are affected?  FSPH
CUSTOMER IMPACT: Premium is higher for unknown reason.
REFERENCE NUMBERS: 
Submission # 386970105 
WORKAROUND STEPS: Service Ops can verify Risk Assessment Score of ZG, ZJ, ZK and ZL indicates a Thin File</t>
  </si>
  <si>
    <t>Closed</t>
  </si>
  <si>
    <t>Disputing one loss is automatically disputing an other if the CaseNo returned through A-PLUS is same</t>
  </si>
  <si>
    <t>DESCRIPTION OF ISSUE: 
If there are two losses on Policy with same ClaimNumber 32then disputing one loss is automatically disputing an other loss.
DEFECT DETERMINATION: 
How should the system be working?  
System should not dispute the loss automatically if the ClaimNumber is same for them.
What documentation, if available, supports how the system should be working?  
NA
How is the system currently working? 
System is dispute the loss fi the other loss is marked as Dispute as the ClaimNumber is same for both the losses.
How long has the issue persisted?
Phase 1
What product types are affected? 
Homeowners
CUSTOMER IMPACT: 
IMPACTED ACCOUNTS / POLICIES (as on date): 
Job#339472104
RELATED INCIDENTS: 
INC13175072
STEPS TO RECREATE (optional):
N/A
WORKAROUND STEPS (optional):
N/A</t>
  </si>
  <si>
    <t>sravya_paturu</t>
  </si>
  <si>
    <t>ADPF (Non-CA) LexisNexis : 586284 - IID ADPF CLA 6DP GW / LexisNexis : 586285 - ADPF CLA 6DP GW</t>
  </si>
  <si>
    <t>To QC_Figdefects:
Below are accounts related to Auto (Non-CA)  IID/ADPF orders not getting loaded into TIOR_RPT_DTL_LOG.
586284 - IID ADPF CLA 6DP GW
586285 - ADPF CLA 6DP GW
From: Srinivas Katta 
Sent: Tuesday, October 29, 2019 6:11 PM
To: Thomas Pechloff &lt;tom.pechloff@farmersinsurance.com&gt;; Srinivasaa Rao Katta (Contractor) &lt;srinivas.katta1@tcs.com&gt;
Cc: Kate Phan &lt;kate.phan@farmersinsurance.com&gt;; Carole Uniatowski &lt;carole.uniatowski@farmersinsurance.com&gt;; Danielle Watson &lt;danielle.watson@farmersinsurance.com&gt;; Subashsundaravinodh Kulandaivelu (Contractor) &lt;subash.kulanthaivel@accenture.com&gt;; Laura Olivas &lt;laura.olivas@farmersinsurance.com&gt;; Gary Gordon &lt;gary.gordon@farmersinsurance.com&gt;
Subject: RE: [EXTERNAL] Re: ADPF (Non-CA) LexisNexis : 586284 - IID ADPF CLA 6DP GW / LexisNexis : 586285 - ADPF CLA 6DP GW
Thomas, 
ADPF request data should be available in FDR IOR table along with CLUE/PI/MVR orders. If the ADPF/IIDADPF entry is not logged in FDR IOR table then it_x0019_s a defect. Please create a production defect to address this. 
Thank you
Srinivas Katta</t>
  </si>
  <si>
    <t>tom_pechloff</t>
  </si>
  <si>
    <t>UW5</t>
  </si>
  <si>
    <t>GWPC POLICYCENTER HOME GUS PRE RENEWAL PULLING IN PPC 10 IN ERROR WHEN ALTERNATE PPC APPLIES</t>
  </si>
  <si>
    <t>GWPC POLICYCENTER HOME GUS PRE RENEWAL PULLING IN PPC 10 IN ERROR WHEN ALTERNATE PPC APPLIES 
Example policy 768179592. Verified at new business PPC 8b. Per ISO PPC is 10 due to miles over 5, but Farmers applies the alternate PPC. At the gus pre-renewal the system is pulling the report and applying the PPC 10 in error. We have confirmed no change to the PPC from ISO so the system shoul retain the 8b.  *similar to failed defect 771511 except this is address level match to addresss level match renewal processing.</t>
  </si>
  <si>
    <t>Zip code 32163 considered "coastal," but more than 30 miles from coast</t>
  </si>
  <si>
    <t>SUMMARY:  Zip code 32163 considered "coastal," but more than 30 miles from coast
DESCRIPTION OF ISSUE:  Address with zip code 32163 is being considered coastal, despite being more than 40 miles from the coast. Firing UW issue for SeaCoast eligibility 
DEFECT DETERMINATION: 
How should the system be working?  Recognize that zip is eligible 
What documentation, if available, supports how the system should be working?  
How is the system currently working? Firing UW issue for SeaCoast eligibility
How long has the issue persisted?
What product types are affected? Home
CUSTOMER IMPACT: 
Eligibility, not being able to write business, poor agent experience having to get issue reviewed
IMPACTED ACCOUNTS / POLICIES (as on date): 478173736 
4718574277
RELATED INCIDENTS: 
STEPS TO RECREATE (optional):
WORKAROUND STEPS (optional):</t>
  </si>
  <si>
    <t>mahalakshmi_jayaraj</t>
  </si>
  <si>
    <t>Document names are missing for couple of documents on the Documents screen.</t>
  </si>
  <si>
    <t>Please see screenshots below of a couple examples where Document names are missing for couple of documents on the Documents screen.
Pops: 8/19 : The description is not matching with express as well as the description is missing for the 2 last rows. A production defect needs to be opened.
AZ example:
[cid:image002.jpg@01D559BA.5C063F00]
[cid:image004.png@01D559B9.BBE0EE80]
FL example:
[cid:image009.png@01D559BA.5C063F00]
Regards,
Joe Harwood
Sr. Product Analyst, Guidewire Business Team
Farmers Insurance
Mobile: 904-234-3143
joe.harwood@farmersinsurance.com&lt;mailto:joe.harwood@farmersinsurance.com&gt;</t>
  </si>
  <si>
    <t>3B Config Mgmt</t>
  </si>
  <si>
    <t>BUS 2 - Documents</t>
  </si>
  <si>
    <t>Mass Mortgagee Update Batch Failure- Who pays can only be changed for policies on single policy billing accounts</t>
  </si>
  <si>
    <t>Description Of Issue:
Mass Mortgagee Update Batch failed with the error message "error:entity.PolicyPeriod/Who pays can only be changed for policies on single policy billing accounts"
Defect Determination:
How should the system be working?
Should update the mortgagee information sucessfully on policy.
How system is currently working?
Failed to update the mortgagee information on policy.
Customer Impact?
Yes, on policy new mortgagee will not be available.
Impacted Policies: 769567271,768695533
Splunk Log:
2019-07-08 09:06:56,479 ERROR [MassMortgageeUpdate-117649] Api UID=automateddaemon, CRID=590493752, PAN=4720011619, PCN=769567271, FFQID=, RQID=590493752, SNAME=com.farmers.integ.batch.massmortgagee.plugin.MassMotgageeUpdateJob, MethodName = ,SRC=GWPC,TMSTMP=2019-07-08, MSG=AutomatedJob _  Bind error for jobnull, EMSG=error:entity.PolicyPeriod/Who pays can only be changed for policies on single policy billing accounts., AOR=411909, STRACE=gw.api.validation.EntityValidationException: error:entity.PolicyPeriod/Who pays can only be changed for policies on single policy billing accounts.
at gw.validation.PCValidationContext.raiseExceptionIfProblemsFound(PCValidationContext.gs:107)
at gw.job.JobEnhancement.verifyCheckBillingConsistency(JobEnhancement.gsx:257)
at gw.job.PolicyChangeProcess.bind(PolicyChangeProcess.gs:167)</t>
  </si>
  <si>
    <t>GWPC_AZ NB - CLNT_NUM duplicated for coexistent clients</t>
  </si>
  <si>
    <t>Policy 511110225
There are two different clients in the PRSN table with different First and names but the CLNT_NUM is the same - 259638626
select distinct
pr.prsn_id,
pr.prsn_typ_Cd,
pr.clnt_num,
pr.nk_prsn_id,
PR.FRST_NM,
PR.LST_NM,
PR.SRC_SYS_CD,
PR.LGCY_DATA_CENTR_CD
from ods_base.prsn pr
where 1=1
and pr.prsn_id in (
37588201,
37588203)</t>
  </si>
  <si>
    <t>BUS 1 - Data</t>
  </si>
  <si>
    <t>DATA3</t>
  </si>
  <si>
    <t>FFQ - Home quotes are failing at PC end.</t>
  </si>
  <si>
    <t>DESCRIPTION OF ISSUE: 
For the home policies that are loaded from FFQ, PC was throwing an NPE causing error response of 500 instead of a business validation error
DEFECT DETERMINATION: 
How should the system be working?  
System should not have been throwed the error message and should be bale to load policy sucessfully
What documentation, if available, supports how the system should be working?  
N/A
How is the system currently working? 
System is throwing the error response back to FFQ
How long has the issue persisted?
NA
What product types are affected? 
Home
CUSTOMER IMPACT: 
User is unable to load policies from FFQ t o PC 
IMPACTED ACCOUNTS / POLICIES (as on date): 
accountNumber":"4729090929","submissionNumber":"941761507
accountNumber":"4718286846","submissionNumber":"287151858
accountNumber":"4754340117","submissionNumber":"897901727
RELATED INCIDENTS: 
INC#INC13167356
WORKAROUND: 
N/A</t>
  </si>
  <si>
    <t>In Home, to apply multiline discount (Auto/Home, Home/Specialty, Home/Umbrella) system must use the GWPC policy relationship _x0018_PNI or Spouse_x0019_ matching against the other LOB policy relationship _x0018_PNI or Spouse_x0019_ and apply the discount on the policy.</t>
  </si>
  <si>
    <t>DESCRIPTION OF ISSUE: 
GWPC is currently not checking for relationship (PNI, Spouse) and checking only the roles (PNI, SNI, ANI, Driver) from MDM which is not correct. 
Fix the reported issue and cleanup any existing Home policies (may have some FL policies).
Example Scenario:
Client _x0018_C1_x0019_ is the PNI on the GWPC policy. On the Auto policy same client _x0018_C1_x0019_ was the spouse and role was defined as driver.  Since GWPC not checking for relationship spouse discount not offered in Home LOB.
DEFECT DETERMINATION: 
How should the system be working?  
In Home LOB to offer multiline discount, system must use the relationship (PNI and/or Spouse) on pc policy matching against the other LOB (like Auto, Umbrella, Specialty) policy to determine the eligibility of Multiline discount.
What documentation, if available, supports how the system should be working?  
PM.HOM.200.DBR.020 - In PC discount offered only for matching PNI &amp; Spouse.
How is the system currently working? 
System checking only the MDM roles which does not have the spouse relationship. 
How long has the issue persisted?
From Initial implementation of GWPC. 
What product types are affected? 
Home LOB and for all Products which offers multiline discount. (Auto/Home, Home/Specialty, Home/Umbrella)
CUSTOMER IMPACT: 
Agent should request SO for discount override.
IMPACTED ACCOUNTS / POLICIES (as on date): 
Home Pol# 322686561 
Auto Pol# 188061895 &amp; 200074084 
Actual: Multiline discount is not applied for the spouse on Home policies when the spouse has the role as Driver on auto policy 
Expected: Multiline discount should be applied based on the spouse relationship on Home policies.  
RELATED INCIDENTS: 
SALT/Functional defect # 17920. Once production defect is open we can close this functional defect. 
STEPS TO RECREATE (optional):
WORKAROUND STEPS (optional):</t>
  </si>
  <si>
    <t>BUS 1 - Discount</t>
  </si>
  <si>
    <t>TypeCode Not Found in PC errors occurred while processing CLTF</t>
  </si>
  <si>
    <t>Description Of Issue 
While processing CLTF file the below PC splunk log errors has occured because of which it is getting failed to load claims for Policies.
1.TypeCode Not Found in PC for [ContentShortCode] - In request xml for ContentShortCode for code a Blank space is coming as input as below
           &lt;p2:ContentShortCode&gt;
            &lt;p2:Code&gt; &lt;/p2:Code&gt;
           &lt;/p2:ContentShortCode&gt;
Defect Determination
How should the system be working?
In request the values for ContentShortCode fields should come without blank space or blank value.
How is the system currently working? 
In request the values  either coming as blank value or blank is getting inserted after after value.
What documentation, if available, supports how the system should be working? 
NA
What product types are affected? 
All
Impact
Claims are not getting loaded for Policy
 770352
Impacted Policies(As On date)
769133479,769869269,767281282,768375956
PFA for request xmls and splunk log errors.</t>
  </si>
  <si>
    <t>selvaraj_venkatesan</t>
  </si>
  <si>
    <t>ULSS - Upstream Losses</t>
  </si>
  <si>
    <t>Multiple inspections being ordered</t>
  </si>
  <si>
    <t>DESCRIPTION OF ISSUE: 
It is observed that the inbound feed was received on 03/07/2019 for teh policy 761676711 but the feed does not contain the Value 'RoofGeometryCode' and hence CISPropertyInspection table is updated with the status 'ErrorsOrdered' and ErrorMessage as Invalid Roof Geometry Cd. So the report was reordered on 03/08/19. Multiple Inspections are  being orders as PC received "Invalid Roof Geometry cd" from CIS Inbound feed.Please find the attachement.
DEFECT DETERMINATION: 
How should the system be working?  
System should not re-order the report and hadle even if the Inspection Type is High Value(Coverage maount &gt; 1,000,000) .
What documentation, if available, supports how the system should be working?  
SC.GAP.301.HOME
How is the system currently working? 
System re-ordering the report as we are erro "Invalid Roof Geometry cd" from CIS Response.
How long has the issue persisted?
This issue has occured for this policies 761676711, 765882076 and 767523908.
What product types are affected? 
Home.
CUSTOMER IMPACT:  Yes
IMPACTED ACCOUNTS / POLICIES: 
Policy#:  761676711 765882076 and 767523908. 
RELATED INCIDENTS: 
INC20644868.</t>
  </si>
  <si>
    <t>kavit_sanghvi</t>
  </si>
  <si>
    <t>4D Vendor</t>
  </si>
  <si>
    <t>BUS 2 - Inspections</t>
  </si>
  <si>
    <t>UW9, SO3</t>
  </si>
  <si>
    <t>INVS - Investigation Reports</t>
  </si>
  <si>
    <t>Exception : IllegalArgumentException is thrown when user is trying to withdraw the transaction on making the policy change</t>
  </si>
  <si>
    <t>Description of issue:-
When the user is trying to withdraw the transaction an exception is thrown :-
 "IllegalArgumentException : A bundle at version 0 cannot be rolled back to version 2.A bundle can only be rolled back to a version prior to the current version.
Defect Determination:-
How should the system be working?
User should be able to withdraw the transaction without any exceptions
How is the system currently working?
User is not able to withdraw the transaction because of exception is thrown
What product types are affected?
HomeOwners,Umbrella
How long has issue has been persisted?
since last release
Impact:
User is unable to proceed the transaction. 
Impacted Policies(As on date):-
763751460,769564633
WorkAround:
None. Need to create a new quote.</t>
  </si>
  <si>
    <t>Premium increased when Customer completed epolicy enrollment</t>
  </si>
  <si>
    <t>Description : premium increased in transaction where the only change was epolicy going from particially enrolled to fully enrolled.
Account No: 4741932733
Policy No: 760404148
Transaction: 294687235
DEFECT DETERMINATION: 
How should the system be working?  
System should not increase the premium .
What documentation, if available, supports how the system should be working?  
N/A
How is the system currently working? 
System is increasing the premium .
How long has the issue persisted?
This issue has occured for this policy during automated policy change transaction from 02/10.
What product types are affected? 
Home.
CUSTOMER IMPACT:  Yes
IMPACTED ACCOUNTS / POLICIES: 
Account No: 4741932733
Policy No: 760404148
Transaction: 294687235
RELATED INCIDENTS: 
INC20658003</t>
  </si>
  <si>
    <t>2 Analysis</t>
  </si>
  <si>
    <t>BUS 2 - Premium</t>
  </si>
  <si>
    <t>PREMIUM INCREASING WHEN MORTGAGEE IS BEING REMOVED FROM A POLICY (Actual change is related to Roof Geometry update from Hip to Gable)</t>
  </si>
  <si>
    <t>DESCRIPTION OF ISSUE:
 The Actual issue is Property inspection transaction is changing the Roof geometry from Hip to Gable which is causing the premium to be high. This is not because of Mortgagee removal confirmed by rating team.
DEFECT DETERMINATION: 
How should the system be working?  
Property inspection should not change the roof geometry from Hip to Gable.
What documentation, if available, supports how the system should be working?  
N/A
How is the system currently working? 
As Roof geometry is changed, it is applying it for future transactiins also and causing the premium high due to factors changed in property inspection transaction.
How long has the issue persisted?
After 2/15 release
What product types are affected? 
Homeowners
CUSTOMER IMPACT: Yes
Customer is impacting with high premium which results in negative customer experience.
IMPACTED ACCOUNTS / POLICIES (as on date): 
Account # 4763542350
Policy # 764845908
Policy Change#462388411
RELATED INCIDENTS: 
INC20622995, INC20853390</t>
  </si>
  <si>
    <t>BUS 1 - Premium</t>
  </si>
  <si>
    <t>BillingAccount Number got changed incorrectly in PC during Mortgagee company change.</t>
  </si>
  <si>
    <t>Defect Description:
Billing Account number got changed in PC which caused the issue in Loading the Billung Hub page in policycenter.
Also the below transaction is failed in R2P with the error message Policy/Contract Number are not found in the ZB_MASTER_DATA_LOG. We checked the zb_md_log table, The row is exist for this policy with the different account number.
2019-04-02        4768915312       762804768       D169915224    2019-04-02        CH        -70.22   2020-03-29            NTXX9E9P8M    062  
Defect Determination:
How the system should be working:
Billing Account number should not be changed during Policy Change transaction.
How the system currently works
Billing Account number is getting changed in PC incorrectly from G173241685 to D169915224.
Impacted Policies:
Policy-762804768
WorkAround
N/A</t>
  </si>
  <si>
    <t>BUS 3 - Billing</t>
  </si>
  <si>
    <t>Billing</t>
  </si>
  <si>
    <t>Long running PC jobs-ODSReconciliationOutboundFeed</t>
  </si>
  <si>
    <t>DESCRIPTION OF ISSUE: 
ODSReconciliationOutboundFeedjob is running for longer where sometimes Quarterly or Monthly job crosses more than 5 hours of run time, it affects Daily ODSReconciliationOutboundFeedjob which fails when it finds monthly or quarterly job running in backend. 
The job runs longere when the number of records being processed is high. Attached detailed run statistics of last few runs for reference.
DEFECT DETERMINATION: 
How should the system be working?  
The batch process should not be taking more time to complete.
What documentation, if available, supports how the system should be working?  
NA
How is the system currently working? 
Currently jobs are running for quite a long.
How long has the issue persisted?
NA
What product types are affected? 
NA
CUSTOMER IMPACT: 
NA
IMPACTED ACCOUNTS / POLICIES (as on date): 
NA
RELATED INCIDENTS: 
NA
STEPS TO RECREATE (optional):
NA
WORKAROUND STEPS (optional):
NA</t>
  </si>
  <si>
    <t>shivam_tripathi</t>
  </si>
  <si>
    <t>Auto/Home</t>
  </si>
  <si>
    <t>OK Auto/Umbrella New Business Contingency Diary Period Incorrect</t>
  </si>
  <si>
    <t>During an audit, the diary period for OK auto and umbrella were found to be incorrect for some contingencies. See below listing and please validate that all other contingency diary periods for auto/umbrella in OK are accurate (note that home is 32 days but auto/umbrella are 45). System is incorrectly setting the auto/umbrella diary periods at 32 days.
These were contingencies set at NB and per the below contingencies for OK, the diary period should be 45 for auto/umbrella;
FSD.COM.408.RDD.070
FSD.COM.408.RDD.039
Application/Memorandum of Insurance (auto):
519258154
512153609
511536781
517544922
516938557
510672420
510214165
510674918
511874978
511084653
Payment Authorization - Recurring (auto, umbrella):
519258154
512153609
511536781
516938557
510214165
510674918
511874978
511084653
762626493
761888399
766518410</t>
  </si>
  <si>
    <t>Auto and Umbrella</t>
  </si>
  <si>
    <t>Getting the error message "Duplicate key in Contact Address" when user is  trying to load the FFQ quote in GWPC using a different agent than what it was originally assigned to</t>
  </si>
  <si>
    <t>Description: User is getting the error message "Duplicate key in Contact Address" when user is  trying to load the quote in GWPC. 
Below is the actual error message reported by the user at the GW PolicyCener side.
Duplicate key in ContactAddress " (ContactAddress) {ID=8980, BeanVersion=0, Address=1378238, AddressBookUID=null, ArchivePartition=null, Contact=309518, LoadCommandID=null, obfuscatedInternal=false, PublicID=pc:8980}" . 
Access the quote in PolicyCenter to continue.  Quote has already been loaded to PolicyCenter.
Please find the attached FFQ and GWPC screenshot's for the reference
Related Incidents:.
INC20678630,INC20804667,INC20704496, INC20808895,INC20825656,INC20842800,INC20875436,  INC20878955, INC13096678,INC133334546</t>
  </si>
  <si>
    <t>BUS 1 - Error</t>
  </si>
  <si>
    <t>Prior Policy report incorrectly shows old policy as latest rather than current one</t>
  </si>
  <si>
    <t>DESCRIPTION OF ISSUE: 
Prior Policy report incorrectly shows old policy as latest  rather than current one and this unnesserly  forces agents to manually input the information
DEFECT DETERMINATION: 
How should the system be working? 
 FSD.AUT.105.BR.072 : Consider only the prior policies with Policy Type AUTO  with liability coverage (BI or CS or PIP/PD only) and PNI is not excluded to  populate the below information in the prior carrier summary section
- Prior carrier name
- Prior carrier BI limits
- Prior carrier expiration date
- Length of continuous liability
FSD.AUT.105.BR.078 : If the BI limit being returned does not match a value in the typelist then use the next highest available typelist value. E.g. If PI 200,000/400,000 and not available in the table, map it to 250,000/500,000  
As per
 http://sharepoint.farmersinsurance.com/sites/IT_PLPD/PLPD/Modernization/IT/Shared%20Documents/Integration/Design%20Phase%20II/External%20Real%20Time%20Interfaces/ADPF/Release2_ADPF_DataMapping_V2.0.xlsx
CSL when coveredVehicleInfo.ns0#AutocoverageInfo.*ns0#AutoCoverageType contains 'Combined Single Limits BI and PD' otherwise "BI PD"
How is the system currently working? 
Prior Policy report incorrectly shows old policy rather than current one
How long has the issue persisted?
Newly identified
What product types are affected? 
Auto
CUSTOMER IMPACT: 
IMPACTED ACCOUNTS / POLICIES (as on date): 
Sub # 108835600
Sub # 173584724
Sub # 579609847 
RELATED INCIDENTS: 
INC12822373 
STEPS TO RECREATE (optional):
N/A
WORKAROUND STEPS (optional):
N/A</t>
  </si>
  <si>
    <t>defect_bsp_services</t>
  </si>
  <si>
    <t>BUS 3 - Prior Carrier</t>
  </si>
  <si>
    <t>PC-19-064</t>
  </si>
  <si>
    <t>CVGV - Coverage Validation</t>
  </si>
  <si>
    <t>Amount due on the reinstatement transaction is shown incorrect</t>
  </si>
  <si>
    <t>DESCRIPTION OF ISSUE:
On an Auto policy, a cancellation has been done and the remaining amount has been refunded to the Insured.
There was a reinstatement initated after this and the amount to be paid is shown as the total premium amount which is incorrect.
The cancellation has only been posted to billing and the reinstatement has not yet been posted.
Attached are the request XML files from PC to IIB and IIB to BC.
DEFECT DETERMINATION:
How should the system be working?
 Amount is not displayed correctly
How is the system currently working?
Amount is not  displayed correctly
What product types are affected?
auto policies
CUSTOMER IMPACT:
amount shown incorrectly on the screen.
IMPACTED ACCOUNTS / POLICIES (as on date):
Policies:
Policy# - 511103137
Account# - 4715955125
RELATED INCIDENTS:
INC20691881</t>
  </si>
  <si>
    <t>BUS 2 - Reinstatement</t>
  </si>
  <si>
    <t>GWBP,SO7</t>
  </si>
  <si>
    <t>Premium Surge when updating LienHolder Information.</t>
  </si>
  <si>
    <t>DESCRIPTION OF ISSUE: 
When updating the lienholder on this transaction it is causing increase in premium of $510.16.  A review of the policy review page indicates the safe driver discount is being removed AND 3 BI points are being added to the PNI.  We would not expect a simple change to lienholder to increase the premium so drastically. 
. Please find the attachment.
DEFECT DETERMINATION: 
How should the system be working?  
System should not increase the premium drastically even if we update LienHolder/Increase in BI Points(drop in safe driver discount)/Consider prior Losses.
What documentation, if available, supports how the system should be working?  
N/A
How is the system currently working? 
System is increasing the premium drastically evn if we update LienHolder/Increase in BI Points(drop in safe driver discount
How long has the issue persisted?
This issue has occured for this policy `on 3/18 post Arizona release.
What product types are affected? 
Personal Auto.
CUSTOMER IMPACT:  Yes
IMPACTED ACCOUNTS / POLICIES: 
Account # 4755769513
Policy # 518952127
Transaction: 167515182
RELATED INCIDENTS: 
INC20657391</t>
  </si>
  <si>
    <t>shateesh_murugesan</t>
  </si>
  <si>
    <t>0 Void</t>
  </si>
  <si>
    <t>Payment Authorization Contingency not set</t>
  </si>
  <si>
    <t>SUMMARY: Payment Authorization Contingency not set 
DESCRIPTION OF ISSUE: 
Payment Authorization Contingency was not set when agent updated or added EFT or recurring CC in billing. 
DEFECT DETERMINATION: 
How should the system be working?  
Once payment information added, contingency should set 
What documentation, if available, supports how the system should be working?  
FSD.COM.408.P3R1 - Contingencies_e-Signature - Under Contingency Base Pattern that the EFT is should be applicable fo rthe below ProductTypes
HO3, COC7, COC8, HO4, HO6, HO6R,  SPHO, COC5, COC6, SPR, SPC, SPCR
How is the system currently working? 
Not setting contingency 
how long has the issue persisted?
what product types are affected? 
Auto, Home, Umbrella 
CUSTOMER IMPACT: 
Compliance and discounts
Removal of EFT since document not rec'd by trigger date bc there is no contingency   
to upload to 
IMPACTED ACCOUNTS / POLICIES (as on date): 
769885048
768208002
188219712
RELATED INCIDENTS: 
INC13414609
INC13410344
INC13409720
STEPS TO RECREATE (optional):
WORKAROUND STEPS (optional):</t>
  </si>
  <si>
    <t>GWPC_PCB_PRD_UNASSIGNED_LOSS_REPORT_MONTHLY_PROFILE   failed in Autosys on first scheduled Run</t>
  </si>
  <si>
    <t>DESCRIPTION OF ISSUE: 
1. PC batch job GWPC_PCB_PRD_UNASSIGNED_LOSS_REPORT_MONTHLY_PROFILE has failed in Autosys. This is a monthly job which was introduced as part of phase 3 R1 roll out and is scheduled to run on Farmers_1st_Wednesday_of the Month. And it has failed in first scheduled run after deployment.
2. Also there was no alert set up in Autosys due to which production support team was notified about the failure. So alert needs to be set up for all the jobs in the box GWPC_PCB_PRD_UA_LR_RPT_BOX_MONTHLY
DEFECT DETERMINATION: 
How should the system be working?  
Job should have triggered and should have created the parameters accordingly. Also in case of failure, support team should have received an alert mail.
What documentation, if available, supports how the system should be working?  
NA
How is the system currently working? 
Job failed in first run and no alert mail was received
How long has the issue persisted?
From Phase3 R1
What product types are affected? 
NA
CUSTOMER IMPACT: 
NA
IMPACTED ACCOUNTS / POLICIES (as on date): 
NA
RELATED INCIDENTS: 
NA
STEPS TO RECREATE (optional):
NA
WORKAROUND STEPS (optional):
NA</t>
  </si>
  <si>
    <t>mahesh_dasari</t>
  </si>
  <si>
    <t>UnassignedLoss Batch failure for Number Fornat Exception</t>
  </si>
  <si>
    <t>Issue:   UnassignedLoss Batch failure for Number Fornat Exception
DESCRIPTION OF ISSUE: 
2020-01-03 18:16:24,986 ERROR [UnAssignedLossReport-11080006] Farmers.BatchLog UID=automateddaemon, CRID=, PAN=, PCN=, FFQID=, RQID=, SNAME=UnAssignLossReportBatchImpl, MethodName = doWork,SRC=GWPC,TMSTMP=Fri Jan 03 18:16:24 PST 2020, MSG=DownstreamRecon Failed for Policy _&gt; 199856242_ _389142883, EMSG=For input string: _1091.00_, AOR=, STRACE=java.lang.NumberFormatException: For input string: "1091.00"
                at java.lang.NumberFormatException.forInputString(NumberFormatException.java:65)
                at java.lang.Integer.parseInt(Integer.java:580)
                at java.lang.Integer.parseInt(Integer.java:615)
                at com.farmers.integ.batch.unassignloss.UnAssignLossReportBatchImpl$block_6_.invoke(UnAssignLossReportBatchImpl.gs:223)
                at gw.lang.enhancements.CoreIterableEnhancement.each(CoreIterableEnhancement.gsx:180)
                at com.farmers.integ.batch.unassignloss.UnAssignLossReportBatchImpl.getSum(UnAssignLossReportBatchImpl.gs:221)
                at com.farmers.integ.batch.unassignloss.UnAssignLossReportBatchImpl.getUnAssingedClaimReport(UnAssignLossReportBatchImpl.gs:186)
                at com.farmers.integ.batch.unassignloss.UnAssignLossReportBatchImpl$block_3_$block_2_.invoke(UnAssignLossReportBatchImpl.gs:126)
                at gw.lang.enhancements.CoreIterableEnhancement.each(CoreIterableEnhancement.gsx:180)
                at com.farmers.integ.batch.unassignloss.UnAssignLossReportBatchImpl$block_3_.invoke(UnAssignLossReportBatchImpl.gs:125)
                at gw.lang.enhancements.CoreIterableEnhancement.each(CoreIterableEnhancement.gsx:180)
                at com.farmers.integ.batch.unassignloss.UnAssignLossReportBatchImpl.doWork(UnAssignLossReportBatchImpl.gs:82)
                at sun.reflect.NativeMethodAccessorImpl.invoke0(Native Method)
                at sun.reflect.NativeMethodAccessorImpl.invoke(NativeMethodAccessorImpl.java:62)
DEFECT DETERMINATION:    
How should the system be working?  
System should not  throw the Number format exception .
What documentation, if available, supports how the system should be working?  
-NA-
How is the system currently working? 
System is throwing the Number format exception due to Batch  is failling for 3 records.
How long has the issue persisted?
Release R11 
What product types are affected? 
AUTO
CUSTOMER IMPACT: No
IMPACTED ACCOUNTS / POLICIES (as on date): 
  Policy Number : 199856242 ,  194000851, 518531372
RELATED INCIDENTS: 
N/A
Work Around
 No</t>
  </si>
  <si>
    <t>Prior carrier information flowing incorrectly to UW tiering</t>
  </si>
  <si>
    <t>Summary :  Prior carrier information flowing incorrectly to UW tiering
Description : Prior carrier information flowing incorrectly to UW tiering due to invalid transfer code set .
 for Allstate carrier group .
DEFECT DETERMINATION:
How should the system be working?
System should set transfercode as True for "Allstate" carrier group. .
What documentation, if available, supports how the system should be working? 
How is the system currently working?
System is setting  transfercode as False for "Allstate" carrier group. .
How long has the issue persisted?
Since Conversion 
What product types are affected?
Home
CUSTOMER IMPACT:
NA
IMPACTED ACCOUNTS / POLICIES (as on date):
Please find below the list of accounts/policies impacted:
 Submission number 214756957 
Account number : 4794945476
RELATED INCIDENTS:
 INC13215518 
STEPS TO RECREATE (optional):
Not Applicable
WORKAROUND STEPS (optional):
Not Applicable</t>
  </si>
  <si>
    <t>BUS 1 - UW Tier</t>
  </si>
  <si>
    <t>PA disclosure table AUDITSTR.DSCLSR_AUDIT_DATA data issue</t>
  </si>
  <si>
    <t>DESCRIPTION OF ISSUE: 
 PC is sending wrong data to Mule which is updating AUDITSTR.DSCLSR_AUDIT_DATA table. Informatica job is pulling the data from the table to Generate report.
JobName: GWPC_INF_PRD_MOBIUS_PA_DISC_RPT
Below are the issues found in AUDITSTR.DSCLSR_AUDIT_DATA table.
1. Policies other than auto are getting loaded to the table AUDITSTR.DSCLSR_AUDIT_DATA . For ex, F and U.
2. Data is either null or incorrect in field DOC_FORM_INFO for UPPER(ORIG_DELIVERY_MTHD) IN ('EMAIL','ESIGNATURE') in table.
3. Data is either null or incorrect in field DOC_FORM_DESC for UPPER(ORIG_DELIVERY_MTHD) IN ('EMAIL','ESIGNATURE') in table.
DEFECT DETERMINATION: 
How should the system be working?  
PC Should send correct data t0 Mule so that INFA job will generate report with correct data.
What documentation, if available, supports how the system should be working?  
NA
How is the system currently working? 
NA
How long has the issue persisted?
NA
What product types are affected? 
NA
CUSTOMER IMPACT: 
NA
IMPACTED ACCOUNTS / POLICIES (as on date): 
NA
RELATED INCIDENTS: 
NA
STEPS TO RECREATE (optional):
NA
WORKAROUND STEPS (optional):
NA</t>
  </si>
  <si>
    <t>"Cannot traverse window mode " error while trying to navigate through screens and also while trying to edit the transaction.</t>
  </si>
  <si>
    <t>DESCRIPTION OF ISSUE: 
"Cannot traverse in window mode " error when user was trying to navigate 
through the screns and also when user was trying to edit the transaction 
DEFECT DETERMINATION: 
How should the system be working?  
System shouldn't have thrown error
What documentation, if available, supports how the system should be working?  
N/A
How is the system currently working? 
System was throwing error and was not able to proceed further
How long has the issue persisted?
Rel 11
CUSTOMER IMPACT: 
Not able to proceed with quote 
IMPACTED ACCOUNTS / POLICIES (as on date): 
Policy: 764867465
Submission:930363920
RELATED INCIDENTS: 
INC13251218,INC13314080
STEPS TO RECREATE (optional):
N/A
WORKAROUND STEPS (optional):
N/A</t>
  </si>
  <si>
    <t>Submissions with active drivers with Suspended Licenses are allowed to be bound incorrectly</t>
  </si>
  <si>
    <t>DESCRIPTION OF ISSUE:
For these OK/PA policies, FSD.AUT.112.BR.017 should have hardstopped these policies from being bound due to the suspended license. See policies at bottom.
DEFECT DETERMINATION:
How should the system be working? 
 System should throw a hardstop message and should not allow to bind the policy.
How is the system currently working?
  System is not throwing any hardstop message and able to  bind the policy.
 What product types are affected?
Auto
 What documentation, if available, supports how the system should be working? 
Please see the below rules:
For CW excluding: OH, UT, AZ, IA, IL, WA, CO, MN, MO, NV, KS, IN we have one rule that hardstops:
FSD.AUT.112.BR.017
"If License Status = ""EXPIRED"", ""REVOKED"", ""DENIED"", ""CANCELLED"", ""DISQUALIFIED"", ""SUSPENDED"", or ""INVALID"" and, active driver display message."
For those excluded states are these two rules: OH, UT, AZ, IA, IL, WA, CO, MN, MO, NV, KS, IN
FSD.AUT.112.BR.017b
"If License Status = ""EXPIRED"", ""REVOKED"", ""DENIED"", ""CANCELLED"", ""DISQUALIFIED"",  or ""INVALID"" and, active driver display message."
FSD.AUT.112.BR.017c
"License Status = ""SUSPENDED"" and no SR filing is present."
IMPACTED ACCOUNTS / POLICIES:
 515257217
518709778
518560236
RELATED INCIDENTS:
NA
 WORKAROUND:
NA</t>
  </si>
  <si>
    <t>UW6</t>
  </si>
  <si>
    <t>Home is using auto losses in UW tier that it should not be due to incorrectly assigning the loss to PNI</t>
  </si>
  <si>
    <t>DESCRIPTION OF ISSUE: 
Home is using auto losses in UW tier that it should not be due to incorrectly assigning the loss to PNI
See attached screenshots in word document and analysis from Home SME.
DEFECT DETERMINATION: 
How should the system be working?  
The system should correctly assign an auto loss for home based on the rules in HOM.205.BR.006
What documentation, if available, supports how the system should be working?  
HOM.205.BR.006
How is the system currently working? 
The system is incorrectly assigning losses to the PNI causing them to be used in UW tier
How long has the issue persisted?
Rollout 1
What product types are affected? 
Home
CUSTOMER IMPACT: 
Possibly improper rates for the policy
IMPACTED ACCOUNTS / POLICIES (as on date): 
#1 Policy: 767047360
#2: Submission296451182
RELATED INCIDENTS: 
STEPS TO RECREATE (optional):
WORKAROUND STEPS (optional):
None</t>
  </si>
  <si>
    <t>senthilkumar_p</t>
  </si>
  <si>
    <t>PC-19-072</t>
  </si>
  <si>
    <t>Getting an error message "Deductibles is required and must be added" while quoting the home submission</t>
  </si>
  <si>
    <t>DESCRIPTION OF ISSUE: 
An error message was thrown while quoting the home submisiion for the Policy with state PA
DEFECT DETERMINATION: 
How should the system be working?  
Sytem should be able to quote the transaction without any error message
What documentation, if available, supports how the system should be working?  
N/A
How is the system currently working? 
Sytem is throwing an error while quoting the home submission
How long has the issue persisted?
Phase3 roll out 1
What product types are affected? 
Home
CUSTOMER IMPACT: 
Quote cannot be generated
IMPACTED ACCOUNTS / POLICIES (as on date): 
Sub # 278402149
Sub#770106548
Account#4749076878
Accounrt#4716496015
submission#599724635
submission#149157977
RELATED INCIDENTS: 
INC13175588
STEPS TO RECREATE (optional):
N/A
WORKAROUND STEPS (optional):
N/A</t>
  </si>
  <si>
    <t>prakash_palanisamy1</t>
  </si>
  <si>
    <t>PC AUTO PRIOR INSURANCE REPORT MISSING IN VENDOR SECTION OF PRIOR POLICIES TAB</t>
  </si>
  <si>
    <t>SUMMARY: PC AUTO PRIOR INSURANCE REPORT MISSING IN VENDOR SECTION OF PRIOR POLICIES TAB 
DESCRIPTION OF ISSUE:
Original submission pulled Prior Insurance report and was withdrawn. New submission was started for the same customer but the Prior Insurance Report was missing in the vendor section of the prior policies tab. The Prior Insurance Tiering was incorrect, causing the premium to also be incorrect. There was also a pre-bind contingency set requesting proof of prior insurance when we had the report on file. 
DEFECT DETERMINATION:
How should the system be working? PI report should show in vendor section and details should be used for tiering. 
What documentation, if available, supports how the system should be working? FSPA Manual
How is the system currently working? PI report not loading in vendor section and PI tier is not calculating corretly
How long has the issue persisted? 
Since Phase3 R01
What product types are affected? FSPA
CUSTOMER IMPACT: High
REFERENCE NUMBERS: 
INC13193426
WORKAROUND STEPS: Refer to defect team to open a ticket to have Prior Insurance informaiton corrected.</t>
  </si>
  <si>
    <t>PC Conversion -  PC is not charging accident while PLA is charging</t>
  </si>
  <si>
    <t>DESCRIPTION OF ISSUE: 
 PC is not charging accident but PLA is charging
This includes umbrella accident and claim accident.
DEFECT DETERMINATION:    
How should the system be working?  
PC should not drop the charge while PLA is charging
What documentation, if available, supports how the system should be working?  
-NA-
How is the system currently working? 
 PC is not charging accident but PLA is charging
This includes umbrella accident and claim accident.
How long has the issue persisted?
Since AZ implementation
What product types are affected? 
All
CUSTOMER IMPACT: No
IMPACTED ACCOUNTS / POLICIES (as on date): 
606046379, 606872939, 606004871, 601103451, 606049278, 605969073
RELATED INCIDENTS: 
N/A
Work Around
Based on the days to renewal, policies sent to PLA for bind. 
POLICIES NEED TO BE BOUND IN PLA TILL THE FIX :
No
LIST OF POLICIES BOUND IN PLA: 
- NA-
TESTING RECOMMENDATION:</t>
  </si>
  <si>
    <t>3-Medium</t>
  </si>
  <si>
    <t>RA61 | Umbrella| GWPH3 Conversion R2-P1-UMB_RECON_U_EXPSR (AUTO)-Attribute _x001C_UNIT_CNT_x001D_ mismatch between PLA and PC for batch ID- '72'</t>
  </si>
  <si>
    <t>SUMMARY: - RA61 | Umbrella| GWPH3 Conversion R2-P1-UMB_RECON_U_EXPSR (AUTO)-Attribute _x001C_UNIT_CNT_x001D_ mismatch between PLA and PC for batch ID- '72'
DESCRIPTION OF ISSUE:
RA61 | Umbrella |  UMB_RECON_U_EXPSR (AUTO)-Attribute _x001C_UNIT_CNT_x001D_ mismatch between PLA and PC
Steps to Recreate:
Process M9 for umbrella policies and see the fields mismatch between PC and PLA.
DETERMINATION:
How should the system be working? Attribute _x001C_UNIT_CNT_x001D_  should match between PLA and PC
How is the system currently working? Attribute _x001C_UNIT_CNT_x001D_  is not matching between PLA and PC
How long has the issue persisted?  This is an existing issue in Production for Multi unit policies.
What product types are affected?  Umbrella
CUSTOMER IMPACT: NA
Impacted State:  IA,IL,WA,TX.
Confirmed as Existing Issue by SME: Yes
SME: Abhisek Chakraborty     
Examples/screen shots from Production:  NA</t>
  </si>
  <si>
    <t>Umbrella - Exposure Issue</t>
  </si>
  <si>
    <t>DESCRIPTION OF ISSUE: 
Umbrella :Property exposure is wrongly added as Recreational Vehicle causing the mismatch.
DEFECT DETERMINATION:    
How should the system be working?  
Property exposure is wrongly added as Recreational vehicle while conversion resulting in report mismatch 
What documentation, if available, supports how the system should be working?  
-NA-
How is the system currently working? 
The system will error out the record as mismatch in the error workflow
How long has the issue persisted?
Since AZ implementation
What product types are affected? 
All
CUSTOMER IMPACT: No
IMPACTED ACCOUNTS / POLICIES (as on date): 
RELATED INCIDENTS: 
N/A
Work Around
Service Ops is manually correcting the Carrier Name in the PolicyCenter UI and submit the renewal
POLICIES NEED TO BE BOUND IN PLA TILL THE FIX :
No
LIST OF POLICIES BOUND IN PLA: 
- NA-
TESTING RECOMMENDATION:</t>
  </si>
  <si>
    <t>MPD Inbound Failure- Multiple MPD Orders created for same conversion policies and carriers.</t>
  </si>
  <si>
    <t>DESCRIPTION OF ISSUE:
MPD Inbound Failure- Multiple MPD Orders created for same conversion policies and carriers and failing when inbound feed is received as the job is expecting only one result for the combination. 
DEFECT DETERMINATION:
How should the system be working? 
MPD Inbound job is expecting only one result for the combination. 
How is the system currently working?
Multiple results are coming for the combination
How long has the issue persisted?
After the conversion release.
What product types are affected?
NA
CUSTOMER IMPACT:
IMPACTED ACCOUNTS / POLICIES (as on date):
 Attached the list of Impacted policies as on 10/15/2019
STEPS TO RECREATE (optional):
WORKAROUND STEPS (optional):</t>
  </si>
  <si>
    <t>PC Conversion - Auto policies having vehicles with body type VAN are not getting renewed in PC.</t>
  </si>
  <si>
    <t>DESCRIPTION OF ISSUE: 
This defect is a duplicate of the 14391, created to track the AZ policies which have the same issue. Policies that have this error will be sent for PLA bind till the fix is deployed in Release 2 in Feb 2020.
Description: Unable to bind a converted policy, getting error message 'Unacceptable Risk. Remove Vehicle 1994 DODGE TRUCK B350/B3500 CG VAN in order to continue'
Actual: Unable to bind a converted policy, getting error message ''Unacceptable Risk. Remove Vehicle 1994 DODGE TRUCK B350/B3500 CG VAN in order to continue. The vehicle may be eligible in Bristol West.''
Expected: User should be able to bind converted home policy without any error.
DEFECT DETERMINATION:    
How should the system be working?  
Account &amp; policies should be loaded to PC
What documentation, if available, supports how the system should be working?  
-NA-
How is the system currently working? 
The record remains in quoted status in PC and does not proceed to bind.
How long has the issue persisted?
Since AZ implementation
What product types are affected? 
All
CUSTOMER IMPACT: No
IMPACTED ACCOUNTS / POLICIES (as on date): 
ACCOUNT_NUM
POLICY_NUM
BATCHID
RENEWAL_DATE
DAYS_TO_RENEWAL
RENEWAL_STATUS
Veh_Type
1502255812
200744591
214
17-FEB-20
27
Quoted
VN
1503113463
194015420
265
01-MAR-20
40
Quoted
VN
1513867192
193625904
269
18-MAR-20
57
Quoted
VN
1523517093
188886167
283
26-MAR-20
65
Quoted
VN
1539267625
200719213
262
14-MAR-20
53
Quoted
VN
1540257871
193719692
274
21-MAR-20
60
Quoted
VN
1540584615
199616759
238
01-MAR-20
40
Quoted
VN
1544552940
193563846
283
11-MAR-20
50
Quoted
VN
1547278099
189338463
271
19-MAR-20
58
Quoted
VN
RELATED INCIDENTS: 
N/A
Work Around
Based on the days to renewal, policies sent to PLA for bind. 
POLICIES NEED TO BE BOUND IN PLA TILL THE FIX :
No
LIST OF POLICIES BOUND IN PLA: 
- NA-
TESTING RECOMMENDATION:</t>
  </si>
  <si>
    <t>PC Coversion - AUTO - UMB - Duplicate License Number</t>
  </si>
  <si>
    <t>Issue : POLICY_VALIDATION_ERROR 
Error_Message: Re-enter "License #". Duplicate License Number entered for the following Drivers SUSIE O BRIEN, SUSIE OBRIEN.
PFA examples.</t>
  </si>
  <si>
    <t>prathyusha_talabathula</t>
  </si>
  <si>
    <t>Conversion policies failing due to invalid license format for AZ</t>
  </si>
  <si>
    <t>SUMMARY: 
The policies are failing to Complete the renewal due to invalid license format.
The policies are failing during the conversion renewal due to invalid format of the license. 
DESCRIPTION OF ISSUE: 
The License number and the issue state is different from PLA renewal version and the PC renewal version. This is causing the policy to error out as mismatch in the error workflow. The License number and the issue state is coming with prior version in conversion xml whereas the renewal version is coming with current version of the license number and the issue state.
DEFECT DETERMINATION: 
How should the system be working?  
PLA should send the latest version of the license number and the issue state
What documentation, if available, supports how the system should be working?  
NA 
How is the system currently working? 
Conversion is not going to renewal preview due to mismatch
How long has the issue persisted?
From 10/06
What product types are affected? 
Auto Conversion
CUSTOMER IMPACT: 
IMPACTED ACCOUNTS / POLICIES (as on date): 
1568889127                       195154099
1554300052            195544335
1543284349            199712846
1534869860            194743100
1504671308            194649089
RELATED INCIDENTS: 
List out sample incidents, if applicable.
STEPS TO RECREATE (optional):
-NA-
WORKAROUND STEPS (optional):
The Service Ops is manually correcting the license number and the state and submit the renewal</t>
  </si>
  <si>
    <t>richardpremkumar_selvara</t>
  </si>
  <si>
    <t>Missing receivable from renewal conversion cleanup</t>
  </si>
  <si>
    <t>SUMMARY: Missing receivable from PSO renewal cleanup 
DESCRIPTION OF ISSUE: 
Transaction completed to correct rate cap for renewal, transaction not reflecting on billing 
DEFECT DETERMINATION: 
How should the system be working?  
Transaction should reflect in billing history
What documentation, if available, supports how the system should be working?  
How is the system currently working? 
Transaction is not reflecting on billing 
how long has the issue persisted?
what product types are affected? 
Auto 
CUSTOMER IMPACT: 
Incorrect amount being billed
IMPACTED ACCOUNTS / POLICIES (as on date): 
195148642
194869602
190548469
RELATED INCIDENTS: 
INC13342697
INC13342731
INC13342798
STEPS TO RECREATE (optional):
WORKAROUND STEPS (optional):</t>
  </si>
  <si>
    <t>PC-20-004</t>
  </si>
  <si>
    <t>java.lang.IllegalArgumentException</t>
  </si>
  <si>
    <t>pcprod02 USWERL08 2019-08-24 04:08:28,040 ERROR [default task-121] RulesFramework UID=USWERL08, CRID=, PAN=, PCN=, FFQID=, RQID=, SNAME=RulesEngineInterface_autoUpdate, MethodName = ,SRC=GWPC,TMSTMP=, MSG=[1948215240] Cannot load a temporary id from the backing entity source: PolicyPeriod:_634001, EMSG=[1948215240] Cannot load a temporary id from the backing entity source: PolicyPeriod:_634001, AOR=, STRACE=java.lang.IllegalArgumentException: [1948215240] Cannot load a temporary id from the backing entity source: PolicyPeriod:-634001 at com.guidewire.pl.system.bundle.EntityBundleImpl.loadBean(EntityBundleImpl.java:1156) at com.guidewire.pl.system.entity.proxy.BeanProxy.loadForeignKeyBean(BeanProxy.java:679) at com.guidewire.pl.system.entity.proxy.BeanProxy.getFieldValue(BeanProxy.java:619) at com.guidewire.pl.system.entity.proxy.AbstractKeyableBeanProxy.getFieldValue(AbstractKeyableBeanProxy.java:182) at com.guidewire.pl.system.entity.proxy.BeanProxy.getFieldValue(BeanProxy.java:604) at com.guidewire.pl.persistence.code.BeanMethodsBase.getFieldValue(BeanMethodsBase.java:71) at com.guidewire.pl.persistence.code.BeanInternalBase.getFieldValue(BeanInternalBase.java:29) at entity.Job.getSelectedVersion(Job.java:994) at com.guidewire.pc.domain.job.impl.JobImpl.getSelectedVersion(JobImpl.java:213) at com.guidewire.pc.domain.job.impl.JobImpl.getLatestPeriod(JobImpl.java:253) at entity.Job.getLatestPeriod(Job.java:719) at gw.plugin.preupdate.impl.DemoPreUpdateImpl$block_0_.invoke(DemoPreUpdateImpl.gs:167) at gw.lang.enhancements.CoreIterableEnhancement.each(CoreIterableEnhancement.gsx:180) at gw.plugin.preupdate.impl.DemoPreUpdateImpl.handleJobPreUpdate(DemoPreUpdateImpl.gs:166) at gw.plugin.preupdate.impl.DemoPreUpdateImpl.executePreUpdate(DemoPreUpdateImpl.gs:54) at gw.plugin.preupdate.impl.PreUpdateHandlerImpl.executePreUpdate(PreUpdateHandlerImpl.gs:31) at sun.reflect.GeneratedMethodAccessor84.invoke(Unknown Source) at sun.reflect.DelegatingMethodAccessorImpl.invoke(DelegatingMethodAccessorImpl.java:43) at java.lang.reflect.Method.invoke(Method.java:498) at com.guidewire.pl.system.integration.plugins.GosuPluginProxy.invoke(GosuPluginProxy.java:65) at com.sun.proxy.$Proxy51.executePreUpdate(Unknown Source) at sun.reflect.GeneratedMethodAccessor84.invoke(Unknown Source) at sun.reflect.DelegatingMethodAccessorImpl.invoke(DelegatingMethodAccessorImpl.java:43) at java.lang.reflect.Method.invoke(Method.java:498) at com.guidewire.pl.system.integration.plugins.PluginInvocationHandler.invoke(PluginInvocationHandler.java:48) at com.sun.proxy.$Proxy51.executePreUpdate(Unknown Source) at com.guidewire.pl.system.preupdate.PreUpdateHelper.executePreUpdatePlugin(PreUpdateHelper.java:47) at com.guidewire.pl.system.preupdate.PreUpdateHelper.executePreUpdateRules(PreUpdateHelper.java:19) at com.guidewire.pl.system.database.DatabaseBundleWriter.prepareBundleForWritePreIDGeneration(DatabaseBundleWriter.java:86) at com.guidewire.pl.system.bundle.BundleWriter.commitBundle(BundleWriter.java:82) at com.guidewire.pl.system.transaction.SessionImpl.flush(SessionImpl.java:129) at com.guidewire.pl.system.transaction.SessionImpl.commit(SessionImpl.java:191) at com.guidewire.pl.system.transaction.TransactionManagerImpl.execute(TransactionManagerImpl.java:113) at com.guidewire.pl.system.transaction.TransactionManagerImpl.commitBundle(TransactionManagerImpl.java:57) at com.guidewire.pl.system.bundle.EntityBundleImpl.commitAndGetBeans(EntityBundleImpl.java:1715) at com.guidewire.pl.system.bundle.EntityBundleImpl.commit(EntityBundleImpl.java:1654) at gw.transaction.Transaction.runWithNewBundle(Transaction.java:46) at gw.accelerator.ruleeng.RulesEngineInterface.rulesEngineIterator(RulesEngineInterface.gs:272) at gw.accelerator.ruleeng.RulesEngineInterface.autoUpdate(RulesEngineInterface.gs:228) at gw.job.QuoteProcess$block_60_.invoke(QuoteProcess.gs:711) at gw.api.profiler.GWProfilerTagCoreEnhancement.execute(GWProfilerTagCoreEnhancement.gsx:14) at gw.job.QuoteProcess.requestQuote(QuoteProcess.gs:705)</t>
  </si>
  <si>
    <t>senthilkumar_lakshmipathy</t>
  </si>
  <si>
    <t>Conversion policies do not receive response XML in LND_RNWL_QUOTE</t>
  </si>
  <si>
    <t>SUMMARY: Conversion policies do not receive response XML in LND_RNWL_QUOTE
DESCRIPTION OF ISSUE: 
Conversion policies do not receive response XML in LND_RNWL_QUOTE due to below error:
There has been a system error in rate calculation. Please contact your system administrator for details.
 The CREDIT_MODEL_CD is being passed as _x0018_DF_x0019_ by default for CLA62, CLA64 &amp; PNA67 cam values from day 1 design.
DEFECT DETERMINATION: 
How should the system be working?  
What documentation, if available, supports how the system should be working?  
How is the system currently working? 
how long has the issue persisted?
what product types are affected? 
CUSTOMER IMPACT: 
IMPACTED ACCOUNTS / POLICIES (as on date): 
Refer below file:
FIREP.I4XM9E.NG2C.G0085V00         
Position: 81
RELATED INCIDENTS: 
STEPS TO RECREATE (optional):
WORKAROUND STEPS (optional):</t>
  </si>
  <si>
    <t>nabojjal_biswas</t>
  </si>
  <si>
    <t>MPDOutboundBatch- The report status of the order not getting updated after the report successfully recieved and renewal got bounded.</t>
  </si>
  <si>
    <t>Description of issue?
During renewal of the policies( conversion) the report status is not getting updated from "Not Ordered"  for withrawn transaction. We can see a new transaction created,  the renewal got successfully bounded. But the error is thrown, as the MPD batch takes the record angain as the report status is "Not Ordered".
DEFECT DETERMINATION
Error: "Invalid ECN on mpdoder for &lt;policynumber&gt;"
How should the system be working?
The report status for the withdrawn transaction should be updated from "Not ordered" as the report status for the renewal trasaction is updated to "Success" and transaction got successfully bounded..
How system is currently working?
MPD batch is angain picking the withdrawn transacton having report status as "Not Ordered" and gets errored out as no ECN is present.
How long the issue is persisted?
Since conversion release.</t>
  </si>
  <si>
    <t>SignalRenewalInboundFeed failed due to IllegalArgumentException</t>
  </si>
  <si>
    <t>DESCRIPTION OF ISSUE: 
SignalRenewalInboundFeed feed failed due to below error
Splunk Log
2020-01-05 18:06:53,250 ERROR [SignalUBIRenewalInbound_Ext-11680122] Farmers.BatchLog UID=automateddaemon, CRID=, PAN=, PCN=, FFQID=, RQID=, SNAME=SignalUBIRenewalInboundBatchImpl, MethodName = processRecord,SRC=GWPC,TMSTMP=Sun Jan 05 18:06:53 PST 2020, MSG=Exception Occurred, EMSG=Value 1558686740 (type java.lang.Integer)  is not compatible with property entity.SignalReport_Ext.AccountNumber (java.lang.String), AOR=, STRACE=java.lang.IllegalArgumentException: Value 1558686740 (type java.lang.Integer)  is not compatible with property entity.SignalReport_Ext.AccountNumber (java.lang.String)
                at com.guidewire.pl.system.database.impl.DBRestriction.assertValueType(DBRestriction.java:333
                at com.farmers.integ.batch.signalubi.renewal.inbound.plugin.SignalUBIRenewalInboundBatchImpl.doWork(SignalUBIRenewalInboundBatchImpl.gs:100)
DEFECT DETERMINATION: 
How should the system be working?  
SignalRenewalInbound feed should update the information signalReport_Ext
What documentation, if available, supports how the system should be working?  
N/A
How is the system currently working? 
System failed to insert inbound feed data into tables due to IllegalArgumentException
How long has the issue persisted?
After Conversion
What product types are affected? 
Auto
CUSTOMER IMPACT: 
For converted policies the renewal signal score will not be applied.
IMPACTED ACCOUNTS / POLICIES (as on date): 
1558686740
1509757679
1584207795
1545628378
Converted policies
RELATED INCIDENTS: 
INC13426102
STEPS TO RECREATE (optional):
NA
WORKAROUND STEPS (optional):
NA</t>
  </si>
  <si>
    <t>The job I4XGELB job abends due to Index out of range</t>
  </si>
  <si>
    <t>SUMMARY: 
The job I4XGELB job abends due to Index out of range 
DESCRIPTION OF ISSUE: 
The job I4XGELB job abends due to Index out of range and it's a weekly job. As part of GW the new job I4XGELB introduced and it ran from 9'th month of 2019. The job gets abended due to index out of range for city name.  
DEFECT DETERMINATION: 
How should the system be working?  
What documentation, if available, supports how the system should be working?  
How is the system currently working? 
how long has the issue persisted?
what product types are affected? 
NA
CUSTOMER IMPACT: 
NA
IMPACTED ACCOUNTS / POLICIES (as on date): 
RELATED INCIDENTS: 
STEPS TO RECREATE (optional):
WORKAROUND STEPS (optional):
Provide the link library override and ran the job in production.
Opened on behalf of Muthumariappan Vellaisamy,</t>
  </si>
  <si>
    <t>defect_accenture</t>
  </si>
  <si>
    <t>Unable to Cancel the Converted policy - Recieved IllegalArgumentException</t>
  </si>
  <si>
    <t>DESCRIPTION OF ISSUE: 
Agent unable to canel the Converted policy aass of today.In the  camcellation transaction on click of bind, recieved illegal Argument Exception and transaction went to "Locked pending bind".
IP=10.132.87.5, UID=USWCNL46, TID=1578521253785:ui  2020-01-08 14:07:35,315 ERROR [default task-36] UserInterface Displaying to the user an exception message that is not a UserDisplayableException in context ID 'CancellationWizard'
java.lang.IllegalArgumentException: No Transactions found for Policy Period: 186441276, 12/30/2019, 06/30/2020, 986155415
                at com.farmers.rating.onoffmapping.LegacyMapperV2.generateOnOffRows(LegacyMapperV2.gs:33)
                at com.farmers.rating.onoffmapping.LegacyOnOffHelper.populateLegacyOnOffPrem(LegacyOnOffHelper.gs:14)
                at gw.acc.luw.LUWCoordinator$block_41_.invoke(LUWCoordinator.gs:523)
                at gw.lang.function.Function1.invokeWithArgs(Function1.java:13)
                at gw.acc.luw.LUWCoordinator$ProxyFor__7309208005005237414.run(LUWCoordinator.gs:16)
                at gw.transaction.Transaction.runWithNewBundle(Transaction.java:45)
DEFECT DETERMINATION: 
How should the system be working?  
This error should not be received while cancelling the transaction
What documentation, if available, supports how the system should be working?  
Not needed
How is the system currently working? 
Error is being received for Auto policy cancellation and transaction went to Locked pending Bind.
How long has the issue persisted?
Since rollout 1 go-live
What product types are affected? 
Auto
CUSTOMER IMPACT: 
Unable to gcancel the converted policy
IMPACTED ACCOUNTS / POLICIES (as on date): 
Acc#1517113809
Pol#186441276
Trans#986155415,411637155 , 452174448 
RELATED INCIDENTS: 
INC13403444
STEPS TO RECREATE (optional):
N/A
WORKAROUND STEPS (optional):
N/A</t>
  </si>
  <si>
    <t>SCV-Exception occured while calling Diff Utility</t>
  </si>
  <si>
    <t>DESCRIPTION OF ISSUE: 
Policy #760322702  failed in IIB with below splunk error due to diff utility Issue:
08-26-2019 11:36:35,715 ERROR [com.farmers.fig.nrt.messageflow.PPSmall] LTYP=ERROR, TransactionLoggerName=EVENTSTR_NRT, MSG=The message caught with an exception Caught exception and rethrowing_com.farmers.fig.nrt.messageflow.PPSmall.Route_Caught exception and rethrowing_com.farmers.fig.nrt.messageflow.PPSmall.PriorPendingCheck_Caught exception and rethrowing_com.farmers.fig.nrt.messageflow.PPSmall.PolicyDiff_Unhandled exception in plugin method_evaluate_PolicyDiff_&lt;com.ibm.broker.plugin.MbRecoverableException class:com.farmers.fig.nrt.EventStoreNRTPolicyDiff method:The message failed while appending the topic to MQRFH2 header so publish failed source:PolicyDiff key:Unable to resolve message: Source: An Exception occured while calling Diff Utility: nullKey: message: Unable to resolve message: Source: PolicyDiffKey: Unable to resolve message: Source: An Exception occured while calling Diff Utility: nullKey: &gt;_Unhandled exception in plugin method_com.ibm.broker.plugin.MbRecoverableException_com.farmers.fig.nrt.EventStoreNRTPolicyDiff_The message failed while appending the topic to MQRFH2 header so publish failed_EventStoreNRTPolicyDiff.java_78__PolicyDiff_Unable to resolve message: Source: An Exception occured while calling Diff Utility: nullKey: _, APPID=IIB, ProcessFlow=com.farmers.fig.nrt.messageflow.PPSmall, CRID=pc:16950496, TrasactionTimeStamp=2019-08-26 11:36:25.206, SystemDate=2019-08-26 11:36:35.715, TransactionType=Small, LOB=Homeowners, PAN=4790892510, PCN=760322702, JobNumber=579203118, ST=NA, ET=NA, TT=NA, ProcessStatus=eventStoreProcessDiffError
DEFECT DETERMINATION: 
How should the system be working?  
policy should process to downstream
How is the system currently working? 
Due to diffrence in timestamp failed in  IIB
How long has the issue persisted?
After AZ conversion
What product types are affected? 
Homeowners
IMPACTED ACCOUNTS / POLICIES (as on date): 
760322702 
RELATED INCIDENTS: 
NA</t>
  </si>
  <si>
    <t>prudhvi_myneni</t>
  </si>
  <si>
    <t>PC Conversion : Driver Class Factor issue : ADCF Mismatch due to Violation Aging Count is populated as 0 in PC</t>
  </si>
  <si>
    <t>DESCRIPTION OF ISSUE: 
ADCF Mismatch due to Violation Aging Count is populated as 0 in PC. 
DEFECT DETERMINATION:    
How should the system be working?  
 Violation Aging count should populate greater than 0 if AAF incident in Period is 1for the driver.
What documentation, if available, supports how the system should be working?  
-NA-
How is the system currently working? 
Currently Average Driver Class Factor mismatch is happening due to violation aging count is populating as 0 whereas AAF incident in Period 1 for the driver.
How long has the issue persisted?
Since AZ implementation
What product types are affected? 
All
CUSTOMER IMPACT: No
IMPACTED ACCOUNTS / POLICIES (as on date): 
 AccountNumber  PolicyNumber
  1554153278           199630343
  1549432739           195541707
  1536887971           199937274
RELATED INCIDENTS: 
N/A
Work Around
POLICIES NEED TO BE BOUND IN PLA TILL THE FIX :
No
LIST OF POLICIES BOUND IN PLA: 
- NA-
TESTING RECOMMENDATION:</t>
  </si>
  <si>
    <t>Resend DocuSign ability unavailable  for PSO</t>
  </si>
  <si>
    <t>SUMMARY: Resend DocuSign ability unavailable for PSO
DESCRIPTION OF ISSUE: 
Resend DocuSign ability unavailable for PSO
DEFECT DETERMINATION: 
How should the system be working?  
PSO able to resend docusign 
What documentation, if available, supports how the system should be working?  
How is the system currently working? 
how long has the issue persisted?
what product types are affected? 
CUSTOMER IMPACT: 
IMPACTED ACCOUNTS / POLICIES (as on date): 
RELATED INCIDENTS: 
STEPS TO RECREATE (optional):
WORKAROUND STEPS (optional):
Defect opened on behalf of: Travis Mathias kindly contact for examples and/or questions</t>
  </si>
  <si>
    <t>ODS:  ODS not Populating Client Numbers for Lienholders</t>
  </si>
  <si>
    <t>ODS is not populating client numbers for organizations such as lienholders.  This is a problem, because it means we can't track certain details about them, like addresses.
Here's an example!
SELECT CAST (Agmt_Plcy.Src_Agmt_Id_Txt AS NUMBER (19)) AS Src_Sys_Plcy_Num,
       NVL (Org.Clnt_Id, -1) AS Src_Sys_Clnt_Id,
       Agmt_Plcy.Modl_Eff_Dttm AS Eff_Dttm,
       Agmt_Plcy.Trn_Strt_Dttm AS Trans_Tmsp,
       Agmt_Plcy.Luw_Dttm AS Src_Trans_Tmsp,
       Prty_Ast.Prty_Ast_Typ_Cd,
       Org.Org_Nm
  FROM Ods_Base.Agmt Agmt_Plcy
       INNER JOIN Ods_Base.Agmt_Ast Agmt_Ast
          ON (Agmt_Ast.Agmt_Id = Agmt_Plcy.Agmt_Id) AND
             (Agmt_Ast.Agmt_Trn_Strt_Dttm = Agmt_Plcy.Trn_Strt_Dttm) AND
             (Agmt_Plcy.Modl_Eff_Dttm &gt;= Agmt_Ast.Agmt_Ast_Strt_Dttm) AND
             (Agmt_Plcy.Trn_Strt_Dttm &gt;= Agmt_Ast.Trn_Strt_Dttm)
       INNER JOIN Ods_Base.Prty_Ast Prty_Ast
          ON (Agmt_Ast.Ast_Id = Prty_Ast.Ast_Id) AND
             (Agmt_Ast.Ast_Trn_Strt_Dttm = Prty_Ast.Ast_Trn_Strt_Dttm) AND
             (Prty_Ast.Prty_Ast_Typ_Cd = 'LIEN') AND
             (Agmt_Plcy.Modl_Eff_Dttm &gt;= Prty_Ast.Prty_Ast_Strt_Dttm) AND
             (Agmt_Plcy.Trn_Strt_Dttm &gt;= Prty_Ast.Trn_Strt_Dttm)
       INNER JOIN Ods_Base.Org Org
          ON (Prty_Ast.Prty_Id = Org.Org_Id) AND
             (Prty_Ast.Prty_Trn_Strt_Dttm = Org.Trn_Strt_Dttm)
 WHERE UPPER (TRIM (Agmt_Plcy.Agmt_Typ_Cd)) IN ('POLICY') AND
       (UPPER (Agmt_Plcy.Lob_Typ_Cd) IN ('A')) AND
       Agmt_Plcy.Src_Agmt_Id_Txt = '513381929'</t>
  </si>
  <si>
    <t>Invalid Quote Created for Umbrella</t>
  </si>
  <si>
    <t>DESCRIPTION OF ISSUE: 
The list for sorting is empty and causes a null pointer exception. In Class PUPCHargeabilityWaivabilityHelper when it filters out the infractions and there are none that match the criteria then it tries to sortby causing a Null Pointer Exception.
PUPChargeabilityWaivabilityHelper
lang.NullPointerException at gw.lang.enhancements.OrderedList$1.compare(OrderedList.java:159) at java.util.TimSort.countRunAndMakeAscending(TimSort.java:355) at java.util.TimSort.sort(TimSort.java:220) at java.util.Arrays.sort(Arrays.java:1512) at java.util.ArrayList.sort(ArrayList.java:1462) at java.util.Collections.sort(Collections.java:175) at gw.lang.enhancements.OrderedList.maybeSort(OrderedList.java:147) at gw.lang.enhancements.OrderedList.size(OrderedList.java:113) at gw.lang.enhancements.CoreIterableEnhancement.isHasElements(CoreIterableEnhancement.gsx:256) at com.farmers.chargeability.pa.waivability.PUPChargeabilityWaivabilityHelper.updateupdateChargeabilityWaivabilityForMVRRInfractions(PUPChargeabilityWaivabilityHelper.gs:16) at gw.lob.pup.PUPLineMethods_PUE.updatePriorLoss(PUPLineMethods_PUE.gs:266) at gw.job.QuoteProcess$block_31_.invoke(QuoteProcess.gs:416)
DEFECT DETERMINATION: 
How should the system be working?  
Should not throw invalid quote error 
What documentation, if available, supports how the system should be working?  
How is the system currently working? 
How long has the issue persisted?
 PH03_R01 
What product types are affected? 
Umbrella
CUSTOMER IMPACT: 
IMPACTED ACCOUNTS / POLICIES (as on date): 
Account# 4099910109
Submission# 900780313
RELATED INCIDENTS: 
INC13480915
STEPS TO RECREATE (optional):
WORKAROUND STEPS (optional):</t>
  </si>
  <si>
    <t>Umbrella Activity for Overridden Loss on Auto is firing incorrectly</t>
  </si>
  <si>
    <t>DESCRIPTION OF ISSUE: 
Accident override appears to be made on the auto policy within PC when it converts which causes a policy change review on the umbrella policy within PC that appears unnecessary.  The change could cause premium changes that should not happen as well as incorrect ratings.  
DEFECT DETERMINATION: 
How should the system be working?  
Any time a chargeable incident (Prior Loss/Violation/Farmers Claim) is  overridden to Non-chargeable on Underlying Auto Policy no Automatic change is required on Umbrella Policy as part of this underlying change but create an U/W activity ACTIVITY.232.
Umbrella underwriter is expected to review the override made to the accidents and citations on the Underlying auto policy and take appropriate action on Umbrella Policy.  It could be overriding the same accident/ citation on the umbrella (or) cancel the umbrella policy if the umbrella policy is not eligible due to overriding of activity and it is within the discovery period.
The intention is that it should only fire if an auto loss is manually overridden by a user (not by it falling off due to renewal aging).
What documentation, if available, supports how the system should be working?  
       FSD.COM.404.BR.048a
How is the system currently working? 
How long has the issue persisted?
What product types are affected? 
Umbrella
CUSTOMER IMPACT: 
IMPACTED ACCOUNTS / POLICIES (as on date): 
761339638 no manual override present on auto
760399281 no manual override present on auto
764293368 loss from 08/02/16 not chargeable on auto as it has been 3 years, chargeable on umbrella as it was written before the three years expired.
768011035 no manual override present on auto
769709300 no prior losses on umbrella, no auto policy on account at all
762695002 no prior losses on umbrella, no auto policy on account at all
765494324 prior loss but it has not been more than 3 years
RELATED INCIDENTS: 
STEPS TO RECREATE (optional):
WORKAROUND STEPS (optional):
Defect opened on behalf of Jennifer Blackmon and Todd Herington.  Please refer questions on this issue to them.</t>
  </si>
  <si>
    <t>Umbrella VIP showing 0 properties for "in excess of 1" when it should show 2</t>
  </si>
  <si>
    <t>SUMMARY: 
Umbrella VIP showing 0 properties for "in excess of 1" when it should show 2
DESCRIPTION OF ISSUE: 
Umbrella quote has 3 properties so on the VIP the section that says residences in excess of 1 should show as 2 however it shows as 0. See attached screenshots. 
DEFECT DETERMINATION: 
How should the system be working? 
The section in VIP that says residences in excess of 1 should show as 2 
What documentation, if available, supports how the system should be working?  
n/a
How is the system currently working? 
The section in VIP that says residences in excess of 1 shows as 0
How long has the issue persisted?
Newly discovered
What product types are affected? 
Umbrella
CUSTOMER IMPACT: 
Agent gets confused due to mismatch in data in VIP policy
IMPACTED ACCOUNTS / POLICIES (as on date): 
Account#1547596275 Submission#155545931 
RELATED INCIDENTS: 
INC20790687
STEPS TO RECREATE (optional):
See screenshots
WORKAROUND STEPS (optional):
None</t>
  </si>
  <si>
    <t>CSSEPolicy Batch failed with - " java.lang.NullPointerException"</t>
  </si>
  <si>
    <t>SUMMARY: 
 CSSEPolicy Batch failed with - " java.lang.NullPointerException"
DESCRIPTION OF ISSUE: 
 CSSEPolicy batch failed for one of the record with the with below error :
"ERROR [CSSEPolicy-89374] Api UID=automateddaemon, CRID=596826661, PAN=4734455973, PCN=764153119, FFQID=, RQID=596826661, SNAME=com.farmers.integ.framework.job.automatejob.policychange.common.AutomatedCSSEPolicyChangeJob, MethodName = ,SRC=GWPC,TMSTMP=2019-05-05, MSG=AutomatedJob _  Error creating job AutomatedUpdatedBillingOption for policy: 764153119 with effective date: 2019_05_05, EMSG=, AOR=880214, STRACE=java.lang.NullPointerException"
DEFECT DETERMINATION: 
How should the system be working?  
System should handle the NullPointerException and should not throw this Exception.
How is the system currently working? 
 System is throwing Null Pointer Exception.
How long has the issue persisted?
 First occurrence from 05/05/2019.
What product types are affected? 
Personal Umbrella
IMPACTED ACCOUNTS / POLICIES (as on date): 
Account Number=4734455973
Policy Number=764153119
RELATED INCIDENTS: 
 NA
Splunk Log:
pcprod04               2019-05-06 21:44:29,929 ERROR [CSSEPolicy-89730] Api UID=automateddaemon, CRID=352707905, PAN=4734455973, PCN=764153119, FFQID=, RQID=352707905, SNAME=com.farmers.integ.framework.job.automatejob.policychange.common.AutomatedCSSEPolicyChangeJob, MethodName = ,SRC=GWPC,TMSTMP=2019-05-06, MSG=AutomatedJob _  Error creating job AutomatedUpdatedBillingOption for policy: 764153119 with effective date: 2019_05_06, EMSG=, AOR=880214, STRACE=java.lang.NullPointerException
                at gw.api.validation.EntityValidationException.getIssueMessage(EntityValidationException.java:150)
                at gw.api.validation.EntityValidationException.getMessage(EntityValidationException.java:138)
                at com.farmers.integ.framework.logging.LoggerUtil.createJobLogEntry(LoggerUtil.gs:572)
                at gw.acc.luw.LUWCoordinator.invokeAndHandleExceptions(LUWCoordinator.gs:182)
                at gw.acc.luw.LUWCoordinator.issueJob(LUWCoordinator.gs:122)
                at gw.acc.luw.job.LUWPolicyChangeProcess$block_8_.invoke(LUWPolicyChangeProcess.gs:132)
                at gw.api.profiler.GWProfilerTagCoreEnhancement.execute(GWProfilerTagCoreEnhancement.gsx:14)
                at gw.acc.luw.job.LUWPolicyChangeProcess.issueJob(LUWPolicyChangeProcess.gs:131)
                at com.farmers.integ.framework.job.automatejob.AutomatedJob.bindJob(AutomatedJob.gs:252)
                at com.farmers.integ.framework.job.automatejob.AutomatedJob.bind(AutomatedJob.gs:238)
                at com.farmers.integ.framework.job.automatejob.AutomatedJob$block_4_.invoke(AutomatedJob.gs:129)</t>
  </si>
  <si>
    <t>Unable to quote umbrella policy - NullPointerException</t>
  </si>
  <si>
    <t>DESCRIPTION OF ISSUE: 
Account #4720811893 
Sub # 399577628 
Unable to quote umbrella policy. Getting NullPointerException
DEFECT DETERMINATION: 
How should the system be working?  
User should be able to quote.
What documentation, if available, supports how the system should be working?  
Point to the documentation supporting the requirement (this may not be applicable for application fatal errors)
How is the system currently working? 
Getting NullPointerException while trying to quote umbrella policy
What product types are affected? 
Umbrella
IMPACTED ACCOUNTS / POLICIES (as on date): 
Account #4720811893 
Sub # 399577628 
Account # 1550978822
Sub # 358319236
Account # 1563036146
Sub # 749228705
RELATED INCIDENTS: 
INC20676090, INC20678357, INC20687232,INC20753921, INC20711431</t>
  </si>
  <si>
    <t>'Manually entered underlying policies/exposures' activities firing to incorrect queue</t>
  </si>
  <si>
    <t>DESCRIPTION OF ISSUE: Back office activities with a subject of _x001C_Manually entered underlying policies/exposures_x001D_ are being routed to an incorrect queue. This is sending SRM SRs to the incorrect queue. 
DEFECT DETERMINATION: 
How should the system be working?  SRs should be routed to GW Umbrella Group
What documentation, if available, supports how the system should be working?  
How is the system currently working? SRs are routed to GW UW referral group
How long has the issue persisted?
What product types are affected? Umbrella
CUSTOMER IMPACT: 
None
IMPACTED ACCOUNTS / POLICIES (as on date): 
RELATED INCIDENTS: 023725439, 023759947, 023691077, 023716298, 023712490.
STEPS TO RECREATE (optional):
WORKAROUND STEPS (optional):
Opened on behalf of Dan Whitehead.</t>
  </si>
  <si>
    <t>Signature counts mismatch in policy docs Vs count shown on the DocuSign CoC for FL eSigned policies</t>
  </si>
  <si>
    <t>DESCRIPTION OF ISSUE: 
For FL eSigned policies, Signature counts are not matching on the DocuSign CoC with the total signatures on the documents in the envelope. This is a compliance impact for business audits as well.
DEFECT DETERMINATION: 
How should the system be working?  
The signatures count on the CoC should match with the total signatures on the documents in the envelope.
What documentation, if available, supports how the system should be working?  
None
How is the system currently working? 
The number of signatures on CoC is not matching the number of actual signatures signed by the customer on the documents in the envelope. The count on the CoC is one extra then the actual signatures on the document.
How long has the issue persisted?
This issue was observed after Phase 3 Rollout 1
What product types are affected? 
Specify impacted Production types, if applicable.
CUSTOMER IMPACT: 
Currently this seems to be a compliance impact for audits. Detailed root cause analysis will give the exact impact.
IMPACTED ACCOUNTS / POLICIES (as on date): 
Policy Number
Envelope Id
Signature     count on CoC
Actual documents signature count
510259301
cf30f8a0-073e-49e7-aa39-e3efedb47e02
6
Five documents in the envelope and total signatures     are 5 but Coc shows count as 6
511202394
0821f5bd-9f1a-4d05-8bd8-9b34f8f0d2e6
5
Four documents in the envelope and total signatures     are 4 but Coc shows count as 5
512434985
cc4747c0-79b4-4671-a479-8b00a3882f51
5
Four documents in the envelope and total signatures     are 4 but Coc shows count as 5
RELATED INCIDENTS: 
Not Applicable
STEPS TO RECREATE (optional):
Not Applicable
WORKAROUND STEPS (optional):
Non</t>
  </si>
  <si>
    <t>When Underwriting Issue is approved in PC throwing Underwriting issue rejected in Express</t>
  </si>
  <si>
    <t>SUMMARY: - RA61: When Underwriting Issue is approved in PC throwing Underwriting issue rejected in express
DESCRIPTION OF ISSUE:
When underwriter issue is approved in pc throwing underwriter issue rejected in express
Steps to Recreate:
1. Locate a converted auto policy.
2. Approve the issue in PC.
3. Rate the transaction.
DETERMINATION:
How should the system be working? When underwriter issue is approved in pc it should not throw underwriter issue rejected  in express and should allow to submit the transaction in express.
How is the system currently working? When underwriter issue is approved in pc throwing underwriter issue rejected in express.
How long has the issue persisted?  This is an existing issue in Production.
What product types are affected?  Auto.
CUSTOMER IMPACT: NA.
Impacted State:  OK.
Confirmed as Existing Issue by SME:  YES.
SME:  Seyed Irfan
Examples/screen shots from Production:  NA.</t>
  </si>
  <si>
    <t>na</t>
  </si>
  <si>
    <t>Umbrella submission is pulling the home farm liability amount- - Limits of insurance values as annual income for each location exposure instead of annual income.</t>
  </si>
  <si>
    <t>SUMMARY: 
Umbrella submission is pulling the home farm liability amount- - Limits of insurance values as annual income for each location exposure instead of annual income.
DESCRIPTION OF ISSUE: 
Under the location exposures for umbrella Submission the gross income for each location exposure is pulling the underlying home policy farm liability - Limits of insurance values instead of annual income of farm liability value.
DEFECT DETERMINATION: 
How should the system be working?  
System should have pull the annual income of farm liability.
What documentation, if available, supports how the system should be working?  
NA
How is the system currently working? 
System is pulling farm liability - Limits of insurance values
How long has the issue persisted?
N/A
What product types are affected? 
Umbrella
CUSTOMER IMPACT: 
The gross income for each location exposure value will be incorrect.
IMPACTED ACCOUNTS / POLICIES (as on date): 
Account# 4720367416
Submission# 219991658
RELATED INCIDENTS: 
INC13250456
STEPS TO RECREATE (optional):
N/A
WORKAROUND STEPS (optional):
ServiceOps can be able to change the gross annual income value manually</t>
  </si>
  <si>
    <t>Smart Plan Renters doesn_x0019_t use Auto losses i.e. UW tier is not applicable for Smart Plan renters/condo policies. Only SPHO uses Auto losses to derive the UW tier.</t>
  </si>
  <si>
    <t>DESCRIPTION OF ISSUE: 
Smart Plan Renters doesn't use Auto losses i.e. UW tier is not applicable for Smart Plan renters/condo policies. Only SPHO uses Auto losses to derive the UW tier.
DEFECT DETERMINATION: 
How should the system be working?  
Auto losses should not be pulled for SPR/SPC policies. The Auto experience tab should not display in PC. 
What documentation, if available, supports how the system should be working? 
How is the system currently working? 
Smart Plan Renters doesnt use Auto losses i.e. UW tier is not applicable for Smart Plan renters/condo policies. Only SPHO uses Auto losses to derive the UW tier.
How long has the issue persisted?
What product types are affected? 
SPR, SPC
CUSTOMER IMPACT: 
IMPACTED ACCOUNTS / POLICIES (as on date): 
761868261
RELATED INCIDENTS: 
STEPS TO RECREATE):
WORKAROUND STEPS (optional):
Opened on behalf of Joe Harwood</t>
  </si>
  <si>
    <t>Renters</t>
  </si>
  <si>
    <t>Unable to update/Save the preferences</t>
  </si>
  <si>
    <t>DESCRIPTION OF ISSUE: 
When the agent is trying to modify the preferences and trying to update.But on Logout or navigating to other screen , preferences are not able to update/Save.
DEFECT DETERMINATION: 
How should the system be working?  
Agent should be able to update the preferences
What documentation, if available, supports how the system should be working?  
NA
How is the system currently working? 
Unable to update the modified preferences.
How long has the issue persisted?
From phase 1
What product types are affected? 
NA
CUSTOMER IMPACT: 
Unable to update the modified preferences
IMPACTED ACCOUNTS / POLICIES (as on date): 
Please find below the list of accounts/policies impacted:
NA
RELATED INCIDENTS: 
INC12980520
STEPS TO RECREATE (optional):
Modify the preferences and navigate to other screen or try to log out.
WORKAROUND STEPS (optional):
 Not Applicable</t>
  </si>
  <si>
    <t>Automated Renewal Work flow got Failed due to java.lang.ClassCastException: entity.TimeoutWF cannot be cast to entity.RenewalTimeoutWF</t>
  </si>
  <si>
    <t>Summary :
Automated Renewal Work flow got Failed due to java.lang.ClassCastException: entity.TimeoutWF cannot be cast to entity.RenewalTimeoutWF
Description of issue:
Automated Renewals got stuck in Renewing status and is not bound due to the follwing error.
Caused by: java.lang.ClassCastException: entity.TimeoutWF cannot be cast to entity.RenewalTimeoutWF
at gw.job.RenewalProcess.processRenewalStep_Ext(RenewalProcess.gs:1642)
DEFECT DETERMINATION:  
How should the system be working?  
Renewal should be Bound without any error
What documentation, if available, supports how the system should be working?  
N/A.
How is the system currently working? 
Renewal got stuck in Renewing status
How long has the issue persisted?
N/a
What product types are affected? 
Umbrella
CUSTOMER IMPACT:  
Renewal not bound within the bound period.
RELATED INCIDENTS: 
N/A
WorkAround:
withdaw the renewal that is stuck and initiate a renewal manullay, then proceed to bind.</t>
  </si>
  <si>
    <t>ODS: REFERENCES.TRLTN_COVG Doesn't Include Coverage PUP_Primary_LiabilityCov_PUE for AZ.</t>
  </si>
  <si>
    <t>REFERENCES.TRLTN_COVG does not have records for AZ PUP_Primary_LiabilityCov_PUE (CVG_TYP_CD 90600), despite the fact that this coverage is occuring in that state. Here's an example!
  SELECT CAST (Agmt_Plcy.Src_Agmt_Id_Txt AS NUMBER (19)) AS Src_Sys_Plcy_Num,
         CAST (Agmt_Plcy.Pup_Ln_Fixed_Id AS NUMBER (19)) AS Src_Sys_Soi_Id,
         NVL (Ref_Trltncvg.Lgcy_Coverage_Code, Cvge.Farmers_Cvge_Num)
            AS Cvg_Typ_Cd,
         Ref_Trltncvg.Lgcy_Coverage_Code,
         Cvge.Cvge_Trm_Nm AS Cvge_Trm_Typ_Cd,
         Cvge.Cvge_Typ_Cd,
         Agmt_Plcy.Modl_Eff_Dttm AS Eff_Dttm,
         Agmt_Plcy.Trn_Strt_Dttm AS Trans_Tmsp,
         Agmt_Cvge.Agmt_Cvge_End_Dttm AS Exp_Dttm,
         Agmt_Hh.Src_Agmt_Id_Txt AS Src_Hh_Num,
         Agmt_Plcy.Luw_Dttm AS Src_Trans_Tmsp,
         Ref_Trltncvg.Lgcy_Coverage_Code
    FROM Ods_Base.Agmt Agmt_Plcy
         INNER JOIN Ods_Base.Agmt_Rltnshp Agmt_Rltnshp
            ON Agmt_Rltnshp.Agmt_Id = Agmt_Plcy.Agmt_Id AND
               Agmt_Rltnshp.Agmt_Trn_Strt_Dttm = Agmt_Plcy.Trn_Strt_Dttm AND
               (UPPER (Agmt_Rltnshp.Agmt_Rltnshp_Cse_Typ_Cd) =
                   'POLICY TO ACCOUNT')
         INNER JOIN Ods_Base.Agmt Agmt_Hh
            ON Agmt_Rltnshp.Rltd_Agmt_Id = Agmt_Hh.Agmt_Id AND
               Agmt_Rltnshp.Rltd_Agmt_Trn_Strt_Dttm = Agmt_Hh.Trn_Strt_Dttm AND
               UPPER (Agmt_Hh.Agmt_Typ_Cd) = 'ACCOUNT'
         INNER JOIN Ods_Base.Agmt_Cvge Agmt_Cvge
            ON (Agmt_Plcy.Agmt_Id = Agmt_Cvge.Agmt_Id) AND
               (Agmt_Plcy.Trn_Strt_Dttm = Agmt_Cvge.Agmt_Trn_Strt_Dttm) AND
               (Agmt_Plcy.Modl_Eff_Dttm &gt;= Agmt_Cvge.Agmt_Cvge_Strt_Dttm) AND
               (Agmt_Plcy.Trn_Strt_Dttm &gt;= Agmt_Cvge.Trn_Strt_Dttm)
         INNER JOIN Ods_Base.Cvge Cvge ON (Cvge.Cvge_Id = Agmt_Cvge.Cvge_Id)
         LEFT JOIN References.Trltn_Covg Ref_Trltncvg
            ON (Agmt_Plcy.Base_State_Cd = Ref_Trltncvg.Trgt_State_Code) AND
               (Agmt_Plcy.Ratg_Cmpny_Desc = Ref_Trltncvg.Trgt_Rtg_Co_Cd) AND
               (NVL (Cvge.Cvge_Trm_Nm, '0') =
                   NVL (Ref_Trltncvg.Trgt_Cvg_Term, '0')) AND
               (Ref_Trltncvg.Trgt_Product_Type = 'UMBRELLA') AND
               (NVL (Cvge.Cvge_Trm_Option_Val_Shrt_Desc, '0') =
                   NVL (Ref_Trltncvg.Trgt_Cvg_Amt, '0')) AND
               ('UB' = Ref_Trltncvg.Lgcy_Product_Grp) AND
               (Cvge.Cvge_Typ_Cd = Ref_Trltncvg.Trgt_Coverage_Code) AND
               (Cvge.Farmers_Cvge_Num = Ref_Trltncvg.Lgcy_Coverage_Code)
   WHERE UPPER (TRIM (Agmt_Plcy.Agmt_Typ_Cd)) IN ('POLICY') AND
         Agmt_Plcy.Lob_Typ_Cd = 'U' AND
         Agmt_Plcy.Src_Agmt_Id_Txt = '605547825' AND
         Agmt_Plcy.Trn_Strt_Dttm = TIMESTAMP '2019-09-07 00:20:17.232000' and
         Cvge.Farmers_Cvge_Num  = '90600'</t>
  </si>
  <si>
    <t>The expiration date of an underlying policy must be after the effective date of the Umbrella policy</t>
  </si>
  <si>
    <t>DESCRIPTION OF ISSUE:
During Renewal flow, renewal transaction went to Draft due to below error:
EntityValidationException occurred for Parent Renewal Job 928920641: error:entity.ULPolicy_PUE.ExpDate/Correct the Expiration Date. The expiration date of an underlying policy must be after the effective date of the Umbrella policy.,
DEFECT DETERMINATION:
How should the system be working?
Renewal transaction should be in renewing state and the error should not be occurring.
What documentation, if available, supports how the system should be working?
NA
How is the system currently working?
Renewal transaction went to Draft instead of Renewing state.
How long has the issue persisted?
N/A
What product types are affected?
Umbrella
CUSTOMER IMPACT:
User is unable to quote it. Premium may get affected.
IMPACTED ACCOUNTS / POLICIES (as on date):
JobNumber#928920641, Policy#762322223
JobNumber#833416628,Policy#762090918
RELATED INCIDENTS:
N/A
WORKAROUND:
Select and refresh all the underlying policies and set it to renewing. 
opened on behalf of  ashish.s@cognizant.com</t>
  </si>
  <si>
    <t>DBNullConstraintException - Due to special character in address</t>
  </si>
  <si>
    <t>DESCRIPTION OF ISSUE: 
DBNullConstraintException was throwing while navigating to policyInfo screen due to special character in address
DEFECT DETERMINATION: 
How should the system be working?  
System shouldn't throw the DBNullConstraintException  
What documentation, if available, supports how the system should be working?  
NA
How is the system currently working? 
 System is throwing the exceptrion while navigating through PolicyInfo screen
What product types are affected? 
Umbrella
CUSTOMER IMPACT: 
 Yes,Not allowing the user to quote the policy
IMPACTED ACCOUNTS / POLICIES (as on date): 
Account #   4752644218           
Submission number #399748192 
RELATED INCIDENTS: 
INC20916371 &amp; INC20916475
Workaround :
Agent can create a new submission after correcting address with special character  in any of underlying express policy.</t>
  </si>
  <si>
    <t>Umbrella policies are inconsistently ordering underwriting reports</t>
  </si>
  <si>
    <t>Per FSD.AUT.105.BR.002a we should only order reports on umbrella if there is not an existing auto or home policy in express or PC or an existing auto quote in PC. This is not applying consistently within policies as some reports will show not ordered and some ordered. See the below policy listing and chart for reference:
Policy Number
Prior     Carrier
Loss     History
Instant ID
Watercraft
Driver Discovery
761249113
n 
y
n 
n  
n 
761974125
y
n
n
n
n
760939653
n
y
n
n
n
763748077
n
y
n
n
n
765887940
y
y
y
y
n
764914788
y
y
n
y
n
764071575
n
y
n
n
n
764415925
y
y
y
y
n
767106114
y
y
n
n
n
761405404
n
y
n
n
n</t>
  </si>
  <si>
    <t>Display Issue: Loss History 'Report Ordered On' information is not properly displaying when report was ordered</t>
  </si>
  <si>
    <t>This was not found in FL so this occurred when AZ went live. On the risk analysis page, on the prior loss tab, the report ordered on section is blank even though the loss section shows and the the loss report was run. Screenshot attached.
Policies impacted:
761249113   
760939653
763748077   
764071575</t>
  </si>
  <si>
    <t>Few NB transactions are not sent to DMV for which the make value is NULL in ODS</t>
  </si>
  <si>
    <t>DESCRIPTION OF ISSUE: 
Some NB transactions for are not being pushed to DMV, which is being sent to bad file where make value is Null is ODS because when 
entity-PersonalAutoLine/Vehicles/Entry/Modlel  ="Other"  then MK_NM is mapped from entity-PersonalAutoLine/Vehicles/Entry/MakeDesc_Ext. 
But this xpath is not available in the payload received from PC, so IIB is not populating MK_NM in ODS Stage table.  
DEFECT DETERMINATION: 
How should the system be working?  
PC should send the payload with the required xpath so that the make value gets correctly populated
What documentation, if available, supports how the system should be working?  
NA
How is the system currently working? 
Currently make value is coming as null for some NB transactions and the records are being pushed to bad files.
How long has the issue persisted?
NA
What product types are affected? 
NA
CUSTOMER IMPACT: 
NA
IMPACTED ACCOUNTS / POLICIES (as on date): 
513281481
514446984
517484613
RELATED INCIDENTS: 
NA
STEPS TO RECREATE (optional):
NA
WORKAROUND STEPS (optional):
NA</t>
  </si>
  <si>
    <t>HandleExpiredContingency Batch job failure</t>
  </si>
  <si>
    <t>DESCRIPTION OF ISSUE:  HandleExpiredContingency Batch job  got  failed 
Error triggered: Cannot resolve an incident record to a single policy contact role 
Detail Issue Description :  The two contingencies which expired in this scenario are Paperless Billing / Paperless Policy and  Automated Policy Change transaction
 #514591390  was triggered and went to Quoting Status due to the Error 'Cannot resolve an incident record to a single policy contact role' .ServiceOps team confirmed that user has not made any changes to their paperless preferences.
IMPACTED  POLICIES(02/22/2019):
Policy# - 763581081
Transaction# - 514591390
DEFECT DETERMINATION: 
How should the system be working?  
Error should not trigger for automated policy change and policy should be bound.
How is the system currently working? 
When Policy contact role comparing with incident record related policy contact roles returning as null .
How long has the issue persisted?
From day 1 to go live
What product types are affected? 
Umbrella policies
CUSTOMER IMPACT: 
There is no customer impact because no changes in premium and Suggested user to Draft the transaction and proceed to bind the policy.
RELATED INCIDENTS:  INC20629190
WORKAROUND STEPS (optional): Yes
Attached Gosu script for changing the transaction status from Quoting to Draft
Please find the attached documents for more details.</t>
  </si>
  <si>
    <t>UW19</t>
  </si>
  <si>
    <t>VIPDocGenService errors ( StringOutOfBound exception )</t>
  </si>
  <si>
    <t>VIPDocGenService throwing StringOutOfBound exception error.
Root cause is
The StringOutOfBound exception is thrown while fetching the area code from the agent phone number field in AccountFile_MLIInfoDV.pcf,looks like agent has entered 1 or 2 digits.
Stack trace is give below. (2 logs attached below)
Log 1 :
pcprod08 hanb001 2019-03-20 07:24:51,022 ERROR [default task-97] Integration UID=hanb001, CRID=, PAN=, PCN=, FFQID=, RQID=null-20125e27-a338-4205-ae5b-c516ab1ca980, SNAME=VIPDocGenServiceDelegate_generateVIPForms, MethodName = transform,SRC=GWPC,TMSTMP=Wed Mar 20 07:24:51 PDT 2019, MSG=java.lang.ArrayIndexOutOfBoundsException: 2, EMSG=java.lang.ArrayIndexOutOfBoundsException: 2, AOR=, STRACE=com.farmers.integ.framework.error.ServiceRequestTransformationException: java.lang.ArrayIndexOutOfBoundsException: 2 at com.farmers.integ.documentmgmt.vipdocument.multilobformgen.transformer.VIPFormGenRequestTransformer.transform(VIPFormGenRequestTransformer.gs:66) at com.farmers.integ.framework.service.wsi.AbstractWsiServiceAdapter.invokeService(AbstractWsiServiceAdapter.gs:123) at com.farmers.integ.framework.service.AbstractServiceDelegate.invokeService(AbstractServiceDelegate.gs:63) at com.farmers.integ.documentmgmt.vipdocument.servicedelegate.VIPDocGenServiceDelegate.generateVIPForms(VIPDocGenServiceDelegate.gs:49) at gw.account.AccountFileMLIUIController.generateIllustration(AccountFileMLIUIController.gs:530) at gw.account.AccountFileMLIUIController.generateVIPForm(AccountFileMLIUIController.gs:605) at pcfc.expressions.MLI_Illustration_ExtScreenExpressions$MLI_Illustration_ExtScreenExpressionsImpl.action_14(MLI_Illustration_ExtScreenExpressions.gs:27) at sun.reflect.GeneratedMethodAccessor10236.invoke(Unknown Source) at sun.reflect.DelegatingMethodAccessorImpl.invoke(DelegatingMethodAccessorImpl.java:43) at java.lang.reflect.Method.invoke(Method.java:498) at gw.internal.gosu.parser.GosuMethodInfo$GosuMethodCallHandler.handleCall(GosuMethodInfo.java:300) at com.guidewire.pl.web.config.expression.GosuMethodHandle.invoke(GosuMethodHandle.java:72) at com.guidewire.pl.web.action.GosuActionListener.onAction(GosuActionListener.java:50) at com.guidewire.pl.web.action.GosuActionListener.action(GosuActionListener.java:81) at com.guidewire.pl.web.action.ActionWidget.widgetEvent_internal(ActionWidget.java:100) at com.guidewire.pl.web.widget.Widget.widgetEvent(Widget.java:168) at com.guidewire.pl.web.controller.lifecycle.ExecuteEventsStep.execute(ExecuteEventsStep.java:44) at com.guidewire.pl.web.controller.lifecycle.LifecycleRequestHandler.runLifecycleSteps(LifecycleRequestHandler.java:233) at com.guidewire.pl.web.controller.lifecycle.LifecycleRequestHandler.handleRequest(LifecycleRequestHandler.java:205) at com.guidewire.pl.web.controller.WebControllerImpl$2.run(WebControllerImpl.java:207)
Log 2:
pcprod01     usw9att5 2019-03-19 07:04:53,618 ERROR [default task-30] Integration UID=usw9att5, CRID=, PAN=, PCN=, FFQID=, RQID=null-cbec58c6-28d4-48ff-b595-38965fcd02bd, SNAME=VIPDocGenServiceDelegate_generateVIPForms, MethodName = transform,SRC=GWPC,TMSTMP=Tue Mar 19 07:04:53 PDT 2019, MSG=java.lang.StringIndexOutOfBoundsException: String index out of range: 3, EMSG=java.lang.StringIndexOutOfBoundsException: String index out of range: 3, AOR=, STRACE=com.farmers.integ.framework.error.ServiceRequestTransformationException: java.lang.StringIndexOutOfBoundsException: String index out of range: 3
at com.farmers.integ.documentmgmt.vipdocument.multilobformgen.transformer.VIPFormGenRequestTransformer.transform(VIPFormGenRequestTransformer.gs:66)
at com.farmers.integ.framework.service.wsi.AbstractWsiServiceAdapter.invokeService(AbstractWsiServiceAdapter.gs:123)
at com.farmers.integ.framework.service.AbstractServiceDelegate.invokeService(AbstractServiceDelegate.gs:63)
at com.farmers.integ.documentmgmt.vipdocument.servicedelegate.VIPDocGenServiceDelegate.generateVIPForms(VIPDocGenServiceDelegate.gs:49)
at gw.account.AccountFileMLIUIController.generateIllustration(AccountFileMLIUIController.gs:530)
at gw.account.AccountFileMLIUIController.generateVIPForm(AccountFileMLIUIController.gs:605)
at pcfc.expressions.MLI_Illustration_ExtScreenExpressions$MLI_Illustration_ExtScreenExpressionsImpl.action_14(MLI_Illustration_ExtScreenExpressions.gs:27)
at sun.reflect.GeneratedMethodAccessor12056.invoke(Unknown Source)
at sun.reflect.DelegatingMethodAccessorImpl.invoke(DelegatingMethodAccessorImpl.java:43)
at java.lang.reflect.Method.invoke(Method.java:498)
at gw.internal.gosu.parser.GosuMethodInfo$GosuMethodCallHandler.handleCall(GosuMethodInfo.java:300)
at com.guidewire.pl.web.config.expression.GosuMethodHandle.invoke(GosuMethodHandle.java:72)
at com.guidewire.pl.web.action.GosuActionListener.onAction(GosuActionListener.java:50)
at com.guidewire.pl.web.action.GosuActionListener.action(GosuActionListener.java:81)
at com.guidewire.pl.web.action.ActionWidget.widgetEvent_internal(ActionWidget.java:100)
at com.guidewire.pl.web.widget.Widget.widgetEvent(Widget.java:168)
at com.guidewire.pl.web.controller.lifecycle.ExecuteEventsStep.execute(ExecuteEventsStep.java:44)
at com.guidewire.pl.web.controller.lifecycle.LifecycleRequestHandler.runLifecycleSteps(LifecycleRequestHandler.java:233)
at com.guidewire.pl.web.controller.lifecycle.LifecycleRequestHandler.handleRequest(LifecycleRequestHandler.java:205)
at com.guidewire.pl.web.controller.WebControllerImpl$2.run(WebControllerImpl.java:207)
at com.guidewire.pl.web.internaltools.profiler.WebProfiler.profilingBlock(WebProfiler.java:211)
at com.guidewire.pl.web.controller.WebControllerImpl.processWithProfilingHouseKeeping(WebControllerImpl.java:203)
at com.guidewire.pl.web.controller.WebControllerImpl.handleRequest(WebControllerImpl.java:175)"</t>
  </si>
  <si>
    <t>Message sequence mismatch  in IIB for  small payload</t>
  </si>
  <si>
    <t>We are getting below Splunk Errors while sending small  payload.
PC is sending Message sequence Number as '0' instead of '1' and Message_Flag as '8' instead of '16'. 
SPlunk Error:
======================
04-10-2019 12:01:06,609 ERROR [com.farmers.fig.nrt.messageflow.PPSmall] LTYP=ERROR, TransactionLoggerName=EVENTSTR_NRT, MSG=The message caught with an exception Caught exception and rethrowing_com.farmers.fig.nrt.messageflow.PPSmall.PriorPendingCheck_Caught exception and rethrowing_com.farmers.fig.nrt.messageflow.PPSmall.PolicyDiff_Unhandled exception in plugin method_evaluate_PolicyDiff_&lt;com.ibm.broker.plugin.MbRecoverableException class:com.farmers.fig.nrt.EventStoreNRTPolicyDiff method:The message failed while appending the topic to MQRFH2 header so publish failed source:PolicyDiff key:Unable to resolve message: Source: An Exception occured while calling Diff Utility: nullKey: message: Unable to resolve message: Source: PolicyDiffKey: Unable to resolve message: Source: An Exception occured while calling Diff Utility: nullKey: &gt;_Unhandled exception in plugin method_com.ibm.broker.plugin.MbRecoverableException_com.farmers.fig.nrt.EventStoreNRTPolicyDiff_The message failed while appending the topic to MQRFH2 header so publish failed_EventStoreNRTPolicyDiff.java_78__PolicyDiff_Unable to resolve message: Source: An Exception occured while calling Diff Utility: nullKey: _, APPID=IIB, ProcessFlow=com.farmers.fig.nrt.messageflow.PPSmall, CRID=pc:4453786, TrasactionTimeStamp=2019-04-10 12:01:03.227, SystemDate=2019-04-10 12:01:06.609, TransactionType=Small, LOB=PersonalAuto, PAN=4796154787, PCN=517345900, JobNumber=728673739, ST=NA, ET=NA, TT=NA, ProcessStatus=eventStoreProcessDiffError
impacted policies:
=================
517345900  ,511782331</t>
  </si>
  <si>
    <t>BUS 3 - Downstream</t>
  </si>
  <si>
    <t>MVR License status unavailable (Submission and Renewal impacting)</t>
  </si>
  <si>
    <t>DESCRIPTION OF ISSUE:  Defect 769104 closed, issue present after close date
Account #  4798536449
Submission # 979132781 
Issue: when validated quote the license status is coming back as "unavailable"
DEFECT DETERMINATION: 
How should the system be working?  
        As per the current requirement - SC.AUT.030.VBR.25.002
        If MVR License status derived as 'UK'(unavailable)) then execute below conditions :
        1. Source File for the MVR Report is stored as "DatabaseFile" and In the GWPC code the same souce file parameter is mapped as "Databse File".
        2.The space between "databse and file" while comparison is causing the condition to fail and hence the license status is wrongly mapped as "Unavailable".
        3. Here the extra space should not have caused the issue, the system should have mapped the status to "Valid".
What documentation, if available, supports how the system should be working?  
SC.AUT.030.VBR.25.002
How is the system currently working? 
Here, License Stauts is mapped as "unavailable" though the license status is valid.
What product types are affected? 
Personal Auto
IMPACTED ACCOUNTS / POLICIES (as on date): 
Account: 4765972537,4742691428 and 4752316523
Poilyc# - 518042562
Submission #:  846702230 and 309847964
RELATED INCIDENTS: 
INC20740689,INC20681207
WORKAROUND STEPS (optional):
'unavailable' also is a valid status and it doesn't make any difference in the rate and hence can go head and bind the policy.</t>
  </si>
  <si>
    <t>Production</t>
  </si>
  <si>
    <t>Docusign Good Student Documentation does not match up to PC contingencies</t>
  </si>
  <si>
    <t>SUMMARY: Docusign Good Student Documentation does not match up to PC contingencies 
DESCRIPTION OF ISSUE: 
Docusign links for documentation do not indicate which driver the documentation are for so they do not match the contingencies in PC resulting in rejected contingencies 
DEFECT DETERMINATION: 
How should the system be working?  
 Good Student Documentation (in  PC contingencies) should return what user uploaded in DocuSign
What documentation, if available, supports how the system should be working?  
NA
How is the system currently working? 
Good Student Documentation ( PC contingencies ) as of now it is returning same document for all the  PC contingencies. 
how long has the issue persisted?
From Phase 2 but not sure about phase 1
what product types are affected? 
Auto
CUSTOMER IMPACT: 
Rejected contingencies lost discount or agent has to provide paper documentation to be scanned in 
IMPACTED ACCOUNTS / POLICIES (as on date):  518568142
RELATED INCIDENTS: 
STEPS TO RECREATE (optional):
WORKAROUND STEPS (optional):</t>
  </si>
  <si>
    <t>System did not generate contingency for Affinity discount.</t>
  </si>
  <si>
    <t>DESCRIPTION OF ISSUE: 
System applied Group discount to the policy but the affinity contingency discount was not set, when it should be applied as per requirement
Occupation selected for PNI - Educator
Occupation status - null
DEFECT DETERMINATION: 
How should the system be working?  
System should create contingency when the discount is applied
What documentation, if available, supports how the system should be working?  
FSD.COM.408
How is the system currently working? 
System did not generate contingency for Affinity discount.
How long has the issue persisted?
recently identified
What product types are affected? 
Auto,Home
CUSTOMER IMPACT:  
n/A
IMPACTED ACCOUNTS / POLICIES (as on date): 
Policy - 513858221
Policy - 516135103
RELATED INCIDENTS: 
INC13375767,INC13374418
STEPS TO RECREATE (optional):
NA
WORKAROUND STEPS (optional):
NA</t>
  </si>
  <si>
    <t>Billing failed in Re-Cancellation since  IIB has sent the Transaction type as _x001C_CN_x0019_ instead _x0018_AC '</t>
  </si>
  <si>
    <t>DESCRIPTION OF ISSUE: 
Billing failed in Re-Cancellation, since IIB has sent the Transaction type as _x001C_CN_x0019_ instead _x0018_AC _x0013_ Adjustment to cancellation _x0018_.
DEFECT DETERMINATION: 
How should the system be working?  
IIB should send the transaction type as AC
How is the system currently working? 
 IIB has sent the Transaction type as _x001C_CN_x0019_
What product types are affected? 
Personal Auto
CUSTOMER IMPACT: 
Yes
IMPACTED ACCOUNTS / POLICIES (as on date): 
Policy # 514675585
Policy # 510478430
WORKAROUND STEPS (optional):
Explain the workaround, if applicable.</t>
  </si>
  <si>
    <t>sundaramoorthi_balasubramaniyan</t>
  </si>
  <si>
    <t>Exception occurred while processing contingencies for Policy # 519256101. Comprehensive and Collision coverages cannot be added due to failure to complete photo inspection. Vehicle must have inspection completed to re-add physical damage coverages.</t>
  </si>
  <si>
    <t>SUMMARY:
Exception occurred while processing contingencies for Policy # 519256101. Vehicle 2015 ACURA TLX 4D 2WD TECHNOLOGY PACKAGE: Comprehensive and Collision coverages cannot be added due to failure to complete photo inspection. Vehicle must have inspection completed to re-add physical damage coverages.
DESCRIPTION OF ISSUE:
During automated HandleExpiryContingency Policy Change transaction System is setting the Physical Damage Removed Indicator to 'true' though there was no Photo Inspection contingency present on this Policy, Hence System blocking the transaction and requesting to drop off collision/comprehensive coverage to quote/bind and more over the Photo/Carco Inspection functionality was removed from 3/15 and this issue should not occur after 3/15.
DEFECT DETERMINATION:
How should the system be working?
The system should not set the Physical Damage Removed Indicator to 'true' on this particular policy change transaction as there no expired/not satisfied photo inspection contingency on this particular policy.
What documentation, if available, supports how the system should be working?
Please find below the screenshots which describe the issue.
[cid:image005.jpg@01D53721.CA094030]
How is the system currently working?
System setting the Physical Damage Removed Indicator to 'true' on this particular policy change transaction which is prompting the system to remove comprehensive/collision coverage to quote/bind this transaction
How long has the issue persisted?
After Phase 2 rollout
What product types are affected?
Auto
CUSTOMER IMPACT:
IMPACTED ACCOUNTS / POLICIES (as on date):
Please find below the list of accounts/policies:
Account# - 4739465810, Policy# - 519256101
RELATED INCIDENTS:
None
STEPS TO RECREATE (optional):
Not Applicable
WORKAROUND STEPS (optional):
Requested Service Op's to manually update the above highlighted field (Physical damage Coverage Removed to false) and proceed to Quote/Bind.</t>
  </si>
  <si>
    <t>PC Recon File has incorrect transaction type effecting reporting for CR150 and PC to ODS recon reports</t>
  </si>
  <si>
    <t>The transaction type is not being correctly tagged in the PC recon file since CR 39 changes were only in scope for the PC large payload, and were not considered for PC recon. It's effecting profper reporting for CR150 and PC to ODS recon reports. 
CR39 changes were supposed to be applied to PC recon file as well. Please see email attachment for additional details. 
Additional Defects references: 760981 &amp; 768308.</t>
  </si>
  <si>
    <t>DDRF - Downstream DRIF</t>
  </si>
  <si>
    <t>Discard Unsaved Change error is occurring during Side-by-Side Version on Policy Change</t>
  </si>
  <si>
    <t>SUMMARY: 
Discard Unsaved Change error is occurring during Side-by-Side Version on Policy Change
DESCRIPTION OF ISSUE: 
For Auto, Discard Unsaved Change error is occurring during Side-by-Side Version on Policy Change
DEFECT DETERMINATION: 
How should the system be working?  
Discard Unsaved Change error should NOT occur during Side-by-Side Version on Policy Change
How is the system currently working? 
Discard Unsaved Change error is occurring during Side-by-Side Version on Policy Change
How long has the issue persisted?
Since Emergency Deployment_04_May_2019
IMPACTED ACCOUNTS / POLICIES (as on date): 
Account# 4736496856
Policy # 514944615
RELATED INCIDENTS: 
N/A
STEPS TO RECREATE (optional):
1. Take one Renewal policy in Bound status
2. Initiate Policy Change effective from Submission date
3. Click on Quote
4. Add Side-by-Side Version 
5. Verify Discard Unsaved Change error</t>
  </si>
  <si>
    <t>An error occurred during side-by-side version when there are 2 policy changes are in draft status.</t>
  </si>
  <si>
    <t>SUMMARY: 
An error occurred during side-by-side version when there are 2 policy changes are in draft status.
DESCRIPTION OF ISSUE: 
For Auto, An error occurred during side-by-side version when there are 2 policy changes are in draft status
DEFECT DETERMINATION: 
How should the system be working?  
User should not get any error during Side-by-Side version
How is the system currently working? 
An error occurred during side-by-side version when there are 2 policy changes are in draft status.
How long has the issue persisted?
Since Emergency Deployment_04_May_2019
IMPACTED ACCOUNTS / POLICIES (as on date): 
Account# 4750536279
Policy# - 515103033
Policy Change# 856315820
RELATED INCIDENTS: 
N/A
STEPS TO RECREATE (optional):
1. Take one policy in Renewing status 
2. Initiate Policy Change
3. Select Term Type as Other
4. Change the Expiration Date
5. Add Side-by-Side Version
6. Verify the error message</t>
  </si>
  <si>
    <t>information displayed for UW tier components on the quote/additional Info screen represents a blank field for transfer code and the display for Years at Current Residence does not match manual calculation.</t>
  </si>
  <si>
    <t>Issue:  information displayed for UW tier components on the quote/additional Info screen represents a blank field for transfer code and the display for Years at Current Residence does not match manual calculation. We are unable to return a manually calculated UW Tier using the information displayed in GWPC. Need to determine if this a display issue only, or if there may be rate impact. Issue appears to be isolated to the state of PA. 
Screenshot for policy #517751732
See below policy examples: 
Policy Number
Transfer Code
YRS at Current Residence
510355995
Blank
57168
510669280
Blank
207360
511281628
Blank
1152
512402075
Blank
432
512447595
Blank
13680
512717234
Blank
12096
512904841
Blank
29664
513064741
Blank
2820096
513204572
Blank
288
513402715
Blank
-398458880
513693255
Blank
15840
515292232
Blank
13824
515639734
Blank
684288
516947433
Blank
13392
517090824
Blank
850176
517423146
Blank
8784
517751732
Blank
1304494080
518180354
Blank
30384
518539264
Blank
20736
518970647
Blank
5184
518987103
Blank
2592
519047238
Blank
2016
519180947
Blank
4896
519895442
Blank
41803776
519964331
Blank
248832
Please let me know if you have any additional questions. 
_x000B__x000B__x000B__x000B__x000B_Sincere Thanks, 
Courtney O'Connor, JD, AINS
Sr. Compliance Specialist
Farmers Group Inc. 
Office: 503-686-6111
courtney.o'connor@farmersinsurance.com</t>
  </si>
  <si>
    <t>Splunk Alert for EMSG</t>
  </si>
  <si>
    <t>E-Message in the alert displays only first word _x001C_Database_x001D_ where expected is _x001C_Database bean version conflict_x001D_</t>
  </si>
  <si>
    <t>Validation error thrown  when attempting to write transfer policy from AZ to FL</t>
  </si>
  <si>
    <t>DESCRIPTION OF ISSUE: 
Validation error thrown  when attempting to write transfer policy from AZ to FL
Error : Withdraw transaction. Policy 194649750 is still active in account 1525321021 so the policy cannot be added to this account.
DEFECT DETERMINATION: 
How should the system be working? 
Validation error shouldn't have thrown  when attempting to write transfer policy from AZ to FL as prior carrier is different state.
What documentation, if available, supports how the system should be working?  
How is the system currently working? 
Validation error thrown  since system compares report ordered persons state(FL) with new policy base state(FL). 
How long has the issue persisted?
What product types are affected? 
CUSTOMER IMPACT: 
IMPACTED ACCOUNTS / POLICIES (as on date): 
Sub # 451100873
RELATED INCIDENTS: 
INC13240234
STEPS TO RECREATE (optional):
WORKAROUND STEPS (optional):
 Data fix</t>
  </si>
  <si>
    <t>GWPC_PCB_PRD_AUTO_CIS_INBOUND job fails from PC end when there are two files available to process on a particular day</t>
  </si>
  <si>
    <t>DESCRIPTION OF ISSUE: 
 The job GWPC_PCB_PRD_AUTO_CIS_INBOUND fails from PC end when there are two files available to process on a particular day where one file would be for previous day. The job checks for trailer count to match with total no. of records to be processed on that day, but it is not matching as the job compares the total record count with the trailer count of the latest file.
There were two files to process, as there was a delay in posting the input file from gentran. So PC jobs ran with an empty file as no file was available in the server. This issue occurs only when the file is not placed on time from gentran on the previous day.,
DEFECT DETERMINATION: 
How should the system be working?  
PC job is always failing when it's trying to process more than one file. So there should be seamless proces in comparing the record count with trailer count when there are more than one file or we need to add a time delay to wait for the file and then process the job to avoid more tahn one file getting processed the next day.
What documentation, if available, supports how the system should be working?  
NA
How is the system currently working? 
 When two files are present in server , PC INBOUND job is failing when tryin gto compare the total number of records with the trailer count of the file.
How long has the issue persisted?
NA
What product types are affected? 
NA
CUSTOMER IMPACT: 
NA
IMPACTED ACCOUNTS / POLICIES (as on date): 
NA
RELATED INCIDENTS: 
INC20679427
STEPS TO RECREATE (optional):
NA
WORKAROUND STEPS (optional):
NA</t>
  </si>
  <si>
    <t>Long running PC job : Batch Type -- CISPropertyInspectionInboundFeed</t>
  </si>
  <si>
    <t>DESCRIPTION OF ISSUE: 
 The job CISPropertyInspectionInboundFeed runs longer when the number of records being processed is high. Attached detailed run statistics of last few runs for reference.
DEFECT DETERMINATION: 
How should the system be working?  
The batch process should not be taking more time to complete.
What documentation, if available, supports how the system should be working?  
NA
How is the system currently working? 
Currently jobs are running for quite a long.
How long has the issue persisted?
NA
What product types are affected? 
NA
CUSTOMER IMPACT: 
NA
IMPACTED ACCOUNTS / POLICIES (as on date): 
NA
RELATED INCIDENTS: 
NA
STEPS TO RECREATE (optional):
NA
WORKAROUND STEPS (optional):
NA</t>
  </si>
  <si>
    <t>GW ODS:  ODS_BASE.AGMT.CNCL_TYP_CD and EVNT.CNCL_RSN_SHRT_DESC Behavior Incorrect</t>
  </si>
  <si>
    <t>When a transaction occurs on a cancelled policy in PC/ODS, the cancellation type and reason information is not persisted.  This is different than the legacy APPS/FPPS behavior.  So far, this affects about 70 records across all LOBs.  This would affect EFBI written premium, which tracks cancel codes.
Here's an example!  I've also attached a spreadsheet showing the ODS and legacy behaviors side-by-side.
Note how the policy is still cancelled as of the 2019/02/01 00:09:38.646000 transaction, but CNCL_TYP_CD and CNCL_RSN_SHRT_DESC are blank.
This shouldn't happen.  They should be persisted from the 2019/01/04 00:11:57.346000 transaction to match legacy behavior.
  SELECT CAST (Agmt_Plcy.Src_Agmt_Id_Txt AS NUMBER (19)) AS Src_Sys_Plcy_Num,
         Agmt_Plcy.Modl_Eff_Dttm,
         Agmt_Plcy.Trn_Strt_Dttm,
         Agmt_Plcy.Agmt_Cls_Dttm AS Exp_Dttm,
         Agmt_Plcy.Cncl_Typ_Cd AS Src_Cncl_Typ_Cd,
         Evnt.Cncl_Rsn_Shrt_Desc AS Src_Cncl_Rsn_Shrt_Desc
    FROM Ods_Base.Agmt Agmt_Plcy
         INNER JOIN Ods_Base.Agmt_Rltnshp Agmt_Rltnshp
            ON (Agmt_Rltnshp.Agmt_Id = Agmt_Plcy.Agmt_Id) AND
               (Agmt_Rltnshp.Agmt_Trn_Strt_Dttm = Agmt_Plcy.Trn_Strt_Dttm) AND
               (UPPER (Agmt_Rltnshp.Agmt_Rltnshp_Cse_Typ_Cd) =
                   'POLICY TO ACCOUNT')
         INNER JOIN Ods_Base.Agmt Agmt_Hh
            ON (Agmt_Rltnshp.Rltd_Agmt_Id = Agmt_Hh.Agmt_Id) AND
               (Agmt_Rltnshp.Rltd_Agmt_Trn_Strt_Dttm = Agmt_Hh.Trn_Strt_Dttm) AND
               (UPPER (Agmt_Hh.Agmt_Typ_Cd) = 'ACCOUNT')
         INNER JOIN Ods_Base.Agmt_Evnt Agmt_Evnt
            ON (Agmt_Plcy.Agmt_Id = Agmt_Evnt.Agmt_Id) AND
               (Agmt_Plcy.Trn_Strt_Dttm = Agmt_Evnt.Agmt_Trn_Strt_Dttm)
         INNER JOIN Ods_Base.Evnt Evnt
            ON (Agmt_Evnt.Evnt_Id = Evnt.Evnt_Id) AND
               (Agmt_Evnt.Evnt_Trn_Strt_Dttm = Evnt.Trn_Strt_Dttm)
   WHERE UPPER (TRIM (Agmt_Plcy.Agmt_Typ_Cd)) IN ('POLICY') AND
         Agmt_Plcy.Lob_Typ_Cd = 'F' and
         Agmt_Plcy.Src_Agmt_Id_Txt = '769174598'
ORDER BY CAST (Agmt_Plcy.Src_Agmt_Id_Txt AS NUMBER (19)),
         Agmt_Plcy.Modl_Eff_Dttm,
         Agmt_Plcy.Trn_Strt_Dttm</t>
  </si>
  <si>
    <t>bhanu_surapaneni</t>
  </si>
  <si>
    <t>Error when trying to email the Payment Authorization form from the Contingency page of  Risk Analysis</t>
  </si>
  <si>
    <t>Agent (41-19-07) is trying to email the Payment Authorization form from the Contingency page of  Risk Analysis but gets a page redirect and error:  You are not authorized to access the eCMS Book of Business for
Internal IDs can open the email with no error.
Incident INC20279495 was raised for this.
Please find attached the email for more details.
eCMS is not receiving expected parameters from PC.
Below are the parameters we have received from PC.
URL=/PLA/eAgent/icms/icms/reqdDocs.ecmsutilitytext.sendemail.icms
req_page=ecmsutilityext
actioncode=sendemail
sourcepage=reqdDocs
searchCriteriaParam=PL
firstname=null
lastname=null
agentofrecord=null
emailaddress=null
mailsubject=Insurance Documents to be Signed - From Your Farmers Agent
SrcSysCd=gwpc
wintag=1534259198880
emailTransactionXml=&lt;?xml version="1.0"?&gt;&lt;TransactionInfo xmlns="http://guidewire.com/pc/gx/com.farmers.integ.distribution.ecms.getpendingdoc.gxmodel.transactioninfomodel"/&gt;</t>
  </si>
  <si>
    <t>REFERENCES.TRLTN_XREF_HYBRID has Multiple Values for a single combination of NAIC_CD and AMBEST_CD</t>
  </si>
  <si>
    <t>To derive INS_CARR_CD in FDR_HH_PRIOR_CARRIER, we rely on REFERENCES.TRLTN_XREF_HYBRID, joining on NAIC_CD and AMBEST_CD.  However, there are cases where this returns multiple values, and it shouldn't.  In the below example, both CSAA General Insurance and WESTERN UNITED INSURANCE COM are assigned to the same NAIC/AMBEST combination.  We need a way for our ETL to know which one to use to retrieve INS_CARR_CD.
SELECT 
       Ref_Icc.Src_Idntftn_Val1,
       Ref_Icc.Src_Idntftn_Val2,
       Ref_Icc.Lgcy_Idntftn_Val1,
       Ref_Icc.Lgcy_Idntftn_Val2,
       Ref_Icc.Lgcy_Idntftn_Val3,
       Ref_Icc.*
  FROM References.Trltn_Xref_Hybrid Ref_Icc
 WHERE Ref_Icc.Lgcy_Idntftn_Nm1 = 'TMSTR_CARRIER_TYPE' AND
       Ref_Icc.Src_Idntftn_Val1 = '37770' AND
       Ref_Icc.Src_Idntftn_Val2 = '11042'</t>
  </si>
  <si>
    <t>srinivas_katta</t>
  </si>
  <si>
    <t>CSSEPolicy-Each driver enrolled in the Signal program needs a unique cell phone number.</t>
  </si>
  <si>
    <t>DESCRIPTION OF ISSUE:
When the CSSEPolicy batch runs, on the policy change transaction it compares the phone numbers of the drivers enrolled in the policy for the uniqueness. But since both the drivers have different phone numbers still the error is thrown
For Policy #516337439
NEVENA MRDALJ 
Phone Number: 734-620-0040
STEVAN MRDALJ
Phone Number: 734-223-9008
For Policy #513563566
CANDACE MOORE
Phone Number: 480-276-6626
Richard Miller
Phone Number: 602-750-4056
System throws the error- 
error:entity.PersonalAutoLine/Update cell phone number for STEVAN MRDALJ.  Each driver enrolled in the Signal program needs a unique cell phone number. 
error:entity.PersonalAutoLine/Update cell phone number for CANDACE MOORE.  Each driver enrolled in the Signal program needs a unique cell phone number. 
How should the system be working?
System should not throw the error when the batch runs as both the mobile numbers of the drivers for the particular policy is different from each other.
How is the system currently working?
System throws the error when the batch runs.
Documentation available?
As per FSD.AUT.101.BR.162
How long has the issue persisted?
Since phase 2
What product types are affected?
Auto
CUSTOMER IMPACT:
IMPACTED ACCOUNTS / POLICIES (as on date):
For Policy #513563566
For Policy #516337439
Workaround:
Manually add the phone number in policy and proceed with the quote.</t>
  </si>
  <si>
    <t>CLUE IOR reports are showing duplicate orders for Guidewire Policy Center</t>
  </si>
  <si>
    <t>Description of issue?
CLUE IOR reports are showing duplicate orders for Guidewire Policy Center, attached vendor report showing duplicate orders. Similar to defect 764551.  
DEFECT DETERMINATION
How should the system be working?
Duplicate Clue orders should not be shown in Guidewire Policy Center
How system is currently working?
Duplicate Clue orders is shown in Guidewire Policy Center
How long the issue persisted?
Since June 2019
Impacted products?
Auto-All States
Impacted Policies?
N/A
Workaround?
N/A</t>
  </si>
  <si>
    <t>SendBouncedEmailAlerts failed process records due to validation error</t>
  </si>
  <si>
    <t>DESCRIPTION OF ISSUE: 
SendBouncedEmailAlert batch failed due to the below validation error.
"No Policies found for PNINumber", "Email/PNI Mismatch"
DEFECT DETERMINATION: 
How should the system be working?  
System should succesfully the records from inbound feed without vakidatin error.
What documentation, if available, supports how the system should be working?  
NA
How is the system currently working? 
System has thrown a validation while processing records
How long has the issue persisted?
01/12
What product types are affected? 
All
CUSTOMER IMPACT: 
Activities will not be created for Bounced emails.
IMPACTED ACCOUNTS / POLICIES (as on date): 
Accounnt#
4779720613
4758078185
4743153879
4739256396
4724733884
1547555150
4719317281
4783022325
4768436310
4726264367
1681346325
1604799351
1526221528
1544433289
RELATED INCIDENTS: 
INC13435491
INC13435449
INC13435403</t>
  </si>
  <si>
    <t>Scores did not update with manual credit reorder</t>
  </si>
  <si>
    <t>SUMMARY: 
Scores did not update with manual credit reorder
DESCRIPTION OF ISSUE: 
Scores did not update with manual credit reorder
DEFECT DETERMINATION: 
How should the system be working?  
Scores should update with new derived scores
What documentation, if available, supports how the system should be working?  
How is the system currently working? 
Scores did not update with manual credit reorder
How long has the issue persisted?
From Phase 3 ( R11 release).
What product types are affected? 
Auto and Home
CUSTOMER IMPACT: 
Rating impact due to incorrect scores
IMPACTED Policy (as on date):  
190127873
STEPS TO RECREATE (optional):
WORKAROUND STEPS (optional):
There is no workaround available as of now.</t>
  </si>
  <si>
    <t>PC-20--003</t>
  </si>
  <si>
    <t>Conversion Renewals stuck in Quoted state due to the error "LUW unable to recover from Quoting state"</t>
  </si>
  <si>
    <t>SUMMARY: 
Conversion Renewals stuck in Quoted state due to the error "LUW unable to recover from Quoting state"
DESCRIPTION OF ISSUE: 
During renewal conversion.the renewals are getting stuck in  due to the error "java.lang.RunTimeException:LUW unable to recover from Quoting state"
DEFECT DETERMINATION: 
How should the system be working?  
Reenwals should not stuck in Quoted status
What documentation, if available, supports how the system should be working?  
N/a
How is the system currently working? 
Renewals are in Quoted status
How long has the issue persisted?
From conversion
What product types are affected? 
All
CUSTOMER IMPACT: 
Significant business impact due to manual processing
IMPACTED ACCOUNTS / POLICIES (as on date): 
Policy - 195209036, Job-355163971
Policy - 195318394, Job-293477800
Policy - 194950926, Job-908708183
Policy - 200637534, Job-320370188
RELATED INCIDENTS: 
N/A
STEPS TO RECREATE (optional):
N/a
WORKAROUND STEPS (optional):
N/a</t>
  </si>
  <si>
    <t>Seeing new Error in LMS for Quote Upload functionality transactions</t>
  </si>
  <si>
    <t>Please find the error
SPLUNK: index=pla_eagent_prod JOBNAME=WZP13*S "*SAXUnmarshallerHandlerImpl.java:582*" | timechart count by JOBNAME
0DefaultValidationEventHandler: [FATAL_ERROR]: Unexpected end of element {http://www.ibm.com/industries/financialservices/ACORD}:Prox
 yClient 
      Location: line 22
 TIMESTMP=2019-10-12 13:14:39,116 LOGET=ERROR IP= UID= AOR= PAGE= LDACCTN= LDQTE= ACCTN=  SRC= EMSG= STRACE= MSG=icms.webservice.ffqu
 pload.FFQUploadClientUtil - [ICMS] Error :  ForemostClient.makingCallToForemostSamms ..Unexpected end of element {http://www.ibm.com
 /industries/financialservices/ACORD}:ProxyClient
0javax.xml.bind.UnmarshalException: Unexpected end of element {http://www.ibm.com/industries/financialservices/ACORD}:ProxyClient
0              at com.farmers.eagent.icms.webservice.uploadProspect.impl.runtime.SAXUnmarshallerHandlerImpl.handleEvent(SAXUnmarshallerHandlerImpl
 .java:582)
0              at com.farmers.eagent.icms.webservice.uploadProspect.impl.runtime.AbstractUnmarshallingEventHandlerImpl.reportError(AbstractUnmarsh
 allingEventHandlerImpl.java:139)
0              at com.farmers.eagent.icms.webservice.uploadProspect.impl.runtime.AbstractUnmarshallingEventHandlerImpl.reportError(AbstractUnmarsh
 allingEventHandlerImpl.java:136)
0              at com.farmers.eagent.icms.webservice.uploadProspect.impl.runtime.AbstractUnmarshallingEventHandlerImpl.unexpectedLeaveElement(Abst
 ractUnmarshallingEventHandlerImpl.java:153)
0              at com.farmers.eagent.icms.webservice.uploadProspect.impl.runtime.AbstractUnmarshallingEventHandlerImpl.leaveElement(AbstractUnmars
 hallingEventHandlerImpl.java:63)
0              at com.farmers.eagent.icms.webservice.uploadProspect.impl.ProxyClient_TypeImpl$Unmarshaller.leaveElement(ProxyClient_TypeImpl.java:
 251)
0              at com.farmers.eagent.icms.webservice.uploadProspect.impl.runtime.SAXUnmarshallerHandlerImpl.endElement(SAXUnmarshallerHandlerImpl.
 java:141)
0              at org.apache.xerces.parsers.AbstractSAXParser.endElement(Unknown Source)
0              at org.apache.xerces.impl.XMLNSDocumentScannerImpl.scanEndElement(Unknown Source)
0              at org.apache.xerces.impl.XMLDocumentFragmentScannerImpl$FragmentContentDispatcher.dispatch(Unknown Source)
0              at org.apache.xerces.impl.XMLDocumentFragmentScannerImpl.scanDocument(Unknown Source)
0              at org.apache.xerces.parsers.XML11Configuration.parse(Unknown Source)
0              at org.apache.xerces.parsers.XML11Configuration.parse(Unknown Source)
0              at org.apache.xerces.parsers.XMLParser.parse(Unknown Source)
0              at org.apache.xerces.parsers.AbstractSAXParser.parse(Unknown Source)
0              at org.apache.xerces.jaxp.SAXParserImpl$JAXPSAXParser.parse(Unknown Source)
0              at com.farmers.eagent.icms.webservice.uploadProspect.impl.runtime.UnmarshallerImpl.unmarshal(UnmarshallerImpl.java:140)
0              at javax.xml.bind.helpers.AbstractUnmarshallerImpl.unmarshal(AbstractUnmarshallerImpl.java:172)
0              at javax.xml.bind.helpers.AbstractUnmarshallerImpl.unmarshal(AbstractUnmarshallerImpl.java:140)
0              at com.farmers.eagent.icms.webservice.ffqupload.FFQUploadClientUtil.unmarshalingAcordObj(Unknown Source)
0              at com.zurichna.zsoa.CustomerInformationManagementSOAPBindingImpl.recordCustomerDetails(Unknown Source)
0              at sun.reflect.NativeMethodAccessorImpl.invoke0(Native Method)
0              at sun.reflect.NativeMethodAccessorImpl.invoke(NativeMethodAccessorImpl.java:90)
0              at sun.reflect.DelegatingMethodAccessorImpl.invoke(DelegatingMethodAccessorImpl.java:55)
0              at java.lang.reflect.Method.invoke(Method.java:508)
0              at com.ibm.ws.webservices.engine.dispatchers.java.JavaDispatcher.invokeMethod(JavaDispatcher.java:203)
0              at com.ibm.ws.webservices.engine.dispatchers.java.JavaDispatcher.invokeOperation(JavaDispatcher.java:158)
0              at com.ibm.ws.webservices.engine.dispatchers.SoapRPCProcessor.processRequestResponse(SoapRPCProcessor.java:490)
0              at com.ibm.ws.webservices.engine.dispatchers.SoapRPCProcessor.processMessage(SoapRPCProcessor.java:433)
0              at com.ibm.ws.webservices.engine.dispatchers.BasicDispatcher.processMessage(BasicDispatcher.java:134)
0              at com.ibm.ws.webservices.engine.dispatchers.java.SessionDispatcher.invoke(SessionDispatcher.java:204)
0              at com.ibm.ws.webservices.engine.PivotHandlerWrapper.invoke(PivotHandlerWrapper.java:264)
0              at com.ibm.ws.webservices.engine.handlers.jaxrpc.JAXRPCHandler.invoke(JAXRPCHandler.java:153)
0              at com.ibm.ws.webservices.engine.handlers.WrappedHandler.invoke(WrappedHandler.java:64)
0              at com.ibm.ws.webservices.engine.PivotHandlerWrapper.invoke(PivotHandlerWrapper.java:264)
0              at com.ibm.ws.webservices.engine.PivotHandlerWrapper.invoke(PivotHandlerWrapper.java:264)
0              at com.ibm.ws.webservices.engine.WebServicesEngine.invoke(WebServicesEngine.java:336)
0              at com.ibm.ws.webservices.engine.transport.http.WebServicesServlet.doPost(WebServicesServlet.java:1239)
0              at javax.servlet.http.HttpServlet.service(HttpServlet.java:595)
0              at com.ibm.ws.webservices.engine.transport.http.WebServicesServletBase.service(WebServicesServletBase.java:344)
0              at javax.servlet.http.HttpServlet.service(HttpServlet.java:668)
0              at com.ibm.ws.webcontainer.servlet.ServletWrapper.service(ServletWrapper.java:1233)
0              at com.ibm.ws.webcontainer.servlet.ServletWrapper.handleRequest(ServletWrapper.java:782)
0              at com.ibm.ws.webcontainer.servlet.ServletWrapper.handleRequest(ServletWrapper.java:481)
0              at com.ibm.ws.webcontainer.servlet.ServletWrapperImpl.handleRequest(ServletWrapperImpl.java:178)
0              at com.ibm.ws.webcontainer.filter.WebAppFilterManager.invokeFilters(WebAppFilterManager.java:1114)
0              at com.ibm.ws.webcontainer.servlet.CacheServletWrapper.handleRequest(CacheServletWrapper.java:87)
0              at com.ibm.ws.webcontainer.WebContainer.handleRequest(WebContainer.java:949)
0              at com.ibm.ws.webcontainer.WSWebContainer.handleRequest(WSWebContainer.java:1817)
0              at com.ibm.ws.webcontainer.channel.WCChannelLink.ready(WCChannelLink.java:213)
0              at com.ibm.ws390.xmem.proxy.channel.XMemProxySRInboundConnLink.ready(XMemProxySRInboundConnLink.java:105)
0              at com.ibm.ws390.xmem.proxy.channel.XMemProxySRInboundChannel.processNewConnection(XMemProxySRInboundChannel.java:123)
0              at com.ibm.ws390.xmem.proxy.XMemProxySRCppUtilities.httpinvoke(XMemProxySRCppUtilities.java:150)
0              at com.ibm.ws390.orb.ServerRegionBridge.httpinvoke(ServerRegionBridge.java:213)
0              at com.ibm.ws390.orb.CommonBridge.getAndProcessWork(CommonBridge.java:683)
0              at com.ibm.ws390.orb.CommonBridge.runApplicationThread(CommonBridge.java:614)
0              at com.ibm.ws.util.ThreadPool$ZOSWorker.run(ThreadPool.java:2127)
0DefaultValidationEventHandler: [FATAL_ERROR]: Unexpected end of element {http://www.ibm.com/industries/financialservices/ACORD}:Prox
 yClient 
      Location: line 22
 TIMESTMP=2019-10-12 13:14:39,275 LOGET=ERROR IP= UID= AOR= PAGE= LDACCTN= LDQTE= ACCTN=  SRC= EMSG= STRACE= MSG=icms.webservice.ffqu
 pload.FFQUploadClientUtil - [ICMS] Error :  ForemostClient.makingCallToForemostSamms ..Unexpected end of element {http://www.ibm.com
 /industries/financialservices/ACORD}:ProxyClient
0javax.xml.bind.UnmarshalException: Unexpected end of element {http://www.ibm.com/industries/financialservices/ACORD}:ProxyClient
0              at com.farmers.eagent.icms.webservice.uploadProspect.impl.runtime.SAXUnmarshallerHandlerImpl.handleEvent(SAXUnmarshallerHandlerImpl
 .java:582)
0              at com.farmers.eagent.icms.webservice.uploadProspect.impl.runtime.AbstractUnmarshallingEventHandlerImpl.reportError(AbstractUnmarsh
 allingEventHandlerImpl.java:139)
0              at com.farmers.eagent.icms.webservice.uploadProspect.impl.runtime.AbstractUnmarshallingEventHandlerImpl.reportError(AbstractUnmarsh
 allingEventHandlerImpl.java:136)
0              at com.farmers.eagent.icms.webservice.uploadProspect.impl.runtime.AbstractUnmarshallingEventHandlerImpl.unexpectedLeaveElement(Abst
 ractUnmarshallingEventHandlerImpl.java:153)
0              at com.farmers.eagent.icms.webservice.uploadProspect.impl.runtime.AbstractUnmarshallingEventHandlerImpl.leaveElement(AbstractUnmars
 hallingEventHandlerImpl.java:63)
0              at com.farmers.eagent.icms.webservice.uploadProspect.impl.ProxyClient_TypeImpl$Unmarshaller.leaveElement(ProxyClient_TypeImpl.java:
 251)
0              at com.farmers.eagent.icms.webservice.uploadProspect.impl.runtime.SAXUnmarshallerHandlerImpl.endElement(SAXUnmarshallerHandlerImpl.
 java:141)
0              at org.apache.xerces.parsers.AbstractSAXParser.endElement(Unknown Source)
0              at org.apache.xerces.impl.XMLNSDocumentScannerImpl.scanEndElement(Unknown Source)
0              at org.apache.xerces.impl.XMLDocumentFragmentScannerImpl$FragmentContentDispatcher.dispatch(Unknown Source)
0              at org.apache.xerces.impl.XMLDocumentFragmentScannerImpl.scanDocument(Unknown Source)
0              at org.apache.xerces.parsers.XML11Configuration.parse(Unknown Source)
0              at org.apache.xerces.parsers.XML11Configuration.parse(Unknown Source)
0              at org.apache.xerces.parsers.XMLParser.parse(Unknown Source)
0              at org.apache.xerces.parsers.AbstractSAXParser.parse(Unknown Source)
0              at org.apache.xerces.jaxp.SAXParserImpl$JAXPSAXParser.parse(Unknown Source)
0              at com.farmers.eagent.icms.webservice.uploadProspect.impl.runtime.UnmarshallerImpl.unmarshal(UnmarshallerImpl.java:140)
0              at javax.xml.bind.helpers.AbstractUnmarshallerImpl.unmarshal(AbstractUnmarshallerImpl.java:172)
0              at javax.xml.bind.helpers.AbstractUnmarshallerImpl.unmarshal(AbstractUnmarshallerImpl.java:140)
0              at com.farmers.eagent.icms.webservice.ffqupload.FFQUploadClientUtil.unmarshalingAcordObj(Unknown Source)
0              at com.zurichna.zsoa.CustomerInformationManagementSOAPBindingImpl.recordCustomerDetails(Unknown Source)
0              at sun.reflect.NativeMethodAccessorImpl.invoke0(Native Method)
0              at sun.reflect.NativeMethodAccessorImpl.invoke(NativeMethodAccessorImpl.java:90)
0              at sun.reflect.DelegatingMethodAccessorImpl.invoke(DelegatingMethodAccessorImpl.java:55)
0              at java.lang.reflect.Method.invoke(Method.java:508)
0              at com.ibm.ws.webservices.engine.dispatchers.java.JavaDispatcher.invokeMethod(JavaDispatcher.java:203)
0              at com.ibm.ws.webservices.engine.dispatchers.java.JavaDispatcher.invokeOperation(JavaDispatcher.java:158)
0              at com.ibm.ws.webservices.engine.dispatchers.SoapRPCProcessor.processRequestResponse(SoapRPCProcessor.java:490)
0              at com.ibm.ws.webservices.engine.dispatchers.SoapRPCProcessor.processMessage(SoapRPCProcessor.java:433)
0              at com.ibm.ws.webservices.engine.dispatchers.BasicDispatcher.processMessage(BasicDispatcher.java:134)
0              at com.ibm.ws.webservices.engine.dispatchers.java.SessionDispatcher.invoke(SessionDispatcher.java:204)
0              at com.ibm.ws.webservices.engine.PivotHandlerWrapper.invoke(PivotHandlerWrapper.java:264)
0              at com.ibm.ws.webservices.engine.handlers.jaxrpc.JAXRPCHandler.invoke(JAXRPCHandler.java:153)
0              at com.ibm.ws.webservices.engine.handlers.WrappedHandler.invoke(WrappedHandler.java:64)
0              at com.ibm.ws.webservices.engine.PivotHandlerWrapper.invoke(PivotHandlerWrapper.java:264)
0              at com.ibm.ws.webservices.engine.PivotHandlerWrapper.invoke(PivotHandlerWrapper.java:264)
0              at com.ibm.ws.webservices.engine.WebServicesEngine.invoke(WebServicesEngine.java:336)
0              at com.ibm.ws.webservices.engine.transport.http.WebServicesServlet.doPost(WebServicesServlet.java:1239)
0              at javax.servlet.http.HttpServlet.service(HttpServlet.java:595)
0              at com.ibm.ws.webservices.engine.transport.http.WebServicesServletBase.service(WebServicesServletBase.java:344)
0              at javax.servlet.http.HttpServlet.service(HttpServlet.java:668)
0              at com.ibm.ws.webcontainer.servlet.ServletWrapper.service(ServletWrapper.java:1233)
0              at com.ibm.ws.webcontainer.servlet.ServletWrapper.handleRequest(ServletWrapper.java:782)
0              at com.ibm.ws.webcontainer.servlet.ServletWrapper.handleRequest(ServletWrapper.java:481)
0              at com.ibm.ws.webcontainer.servlet.ServletWrapperImpl.handleRequest(ServletWrapperImpl.java:178)
0              at com.ibm.ws.webcontainer.filter.WebAppFilterManager.invokeFilters(WebAppFilterManager.java:1114)
0              at com.ibm.ws.webcontainer.servlet.CacheServletWrapper.handleRequest(CacheServletWrapper.java:87)
0              at com.ibm.ws.webcontainer.WebContainer.handleRequest(WebContainer.java:949)
0              at com.ibm.ws.webcontainer.WSWebContainer.handleRequest(WSWebContainer.java:1817)
0              at com.ibm.ws.webcontainer.channel.WCChannelLink.ready(WCChannelLink.java:213)
0              at com.ibm.ws390.xmem.proxy.channel.XMemProxySRInboundConnLink.ready(XMemProxySRInboundConnLink.java:105)
0              at com.ibm.ws390.xmem.proxy.channel.XMemProxySRInboundChannel.processNewConnection(XMemProxySRInboundChannel.java:123)
0              at com.ibm.ws390.xmem.proxy.XMemProxySRCppUtilities.httpinvoke(XMemProxySRCppUtilities.java:150)
0              at com.ibm.ws390.orb.ServerRegionBridge.httpinvoke(ServerRegionBridge.java:213)
0              at com.ibm.ws390.orb.CommonBridge.getAndProcessWork(CommonBridge.java:683)
0              at com.ibm.ws390.orb.CommonBridge.runApplicationThread(CommonBridge.java:614)
0              at com.ibm.ws.util.ThreadPool$ZOSWorker.run(ThreadPool.java:2127)</t>
  </si>
  <si>
    <t>00 productionsupport</t>
  </si>
  <si>
    <t>Prod Shakeout Event</t>
  </si>
  <si>
    <t>2019</t>
  </si>
  <si>
    <t>Several UW Issues are listed as active in the system but should be inactive per the cards and tracker</t>
  </si>
  <si>
    <t>There are several UW issues that show to be inactive in the cards/tracker but are still active in the system. While the rules were changed to not fire the issue, the business rule is in the UW issue so the system could still fire this based on that 
See the attachment with the list of what is in the system as active but is either not listed in any card or in the tracker and/or is listed as inactive in the cards/tracker and needs to be listed as such in the system.</t>
  </si>
  <si>
    <t>Ceritifcation of Completion displays as CoC on the Documents page</t>
  </si>
  <si>
    <t>Per FSD.COM.408.BR.342, when the customer signs or submits the doc, the certification of completion should be stored in PC with the name Certification of Completion but it is instead showing as CoC incorrectly. See screenshots.While this was found during DocuSign remote testing, it is an existing issue since DocuSign embedded went live with AZ in March. 
Policies:
513769238</t>
  </si>
  <si>
    <t>UW13</t>
  </si>
  <si>
    <t>Display Issue: Diff tree showing premium field is missing ending 0's or showing usd after premium</t>
  </si>
  <si>
    <t>In the policy review page, on the differences tab, the premium is showing incorrectly for all LOBs. It either is missing the end 0, missing any 0's, or showing usd. See screenshots. 
Policies impacted:
761530908
760326573
513385100
513202848</t>
  </si>
  <si>
    <t>Signal outbound feed has been sent from both PC and PLA eventhough policy is still in levy period</t>
  </si>
  <si>
    <t>DESCRIPTION OF ISSUE: 
Signal outbound feed has ben sent from both PLA and PC even policy is still in Levy period
DEFECT DETERMINATION: 
How should the system be working?  
System shouldn't have send the outbound feed
What documentation, if available, supports how the system should be working?  
NA
How is the system currently working? 
System is tsending outbound feed for policy that is still in levy period
How long has the issue persisted?
NA
What product types are affected? 
PersonalAuto.
CUSTOMER IMPACT: 
NA
IMPACTED ACCOUNTS / POLICIES (as on date): 
PolNum#200652439
RELATED INCIDENTS: 
INC13414820</t>
  </si>
  <si>
    <t>STATE CODE missing in ODS Recon monthly outbound feed from PC.</t>
  </si>
  <si>
    <t>DESCRIPTION OF ISSUE: 
ODS Monthly Recon report has the STATE CODE missing in it and this occurrs only for AZ policies.
DEFECT DETERMINATION: 
How should the system be working?  
State Code should be passed from PC for AZ.
How is the system currently working? 
State code is not getting passed from PC
What product types are affected? 
All
CUSTOMER IMPACT: 
N/A
IMPACTED ACCOUNTS / POLICIES (as on date): 
All AZ policies.
Example - 513629566
RELATED INCIDENTS: 
N/A
How long the issue is occurring:
From Phase 2 Go-Live.</t>
  </si>
  <si>
    <t>Null Pointer Exception Occured while Binding the Policy Change transaction</t>
  </si>
  <si>
    <t>DESCRIPTION OF ISSUE: 
When the Agent is trying to bind the policy change transaction for Expiration Date change the Null pointer Exception is Created.On result the Transaction is going to the Locked Pending bind.
DEFECT DETERMINATION: 
How should the system be working?  
Agent should be able to bind Auto policy change transaction successfully
What documentation, if available, supports how the system should be working?  
NA
How is the system currently working? 
unable to bind the transaction because of locked pending bind
How long has the issue persisted?
Phase3
What product types are affected? 
Auto
CUSTOMER IMPACT: 
User is unable to bind the policy
 IMPACTED Policies/Account: 
Pol#515253182
Pol#992973823,721924958
Acc#4755649112
RELATED INCIDENTS: 
INC13200323
STEPS TO RECREATE (optional):
WORKAROUND STEPS (optional):
NA</t>
  </si>
  <si>
    <t>Unable to Quote due to error as "-1" is not formatted correctly for the field "ContinousLiabilityMonths_Ext"</t>
  </si>
  <si>
    <t>DESCRIPTION OF ISSUE: 
User unable to quote because of below error when prior insurance inception data is returned by ADPF as a future date 
The value "-1" is not formatted correctly for the field "ContinousLiabilityMonths_Ext": Must be less than 12.
DEFECT DETERMINATION: 
How should the system be working? 
User should be able to quote without any error
What documentation, if available, supports how the system should be working? 
How is the system currently working? 
User not able to quote with error : The value "-1" is not formatted correctly for the field "ContinousLiabilityMonths_Ext": Must be less than 12.
How long has the issue persisted?
Phase 2
What product types are affected? 
Auto
CUSTOMER IMPACT: 
User is not able to quote
IMPACTED ACCOUNTS / POLICIES (as on date): 
Sub # 677957767, 108542342, 279894315
RELATED INCIDENTS: 
INC13049055, INC13365111
STEPS TO RECREATE (optional):
Recreation Steps, Screenshots or Video capture that will help to recreate the issue. 
WORKAROUND STEPS (optional):
Apply the script to update the Continuous Liability Month to positive value by Changing the Inception date on prior policy.</t>
  </si>
  <si>
    <t>Getting exception "The policy period is not in a valid state to be quoted."</t>
  </si>
  <si>
    <t>Description Issue
System throws error "The policy period is not in a valid state to be quoted" for FFQ created submissions which are declined.The logs are seen with the below exceptions
Affected Quotes
CRID=243244872, PAN=4794895398, PCN=, FFQID=1211451805
CRID=237764422, PAN=1543520978, PCN=, FFQID=1448338279
CRID=564322299, PAN=4739164392, PCN=, FFQID=1237630105
CRID=136305978, PAN=4743080127, PCN=, FFQID=1220006026
CRID=159334859, PAN=4723712432, PCN=, FFQID=1530524590
CRID=714605925, PAN=4784656782, PCN=, FFQID=1957305251
CRID=433469886, PAN=4744842671, PCN=, FFQID=1381504613
CRID=237764422, PAN=1543520978, PCN=, FFQID=1448338279
Below are the logs which are supporting the issue
customerdaemon 2019-03-27 05:10:03,449 ERROR [default task-34] Server UID=, CRID=243244872, PAN=4794895398, PCN=, FFQID=1211451805, RQID=ekho7odhvni0k3vogc71, SNAME=GatewayQuoteHandler$block_6_, MethodName = ,SRC=FFQ,TMSTMP=, MSG=Exception has occured, EMSG=The policy period is not in a valid state to be quoted., AOR=, STRACE=edge.validation.EdgeValidationException: The policy period is not in a valid state to be quoted. at edge.capabilities.quote.submission.GatewayQuoteHandler$block_6_.invoke(GatewayQuoteHandler.gs:561) at gw.lang.function.Function1.invokeWithArgs(Function1.java:13) at edge.capabilities.quote.submission.GatewayQuoteHandler$ProxyFor__7309208005005237414.run(GatewayQuoteHandler.gs:16) at gw.transaction.Transaction.runWithNewBundle(Transaction.java:45) at edge.capabilities.quote.submission.GatewayQuoteHandler.createOrUpdateQuoteData(GatewayQuoteHandler.gs:505) at edge.capabilities.quote.submission.GatewayQuoteHandler$block_4_.invoke(GatewayQuoteHandler.gs:401) at edge.PlatformSupport.Bundle$block_3_.invoke(Bundle.gs:98) at gw.lang.function.Function1.invokeWithArgs(Function1.java:13) at edge.PlatformSupport.Bundle$ProxyFor__7309208005005237414.run(Bundle.gs:16) at gw.transaction.Transaction.runWithNewBundle(Transaction.java:45) at edge.PlatformSupport.Bundle.transaction(Bundle.gs:97) at edge.capabilities.quote.submission.GatewayQuoteHandler.rate(GatewayQuoteHandler.gs:398) at sun.reflect.GeneratedMethodAccessor4734.invoke(Unknown Source) at sun.reflect.DelegatingMethodAccessorImpl.invoke(DelegatingMethodAccessorImpl.java:43) at java.lang.reflect.Method.invoke(Method.java:498) at gw.internal.gosu.parser.GosuMethodInfo$GosuMethodCallHandler.handleCall(GosuMethodInfo.java:300) at com.farmers.edge.framework.exception.EdgeFrameworkHandlerExt.invoke(EdgeFrameworkHandlerExt.gs:67) at com.farmers.edge.framework.exception.EdgeFrameworkHandlerExt.handle(EdgeFrameworkHandlerExt.gs:34) at edge.jsonrpc.endpoint.RpcMethod.invoke(RpcMethod.gs:77) at edge.jsonrpc.endpoint.InvokableMethod.call(InvokableMethod.gs:20) at edge.jsonrpc.endpoint.InternalGWUserMethod.call(InternalGWUserMethod.gs:31) at edge.servlet.jsonrpc.RegularJsonRpcCallProcessor.process(RegularJsonRpcCallProcessor.gs:67) at edge.servlet.jsonrpc.JsonRpcEndpointProcessor$block_0_.invoke(JsonRpcEndpointProcessor.gs:57) at edge.PlatformSupport.Bundle$block_3_.invoke(Bundle.gs:98) at gw.lang.function.Function1.invokeWithArgs(Function1.java:13) at edge.PlatformSupport.Bundle$ProxyFor__7309208005005237414.run(Bundle.gs:16) at gw.transaction.Transaction.runWithNewBundle(Transaction.java:45) at edge.PlatformSupport.Bundle.transaction(Bundle.gs:97) at edge.servlet.jsonrpc.JsonRpcEndpointProcessor.handleCall(JsonRpcEndpointProcessor.gs:49) at edge.servlet.jsonrpc.JsonRpcServlet$block_1_.invoke(JsonRpcServlet.gs:49) at gw.lang.function.Function0.invokeWithArgs(Function0.java:14) at edge.PlatformSupport.Locale$ProxyFor__3470793075433106884.run(Locale.gs:16) at com.guidewire.pl.system.locale.CurrentLocaleProviderImpl.runAsCurrentLanguageAndLocale(CurrentLocaleProviderImpl.java:128) at gw.api.util.LocaleUtil.runAsCurrentLocaleAndLanguage(LocaleUtil.java:240) at gw.api.util.LocaleUtil.runAsCurrentLanguage(LocaleUtil.java:210) at edge.PlatformSupport.Locale.runWithLocale(Locale.gs:15) at edge.servlet.jsonrpc.JsonRpcServlet.doPost(JsonRpcServlet.gs:46) at javax.servlet.http.HttpServlet.service(HttpServlet.java:707) at edge.servlet.jsonrpc.JsonRpcServlet.doServiceCall(JsonRpcServlet.gs:88) at edge.servlet.jsonrpc.JsonRpcServlet.service(JsonRpcServlet.gs:66) at javax.servlet.http.HttpServlet.service(HttpServlet.java:790) at com.guidewire.pl.system.servlet.GosuServlet.service(GosuServlet.java:109) at javax.servlet.http.HttpServlet.service(HttpServlet.java:790) at io.undertow.servlet.handlers.ServletHandler.handleRequest(ServletHandler.java:85) at io.undertow.servlet.handlers.security.ServletSecurityRoleHandler.handleRequest(ServletSecurityRoleHandler.java:62) at io.undertow.servlet.handlers.ServletDispatchingHandler.handleRequest(ServletDispatchingHandler.java:36) at org.wildfly.extension.undertow.security.SecurityContextAssociationHandler.handleRequest(SecurityContextAssociationHandler.java:78) at io.undertow.server.handlers.PredicateHandler.handleRequest(PredicateHandler.java:43) at io.undertow.servlet.handlers.security.SSLInformationAssociationHandler.handleRequest(SSLInformationAssociationHandler.java:131) at io.undertow.servlet.handlers.security.ServletAuthenticationCallHandler.handleRequest(ServletAuthenticationCallHandler.java:57) at io.undertow.server.handlers.PredicateHandler.handleRequest(PredicateHandler.java:43) at io.undertow.security.handlers.AuthenticationConstraintHandler.handleRequest(AuthenticationConstraintHandler.java:51) at io.undertow.security.handlers.AbstractConfidentialityHandler.handleRequest(AbstractConfidentialityHandler.java:46) at io.undertow.servlet.handlers.security.ServletConfidentialityConstraintHandler.handleRequest(ServletConfidentialityConstraintHandler.java:64) at io.undertow.servlet.handlers.security.ServletSecurityConstraintHandler.handleRequest(ServletSecurityConstraintHandler.java:59) at io.undertow.security.handlers.AuthenticationMechanismsHandler.handleRequest(AuthenticationMechanismsHandler.java:60) at io.undertow.servlet.handlers.security.CachedAuthenticatedSessionHandler.handleRequest(CachedAuthenticatedSessionHandler.java:77) at io.undertow.security.handlers.NotificationReceiverHandler.handleRequest(NotificationReceiverHandler.java:50) at io.undertow.security.handlers.AbstractSecurityContextAssociationHandler.handleRequest(AbstractSecurityContextAssociationHandler.java:43) at io.undertow.server.handlers.PredicateHandler.handleRequest(PredicateHandler.java:43) at org.wildfly.extension.undertow.security.jacc.JACCContextIdHandler.handleRequest(JACCContextIdHandler.java:61) at io.undertow.server.handlers.PredicateHandler.handleRequest(PredicateHandler.java:43) at io.undertow.server.handlers.PredicateHandler.handleRequest(PredicateHandler.java:43) at io.undertow.servlet.handlers.ServletInitialHandler.handleFirstRequest(ServletInitialHandler.java:285) at io.undertow.servlet.handlers.ServletInitialHandler.dispatchRequest(ServletInitialHandler.java:264) at io.undertow.servlet.handlers.ServletInitialHandler.access$000(ServletInitialHandler.java:81) at io.undertow.servlet.handlers.ServletInitialHandler$1.handleRequest(ServletInitialHandler.java:175) at io.undertow.server.Connectors.executeRootHandler(Connectors.java:324) at io.undertow.server.HttpServerExchange$1.run(HttpServerExchange.java:803) at java.util.concurrent.ThreadPoolExecutor.runWorker(ThreadPoolExecutor.java:1142) at java.util.concurrent.ThreadPoolExecutor$Worker.run(ThreadPoolExecutor.java:617) at java.lang.Thread.run(Thread.java:745)</t>
  </si>
  <si>
    <t>TypeCode Not Found in PC for [StateGroupCode]</t>
  </si>
  <si>
    <t>Description Of Issue 
While processing CLTF file the below PC splunk log errors has occured because of which it is getting failed to load claims for Policies.
&lt;p:ErrorNotification&gt;
        &lt;p5:TransactionStatus&gt;
          &lt;p5:Code&gt;ERROR&lt;/p5:Code&gt;
        &lt;/p5:TransactionStatus&gt;
        &lt;p5:Remarks&gt;
          &lt;p5:Entry&gt;
            &lt;p5:MessageText&gt;TypeCode Not Found in PC for [StateGroupCode]&lt;/p5:MessageText&gt;
            &lt;p5:MessageCode&gt;ER200&lt;/p5:MessageCode&gt;
          &lt;/p5:Entry&gt;
        &lt;/p5:Remarks&gt;
      &lt;/p:ErrorNotification&gt;
Defect Determination
How should the system be working?
it should not throw throw the error.
How is the system currently working? 
it is  throwing  the error.
What documentation, if available, supports how the system should be working? 
NA
What product types are affected? 
All
Impact
Claims are not getting loaded for Policy
Impacted Policies(As On date)
767579835
PFA for request xmls and splunk log errors.</t>
  </si>
  <si>
    <t>goutam_saha</t>
  </si>
  <si>
    <t>getClaimsHistory error in GWPC</t>
  </si>
  <si>
    <t>DESCRIPTION OF ISSUE: 
getClaimsHistory error in GWPC
Splunk log:
pcprod08 marh353 2019-05-29 12:38:02,845 ERROR [pool-11334-thread-3] Integration UID=automateddaemon, CRID=938269762, PAN=4766137517, PCN=766254942, FFQID=, RQID=938269762-c2485177-9ce6-408a-a7c2-d2b5cfed9fbb, SNAME=PropertyRiskAnalysisServiceDelegate_getClaimsHistory, MethodName = analyseClaimsHistory,SRC=GWPC,TMSTMP=Wed May 29 12:38:02 PDT 2019, MSG=SERVICE_INVOCATION_EXCEPTION, EMSG=gw.xml.XmlElement cannot be cast to com.farmers.integ.erti.riskanalysis.wsc.propertyriskanalysiswsc.propertyriskanalysis_v4.elements.AnalyseClaimsHistoryResponse, AOR=411907, STRACE=java.lang.ClassCastException: gw.xml.XmlElement cannot be cast to com.farmers.integ.erti.riskanalysis.wsc.propertyriskanalysiswsc.propertyriskanalysis_v4.elements.AnalyseClaimsHistoryResponse at com.farmers.integ.erti.riskanalysis.wsc.propertyriskanalysiswsc.propertyriskanalysis_v4.PropertyRiskAnalysisServiceV4_0.analyseClaimsHistory(Unknown Source) at com.farmers.integ.erti.riskanalysis.adapter.PropertyRiskAnalysisServiceAdapter.invokeServiceOperation(PropertyRiskAnalysisServiceAdapter.gs:49) at com.farmers.integ.framework.service.wsi.AbstractWsiServiceAdapter.invokeServiceOperation(AbstractWsiServiceAdapter.gs:74) at com.farmers.integ.framework.service.wsi.AbstractWsiServiceAdapter$ServiceInvoker.invoke(AbstractWsiServiceAdapter.gs:278) at com.farmers.integ.framework.service.wsi.AbstractWsiServiceAdapter.invokeService(AbstractWsiServiceAdapter.gs:126) at com.farmers.integ.framework.service.AbstractServiceDelegate.invokeService(AbstractServiceDelegate.gs:63) at com.farmers.integ.erti.riskanalysis.servicedelegate.PropertyRiskAnalysisServiceDelegate.getClaimsHistory(PropertyRiskAnalysisServiceDelegate.gs:97) at com.farmers.config.ho.propertylosses.HOPropertyLossAnalyser.invokePropertyLossService(HOPropertyLossAnalyser.gs:144) at com.farmers.config.ho.propertylosses.HOPropertyLossAnalyser.orderPriorPropertyLossReport(HOPropertyLossAnalyser.gs:115) at com.farmers.config.ho.enhancement.HOLineEnhancement$block_1_$block_0_.invoke(HOLineEnhancement.gsx:44) at gw.lang.function.Function1.invokeWithArgs(Function1.java:13) at com.farmers.config.ho.enhancement.HOLineEnhancement$block_1_$ProxyFor__7309208005005237414.run(HOLineEnhancement.gsx:16) at gw.transaction.Transaction.runWithNewBundle(Transaction.java:45) at com.guidewire.pl.system.bundle.TransactionUtil.runWithNewBundle(TransactionUtil.java:38) at gw.transaction.Transaction.runWithNewBundle(Transaction.java:60) at gw.transaction.Transaction.runWithNewBundle(Transaction.java:75) at com.farmers.config.ho.enhancement.HOLineEnhancement$block_1_.invoke(HOLineEnhancement.gsx:42) at gw.api.profiler.GWProfilerTagCoreEnhancement.execute(GWProfilerTagCoreEnhancement.gsx:14) at com.farmers.config.ho.enhancement.HOLineEnhancement.orderAPlusSubmission(HOLineEnhancement.gsx:41) at gw.lob.ho.HOPolicyLineMethods_HOE.preRateProcessing_Ext(HOPolicyLineMethods_HOE.gs:330) at entity.GWPolicyLineEntityEnhancement.preRateProcessing_Ext(GWPolicyLineEntityEnhancement.gsx:94) at gw.job.QuoteProcess$block_1_$block_0_.invoke(QuoteProcess.gs:120)
Please find attached the request and response of a success scenario and the ones which failed. The response format looks different. Please find RQID below.
Success: 746506561-ede763da-53e8-4001-95f4-3331e5ee632d
Failure: 200693679-942e1169-7d97-4cb4-8ce6-07b26a2a3fe3</t>
  </si>
  <si>
    <t>System did not apply policy fee during rewrite transaction</t>
  </si>
  <si>
    <t>DESCRIPTION OF ISSUE: 
System did not apply policy fee during rewrite transaction 
DEFECT DETERMINATION: 
How should the system be working?  
During rewrite System shall charge back the Vehicle Fee for each vehicle if the fee was refunded for the vehicle during cancellation.
What documentation, if available, supports how the system should be working?  
FSD.RAT.111
How is the system currently working? 
System did not apply policy fee during rewrite transaction
How long has the issue persisted?
recently identified
What product types are affected? 
Auto
CUSTOMER IMPACT:  
n/A
IMPACTED ACCOUNTS / POLICIES (as on date): 
Policy - 512896647
Rewrite - 967971971
RELATED INCIDENTS: 
INC13410557
STEPS TO RECREATE (optional):
NA
WORKAROUND STEPS (optional):
NA</t>
  </si>
  <si>
    <t>NRT co existence queue stuck with  MultipleMatchesException: Expected query to have at most one result. Select statement causing error: Values=[]</t>
  </si>
  <si>
    <t>Description of issue:
NRT co existence queue stuck with  MultipleMatchesException: Expected query to have at most one result. Select statement causing error: Values=[]
Accounts  1518481087  and 1550841303  are stuck in Retryable error due to the error  Error encountered.
com.guidewire.commons.system.exception.MultipleMatchesException: Expected query to have at most one result. Select statement causing error: Values=[]
SQL=SELECT /* ISNULL:pc_mvrorder.InternalRequestI
DEFECT DETERMINATION:
How system is currently working?
MEssages are getting stuck in NRT co existence queue due the error
How should the system be working?
 Messages should not be stuck in queue
Impacted Policies/Accounts
 Accounts  1518481087  and 1550841303
Incidents
Customer Impact
 Downstream flow is impacted
Workaround</t>
  </si>
  <si>
    <t>Facesheet name not printing on dec page for auto converted policies</t>
  </si>
  <si>
    <t>For auto converted policies facesheet name is not used while printing the dec page even though facesheet name is present for PNI. 
Below are the three live production policies where PLA is using facesheet name while PC is using the PNI first, middle and last name for dec page. 
We verified the names On prior offer of renewal in PLA. 
 DEFECT DETERMINATION: 
How should the system be working?  
       Facesheet name should be printed on dec page 
How is the system currently working?
Facesheet name is not used while printing the dec page even though facesheet name is present for PNI. 
how long has the issue persisted?
        since conversion implementation
what product types are affected? 
AUTO
CUSTOMER IMPACT: 
YES
IMPACTED ACCOUNTS / POLICIES (as on date):  
199671751
194088689
200062003</t>
  </si>
  <si>
    <t>Limited Tort not removed upon contingency expiration</t>
  </si>
  <si>
    <t>DESCRIPTION OF ISSUE: 
Upon contingency expiration, the limited tort coverage is not being removed. The Tort Selection contingency FSD.COM.408.RDD.066 has this action: If policy has Limited Tort option selected, remove the selection and change the policy to Full Tort and rate the policy.
Other contingencies expired and the system took action but it didn't remove the tort selection. 
DEFECT DETERMINATION: 
How should the system be working?  
The system should remove the tort selection change the policy to Full Tort and rate the policy.
What documentation, if available, supports how the system should be working?  
FSD.COM.408.RDD.066
How is the system currently working? 
The system is not removing  the tort selection. 
How long has the issue persisted?
Since Release 12 2019
What product types are affected? 
CUSTOMER IMPACT: 
Incorrect rating
IMPACTED ACCOUNTS / POLICIES (as on date): 
513627587
516747593
RELATED INCIDENTS: 
STEPS TO RECREATE (optional):
WORKAROUND STEPS (optional):</t>
  </si>
  <si>
    <t>Handle expired contingency error:error:entity.IndividualVehicleFactor</t>
  </si>
  <si>
    <t>DESCRIPTION OF ISSUE:
Handle Expire Contingency Batch is failing with the error message as:
"Exception occurred while processing contingencies for Policy # 519401741. Check logs for more information - error:entity.IndividualVehicleFactor_Ext/Orphaned field "PersonalVehicle" on "
(IndividualVehicleFactor_Ext) {ID=62141536, BeanVersion=0, ArchivePartition=null, BaseFactor=null, BasedOnValue=null, BranchValue=27272556, ChangeType=Slice, CoveragePatternCode=PAUIMBICov, CreateTime=Sat Jan 11 22:45:48 PST 2020, CreateUser=10, EffectiveDate=null, ExpirationDate=null, Factor=1.000000, Fixed=62141536, LoadCommandID=null, NoPointFactor=null, PersonalVehicle=8810627, PublicID=pc:62141536, Subtype=IndividualVehicleFactor_Ext, UpdateTime=Sat Jan 11 22:45:48 PST 2020, UpdateUser=10, VehicleAvgFactorType=Luxury Vehicle Factor}";error:entity.IndividualVehicleFactor_Ext/Orphaned field "PersonalVehicle" on " 
DEFECT DETERMINATION:
How should the system be working?
 System should not  throw the error and the transaction should get bound successfully
 What documentation, if available, supports how the system should be working?
 NA 
 How is the system currently working?
 System is throwing a validation error
 How long has the issue persisted?
Since 1/11/2020
What product types are affected?
Auto
Impacted Policies?
519401741, 513973939
CUSTOMER IMPACT:
There will be premium impact if contingency is getting expired
Workaround available?
 N/A</t>
  </si>
  <si>
    <t>Vehicle fee charged when Vehicle replacement transaction performed for second time.</t>
  </si>
  <si>
    <t>SUMMARY:  Vehicle fee charged when Vehicle replacement transaction performed for second time.
DESCRIPTION OF ISSUE: There is a vehicle fee charged when Vehicle replacement transaction performed for second time.
Scenario 2: Vehicle fee charged for a replaced vehicle during OOS transaction.
DEFECT DETERMINATION: 
How should the system be working?  Fee should not be assessed
What documentation, if available, supports how the system should be working?  
How is the system currently working? Adding a fee
How long has the issue persisted? Since 9/23
What product types are affected? Auto
CUSTOMER IMPACT:  Charged for fee 
IMPACTED ACCOUNTS / POLICIES (as on date):  4764883786
RELATED INCIDENTS: 775375
STEPS TO RECREATE (optional):
1. User to create an auto policy
2. User to add two vehicles and bound the policy
3. Perform Vehicle replace transaction and bound the policy
4. There is no vehicle fee charged for this transaction
5. Perform another Vehicle replace transaction and bound the policy
6. There is no vehicle fee charged for this transaction
Actual Result : There is a vehicle fee charged.
Expected Result : There should not be a vehicle fee charged for this transaction.
WORKAROUND STEPS (optional):
Defect opened on behalf of:  Kavit Sanghvi (kindly contact for more information)</t>
  </si>
  <si>
    <t>SIGNAL_ENROLLMENT_INBOUND_DAILY - failure notification not alerted</t>
  </si>
  <si>
    <t>DESCRIPTION OF ISSUE:  
Failure notification alert not yet enabled in autosys for job GWPC_PCB_PRD_SIGNAL_ENROLLMENT_INBOUND_DAILY
DEFECT DETERMINATION: 
How should the system be working?  
Alerts should come whenevere there is a failure
What documentation, if available, supports how the system should be working?  
NA
How is the system currently working? 
When the job got failure, failure alert not trigerring
How long has the issue persisted?
NA
What product types are affected? 
NA
CUSTOMER IMPACT: 
NA
IMPACTED ACCOUNTS / POLICIES (as on date): 
NA
RELATED INCIDENTS: 
INC13181382
STEPS TO RECREATE (optional):
NA
WORKAROUND STEPS (optional):
NA</t>
  </si>
  <si>
    <t>DNQBatchTriggerEvent is failing in IIB</t>
  </si>
  <si>
    <t>DESCRIPTION OF ISSUE: 
DNQBatchTriggerEvent is failing in IIB 
DEFECT DETERMINATION: 
How should the system be working?  
DNQBatchTriggerEvent should Successfully pass from IIB and reach to forms.
What documentation, if available, supports how the system should be working?  
NA
How is the system currently working? 
DNQBatchTriggerEvent is failing in IIB  for few transaction
How long has the issue persisted?
R10
What product types are affected? 
NA
CUSTOMER IMPACT: 
Customer will not recieve the Do Not Quote letter
IMPACTED ACCOUNTS / POLICIES (as on date): 
4747533290,4776068424
RELATED INCIDENTS: 
NA
STEPS TO RECREATE (optional):
NA
WORKAROUND STEPS (optional):
NA</t>
  </si>
  <si>
    <t>Access tab in PC showing inactive agent codes as active</t>
  </si>
  <si>
    <t>This issue impacts external users (agents and agent staff). When an agent terminates from one agency (agent code) and becomes active in another agency, the terminated/inactive agent code is still showing as active in the Access tab. We have seen this issue with 2 agents that both transferred from a Protege agent role to having their own agency. The details are in the attachment. 
DESCRIPTION OF ISSUE: 
Access tab in PC showing inactive agent codes as active
DEFECT DETERMINATION: 
How should the system be working?  
As per madeline, the expectation is if the user is terminated from agency his status should be displayed as "Terminated" and not active. Apart from this the indicator fileds like "Member" and "Agent Indicator" should be null so that the terminated agent will not able to access the activities of the prevous agency. Attached the email chain for reference from madeline.
What documentation, if available, supports how the system should be working?  
How is the system currently working? 
Access tab in PC showing inactive agent codes as active
How long has the issue persisted?
From phase 2 and not sure about phase 1
What product types are affected? 
NA - related to agent profile
CUSTOMER IMPACT: 
Agents will able to access the BOB of the previous agencies that they have worked on using new agencies GWPC login ID.
IMPACTED ACCOUNTS / POLICIES (as on date): 
RELATED INCIDENTS: 
STEPS TO RECREATE (optional):
WORKAROUND STEPS (optional):
Madeline can revoke the access manually.</t>
  </si>
  <si>
    <t>Unable to quote policy due to other policy. Driver is out of household in other account.</t>
  </si>
  <si>
    <t>DESCRIPTION OF ISSUE: 
Validation error( MES.487) thrown  though  PNI on the current policy is not  'Primary' on the in-effect Prior Farmers Insurance. PNI is excluded in Prior Farmers Insurance.
Error : Withdraw transaction.  Policy 193597759 is still active in account 1523377817 so the policy cannot be added to this account
DEFECT DETERMINATION: 
How should the system be working?  
Validation error should be thrown only if  PNI on the current policy has the role of 'Primary' on the Prior in-effect farmers Insurance
How is the system currently working? 
Validation error thrown though  PNI on the current policy is not  'Primary' on the in-effect Prior Farmers Insurance. PNI is excluded driver in Prior Farmers Insurance
What documentation, if available, supports how the system should be working?  
FSD.AUT.105.BR.058  to  FSD.AUT.105.BR.064
FSD.AUT.105.BR.060 : Step 2 - Prior policy's carrier is a Farmers company (CARRIER_GRP_CD = 9500)
FSD.AUT.105.BR.062 : Step 4 - Prior policy's 'Primary' role person is the current auto policy's PNI
What product types are affected? 
Auto
CUSTOMER IMPACT: 
Unable to Quote the policy.
IMPACTED ACCOUNTS / POLICIES :
Sub : 618529240,759202246
 RELATED INCIDENTS: 
 INC13293130
INC13308080
STEPS TO RECREATE (optional):
N/A
WORKAROUND STEPS (optional):
As a workaround, data fix to be done to remove Farmers Insurance(in which PNI is excluded) from PNI's prior insurance list after which will be able to quote and validate .</t>
  </si>
  <si>
    <t>Signal - at Validate, system incorrectly validates duplicated cell number when field is blank</t>
  </si>
  <si>
    <t>Signal - at Validate, system incorrectly validates duplicated cell number when field is blank.</t>
  </si>
  <si>
    <t>During automated change activating driver in signal household structure changed from causing increase in premium</t>
  </si>
  <si>
    <t>DESCRIPTION OF ISSUE: 
Adding youthful Signal - increased premium .
During policy change 114350571, Driver MITCHELL REHLING signal status was set to Active and his age is 22. As per rating work sheet, Factor for Youthful driver 0.9 is applied correctly but the premium increased to $417.73.
DEFECT DETERMINATION:    
How should the system be working?  
Adding Youthfull signal discount should not cause premium increase
What documentation, if available, supports how the system should be working?  
N/A
How is the system currently working? 
Adding youthful Signal - increased premium .
How long has the issue persisted?
Since R12
What product types are affected? 
Auto
CUSTOMER IMPACT: 
Premium impact
IMPACTED ACCOUNTS / POLICIES (as on date): 
Policy - 517416242
RELATED INCIDENTS: 
INC13454386</t>
  </si>
  <si>
    <t>PC-20-014</t>
  </si>
  <si>
    <t>GW Recommendation - PC Server Memory Issue</t>
  </si>
  <si>
    <t>There are a couple of recommendations here to improve the performance on Messaging node. 
1) Refer to the "Serialization performance and element sorting" section from Gosu Reference Guide:
"For large XML objects with many nested layers, sorting requires a lot of computer resources. If you create your XML objects in the order that their sequence definitions specify, you can safely disable sorting during serialization."
Refer to the KB "000006045: Performance Improvement in nested GXModel by setting Sort = False" which also talks about this. As mentioned in the article, performance for nested GXModel can be improved by setting Sort = FALSE in XmlSerializationOptions.
So review your integration code wherever you are utilizing XmlSerializationOptions and have set Sort = true. I saw a few places in your config (e.g. DownstreamPayloadHelper.gs for policytransaction.) where you have set it to true.
Run some performance tests for this integration to check the memory consumption with the original setting (sort = true) and then repeat the test with sort = false and see the memory consumption. You can run it in your local too by using jvisualvm (Windows Start - Run - jvisualvm). If there is an improvement, please check if the sorting can be turned off.
2) Refer to the "Serialize a GX Model Object to XML" section from Integration Guide. 
"When serializing the contents of a GX model object, validation of the model is disabled by default. The validation is unnecessary because it is not possible for the populated model to be invalid. Disabling the validation reduces the GX model heap space size, which can be significant for a bundle that contains hundreds of GX models."
Also refer to the KB "000007534: Performance consideration when serializing GX Model" related to this. So validation should be turned off (Validate = false). Please check wherever you have used XmlSerializationOptions that you have not set it to true. I did not find it as true in your configuration I have from a few months ago. But please check your latest config and make sure it is set to false.</t>
  </si>
  <si>
    <t>Rel 09 2018</t>
  </si>
  <si>
    <t>Error occured while invoking Equifax while ordering the credit report.- rates will be incorrect</t>
  </si>
  <si>
    <t>Description of Issue:
When the credit report is ordered during the submission, the credit reports are unavailable.The system throws the error "Try angain later. Equifax credit reporting is unavailable". Attached the splunk log.
Defect Determination:
How the system should be working?
PC should recieve successfull response in retrieveCreditScoreResponse XML  from Equifax and hence credit reports should be ordered.
How the system currently working?
PC is sending the default(TEST) security digit in the tag  &lt;creditVendorSecurityCode&gt; in retrieveCreditScoreRequest XML and hence Equifax is sending error message in retrieveCreditScoreResponse XML as "Try angain later. Equifax credit reporting is unavailable". Attached the request and response XML.
What documentation avaialble?
As per story card FSD.AUT.106. The code "@U1"  is mapped to "Other states", hence California (CA) do not have the security digit in the table.
How long has the issue is persisted?
Since phase 1
What product types are affected?
Auto
Customer Impact:
The user will not recieve the credit report hence the premium will be impacted.
Impacted Policies/ Accounts :
Account : #4766344932
Submission : #100288608
Account : #4766344932
Submission: #680436943
Submission: 949608498
Account : # 4791268736
Corrective Action required?
Yes
Related Incident:
INC20811236
INC20817889
INC13461886</t>
  </si>
  <si>
    <t>Welcome email generating with an e-sign document name as N/A</t>
  </si>
  <si>
    <t>SUMMARY: 
Welcome email is generated with confusing content (Document name with N/A )
DESCRIPTION OF ISSUE: 
Welcome email is generated with confusing content (Document name with N/A )
DEFECT DETERMINATION: 
How should the system be working?  
Welcome email should generated with proper document name.
What documentation, if available, supports how the system should be working?  
FSD.COM.408.P3R1 à Contingency Base Pattern (sheet)
How is the system currently working? 
Welcome email is generated with confusing content (Document name with N/A ).
How long has the issue persisted?
From Phase 3 ( R11 release).
What product types are affected? 
Auto and Home
CUSTOMER IMPACT: 
Welcome Email sent to customer with invalid document name.
IMPACTED Policy (as on date):  as of 12/13/2019
554 policies are affected. List retrieved from the query shared by informatica team.
STEPS TO RECREATE (optional):
WORKAROUND STEPS (optional):
There is no workaround available as of now.</t>
  </si>
  <si>
    <t>SignalEnrollmentInboundFeed Job failed for converted policy due to MultipleMatchesException</t>
  </si>
  <si>
    <t>Description Of Issue:
SignalInboundBatch feed failed to process for Converted policies due to incorrect condition check in code.
Splunk log
2019-12-28 18:23:06,275 ERROR [SignalEnrollmentInboundFeed-10680029] Farmers.BatchLog UID=automateddaemon, CRID=, PAN=, PCN=, FFQID=, RQID=, SNAME=SignalUBIEnrollmentInboundBatchImpl, MethodName = doWork,SRC=GWPC,TMSTMP=Sat Dec 28 18:23:06 PST 2019, MSG=Exception Occurred for the Policy Account _&gt;  A432231322, EMSG=Expected query to have at most one result.  Select statement causing error: Values=[2 (typekey)_ 10007 (typekey)]
SQL=SELECT /_ ISNULL:pcx_signalreport_ext.AccountNumber:_ KeyTable:pcx_signalreport_ext; _/  FROM pcx_signalreport_ext gRoot WHERE gRoot.AccountNumber IS NULL AND (gRoot.JobType = ? AND gRoot.JobType IS NOT NULL) AND (gRoot.PolicyReportStatus = ? AND gRoot.PolicyReportStatus IS NOT NULL) AND gRoot.Retired = 0, AOR=, STRACE=com.guidewire.commons.system.exception.MultipleMatchesException: Expected query to have at most one result.  Select statement causing error: Values=[2 (typekey), 10007 (typekey)]
SQL=SELECT /* ISNULL:pcx_signalreport_ext.AccountNumber:, KeyTable:pcx_signalreport_ext; */  FROM pcx_signalreport_ext gRoot WHERE gRoot.AccountNumber IS NULL AND (gRoot.JobType = ? AND gRoot.JobType IS NOT NULL) AND (gRoot.PolicyReportStatus = ? AND gRoot.PolicyReportStatus IS NOT NULL) AND gRoot.Retired = 0
                at com.guidewire.pl.system.database.impl.QueryProcessorImpl.getAtMostOneRow(QueryProcessorImpl.java:229)
                at com.guidewire.pl.system.database.impl.QueryProcessorImpl.getAtMostOneRow(QueryProcessorImpl.java:57)
                at com.farmers.integ.batch.signalubi.inbound.util.SignalUBIHelper.insertIntoSignalReport(SignalUBIHelper.gs:168)
                at com.farmers.integ.batch.signalubi.inbound.plugin.SignalUBIEnrollmentInboundBatchImpl.processSignalRecord(SignalUBIEnrollmentInboundBatchImpl.gs:100)
Defect Determination:
How should the system be working?
Signal Inbound batch should successfully process the feed.
How is the system currently working?
Exception is occuring has AtMostOneRow resulted in multiple values
What documenation, if available, supports how the system should be working?
NA
What product types are afftected?
Personal Auto
How long has the issue persisted? 
Since Conversion Rollout
WorkAround
Reprocessing inbound feed with PolicyNumber instead of AccountNumber.
Impact 
Signal status and Discount will not be updated for Driver if they are Qualified or if they become Dormant.
Impacted Policies: 
1526627559,1564474064</t>
  </si>
  <si>
    <t>Display Issue: Auto prior carrier report was not ordered</t>
  </si>
  <si>
    <t>This was not observed in FL so this is a new issue with AZ. The auto prior carrier report shows not ordered on the quote tab and on the risk analysis tab it shows nothing under vendor. If there was no return of information (no hit) then it shoudl still show ordered/received. It should only show not ordered when we did not order the report at all. Screenshots attached.
Policies: 
513896173   
518666213</t>
  </si>
  <si>
    <t>Not able to check the no email box on the policy info page</t>
  </si>
  <si>
    <t>SUMMARY: 
 Not able to check the no email box on the policy info page
DESCRIPTION OF ISSUE: 
Customer does not wish to receive emails so agent was removing their email address and checking the box that says no email, however, when you click the box, the check mark appears then disappears. See attached video. 
DEFECT DETERMINATION: 
How should the system be working?  
System should visible "No EmailReason ?"and check box should be selected with No email reason.
What documentation, if available, supports how the system should be working?  
n/a
How is the system currently working? 
System is visible "No EmailReason ?" but  check box is not selected  with No email reason.
How long has the issue persisted?
from day 1 live go
What product types are affected? 
Home
CUSTOMER IMPACT: 
IMPACTED ACCOUNTS / POLICIES (as on date): 
Account #                
4756092683           
Transaction #       736403697   
RELATED INCIDENTS: 
INC20845243.
STEPS TO RECREATE (optional):
WORKAROUND STEPS (optional):</t>
  </si>
  <si>
    <t>Rel 11 2018</t>
  </si>
  <si>
    <t>Invalid Quote Generated -  Found more than one target of the property SignalScore_Ext</t>
  </si>
  <si>
    <t>DESCRIPTION OF ISSUE: 
Renewal Transaction got failed and went to Draft with the below exceptions:
12:57:39,715 INFO  [stdout] (default task-125) pcprod02     luza906  2019-09-13 12:57:39,715 ERROR [default task-125] Configuration UID=luza906, CRID=233964819, PAN=4743387096, PCN=516257934, FFQID=, RQID=233964819, SNAME=QuoteProcess_RequestQuote, MethodName = ,SRC=GWPC,TMSTMP=2019-09-01, MSG=Exception occurred during rating... , EMSG=Found more than one target of the property SignalScore_Ext of object _PersonalAutoLine:pc:7269239 _ Personal Auto Line_: [_SignalScore_Ext:pc:1000809__ _SignalScore_Ext:pc:921437_]. This could be due to a concurrent data change_ or a programming error., AOR=411902, STRACE=com.guidewire.pl.system.entity.proxy.OneToOneException: Found more than one target of the property SignalScore_Ext of object 'PersonalAutoLine:pc:7269239 - Personal Auto Line': ['SignalScore_Ext:pc:1000809', 'SignalScore_Ext:pc:921437']. This could be due to a concurrent data change, or a programming error.
12:57:39,854 INFO  [stdout] (default task-125) pcprod02                       luza906  2019-09-13 12:57:39,854 ERROR [default task-125] LUW UID=luza906, CRID=233964819, PAN=4743387096, PCN=516257934, FFQID=, RQID=233964819, SNAME=org.slf4j.impl.Log4jLoggerAdapter(LUW), MethodName = ,SRC=GWPC,TMSTMP=2019-09-01, MSG=JobQuoter#quoteJobsSingleThreaded _ An invalid quote was generated in the QuoteProcess#requestQuote for Parent Renewal Job 233964819. Exiting quote process for LUW., EMSG=, AOR=411902, STRACE=, TT=0, APPID=, ECODE=, ST=, ET=, LOB = Personal Auto Line,DestID = 0,ENME = ,MST = 0,MET = 0,STATE = FL,
DEFECT DETERMINATION: 
How should the system be working?  
Renewal should be in renewing state. Due to this exception it went to Draft.
What documentation, if available, supports how the system should be working?  
N/A
How is the system currently working? 
Due to the exception, renewal transaction went to Draft. 
How long has the issue persisted?
If known, mention how long this issue has been persisted.
What product types are affected? 
Auto
CUSTOMER IMPACT: Yes. 
Premium may get affected
IMPACTED ACCOUNTS / POLICIES (as on date): 
Renewal#233964819, Account#4743387096, Policy#516257934
RELATED INCIDENTS: 
N/A
WORKAROUND:
Withdraw the transaction and create a new renewal transaction manually.</t>
  </si>
  <si>
    <t>'Try again. Unable to create a customer account at this time because the system is not responding.' after clicking 'Load in PolicyCenter' when trying to load anwasUnable to Load an FFQ quote into Policy Center</t>
  </si>
  <si>
    <t>Description of Issue :
'Try again. Unable to create a customer account at this time because the system is not responding.' after clicking 'Load in PolicyCenter' when trying to load anwasUnable to Load an FFQ quote into Policy Center.
The issue is occurring because PC is sending malformed XML during quote upload to LMS. 
Defect Determination:
How should the system be working?
PC should not be sending malformed XML during quote upload to LMS.
How system is currently working?
PC is sending malformed XML during quote upload to LMS.
Customer Impact?
 Unable to load the .FFQ Quote
IMPACTED ACCOUNTS / POLICIES (as on date): 
Agent Name :  SEBASTIAN ARTEAGA , 
AOR :  8806AW
Quote No : 1909402267
Quote Numbers#86045012,1360924514,1948882133,1512344275,86045012 ,1360924514 ,1948882133 ,1512344275 
Workaround?
RELATED INCIDENTS:   
INC12831211
INC12846745</t>
  </si>
  <si>
    <t>CO - Customer Impact - Output</t>
  </si>
  <si>
    <t>Unacceptable Risk. Risk is not eligible because of more than 1 PIP loss in the last 3 years.</t>
  </si>
  <si>
    <t>Unacceptable Risk. Risk is not eligible because of more than 1 PIP loss in the last 3 years.
Description of issue:   
 user is unable to quote an Auto policy because of below validation error . 
Unacceptable Risk. Risk is not eligible because of more than 1 PIP loss in the last 3 years.
 DEFECT DETERMINATION
How should the system be working?
As per FSD.AUT.112.BR.015 System should not throw the validation error.
How system is currently working?
System is currently throwing the validation error.
How long the issue is persisted?
NA
Impacted Policies?
 Submission : 331388267.
Impacted LOB?
Auto</t>
  </si>
  <si>
    <t>HandleExpiredContingency batch  - Validation error message "Remove one or more drivers to quote. More than 20 active drivers cannot be rated" was thrown.</t>
  </si>
  <si>
    <t>DESCRIPTION OF ISSUE: 
 In HandleExpiredContingency batch we have an validation error
 "Remove one or more drivers to quote. More than 20 active drivers cannot be rated" was thrown and policy was set to draft status.
 DEFECT DETERMINATION: 
How should the system be working?  
System shouldn't have thrown error message
What documentation, if available, supports how the system should be working?  
NA
How is the system currently working? 
System is throwing validation message
How long has the issue persisted?
NA
What product types are affected? 
Auto
CUSTOMER IMPACT: 
NA
IMPACTED ACCOUNTS / POLICIES (as on date): 
Policy#510211151
RELATED INCIDENTS: 
NA
WORKAROUND STEPS (optional):
Not available</t>
  </si>
  <si>
    <t>"Could not find documents" when calling searchDocumentsService</t>
  </si>
  <si>
    <t>Description of issue:
When the "SearchDocumentsService" is called, PC sends all document types in the search criteria request to FileNet. The contingency "Papperlles Billing" is still in pending status and user has not uploaded the documments but PC sends the document type as "PL-PLCY-Billing".
Defect Determination:
How should the system be working?
PC should not send the request for the document when the document is not uploaded.
How system is currently working?
PC sends the requests and in response recieves error-"Could not find documents for Search Criteria: {SearchCriteria={criteria=[{expressions=[{operator==_ name=s_BillingAccountNumber_ value=D289813812}]}]_ documentType=PL_PLCY_Billing}}"
Customer impact?
N/A
Impacted Policies?
 Account # 4762650874
Policy # 767438938</t>
  </si>
  <si>
    <t>The transmission of data from eCMS failed when the Policy is Quoting from eCMS</t>
  </si>
  <si>
    <t>DESCRIPTION OF ISSUE: 
When the policy is Quoted from the ecms, recieving the Exception as Illegal Argument Exception as 
java.lang.IllegalArgumentException: [280076200] Cannot load a temporary id from the backing entity source: Address:-2257645003
Somessage is recieved as the transmission of data from eCMS failed
 DEFECT DETERMINATION: 
How should the system be working?  
Policy should be Quoted from ECMS when recieved to PC.
What documentation, if available, supports how the system should be working?  
NA
How is the system currently working? 
Policy is not Quoted with Error Message as Contact Service Operations at 800-909-7777. The transmission of data from eCMS failed
How long has the issue persisted?
NA
What product types are affected? 
NA
CUSTOMER IMPACT: 
NA
IMPACTED ACCOUNTS / POLICIES (as on date): 
Account # 1562092669, PolicyNumber # 188089060
Account # 1502490871, PolicyNumber # 188465394
RELATED INCIDENTS: 
INC20789894,INC20885399
WORKAROUND STEPS (optional):
Not available</t>
  </si>
  <si>
    <t>'HODW_CoinCollectionFloaterCov_Ext' coverage type code is not available for MTRC_NM ='Home New Coverage Full Term Premium' in PC RECON FILE</t>
  </si>
  <si>
    <t>'HODW_CoinCollectionFloaterCov_Ext' coverage type code is not available for MTRC_NM ='Home New Coverage Full Term Premium' in PC RECON FILE
which is present in xml file .PFA
POLICY_NUMBER:
761489099
MESSAGE_ID:
pc:729525
XPATH: PolicyPeriod/TransactionAmount_Ext/Coverables/Entry/Coverages/Entry/NewFTPremium/Amount
             PolicyPeriod/TransactionAmount_Ext/Coverables/Entry/Coverages/Entry PatternCode
EXPECTED_BEHAVIOUR:
'HODW_CoinCollectionFloaterCov_Ext' coverage type code should be available for MTRC_NM ='Home Old Coverage Full Term Premium' in PC RECON FILE</t>
  </si>
  <si>
    <t>For the converted policies in signal outbound feed the HOUSEHOLD_NUM is going as Policy Number instead of Account number</t>
  </si>
  <si>
    <t>DESCRIPTION OF ISSUE: 
For the converted policies the Housefold_num is going as Policy Number instead of account number 
 in the signal outbound feed.
DEFECT DETERMINATION: 
How should the system be working?  
System should have sent Account number in HouseHold_num tag  for converted policies
What documentation, if available, supports how the system should be working?  
N/A
How is the system currently working? 
System is sending PolicyNumber  for converted Poliices
How long has the issue persisted?
NA
What product types are affected? 
Auto
CUSTOMER IMPACT:  
NA
IMPACTED ACCOUNTS / POLICIES (as on date): 
 190291276,194876118 ,186118610 
RELATED INCIDENTS: 
INC13365762,INC13369716,INC13369887,INC13376546
INC13375945
INC13375894
INC13364153
INC13365663
INC13365486
STEPS TO RECREATE (optional):
NA
WORKAROUND STEPS (optional):
Feed will be manually reprocessed by changing the HOUSEHOLD_NUM to account number</t>
  </si>
  <si>
    <t>Agent with multiple roles is not getting updated with the latest role as per ACE Feed.</t>
  </si>
  <si>
    <t>For the user Selena Vasquez(UserId: vasq00i), profile was setup with the LDAP vasq00i and have other dual agent code LDAP ID_x0019_s in the ACE User Id list (vasq02f, vasq00m, vasq00i, vasq00n).
With the initial feed, profile was set up with vasq00i where the agent code is 13 (role should be Agent) and with recent feed for vasq02f with agent code  was 'AS' (Agent staff)
The user with LDAPID vasq00i is an agent (8849A2) in one agency and vasq02f is an agent staff -  AS record (88496X) in another agency.
It seems user has multiple roles in different agencies.
With the recent feed for the LDAp ID vasq02f with agent number 88496X the role should have set as Agent Staff but role is showing as Agent.</t>
  </si>
  <si>
    <t>CSSE batch failed: getting hardstop message for a valid conditon</t>
  </si>
  <si>
    <t>Description of Issue:
During the CSSE policy batch runs. The policy change got withdrawn with error-"error:entity.PersonalAutoLine/Update the garaging address for vehicle 2001 LEXUS GS 300 4D 2WD. The garaging address for a vehicle cannot be a PO Box.". The submission got bounded already with the garaging adderess where the adderess line 1 does not contain PO .
Defect Detrmination:
How should the system be working?
The policy chnage should be bounded.
How system is currently working?
The system throws error when batch fails and policy change got withdrawn with error.
Documentation?
As per SC.AUT.023.VBR.003-8. If the "If the Garaging Address of any vehicle on the policy is a PO address, block quote and show an error message.".
Customer Impact?
System is not able to quote the policy change.
Impacted Policy?
Policy #512105049
policy change #252846181 
Corrective Action Required?
Yes</t>
  </si>
  <si>
    <t>HVHInbound_EXT - PC batch Job triggered before the entire  file was copied to PC server</t>
  </si>
  <si>
    <t>DESCRIPTION OF ISSUE: 
PC batch job GWPC_PCB_PRD_HVH_INBOUND_MONTHLY got triggered before the file was completely copied over to the PC inbound folder by the corresponding gentran job GWPC_ISI_PRD_HVH_FIG_FTPget_FDR_To_GWPC
DEFECT DETERMINATION: 
How should the system be working?  
The PC batch job should be triggered in autosys only  after the file is copied completely to the PC inbound folder
What documentation, if available, supports how the system should be working?  
NA
How is the system currently working? 
PC job is triggered even before the file was copied to PC server
How long has the issue persisted?
From first Run
What product types are affected? 
NA
CUSTOMER IMPACT: 
NA
IMPACTED ACCOUNTS / POLICIES (as on date): 
NA
RELATED INCIDENTS: 
NA
STEPS TO RECREATE (optional):
NA
WORKAROUND STEPS (optional):
Batch job has to retriggered manually again after the file was completely copied to the PC directory</t>
  </si>
  <si>
    <t>"Invalid quote was generated" when user added business pursuits on premise coverage in Policy change transaction</t>
  </si>
  <si>
    <t>DESCRIPTION OF ISSUE: 
"invalid quote was generated" when user was trying to quote the policy change transaction after adding Buisness pursuits on premise coverage
 DEFECT DETERMINATION: 
How should the system be working?  
System should have thrown the error and will be able to quote
How is the system currently working? 
System is throwing error message
What product types are affected? 
HomeOwners
IMPACTED ACCOUNTS / POLICIES (as on date): 
Account: 4761237944
Submission: 622460500
RELATED INCIDENTS: 
INC13502385</t>
  </si>
  <si>
    <t>HOME GWPC SEPARATE STRUCTURE NON RENTED IS DUPLICATING</t>
  </si>
  <si>
    <t>SUMMARY:   HOME GWPC SEPARATE STRUCTURE NON RENTED IS DUPLICATING    
DESCRIPTION OF ISSUE:   See attachment for details showing $140,000 coverage for Separate Structure Non-Rented is entered once, but displaying twice on the Quote section.  This is resulting in a display issue on the VIP as well, as the coverage premium is $2195.20.  Note, the actual premium charged on the quote appears correct but the display on the quote section is duplicated, and the VIP has 2 issues.  The Limits/Ded column shows it as included rather than showing the $140,000 coverage limit, and the Premium column shows $2195.20, rather than the correct premium coverage of $1097.60.  **Opened for FL, but please review for other states, as needed. 
DEFECT DETERMINATION:
How should the system be working?
Should not duplicate this coverage
What documentation, if available, supports how the system should be working?
See attached
How is the system currently working?
How long has the issue persisted?
Unknown 
What product types are affected?
Home
CUSTOMER IMPACT:
Display issue on VIP, shows incorrect premium
REFERENCE NUMBERS:
Account 4792052931
WORKAROUND STEPS:
 Suggested to generate VIP with a newly created submission.</t>
  </si>
  <si>
    <t>ConcurrentData Change exception while accounts are loading from FFQ to PC.</t>
  </si>
  <si>
    <t>DESCRIPTION OF ISSUE: 
while accounts are getting lloaded from FFQ, PC was throwing an ConcurrentDataChange exception and account was not loaded into policycenter
DEFECT DETERMINATION: 
How should the system be working?  
System should not have been throwed the error message and should be able to load sucessfully
What documentation, if available, supports how the system should be working?  
N/A
How is the system currently working? 
System is throwing the error response back to FFQ
How long has the issue persisted?
NA
What product types are affected? 
NA
CUSTOMER IMPACT: 
User is unable to load accounts from FFQ t o PC 
IMPACTED ACCOUNTS / POLICIES (as on date): 
  PAN=4798576842
 FFQID=1362104353
PAN=4732470793
 FFQID=1110138567
PAN=4737568872
FFQID=1572277923
RELATED INCIDENTS: 
INC#INC13441395
WORKAROUND: 
N/A</t>
  </si>
  <si>
    <t>Agent received new AOR and LDAP ID. GWPC quote templates still associated with old ID</t>
  </si>
  <si>
    <t>DESCRIPTION OF ISSUE: 
Agent received new AOR and LDAP ID. GWPC quote templates still associated with old ID which is associated to user profile
DEFECT DETERMINATION: 
How should the system be working?  
Agent should be able to get or create templates with the new LDAP ID received
What documentation, if available, supports how the system should be working?  
N/A
How is the system currently working? 
 GWPC quote templates still associated with old ID 
how long has the issue persisted? 
Since Phase1
what product types are affected? 
Auto - All States
CUSTOMER IMPACT: 
N/A
IMPACTED ACCOUNTS / POLICIES (as on date): 
Account: 4763268695 Submission: 961516161
Account: 4798273987 Submission: 556918797
RELATED INCIDENTS: 
INC20908714,INC20901363
STEPS TO RECREATE (optional):
WORKAROUND STEPS (optional):
 N/A</t>
  </si>
  <si>
    <t>Invalid Quote error was generated on Auto Policy due to Stated Amount with $0</t>
  </si>
  <si>
    <t>SUMMARY:
Invalid Quote error was generated on Auto Policy due to Stated Amount
DESCRIPTION OF ISSUE:
User is getting Invalid Quote error on screen when clicking on the Quote button for Arizona policy
DEFECT DETERMINATION:
How should the system be working?
System should not have thrown the error message during the Quote Process
What documentation, if available, supports how the system should be working?
NA
How is the system currently working?
System is throwing the error when user is clicking on the Quote Button.
How long has the issue persisted?
After R05 Release
What product types are affected?
Auto
CUSTOMER IMPACT:
User is unable to quote it due to the Invalid Quote error message
IMPACTED ACCOUNTS / POLICIES (as on date):
Please find below the list of accounts/policies impacted:
Account # 4755348414, Submission# 742987643
RELATED INCIDENTS:
INC20921497
STEPS TO RECREATE (optional):
Not Applicable
WORKAROUND STEPS (optional):
Not Applicable</t>
  </si>
  <si>
    <t>Invalid Quote Generated - IllegalStateException More than one element matches the given condition</t>
  </si>
  <si>
    <t>DESCRIPTION OF ISSUE: 
Renewal Transaction got failed and went to Draft with the below exceptions:
pcprod04              2019-09-07 01:23:41,162 ERROR [WQTP-1-thread-12] Configuration UID=renewal_daemon, CRID=589763156, PAN=1504985610, PCN=513414895, FFQID=, RQID=589763156, SNAME=QuoteProcess_RequestQuote, MethodName = ,SRC=GWPC,TMSTMP=2019-08-31, MSG=Exception occurred during rating... , EMSG=More than one element matches the given condition, AOR=8833FM, STRACE=java.lang.IllegalStateException: More than one element matches the given condition
pcprod04              2019-09-07 01:23:41,263 ERROR [WQTP-1-thread-12] LUW UID=renewal_daemon, CRID=589763156, PAN=1504985610, PCN=513414895, FFQID=, RQID=589763156, SNAME=org.slf4j.impl.Log4jLoggerAdapter(LUW), MethodName = ,SRC=GWPC,TMSTMP=2019-08-31, MSG=JobQuoter#quoteJobsSingleThreaded _ An invalid quote was generated in the QuoteProcess#requestQuote for Parent Renewal Job 589763156. Exiting quote process for LUW., EMSG=, AOR=8833FM, STRACE=, TT=0, APPID=, ECODE=, ST=, ET=, LOB = Personal Auto Line,DestID = 0,ENME = ,MST = 0,MET = 0,STATE = AZ,
DEFECT DETERMINATION: 
How should the system be working?  
Renewal should be in renewing state. Due to this exception it went to Draft.
What documentation, if available, supports how the system should be working?  
N/A
How is the system currently working? 
Due to the exception, renewal transaction went to Draft. 
How long has the issue persisted?
If known, mention how long this issue has been persisted.
What product types are affected? 
Auto
CUSTOMER IMPACT: Yes. 
Premium may get affected
IMPACTED ACCOUNTS / POLICIES (as on date): 
Renewal#589763156, Account#1504985610, Policy#513414895
RELATED INCIDENTS: 
N/A</t>
  </si>
  <si>
    <t>Slowness in Guidewire Desktop Activities screen</t>
  </si>
  <si>
    <t>I_x0019_m getting reports from some of our PSO advocates that need to use the built in PC queues for MPA_x0019_s that it appears to be getting even slower and timing out more often now.  Has the dev group come up with any ideas why our profiles don_x0019_t seem impacted at all but everyone else has extreme lag?   Would it be worth updating a few individual profiles (Christopher Nemetz, Sam Whaley, Dan Whitehead) to match mine to at least test and see if it fixes the issue for them?  Thanks
Paul Cornils
Policy Support Operations Supervisor
Farmers Insurance
Paul.cornils@farmersinsurance.com
Office: 616-956-8187</t>
  </si>
  <si>
    <t>Same mortgagee feed is received to update mortgaee info which is resulting in validation errors</t>
  </si>
  <si>
    <t>DESCRIPTION OF ISSUE: 
MassMortgageeUpdate batch if failing due to below validation errors as the same mortgagee information is receievd to update.
First Mortgagee Already added in the Policy: 768343955,Mortgagee code:GRDX
No difference in additional intereset for Policy: 763540436,Mortgagee code:GRCM
Could not find the dwelling additional intereset for updation for Policy: 768343955,Mortgagee code:GRDX
DEFECT DETERMINATION: 
How should the system be working?  
Same feed should not be sent to update mortgagee for policy if already the mortgagee is updated in prior feed.
What documentation, if available, supports how the system should be working?  
NA
How is the system currently working? 
The same update feed is receieved for the policies with same mortgagee information to update which is resulting in validation errors.
How long has the issue persisted?
Since Phase1
What product types are affected? 
Home
CUSTOMER IMPACT: 
NA
IMPACTED ACCOUNTS / POLICIES (as on date): 
Policy# 763540436,768343955
First Mortgagee Already added in the Policy: 768155094,Mortgagee code:FE6E
First Mortgagee Already added in the Policy: 762446987,Mortgagee code:KCTM
First Mortgagee Already added in the Policy: 768343955,Mortgagee code:GRDX
No difference in additional intereset for Policy: 763540436,Mortgagee code:GRCM
Could not find the dwelling additional intereset for updation for Policy: 768343955,Mortgagee code:GRDX
RELATED INCIDENTS: 
NA
STEPS TO RECREATE (optional):
NA
WORKAROUND STEPS (optional):
NA</t>
  </si>
  <si>
    <t>UMRT - Upstream Mortgagee</t>
  </si>
  <si>
    <t>MVRInbound Feed batch failing with error-"You cannot change the locked branch" - Quotes with batch MVRs are allowing bind before batch returns</t>
  </si>
  <si>
    <t>Description of issue:
For the states where batch MVR order:
1) The MVR status is "Ordered" in Database but in PC the MVR status showing as "Recieved" for the PNI.
2) The records for the driver is not showing after clicking on the particular driver.
DEFECT DETERMINATION:
How should the system be working?
System should update the MVR status to "Recieved" when it is updated on the Database.
How is system is currenly working?
System is updating the MVR status to "Recieved".
Documentation?
N/A
Customer Impact?
Premuim may be affected in the policy.
Impacted polices
Attached the list of Impacted polices with details.</t>
  </si>
  <si>
    <t>BUS 3 - MVR</t>
  </si>
  <si>
    <t>PIP documents did not prefill with selections made in policy</t>
  </si>
  <si>
    <t>DESCRIPTION OF ISSUE: 
PIP documents did not prefill with selections made in policy
DEFECT DETERMINATION: 
How should the system be working?  
PIP documents should prefill with selections made in policy
What documentation, if available, supports how the system should be working?  
NA
How is the system currently working? 
PIP documents did not prefill with selections made in policy
How long has the issue persisted?
What product types are affected? 
Auto
CUSTOMER IMPACT: 
IMPACTED ACCOUNTS / POLICIES (as on date): 
Policy#517236662,Policy #511378270
RELATED INCIDENTS: 
INC13184979,INC13153071
STEPS TO RECREATE (optional):
N/A
WORKAROUND STEPS (optional):
N/A</t>
  </si>
  <si>
    <t>ENDS - Endorsements</t>
  </si>
  <si>
    <t>NBD contingency being created but not closed which is causing additional performance issue for handle Expired contingency Job</t>
  </si>
  <si>
    <t>DESCRIPTION OF ISSUE: 
NBD contingency being created but not closed which is causing additional performance issue for handle Expired contingency Job 
DEFECT DETERMINATION: 
How should the system be working?  
contingency should have been closed.
What documentation, if available, supports how the system should be working?  
N/A
How is the system currently working? 
Contingency created is not closed and is causing a performance issue for Handle expired contingency job
How long has the issue persisted?
Rel 05 2019
What product types are affected? 
All
CUSTOMER IMPACT: 
N/A
IMPACTED ACCOUNTS / POLICIES (as on date): 
RELATED INCIDENTS: 
N/A
STEPS TO RECREATE (optional):
N/A
WORKAROUND STEPS (optional):
N/A</t>
  </si>
  <si>
    <t>Vehicle unit number indicates same for both the vehicles</t>
  </si>
  <si>
    <t>DESCRIPTION OF ISSUE:
Vehicle Unit number is displaying same for both the vehilces.
DEFECT DETERMINATION:
How should the system be working? 
System should have populate Unique vehicle number
 What documentation, if available, supports how the system should be working? 
NA
 How is the system currently working?
System is populating same vehicle number for both the vehilces
How long has the issue persisted?
N/a
What product types are affected?
AUTO
CUSTOMER IMPACT:
NA
IMPACTED ACCOUNTS / POLICIES (as on date):
Submsiion#317539870
Account#4776283758 
RELATED INCIDENTS:
INC13493451
STEPS TO RECREATE (optional):
 WORKAROUND STEPS (optional):</t>
  </si>
  <si>
    <t>Incorrect Agency name was displaying on the Policy Transactions and participants screen</t>
  </si>
  <si>
    <t>DESCRIPTION OF ISSUE: 
Incorrect Agency name was displaying on the Policy Transactions and participants screen
Please find attached snippet 
DEFECT DETERMINATION: 
How should the system be working?  
Correct Agency name should be displayed on policy transaction and participants screen
How is the system currently working?  
Incorrect Agency name is getting displayed on policy transaction and participants  screen
What product types are affceted?  
NA
How long is the issue has persisted?  
N/A
CUSTOMER IMPACT: 
IMPACTED ACCOUNTS / POLICIES (as on date): 
Account#1593004463,Policy#768690864
                             Account#4772648333     
Policy#766381118
RELATED INCIDENTS: 
INC13011437
WORKAROUND:</t>
  </si>
  <si>
    <t>Unable to access submission 595726871 to verify premium.</t>
  </si>
  <si>
    <t>SUMMARY:
Unable to access submission 595726871 to verify premium.
DESCRIPTION OF ISSUE:
Agent withdrew submission 595726871 and requoted in a new account. EOI shows a premium discrepancy between the two submissions. When I try to access the withdrawn submissions, null pointer errors are fired and GWPC becomes unusable until cookies/cache are cleared. Need access to the submission in order to compare with current submission and validate premium.
DEFECT DETERMINATION:
How should the system be working?
System should not throw any exception while trying to view withdrawn submission.
What documentation, if available, supports how the system should be working?
N/A
How is the system currently working?
System is throwing NullPointer exception while trying to view withdrawn submission.
How long has the issue persisted?
N/a
What product types are affected?
HomeOwners
CUSTOMER IMPACT:
NA
IMPACTED ACCOUNTS / POLICIES (as on date):
Please find below the list of accounts/policies impacted:
Account- 1585881803 , Submission- 595726871
 Submissions:
628963583
128250901
469649560
646977926
918256842
813465555
RELATED INCIDENTS:
INC20925420
STEPS TO RECREATE (optional): 
Not Applicable
WORKAROUND STEPS (optional):
N/A</t>
  </si>
  <si>
    <t>Loss History Report Not Ordered for Home Policies</t>
  </si>
  <si>
    <t>Description of issue:
This issue was not found for home/umbrella during the FL Audit. Only the auto issue was found which is defect 769487. The loss history report is not ordered for several home policies. There is no rule explaining why it didn't order for these policies at all. Please see screenshot attached.
Defect Determination :
How should the system be working?
 The system should order the loss history report
How the system is currently working?
The system does not order the loss history report.
Customer Impact?
Loss history report are not ordered.
Impacted Policies?
Policy listing:
Home: 
761781969
768553006   
761475918   
761974125
768982642   
764116505  
Corrective Action required?
TBD</t>
  </si>
  <si>
    <t>Home, Umbrella</t>
  </si>
  <si>
    <t>Renewal Date not passed from IIB to Billing</t>
  </si>
  <si>
    <t>DESCRIPTION OF ISSUE: 
For policy #514147739 
 renewal date is not passed from IIB to billing, whereas PC payload has the Renewal Date.
RegionCode is also coming as empty.
Renewal date was mapped to  below Xpath: PolicyTransaction/Details/Entry/PolicyPeriod/LatestRenewalDate_Ext as per Code level 
 it needs to be mapped to PeriodEnd 
LatestRenewalDate_Ext  this tag it self is not coming in payload .
// Processing IWGCD-RENEWAL-DATE field 
                String renewalDate = DownstreamHubAutoRecUtil.getPeriodEndDate(inReference); 
                if (ValidateUtil.isFieldNotEmpty(renewalDate)) { 
                        renewalDate = GwpcCommonUtil.getDateMMDDYYYY(renewalDate); 
                        GwpcCommonUtil.createElementTypeAndValueToMessage(RecOutputConstants.RNWDATE, renewalDate, 
                                     GwpcDownstreamBusinessConstants.POL_NS, policyData); 
        public static String getPeriodEndDate(DownstreamAutoRecInReferenceFactory inReference){ 
                String date = GwpcCommonUtil.getElementValueFromComplexType( 
                                InMessageReferenceConstants.XPATH_BODY_LTST_PERIOD_END, inReference.getPolicyPeriodEntry()); 
             if (ValidateUtil.isFieldNotEmpty(date)) { 
                  date = GwpcCommonUtil.getSubString(date, 0, 10); 
This policy has an OOS reinstatement transaction.
DEFECT DETERMINATION: 
How should the system be working?  
Renewal Date not passed to Billing
What documentation, if available, supports how the system should be working?  
N/A
How is the system currently working? 
Renewal Date not passed from IIB to Billing
How long has the issue persisted?
Since 4/26 relrease
What product types are affected? 
Specify impacted Production types, if applicable.
CUSTOMER IMPACT: 
N/A          
IMPACTED ACCOUNTS / POLICIES (as on date): 
Policy # 514147739 
RELATED INCIDENTS: 
N/A
STEPS TO RECREATE (optional):
N/A
WORKAROUND STEPS (optional):</t>
  </si>
  <si>
    <t>NullPointerException is occured when removing the lessor on the Vehicles screen on a policy change</t>
  </si>
  <si>
    <t>DEFECT DETERMINATION: 
How should the system be working?
On a policy change, when trying to remove a lessor from the Additional Interest tab on the Vehicles screen, it should be removed successfully.
How is the system currently working? 
NullPointerException is occured when removing the lessor on the Vehicles screen on a policy change.
How long has the issue persisted?
NA
What product types are affected? 
PersonalAuto
IMPACTED ACCOUNTS / POLICIES (as on date): 
511754874
Jobnumber - 245388598
RELATED INCIDENTS: 
INC20727107
STEPS TO RECREATE (optional):
On a PersonalAuto policy when the state selected is Florida and has some vehicles added on it.
Create a policy change and try removing the lessor on the Vehicles screen.</t>
  </si>
  <si>
    <t>Error "Invalid server response. Please check server log" was thrown when user was trying to navigating through Policy Info screen when address is PO Box first time navigating to dwelling screen</t>
  </si>
  <si>
    <t>DESCRIPTION OF ISSUE: 
 Error "Invalid server response. Please check server log" was thrown when clicking on next button on policy info screen
 DEFECT DETERMINATION: 
How should the system be working?  
System should have thrown the error and will be able to quote
How is the system currently working? 
System is throwing error message
What product types are affected? 
HomeOwners
IMPACTED ACCOUNTS / POLICIES (as on date): 
Account: 4744289239
Submission: 657667234
Submiision: 445947816
Account: 4729189027
RELATED INCIDENTS: 
INC13475379</t>
  </si>
  <si>
    <t>Display Issue: Paperless Policy contingency went approved instead of waived</t>
  </si>
  <si>
    <t>The paperless policy went into approved status on the same transaction date that the customer unenrolled. Since the underlying data was removed, this should have gone to waived status and not approved.
Policy: 511709381</t>
  </si>
  <si>
    <t>Policy Back SRN not displayed in Policy Endorsement section of DEC page</t>
  </si>
  <si>
    <t>DESCRIPTION OF ISSUE: 
PCN# 76486-81-90 (RN Txn) - Policy Back SRN not displayed in Policy Endorsement section of DEC page because  DocRequest/Policy/PolicySRN not passed from IIB.
DEFECT DETERMINATION: 
How should the system be working?  
        Policy Back SRN should be sent to IIB from PC in Renewal
How is the system currently working? 
        Policy Back SRN is not sent to IIB from PC in Renewal
IMPACTED ACCOUNTS / POLICIES (as on date): 
Policy #: 766717986
              764868190 
RELATED INCIDENTS: 
NA</t>
  </si>
  <si>
    <t>On PolicyChange document the Declining Deductible is not being displayed.</t>
  </si>
  <si>
    <t>DESCRIPTION OF ISSUE: 
On PolicyChange document the value for Declining Deductible is no being displayed.
DEFECT DETERMINATION: 
How should the system be working?  
On PolicyChange document the below message should be displayed. 
You have accumulated $150 of Declining Deductibles benefit to be used toward the deductible on your next covered loss.
What documentation, if available, supports how the system should be working? 
FSD.HOM.204.BR.002
How is the system currently working? 
The declining deductible is mapped only Newbusiness or Renewal transcation
How long has the issue persisted?
NA
What product types are affected? 
Homeowners
CUSTOMER IMPACT: 
Yes
IMPACTED ACCOUNTS / POLICIES (as on date): 
Policy# 322687187 
RELATED INCIDENTS: 
INC13392919
Workaround (If Applicable) :
NA</t>
  </si>
  <si>
    <t>CISPropertyInspectionInboundFeed - NullPointer Exception - PermStormShuttersInd  is null</t>
  </si>
  <si>
    <t>DESCRIPTION OF ISSUE: 
CISPrppertyInspectionInboundFeed is failed due to the Null pointer Exception as the PermStormShuttersInd is null.
IP=, UID=, TID=  2019-12-25 02:54:10,598 ERROR [CISPropertyInspectionInboundFeed-10180003] Configuration UID=automateddaemon, CRID=342589339, PAN=4788679444, PCN=766897427, FFQID=, RQID=342589339, SNAME=HOInspectionDwellingUpdatesVerifier_startPopulatingDwellingInstances, MethodName = ,SRC=GWPC,TMSTMP=2019-12-10, MSG=, EMSG=, AOR=76243L, STRACE=java.lang.NullPointerException
                at com.farmers.config.ho.hoinspection.processor.HOInspectionDwellingUpdatesVerifier.verifyPermanentShutterIndAndUpdate(HOInspectionDwellingUpdatesVerifier.gs:230)
                at com.farmers.config.ho.hoinspection.processor.HOInspectionDwellingUpdatesVerifier.startPopulatingDwellingInstances(HOInspectionDwellingUpdatesVerifier.gs:71)
                at com.farmers.config.ho.hoinspection.processor.HOInspectionDwellingUpdatesVerifier.getDwellingUpdatesList(HOInspectionDwellingUpdatesVerifier.gs:125)
                at com.farmers.config.ho.hoinspection.helper.HOInspectionCommonHelper.constructNoteBodyifMismatachesAreFound(HOInspectionCommonHelper.gs:604)
                at com.farmers.config.ho.hoinspection.helper.HOInspectionCommonHelper.handleReponseForPolicyOutOfForce(HOInspectionCommonHelper.gs:548)
                at com.farmers.config.ho.hoinspection.processor.HOInspectionInboundProcessor.EvaluateAndConfirmToProcesssTheRecord(HOInspectionInboundProcessor.gs:265)
                at com.farmers.config.ho.hoinspection.processor.HOInspectionInboundProcessor.processInboundRecord(HOInspectionInboundProcessor.gs:54)
                at 
DEFECT DETERMINATION: 
How should the system be working?  
CISProppertyInspectionInboundFeed is failed due to nullpointer Exception
How is the system currently working? 
CISProppertyInspectionInboundFeed should be successfull 
How long has the issue persisted?
NA
What product types are affected? 
Home
CUSTOMER IMPACT: 
No
IMPACTED ACCOUNTS / POLICIES (as on date): 
Pol#:766897427,768627077
RELATED INCIDENTS: 
NA</t>
  </si>
  <si>
    <t>Central Fire Alarm Discount getting dropped during policy change</t>
  </si>
  <si>
    <t>DESCRIPTION OF ISSUE: 
Central Fire Alarm Discount got dropped in error during Policy change though the 'Central Fire alarm' value is Yes
DEFECT DETERMINATION: 
How should the system be working?  
Central fire alaram discount should not be dropped
What documentation, if available, supports how the system should be working?  
PM.HOM.200.DBR.008
How is the system currently working? 
Central fire alaram discount is getting dropped
How long has the issue persisted?
N/A
What product types are affected? 
Home
CUSTOMER IMPACT:  
Premium impact
IMPACTED ACCOUNTS / POLICIES (as on date): 
 Policy 
768651763
Impacted Policy change - 173710669
RELATED INCIDENTS: INC13302706
STEPS TO RECREATE (optional):
NA
WORKAROUND STEPS (optional):
NA</t>
  </si>
  <si>
    <t>PC-20-005</t>
  </si>
  <si>
    <t>CIS Inbound batch getting failed for cancelled policies</t>
  </si>
  <si>
    <t>DESCRIPTION OF ISSUE: 
Cancelled policies are received in Inbound feed and PC does not filter it during batch run.
PC is pciking cancelled policies for CIS and CIS Inbound Batch is getting failed for cancelled policies.
There is no error message shown  in the BatchRecord tracking screen.
DEFECT DETERMINATION: 
How should the system be working?  
System should not pick Cancelled policies for CIS batch run
What documentation, if available, supports how the system should be working?  
N/A
How is the system currently working? 
Cancelled policies are received in Inbound feed and PC does not filter it during batch run.
How long has the issue persisted?
N/A
What product types are affected? 
Home
CUSTOMER IMPACT:  
N/A
IMPACTED ACCOUNTS / POLICIES (as on date): 
 Policy 
769794537
761634361
762504640
RELATED INCIDENTS: 
N/A
STEPS TO RECREATE (optional):
NA
WORKAROUND STEPS (optional):
NA</t>
  </si>
  <si>
    <t>One Pay and One Pay Mortgagee showing as 2 different values in rating sheets - Should be the same amount.</t>
  </si>
  <si>
    <t>DESCRIPTION OF ISSUE: 
One Pay and One Pay Mortgagee showing as 2 different values in rating sheets - Should be the same amount..
DEFECT DETERMINATION: 
How should the system be working?  
Scenario Premium for OnePay and OnePay Mortgagee should be same.
How is the system currently working? 
One Pay and One Pay Mortgagee showing as 2 different values in rating sheets 
How long has the issue persisted?
NA
What product types are affected? 
Homeowners
CUSTOMER IMPACT: 
No
IMPACTED ACCOUNTS / POLICIES (as on date): 
Pol # 763836918,  Job # 780771515.
RELATED INCIDENTS: 
INC13098064</t>
  </si>
  <si>
    <t>Unable to add SR-22 as "Financial Responsibility "  Field is not available</t>
  </si>
  <si>
    <t>DESCRIPTION OF ISSUE: 
Agent Unable to add the SR-22, as the field "Financial Responsibility" is not visible for the user eventhough the driver is active Driver.
DEFECT DETERMINATION: 
How should the system be working?  
Financial Responsibility should be available for the user ot add the SR-22 Form
What documentation, if available, supports how the system should be working?  
FSD.AUT.101.FLD.145a
How is the system currently working? 
Financial Responsibility Field is not avaialble to add the Form(SR-22)
How long has the issue persisted?
Since rPhase 3 -Rollout 1
What product types are affected? 
Auto
CUSTOMER IMPACT: 
Unable to Add the Form (SR-22)
IMPACTED ACCOUNTS / POLICIES (as on date): 
Acct# 1586874370
Pol#194942144
Trans#953715660
RELATED INCIDENTS: 
INC13503297
STEPS TO RECREATE (optional):
N/A
WORKAROUND STEPS (optional):
N/A</t>
  </si>
  <si>
    <t>Policy coverage pull not working for APCS policy due to special character in the reponse from pc .</t>
  </si>
  <si>
    <t>Short description : Policy coverage pull not working for APCS policy due to special character in the reponse from pc .
DEFECT DETERMINATION: 
How should the system be working?  
PC should not send the special character .
What documentation, if available, supports how the system should be working?  
N/A
How is the system currently working? 
PC is sending the special character .
How long has the issue persisted?
Phase 1
What product types are affected? 
PA
CUSTOMER IMPACT: 
N/A
IMPACTED ACCOUNTS / POLICIES (as on date): 
 Policy 519809793
 Policy  511754874
RELATED INCIDENTS: 
Ticket INC13075327
STEPS TO RECREATE (optional):
N/A</t>
  </si>
  <si>
    <t>Impacting Signal Enrollment - Received error message as "Error: VIN 2007 is too short" as a response for outbound feed if vehicle type is trailers or campers in the policy</t>
  </si>
  <si>
    <t>DESCRIPTION OF ISSUE: 
Error: VIN 2007 is too short is received in response to the outbound feed.
DEFECT DETERMINATION: 
How should the system be working?  
Outbound feed should be processed successfully with the vehicle number
How is the system currently working?  
Receiving error in response to the outbound feed as VIN is too short 
What product types are affceted?  
Personal Auto
How long is the issue has persisted?  
N/A
CUSTOMER IMPACT: 
IMPACTED ACCOUNTS / POLICIES (as on date): 
Impacted policies list from incident
518030895
511879061
517314101
512037081
RELATED INCIDENTS: 
INC12876393,INC13105440 
WORKAROUND:
Removed crampers and trailers details from the feed and reprocessed thefeed manually</t>
  </si>
  <si>
    <t>BUS 1 - Signal</t>
  </si>
  <si>
    <t>FFQ - Auto quotes ar failing at PC end .</t>
  </si>
  <si>
    <t>DESCRIPTION OF ISSUE: 
For the Auto policies that are loaded from FFQ, PC was throwing an ConcurrentDataChange exception and policy was not loaded into policycenter
DEFECT DETERMINATION: 
How should the system be working?  
System should not have been throwed the error message and should be able to load policy sucessfully
What documentation, if available, supports how the system should be working?  
N/A
How is the system currently working? 
System is throwing the error response back to FFQ
How long has the issue persisted?
NA
What product types are affected? 
Auto
CUSTOMER IMPACT: 
User is unable to load policies from FFQ t o PC 
IMPACTED ACCOUNTS / POLICIES (as on date): 
  Submission-778478995
 Account-4737087173
Submission-304500888
Account -4757514510
Submission- 891567214,
Account - 4788779652
RELATED INCIDENTS: 
INC#INC13185615
WORKAROUND: 
N/A</t>
  </si>
  <si>
    <t>Discounts are not displaying in Quote screen although validated and applied in Policy</t>
  </si>
  <si>
    <t>DESCRIPTION OF ISSUE: 
Discounts are not displaying in Quote screen although validated auto policy and applied in Policy.
DEFECT DETERMINATION: 
How should the system be working?  
All the discounts should be displayed in Quote screen which are validated and applied.
How is the system currently working? 
DIscounts are not displaying in Quote screen
How long has the issue persisted?
NA
What product types are affected? 
Homeowners
CUSTOMER IMPACT: 
Yes
IMPACTED ACCOUNTS / POLICIES (as on date): 
Pol # 763045505,  Job # 708556671/ 484877713.
Pol # 768544882 , 639475582
policy #768651763, Policychnage - 284473462
RELATED INCIDENTS: 
INC13230566
INC13302706
INC13416983</t>
  </si>
  <si>
    <t>Exclusion of Bodily Injury Caused by Animals is not working properly for SPCR</t>
  </si>
  <si>
    <t>There is a defect in how the requirements were written and how the system is working. The product model (PM.HOM.200) does not show that we offer the Exclusion of Bodily Injury caused by Animals for Smart Plan Condo Rented to others (SPCR) product. The contingency card (FSD.COM.408) also does not show that we set this exclusion. The forms inference card (FSD.HOM.215) also does not show that we infer the exclusion endorsement for SPCR. In testing the system, we are setting the exclusion, setting the contingency, but not inferring the endorsement for SPCR product (see screenshots of test quote). So the system is incorrectly setting the exclusion and contingency (a defect). 
After discussion with both Underwriting and product, the intent is to provide this exclusion for the smart plan condo rented to others. Based on this we want to keep how the exclusion and contingency are working and update the documentation to match how the system works. We want to update the endorsement piece in card (FSD.HOM.215).
After discussion with Nagur, since there is a system defect regardless, we'd like to fix the forms inference issue instead of fixing the exclusion/contingency issue. 
As such, please correct the following rules to include SPCR to infer the form:
FORM-HO-217
FORM-HO-217a
Account: 4752023617, Submission: 276665358</t>
  </si>
  <si>
    <t>PC-19-070</t>
  </si>
  <si>
    <t>CIS indicating completed for unable to locate/complete or refused and PC indicating pending.</t>
  </si>
  <si>
    <t>SUMMARY: CIS indicating completed for unable to locate/complete or refused and PC indicating pending. 
DESCRIPTION OF ISSUE: 
The property inspection being completed due to unable to locate, unable to complete, or refused and the system are not communicating with each other. PC shows pending for inspection, SR was not generated for the property inspection to review.
DEFECT DETERMINATION: 
How should the system be working?  Create SR for inspections team to review 
What documentation, if available, supports how the system should be working?  
How is the system currently working? Not creating an SR for review 
How long has the issue persisted?
What product types are affected? Home
CUSTOMER IMPACT: 
Inspection contingency remains in pending and does not create an SR for review. Inspections can reorder if unable to locate or refused. In some cases policies are not set up for cancellation or non-renewal when they should  
IMPACTED ACCOUNTS / POLICIES (as on date): 
763462391
763872114
768018679
765583020
764927130
765814824
760422708 
760405958
RELATED INCIDENTS: 
STEPS TO RECREATE (optional):
WORKAROUND STEPS (optional):</t>
  </si>
  <si>
    <t>UW7</t>
  </si>
  <si>
    <t>Display Issue: MVR Report Date on the Risk Analysis page is not displaying correctly</t>
  </si>
  <si>
    <t>This was not found during the FL audit so it occurred when AZ went live: The report date on the MVR tab of the risk analysis page is missing as is the status even though the report shows received. Screenshot of policy 510588382 provided along with screenshot of how it should appear.
Policy Listing:
510588382   
517272823   
512794794   
514525182   
516636532
515532726</t>
  </si>
  <si>
    <t>Batch Alert Splunk Error - Cannot insert Null into ALERT_PC_EVENT_STORE_STATUS</t>
  </si>
  <si>
    <t>DESCRIPTION OF ISSUE: 
Account failed with below splunk error:
10-16-2019 06:00:31,892 ERROR [DWQueryService] SystemDate=2019-10-16 06:00:31.000701 ,SRC=GW-IIB ,LoggerName=ADE ,Method=insertOrUpdate ,PAN=4730064324 ,PCN= ,LOB=Homeowners ,RetroInd=  ,CRID=pc:22082355 ,FunctionName=ActivityChanged ,TMSTMP=2019-10-16 06:00:14.52 ,JobType=ActivityChanged ,JobId= ,MSG=SQLCode: -1 SQLState: 23000 SQLErrorText: [IBM][ODBC Oracle Wire Protocol driver][Oracle]ORA-01400: cannot insert NULL into ("EVENTSTR"."ALERT_PC_EVENT_STORE_STATUS"."POLICY_NUMBER") ,STRACE=Class : DWQueryService Method : insertOrUpdate
                at com.farmers.fig.dahub.db.service.DWQueryService.insertOrUpdate(DWQueryService.java:285)
                at com.farmers.fig.dahub.node.GwpcDataHubADEPreprocessor.evaluate(GwpcDataHubADEPreprocessor.java:154)
                at com.ibm.broker.javacompute.MbRuntimeJavaComputeNode.evaluate(MbRuntimeJavaComputeNode.java:364)
                at com.ibm.broker.plugin.MbNode.evaluate(MbNode.java:1452)
DEFECT DETERMINATION: 
How should the system be working?  
Should not contain null value for Policy Number.
What documentation, if available, supports how the system should be working?  
NA
How is the system currently working?
Not able to insert the record to ALERT_PC_EVENT_STORE_STATUS table since Policy Number is null.
How long has the issue persisted?
10/16/2019
What product types are affected? 
Homeowners
CUSTOMER IMPACT: 
Submission is already withdrawn by the customer . So no business impact.
IMPACTED ACCOUNTS / POLICIES (as on date): 
 Account Number- 4730064324
RELATED INCIDENTS: 
NA
STEPS TO RECREATE (optional):
NA
WORKAROUND STEPS (optional):</t>
  </si>
  <si>
    <t>Docusign-Create Envelope-INVALID_REQUEST_PARAMETER-The request contained at least one invalid parameter</t>
  </si>
  <si>
    <t>DESCRIPTION OF ISSUE: 
Policy failed in IIB ' with below splunk error:
10-08-2019 02:39:13,039 ERROR [com.farmers.fig.docusign.node.GwpcDocuSignExceptionHandler] SystemDate=2019-10-08 02:39:11.000391 ,SRC=GW-IIB ,LoggerName=DOCUSIGN ,Method=evaluate ,PAN=4769775321 ,PCN=766030816 ,LOB=Home ,RetroInd=null ,CRID=pc:21235561 ,FunctionName=246632791GenerateNewBusinessPostBindESignaturePackage ,TMSTMP=2019-10-08 02:38:54.468042 ,JobType=GenerateNewBusinessPostBindESignaturePackage ,JobId=246632791 ,MSG=Create Envelope-INVALID_REQUEST_PARAMETER-The request contained at least one invalid parameter. expireAfter not in range 0-999.
DEFECT DETERMINATION: 
How should the system be working?  
Should not ccontain any invalid parameters in the request.
What documentation, if available, supports how the system should be working?  
NA
How is the system currently working? 
Contains invalid parameters in the request.
How long has the issue persisted?
09/26/2019
What product types are affected? 
Homeowners
CUSTOMER IMPACT: 
Policy will not be there in docusign
IMPACTED ACCOUNTS / POLICIES (as on date): 
 PCN:766030816,766206157,766667113,519729445,762352913,767661356
RELATED INCIDENTS: 
NA
STEPS TO RECREATE (optional):
NA
WORKAROUND STEPS (optional):</t>
  </si>
  <si>
    <t>UW10</t>
  </si>
  <si>
    <t>User unable to select two different proposals for the new submission transaction of the same policy if there is a change transaction of different lob or same lob in policy transactions</t>
  </si>
  <si>
    <t>SUMMARY: 
User unable to select two proposals for the new submission transaction of different versions of the same policy if there is a change transaction of different lob or same lob in policy transactions
DESCRIPTION OF ISSUE: 
If there is a change transaction of different lob or same lob in policy transactions the user is  unable to select two different proposals for the new submission transaction of the same policy 
as the system throws error "Only one Home Property can be selected for a VIP Proposal"
DEFECT DETERMINATION: 
How should the system be working?  
If there is a change transaction of different lob or same lob in policy transactions the user should be able to select two different proposals for the new submission transaction of the same policy 
What documentation, if available, supports how the system should be working?  
n/a
How is the system currently working? 
If there is a change transaction of different lob or same lob in policy transactions the user is  unable to select two different proposals for the new submission transaction of the same policy 
as the system throws error "Only one Home Property can be selected for a VIP Proposal"
How long has the issue persisted?
Since Phase1
What product types are affected? 
Home
CUSTOMER IMPACT: 
User cannot print side by side proposal
IMPACTED ACCOUNTS / POLICIES (as on date): 
n/a
RELATED INCIDENTS: 
INC20954468
STEPS TO RECREATE (optional):
See screenshots
WORKAROUND STEPS (optional):
User needs to select and printone proposal at a time</t>
  </si>
  <si>
    <t>EntityValidationException : Exception occurred during the prefillAccountDetailsFromADPF method call as the Drivers Date Of Birth is coming as Null. So, we are receiving the Null Pointer Exception</t>
  </si>
  <si>
    <t>SUMMARY:
Exception occurred during the prefillAccountDetailsFromADPF method call as the Drivers Date Of Birth is coming as Null. So, we are receiving the Null Pointer Exception. 
DEFECT DETERMINATION:
How should the system be working? 
Wxception should not be thrown.
How is the system currently working?
We are receiving Null POinter Exception
What documentation, if available, supports how the system should be working? 
NA  
How long has the issue persisted?
It Seems to be from beginning and not occurred/observed this scenario.
What product types are affected?
CUSTOMER IMPACT:
IMPACTED ACCOUNTS / POLICIES (as on date):
Account#4715896391, FFQ#1979353977
Account# 4776989816   FFQ#1784828800 
Account#4744959759    FFQ#906516867
Splunk Log: 
customerdaemon 2019-10-20 10:26:04,689 ERROR [default task-68] Server UID=, CRID=916474531, PAN=4715896391, PCN=, FFQID=1979353977, RQID=73a35404-9114-4688-80e8-84fa32fb10fc, SNAME=SubmissionUnderwritingIssuesUtil, MethodName = ,SRC=FFQ,TMSTMP=, MSG=Exception has occured, EMSG=EntityValidationException, AOR=, STRACE=edge.capabilities.quote.submission.quoting.exception.EntityValidationException: EntityValidationException at edge.capabilities.quote.submission.quoting.util.SubmissionUnderwritingIssuesUtil.checkVerifyRateExceptions(SubmissionUnderwritingIssuesUtil.gs:178) at edge.capabilities.quote.submission.quoting.DefaultSubmissionQuotePlugin.quoteSubmission(DefaultSubmissionQuotePlugin.gs:59) at edge.capabilities.quote.submission.GatewayQuoteHandler$block_9_$block_0_$block_0_$block_0_.invoke(GatewayQuoteHandler.gs:695) at com.farmers.edge.capabilities.commonutil.EdgePerformanceMonitor.execute(EdgePerformanceMonitor.gs:19) at edge.capabilities.quote.submission.GatewayQuoteHandler$block_9_$block_0_$block_0_.invoke(GatewayQuoteHandler.gs:694) at gw.api.profiler.GWProfilerTagCoreEnhancement.execute(GWProfilerTagCoreEnhancement.gsx:14) at edge.capabilities.quote.submission.GatewayQuoteHandler$block_9_$block_0_.invoke(GatewayQuoteHandler.gs:693) at edge.PlatformSupport.Bundle$block_3_.invoke(Bundle.gs:98) at gw.lang.function.Function1.invokeWithArgs(Function1.java:13)
RELEATED INCIDENTS:
Incident#INC13333501
STEPS TO RECREATE (optional):
WORKAROUND STEPS (optional):</t>
  </si>
  <si>
    <t>UW activity created when there is no UW issue.</t>
  </si>
  <si>
    <t>SUMMARY: 
Back office received SR with UW issue activity, however, there was no UW issue. Lock was released as a workaround. 
DESCRIPTION OF ISSUE: 
System triggered UWI Activity of category "UWIssue" if there is no UWI exists on that policy/transaction.
DEFECT DETERMINATION: 
How should the system be working?  
System triggered UWI Activity of category "UWIssue" if there is no UWI exists on that policy/transaction.
What documentation, if available, supports how the system should be working?  
n/a
How is the system currently working? 
System should not trigger UWI Activity of category "UWIssue" if there is no UWI exists on that policy/transaction.
How long has the issue persisted?
Newly discovered
What product types are affected? 
Home
CUSTOMER IMPACT: 
System will create the extra step to approve teh activity which is not necessary when there are no UWI on the transaction.
IMPACTED ACCOUNTS / POLICIES (as on date): 
691560818 - Submission# 
RELATED INCIDENTS: 
INC20824237
WORKAROUND STEPS (optional):
User approved the Activity and proceeded to bound the policy.</t>
  </si>
  <si>
    <t>ADDRESS STANDARDIZATION SERVICE IS DOWN. TRY AGAIN LATER MESSAGE WHEN CLICKING GET LOCATION REPORTS</t>
  </si>
  <si>
    <t>SUMMARY: 
ADDRESS STANDARDIZATION SERVICE IS DOWN. TRY AGAIN LATER MESSAGE WHEN CLICKING GET LOCATION REPORTS
DESCRIPTION OF ISSUE: 
The following message is displaying when clicking 'Get Location Reports' on a home submission:
Address Standardization service is down. Please try later.
DEFECT DETERMINATION: 
How should the system be working?  
'Get Location Reports' should successfully run reports without error.
What documentation, if available, supports how the system should be working?  
n/a
How is the system currently working? 
Error message received when clicking 'Get Location Reports'
How long has the issue persisted?
Newly discovered
What product types are affected? 
Home
CUSTOMER IMPACT: 
Substantial customer impact as system blocks the ability to proceed with submission.
IMPACTED ACCOUNTS / POLICIES (as on date): 
Account#4767372584 Submission#448276504
RELATED INCIDENTS: 
n/a
STEPS TO RECREATE (optional):
See screenshots
WORKAROUND STEPS (optional):
None</t>
  </si>
  <si>
    <t>rushabhkumar_shah</t>
  </si>
  <si>
    <t>Paperless Policy Contingency Diary Period Incorrect for Policy Change</t>
  </si>
  <si>
    <t>The paperless policy contingency is post-bind on policy change but the diary period is still 5 days per SC.VBR.RDD.096. The system set the contingency for 30 days which is inaccurate. Policy 518459194 screenshots attached.
Please find attached the list of policy changes where paperless policy contingency diary period is inaccurate (i.e. not 5 days)</t>
  </si>
  <si>
    <t>Non-Renewal reported as RN instead CN -515438329</t>
  </si>
  <si>
    <t>DESCRIPTION OF ISSUE: 
PC is not sending the Non-Renewal flag as True for Non-Renewal transaction so previous transaction type is sent so it got failed in billing. 
DEFECT DETERMINATION: 
How should the system be working?  
Non-renewal transaction should be reported as CN and proccess to downstreams
What documentation, if available, supports how the system should be working?  
Refer NonRenewal IDD
How is the system currently working? 
Non-renewal transaction reported as Renewal(RN) instead CN 
How long has the issue persisted?
What product types are affected? 
Auto
CUSTOMER IMPACT: 
 Yes
IMPACTED ACCOUNTS / POLICIES (as on date): 
Policy Number:515438329
RELATED INCIDENTS: 
NA
STEPS TO RECREATE (optional):
NA 
WORKAROUND STEPS (optional):
Updating the IIB payload to process the receivables</t>
  </si>
  <si>
    <t>Getting the IllegalStateException during the Quote</t>
  </si>
  <si>
    <t>Description: During Quote, parent job had entity validation warning message due to which background embedded quote went into an exception.
Account Number: 4716729143
Transaction(Submission) # 948680468
pcprod05              2019-08-23 23:35:27,688 ERROR [PluginLeaseMgr-0] LUW UID=LUW, CRID=874559418, PAN=4762398330, PCN=, FFQID=, RQID=874559418, SNAME=LUW, MethodName = ,SRC=GWPC,TMSTMP=2019-05-15, MSG=LUWStartablePlugin#recoverQuoting _ Creating activity for LUW Parent Submission Job 874559418 for manual recovery, EMSG=Cannot modify a bean of type PolicyPeriod that is in a readonly bundle, AOR=8833F5, STRACE=java.lang.IllegalStateException: Cannot modify a bean of type PolicyPeriod that is in a readonly bundle
              at com.guidewire.pl.system.entity.proxy.BeanProxy.checkIsInWriteableBundle(BeanProxy.java:1647)
              at com.guidewire.pl.system.entity.proxy.BeanProxy.setFieldValue(BeanProxy.java:861)
              at com.guidewire.pl.system.entity.proxy.EffDatedBaseProxy.setFieldValue(EffDatedBaseProxy.java:453)
              at com.guidewire.pl.system.entity.proxy.BeanProxy.setFieldValue(BeanProxy.java:855)
              at com.guidewire.pl.system.entity.proxy.BeanProxy.setFieldValue(BeanProxy.java:849)
              at com.guidewire.pl.system.entity.proxy.BeanProxy.setLocalizedFieldValue(BeanProxy.java:810)
              at com.guidewire.pl.system.entity.proxy.BeanProxy.setFieldValueForCodegen(BeanProxy.java:735)
              at com.guidewire.pl.persistence.code.BeanInternalBase.setFieldValueForCodegen(BeanInternalBase.java:313)
              at entity.PolicyPeriod.setPolicyNumber(PolicyPeriod.java:5408)
              at gw.job.SubmissionProcess.requestQuote(SubmissionProcess.gs:180)
              at gw.acc.luw.job.LUWSubmissionProcess.requestSingleQuote(LUWSubmissionProcess.gs:97)
              at gw.acc.luw.perf.JobQuoteHelper.requestSingleQuote(JobQuoteHelper.gs:75)
              at gw.acc.luw.perf.JobQuoter.quoteJobsSingleThreaded(JobQuoter.gs:394)
              at gw.acc.luw.LUWCoordinator$block_5_.invoke(LUWCoordinator.gs:97)
              at gw.api.profiler.GWProfilerTagCoreEnhancement.execute(GWProfilerTagCoreEnhancement.gsx:14)
              at gw.acc.luw.LUWCoordinator.requestQuote(LUWCoordinator.gs:88)
              at gw.acc.luw.plugin.LUWStartablePlugin.recoverQuoting(LUWStartablePlugin.gs:102)
              at gw.acc.luw.plugin.LUWStartablePlugin$block_1_.invoke(LUWStartablePlugin.gs:50)
              at gw.lang.function.Function1.invokeWithArgs(Function1.java:13)
              at gw.acc.luw.plugin.LUWStartablePlugin$ProxyFor__7309208005005237414.run(LUWStartablePlugin.gs:16)
              at gw.transaction.Transaction.runWithNewBundle(Transaction.java:45)
              at com.guidewire.pl.system.bundle.TransactionUtil.runWithNewBundle(TransactionUtil.java:38)
              at gw.transaction.Transaction.runWithNewBundle(Transaction.java:60)
              at gw.acc.luw.plugin.LUWStartablePlugin.start(LUWStartablePlugin.gs:48</t>
  </si>
  <si>
    <t>Replacement cost value mismatch between PolicyCenter and PLA/Express</t>
  </si>
  <si>
    <t>SUMMARY: Replacement cost value mismatch between PolicyCenter and PLA/Express
DESCRIPTION OF ISSUE: 
23930 - GWPC Conversion - Phase 3 Roll Out1 - Stabilization - HOME - RECON_H_SOI - Attribute RECNSTRCTN_COST mismatch between PLA and PC for the batchid = '183'
If M9 transaction was processed with multi policy in single household where the both police effective dates are same, then the Index factor was applied to P1 policy alone but P2 policy SIA34-RPLC-COST was rederived based on P1 index factor values. Its due to existing design in P4XT5 program.
DEFECT DETERMINATION: 
How should the system be working?  
Replacement cost value should match 
What documentation, if available, supports how the system should be working?  
How is the system currently working? 
How long has the issue persisted?
What product types are affected? 
Home 
CUSTOMER IMPACT: 
Premium increase, incorrect dwelling coverage amount
IMPACTED ACCOUNTS / POLICIES (as on date): 
1747770071
1785062116
RELATED INCIDENTS: 
STEPS TO RECREATE (optional):
WORKAROUND STEPS (optional):</t>
  </si>
  <si>
    <t>SignalEnrollmentOutboundFeed failed for the Policy Transansaction with "HouseHold Not Found for update"</t>
  </si>
  <si>
    <t>DESCRIPTION OF ISSUE: 
The SignalEnrollmentOutboundFeed is failed for the policy transactions(Policy Change/ Reinstatement) created after 1/11/2020.
Recieved an Error as "Household 515379421 not found for update"
And the Request Type is sent as "U" to Drive way.
DEFECT DETERMINATION: 
How should the system be working?  
Enrollement should be sent to True Motion and outbound feed should be successfull
How is the system currently working? 
In Outbound feed is sent tot Driver way instead of True Motion
How long has the issue persisted?
Since Phase 3
What product types are affected? 
Personal Auto
CUSTOMER IMPACT: 
For the Agent, signal is still in pending 
IMPACTED ACCOUNTS / POLICIES (as on date): 
Policy# 515379421,514257137,511487544
RELATED INCIDENTS: 
INC13502306,INC13496788,INC13461263
Workaround (If Applicable) :
N/A</t>
  </si>
  <si>
    <t>Downstream(Forms)-Policy failed  as status 'DF' with  NullPointerException in createVehicles method</t>
  </si>
  <si>
    <t>DESCRIPTION OF ISSUE: 
Policy failed in IIB with Status Code 'DF' with below splunk error:
06-28-2019 12:36:20,845 ERROR [com.farmers.fig.dshub.node.auto.GwpcDownstreamHubAutoForms] SystemDate=2019-06-28 12:36:20.000821 ,SRC=GW-IIB ,LoggerName=DOWNSTREAM ,Method=evaluate ,PAN=4789262985 ,PCN=516397641 ,LOB=PersonalAuto ,RetroInd= ,CRID=pc:11443037 ,FunctionName=249439661PolicyPeriodChanged ,TMSTMP=2019-06-28 12:36:02.102259 ,JobType=PolicyPeriodChanged ,JobId=249439661 ,MSG= ,STRACE=java.lang.NullPointerException at com.farmers.fig.dshub.helper.auto.DownstreamHubAutoFormsVehiclesBuilder.createVehicles(DownstreamHubAutoFormsVehiclesBuilder.java:1831) at com.farmers.fig.dshub.helper.auto.DownstreamHubAutoFormsAutoDocRequestBuilder.createAutoDocRequest(DownstreamHubAutoFormsAutoDocRequestBuilder.java:212) at com.farmers.fig.dshub.helper.auto.DownstreamHubAutoFormsOutMsgBuilder.createArg0(DownstreamHubAutoFormsOutMsgBuilder.java:209) at com.farmers.fig.dshub.helper.auto.DownstreamHubAutoFormsOutMsgBuilder.createPostAutoTransaction(DownstreamHubAutoFormsOutMsgBuilder.java:100) 
DEFECT DETERMINATION: 
How should the system be working?  
 Should be able to pass all the values
What documentation, if available, supports how the system should be working?  
NA
How is the system currently working? 
 Null value is being passed
How long has the issue persisted?
28th June 2019
What product types are affected? 
Auto
CUSTOMER IMPACT: 
Policy will not proccess to downstream
IMPACTED ACCOUNTS / POLICIES (as on date): 
 PCN: 516397641 
RELATED INCIDENTS: 
NA
STEPS TO RECREATE (optional):
NA
WORKAROUND STEPS (optional):
we can deleted the Unwinding Entry in the PPMedium payload and reprocessed for the DF records</t>
  </si>
  <si>
    <t>GWPC Proposal not printing side by side</t>
  </si>
  <si>
    <t>DESCRIPTION OF ISSUE: 
GWPC Proposal not printing side by side
Submission began as Farmers.com quote (912458594) and has been modified and is now 652559806 - both transactions are available in Value Insurance Package section. 
When user selects Submission (aka "Transaction") 652559806 and 912458594 - they print as two separate pages. 
Agency is attempting to print these two transaction/ quotes side-by-side so customer can see difference but is unable to. 
DEFECT DETERMINATION: 
How should the system be working?  
Proposal should be printing Side by side and not in two seperate pages
How is the system currently working? 
Proposals are printing in two seperate pages
How long has the issue persisted?
NA
What product types are affected? 
Auto
CUSTOMER IMPACT: 
No
IMPACTED ACCOUNTS / POLICIES (as on date): 
Account # 4713678867
Submission / 652559806 
RELATED INCIDENTS: 
INC13313618</t>
  </si>
  <si>
    <t>Nurse Occupation is not pulled over when cross-selling a policy between Express and PC</t>
  </si>
  <si>
    <t>Business analysis: Auto was in force and they cross-sold the home which went into PC. It_x0019_s connected so it should have carried over the affinity occupation (nurse for PNI). It seems the home policy was issued with no affinity noted as nothing pulled over and the agent filled in other. When they went to add the auto/home the system updated the auto occupation. So then they had to update the auto policy and they have a pending policy change to update the home as well. System shoudl have pulled over the occupation to start with.
IT analysis: This appears like an issue and probably this is happening for the occupation _x001C_Nurse_x001D_ alone.  As per design, PolicyCenter should  retrieve the occupation from APPS and use the same in PC while issuing New Policy under an existing Express Household.  I guess the root cause for this discrepancy is with occupation _x001C_Nurses_x001D_ in AZ state and same made as CW. We need to open a defect to resolve this issue. (see attached email)
Household/Account: 1405160772 
PC home: 766771426
Express auto: 191619819</t>
  </si>
  <si>
    <t>00ecmsprodsupport</t>
  </si>
  <si>
    <t>Inspection comments added during submission are not sent to CIS</t>
  </si>
  <si>
    <t>DESCRIPTION OF ISSUE: 
Per FSD.HOM.201.FLD.819 the field "Provide directions for the inspector to locate the property, if required" has this in the rules section:
Hidden for policy sub types RENT, TC, TCR,COC5, COC6.
This field is displayed only on a New Submission, and will be sent to CIS in the Comments field. Note that the Comments field is also used to send comments (FSD.HOM.207.FLD.036) entered while ordering a Manaul Inspection. The value in this field (FSD.HOM.201.FLD.819) should be populated in the Comments field on the file on the system ordered inspection when the New Submission is bound. 
Note: Business requirement is to have the field height and width such that at least 350 characters of the text should be visible without having to scroll within the text box. This is with a screen resolution of 1366 x 768
DEFECT DETERMINATION: 
How should the system be working?  
User entered comments should be sent to CIS.
How is the system currently working? 
Comments are not being sent to CIS
What product types are affected? 
Homeowner
CUSTOMER IMPACT: 
n/A
IMPACTED ACCOUNTS / POLICIES (as on date): 
Example:
767114450 - see attachments for screenshots and email from CIS saying they don't have comments
RELATED INCIDENTS: 
N/A</t>
  </si>
  <si>
    <t>GW - PROD - Multiple SOI_ID for same Unit_num</t>
  </si>
  <si>
    <t>Multiple SOI_ID presnet for same unit_num. This is causing EFBI to report wrong Vehicle Inforce status.
Below is the data from ASOI_VEH table for Policy # 516724570
SOI_ID
UNIT_NUM
VIN
RPLCD_EFF_DT
5
EFF_DT
EXP_DT
SRC_SYS_CD
757806260
1
KMHDH4AE2GU542968
2019-07-26 09.44.44.473666000
7/26/2019
GWPC
757806260
1
KMHDH4AE2GU542968
2019-07-26 15.40.26.158995000
7/26/2019
GWPC
757806272
1
5rxhb3120k2397650
2019-06-13 11.18.30.709266000
6/14/2019
GWPC
757806272
1
5rxhb3120k2397650
2019-09-09 17.09.10.211028000
9/9/2019
9/9/2019
GWPC
757806260
1
KMHDH4AE2GU542968
2019-06-13 21.40.30.891579000
6/14/2019
GWPC
757806260
1
KMHDH4AE2GU542968
2019-06-13 11.18.30.709266000
6/14/2019
GWPC
757806272
1
5rxhb3120k2397650
2019-06-13 21.40.30.891579000
6/14/2019
GWPC
757806272
1
5rxhb3120k2397650
2019-09-05 22.50.02.270651000
9/5/2019
GWPC
Below is the data from ASOI_VEH table for Policy # 519222737
SOI_ID
UNIT_NUM
VIN
RPLCD_EFF_DT
SRC_TRANS_TMSP
EFF_DT
EXP_DT
SRC_SYS_CD
757523123
1
1casa22t2sc002499
2019-05-17 14.26.23.317238000
6/19/2019
GWPC
757523122
2
3d7ku28c64g105916
2019-05-17 14.26.23.317238000
6/19/2019
GWPC
757523106
1
2FTHF26H6SCA77297
2019-05-17 14.26.23.317238000
6/19/2019
GWPC
758617147
4
1n6nd11s4kc409195
2019-09-03 14.59.49.461709000
9/3/2019
GWPC
757523123
1
1casa22t2sc002499
2019-09-03 14.59.49.461709000
9/3/2019
9/3/2019
GWPC
758617146
3
1c3cdfbb6gd652843
2019-09-03 14.59.49.461709000
9/3/2019
GWPC</t>
  </si>
  <si>
    <t>david_bae</t>
  </si>
  <si>
    <t>entity.PAPriorLoss_Ext cannot be cast to entity.HoPriorLoss_Ext</t>
  </si>
  <si>
    <t>DESCRIPTION OF ISSUE: 
Automated Renewal transaction got failed and went to Draft state due to the below error:
IP=10.132.87.5, UID=usw9dtd2, TID=1578324380650:ui  2020-01-06 07:26:22,149  WARN [default task-9] LUW UID=usw9dtd2, CRID=187171348, PAN=1539203290, PCN=763634154, FFQID=, RQID=187171348, SNAME=LUW, MethodName = ,SRC=GWPC,TMSTMP=2020-01-06, MSG=JobQuoter#quoteJobsSingleThreaded _ Unexpected Exception occurred for Parent Renewal Job 187171348: entity.PAPriorLoss_Ext cannot be cast to entity.HOPriorLoss_Ext, EMSG=entity.PAPriorLoss_Ext cannot be cast to entity.HOPriorLoss_Ext, AOR=8808A3, STRACE=java.lang.ClassCastException: entity.PAPriorLoss_Ext cannot be cast to entity.HOPriorLoss_Ext
                at gw.lob.common.HOPriorLoss_ExtMatcher.isLogicalMatch(HOPriorLoss_ExtMatcher.gs)
                at gw.lob.common.HOPriorLoss_ExtMatcher.isLogicalMatch(HOPriorLoss_ExtMatcher.gs)
DEFECT DETERMINATION: 
How should the system be working?  
Renewal transaction should be in renewing/bound state.
What documentation, if available, supports how the system should be working?  
N/A
How is the system currently working? 
Automated Renewal transaction got failed and went to Draft state.
How long has the issue persisted?
Since R12
What product types are affected? 
Home
CUSTOMER IMPACT: 
Yes
IMPACTED ACCOUNTS / POLICIES (as on date): 
Account#1539203290
Policy#763634154
Renewal#187171348
RELATED INCIDENTS: 
N/A</t>
  </si>
  <si>
    <t>Insured renewal Declaration page document indicates they have a basement but policy does not show insured with a basement.</t>
  </si>
  <si>
    <t>DESCRIPTION OF ISSUE: 
Insured renewal Declaration page document indicates they have a basement but policy does not show insured with a basement.
DEFECT DETERMINATION: 
How should the system be working?  
System shouldn't have shown the basement value as "Yes" in the renewal document
What documentation, if available, supports how the system should be working?  
N/A
How is the system currently working? 
System was showing the basement as"Yes" in renewal document
How long has the issue persisted?
Identified as part of Conversion relesae
CUSTOMER IMPACT: 
Populating wrong Information on the document 
IMPACTED ACCOUNTS / POLICIES (as on date): 
Policy: 301184943
Transaction#170681671 
RELATED INCIDENTS: 
INC13356997
STEPS TO RECREATE (optional):
N/A
WORKAROUND STEPS (optional):
N/A</t>
  </si>
  <si>
    <t>GW - PROD - Premium Mismatch between PC &amp; ODS -Missing On or Off Premium Amount</t>
  </si>
  <si>
    <t>Premium Mismatch between PC &amp; ODS for below policies.
Initial analysis shows that ODS is missing either on or off premiums.
STATE
TYPE
PLCY_NUM
TRN_TMSTMP
PC_MTRC_VAL
ODS_MTRC_VAL
FL
A
518101356
07-FEB-19 02.55.39.491000000 PM
-109.70
-118.50
FL
A
511215392
25-FEB-19 02.06.53.540000000 PM
492.96
483.86
FL
A
513802422
27-JUN-19 12.48.54.357394000 PM
-57.90
-234.40
AZ
A
519336934
09-JUL-19 02.25.14.947799000 PM
3.00
227.00
FL
A
519427448
17-JUL-19 01.15.38.006793000 PM
-1009.80
-570.00
AZ
A
515866605
2019-08-14 16.03.46.865122000
197.37
203.27
FL
A
511495747
2019-08-15 08.11.42.483461000
-349.30
-409.00</t>
  </si>
  <si>
    <t>NullPointerException - On quote the policy change Jobs of CSSE Policy/Handle Expired Contingency Batch</t>
  </si>
  <si>
    <t>DESCRIPTION OF ISSUE: 
IP=10.132.87.5, UID=USW9EZL5, TID=1577366417671:ui  2019-12-26 05:20:18,165 ERROR [default task-45] UserInterface Displaying to the user an exception message that is not a UserDisplayableException in context ID 'PolicyChangeWizard'
java.lang.NullPointerException
                at com.farmers.config.ho.productmodel.enhancements.Dwelling_HOEEnhancement.validateITV(Dwelling_HOEEnhancement.gsx:860)
                at com.farmers.config.ho.enhancement.HOLineEnhancement.setCoverageValuesDuringQuote(HOLineEnhancement.gsx:260)
                at gw.lob.ho.HOPolicyLineMethods_HOE.preRateProcessing_Ext(HOPolicyLineMethods_HOE.gs:326)
                at entity.GWPolicyLineEntityEnhancement.preRateProcessing_Ext(GWPolicyLineEntityEnhancement.gsx:94)
                at gw.job.QuoteProcess$block_1_$block_0_.invoke(QuoteProcess.gs:124)
                at gw.lang.enhancements.CoreArrayEnhancement.each(CoreArrayEnhancement.gsx:236)
                at gw.job.QuoteProcess$block_1_.invoke(QuoteProcess.gs:124)
                at gw.api.profiler.GWProfilerTagCoreEnhancement.execute(GWProfilerTagCoreEnhancement.gsx:14)
                at gw.job.QuoteProcess.requestQuote(QuoteProcess.gs:124)
                at gw.job.JobProcess$block_5_.invoke(JobProcess.gs:438)
                at gw.api.profiler.GWProfilerTagCoreEnhancement.execute(GWProfilerTagCoreEnhancement.gsx:14)
                at gw.job.JobProcess.requestQuote(JobProcess.gs:438)
                at gw.job.PolicyChangeProcess.requestQuote(PolicyChangeProcess.gs:236)
                at gw.acc.luw.job.LUWPolicyChangeProcess.requestSingleQuote(LUWPolicyChangeProcess.gs:120)
                at gw.acc.luw.perf.JobQuoteHelper.requestSingleQuote(JobQuoteHelper.gs:55)
                at gw.acc.luw.perf.JobQuoter.quoteJobsSingleThreaded(JobQuoter.gs:394)
DEFECT DETERMINATION: 
How should the system be working?  
Policy change job Should be quote/bind successfully.
How is the system currently working? 
unable to quote/bind the policy chaneg transaction created by CSSE Policy/Handle Expired Contingency batch 
How long has the issue persisted?
NA
What product types are affected? 
Home
CUSTOMER IMPACT: 
Unable to quote the 
IMPACTED ACCOUNTS / POLICIES (as on date): 
Pol#766474360
RELATED INCIDENTS: 
NA</t>
  </si>
  <si>
    <t>Agent sees the error when selecting to bind he Personal Auto Policy.</t>
  </si>
  <si>
    <t>DESCRIPTION OF ISSUE: Agent is unable to bind the Auto Policy and getting NullPointer exception due to Embedded Quote is expired.
DEFECT DETERMINATION: 
How should the system be working? 
System should not be considered expired embedded transactions while doing Policy bind.
What documentation, if available, supports how the system should be working? 
As per SC.GAP.105.VBR.010.03 - Once the parent Auto Policy is bound the Embedded Quote should be assigned the same Agent Number.
How is the system currently working? 
In the process of Auto Policy bind, system considered expired embedded transactions.
How long has the issue persisted? 
As per the code , issue is exists from beginning of implementation and it seems to be , this scenario not occurred earlier.
What product types are affected? 
PA -PersonalAuto 
Business Impact: Yes 
IMPACTED ACCOUNTS / POLICIES (as on date): 
Account - 4744614971
Submission - 336400399
Account - 4732795511
Sumission -  324219950
RELATED INCIDENTS:
INC20801999
INC13135678 
Corrective Action Required?
The Agent has to create new submission and quote which shoud work as it will not embeded already expired transaction once #773044 gets fix.
Workaround:
The Agent has to create new submission and quote which shoud work as it will not embeded already expired transaction.</t>
  </si>
  <si>
    <t>Home Policies written in PolicyCenter shows Liability Coverage Extended to Additional Premises but the Address section of _x001C_Liability Coverage Extended to Additional Premises_x001D_ is blank.</t>
  </si>
  <si>
    <t>DESCRIPTION OF ISSUE: 
Smart Plan Condo Policy # 768033552 Dec page shows Liability Coverage Extended to Additional Premises but the Address section is blank. See Declaration Page Screenshot below. This additional property is a land with minimal improvement and street address is not populated. It should print Property Description. 
Existing policy # 323186031 in FPPS prints Property Description when street address is blank. PolicyCenter should follow the same functionality.
Declaration Page: 
PolicyCenter:
DEFECT DETERMINATION: 
How should the system be working?  
The Dec Page should print both the Street Address and Property Description for Additional Premises. 
What documentation, if available, supports how the system should be working? 
How is the system currently working? 
The forms is not printing the Property Description field for Additional Premises on the Dec Page. 
How long has the issue persisted?
Maybe since the start of PolicyCenter.
What product types are affected? 
All Home Products written on PolicyCenter. Expectation is that it should have the current functionality. 
CUSTOMER IMPACT: 
Declaration Page sent to customers does not have address printed for _x001C_Additional Premises_x001D_ if street address is blank and Property Description field is populated. .
IMPACTED ACCOUNTS / POLICIES (as on date): 
768033552
RELATED INCIDENTS: 
N/A
STEPS TO RECREATE):
WORKAROUND STEPS (optional):</t>
  </si>
  <si>
    <t>SCV-Failed to invoke  in method 'extractMailingAddressMessage'</t>
  </si>
  <si>
    <t>DESCRIPTION OF ISSUE: 
throwing exception while invoking the method extract mailing address.
DEFECT DETERMINATION: 
How should the system be working?  
 should be able to pass all the values
What documentation, if available, supports how the system should be working?  
NA
How is the system currently working? 
 error while invoking a method
How long has the issue persisted?
21st May 2019
What product types are affected? 
Auto
CUSTOMER IMPACT: 
NA
IMPACTED ACCOUNTS / POLICIES (as on date): 
 PCN: 512572783 
RELATED INCIDENTS: 
NA
STEPS TO RECREATE (optional):
NA
WORKAROUND STEPS (optional):
NA</t>
  </si>
  <si>
    <t>PC Config - Home Points Mismatch due to Loss not charged.</t>
  </si>
  <si>
    <t>DESCRIPTION OF ISSUE: 
Home : Points Mismatch
Loss is not getting charged in PC even though the Loss Amount is greater than the threshold and All Peril deductible. It is an issue is in PC. Reach out to Prabakaran Paneerselvam for more details.
DEFECT DETERMINATION:    
How should the system be working?  
Loss needs to be charged in PC
What documentation, if available, supports how the system should be working?  
-NA-
How is the system currently working? 
The record is error out with mismatch
How long has the issue persisted?
Since AZ implementation
What product types are affected? 
All
CUSTOMER IMPACT: No
IMPACTED ACCOUNTS / POLICIES (as on date): 
1511640431 - 312035248
RELATED INCIDENTS: 
N/A
Work Around
Based on the days to renewal, policies sent to PLA for bind. 
POLICIES NEED TO BE BOUND IN PLA TILL THE FIX :
No
LIST OF POLICIES BOUND IN PLA: 
- NA-
TESTING RECOMMENDATION:</t>
  </si>
  <si>
    <t>UW Issue UW.273 for License State NY/NJ is incorrectly blocking quote instead of blocking bind</t>
  </si>
  <si>
    <t>DESCRIPTION OF ISSUE: 
Per FSD.AUT.101.FLD.116a and the UW tracker, UW Issue UW.273 should be block bind and not block quote. Submission 965264626 shows that it is incorrectly blocking the quote. See screenshot.
DEFECT DETERMINATION: 
How should the system be working?  
UW Issue UW.273 should be block bind.
What documentation, if available, supports how the system should be working?  
FSD.AUT.101.FLD.116a
UW.273
How is the system currently working? 
UW Issue is displaying as a block quote
What product types are affected? 
Auto
IMPACTED ACCOUNTS / POLICIES (as on date): 
 Submission#965264626 
STEPS TO RECREATE (optional):
N/A
WORKAROUND STEPS (optional):
N/A</t>
  </si>
  <si>
    <t>UW11</t>
  </si>
  <si>
    <t>Points/Match code are getting derived/applied incorrectly in PC Guidewire for the re-assigned loss due to the missing Chargeability rule.</t>
  </si>
  <si>
    <t>Mandatory Fields:
Assigned to: defect_policycenter
Detected By: Arun Mathaiyan
Detected in Env: Production
Detected in Version: Release 2/2019.
Frequency: 200
Impacted Policy Type: Home
Project: PolicyCenter
Sub Project: PolicyCenter
Reference#: GW Policycenter Rollout
Reporting Office: Home Office
Severity: as applicable
States Affected: All States
Status: New
Type: PST 
Reproducible? Y
Function Code: as applicable
Impacted Trans Type: all
Workaround: N
Description: See below
Comments: See below
DESCRIPTION OF ISSUE: 
Points/Match code are getting derived/applied incorrectly in PC Guidewire for the re-assigned loss due to the missing Chargeability rule
DEFECT DETERMINATION: 
How should the system be working?  
Points/Match code should derive/apply correctly in PC Guidewire for the conversion Home policies.
This is an existing production issue in AZ State too.
What documentation, if available, supports how the system should be working?  
FSD.RAT.204.P3R1 -Home Chargeability
How is the system currently working? 
Points/Match code are getting derived/applied incorrectly in PC Guidewire for the Home policies with re-assigned loss.
How long has the issue persisted?
From initial PC Guidewire implementation
What product types are affected? 
Home Line of Business.
CUSTOMER IMPACT: 
Customer will see an incorrect premium.
IMPACTED ACCOUNTS / POLICIES (as on date): 
Acct# 
Policy# 
1583927849
307240543
1502600972
991829407
1594880369
300088986
RELATED INCIDENTS: 
Rollout-1 defect number _x0013_ 17699, 19825
STEPS TO RECREATE (optional):
During conversion, Match code is getting derived/applied incorrectly in PC Guidewire for the policies with re-assigned loss.
WORKAROUND STEPS (optional):
N/A. 
TECHNICAL ANALYSIS by Support Team:
Analysis Results:
Initial technical analysis by Support Team. This will be taken forward by developers for a detailed analysis to find root cause and implement a fix.
Potential Root cause (optional):
Potential root cause based on initial analysis by Support Team. This will be taken forward by developers and final root cause needs to be determined after thorough analysis.
Potential Code Fix (optional)
Potential code fix based on initial analysis by Support Team. This will be taken forward by developers and determine right fix after thorough analysis.</t>
  </si>
  <si>
    <t>00itproddefectsupt</t>
  </si>
  <si>
    <t>UW18</t>
  </si>
  <si>
    <t>Invalid Quote Generated Stopping policy from getting Quote</t>
  </si>
  <si>
    <t>Short description : Invalid Quote Generated Stopping policy from getting Quote
Description of issue :System is blocking the Quote on Policy Change transaction.
Defect Determination
How should the system be working?
System should allow to Quote the policy.
What documentation,if available,supports how the system should be working?
N/A
How is the system currently working?
On clicking Quote, System is blocking the Quote with error message "Inavlid Quote Generated".
 What product types are affected? 
Home
 How long has the issue persisted?
NA
Impact:
Impacted Policies(As On date)
Policy Number:-     761305649
Job Number:-         651444631</t>
  </si>
  <si>
    <t>Issues found in ODS_RECON.SRC_PCODS_DLY/MTHLY/QTRLY_MTRC.</t>
  </si>
  <si>
    <t>1)No data in ODS_RECON.ODS_RECON.TGT_PLCY_RSLT for mtrc_nm='Home Business Pursuit Liabilities Old/New Full Term Premium' as there no sync between
 SOI_TYP of ODS_RECON.SRC_PCODS_DLY/MTHLY/QTRLY_MTRC and SOI_TYP of ODS_RECON.SRC_PCODS_DLY/MTHLY/QTRLY_MTRC
2) Below Metric  is not available in ODS_RECON.SRC_PCODS_DLY/MTHLY/QTRLY_MTRC.
'Home Business Pursuit Liabilities Transaction Billed Premium'
PFA
Policy_number:
763411061
768769095
761489099
764339590
Issues found in ODS_RECON.SRC_PCODS_DLY/MTHLY/QTRLY_MTRC.</t>
  </si>
  <si>
    <t>nagaruru_haneesha</t>
  </si>
  <si>
    <t>FRCN - FSB Reconciliation</t>
  </si>
  <si>
    <t>LUWtimestamp and Transaction timestamp is not Matching.</t>
  </si>
  <si>
    <t>DESCRIPTION OF ISSUE: 
LUWtimestamp and Transaction timestamp is not Matching in the large payload.
DEFECT DETERMINATION: 
How should the system be working?  
LUWtimestamp and Transaction timestamp is not Matching in the large payload.
What documentation, if available, supports how the system should be working?  
N/A
How is the system currently working? 
LUWtimestamp and Transaction timestamp is not Matching in the large payload.
How long has the issue persisted?
From day1 go live
What product types are affected? 
Home , 
CUSTOMER IMPACT: 
 No
IMPACTED ACCOUNTS / POLICIES (as on date): 
760056607
RELATED INCIDENTS: 
NA
STEPS TO RECREATE (optional):
NA
WORKAROUND STEPS (optional):
No workaround available</t>
  </si>
  <si>
    <t>RN - Regulatory - No Customer Impact</t>
  </si>
  <si>
    <t>MPDInboundBatch Error- Discounts does not exist on policy - no user impact</t>
  </si>
  <si>
    <t>Description of Issue:
MPDInboundBatch Error- Discounts does not exist on policy
Defect Determination:
How should the system be working:
System should not throw this error MPDInboundBatch- Discounts does not exist on policy
How is the system currently working:
System is throwing the error.
How long has the issue persisted:
Starting Phase 2
What product types are affected:
Personal Auto
Splunk Log:
 (BatchRecordTracking_Ext) {ID=4465178_ BeanVersion=3_ BatchProcess=22963_ CanPurgeInd=false_ CanRetry=false_ EndDate=Sun Jun 02 21:22:26 PDT 2019_ ErrorCode=FAILED_ FileName=mplcy_disc_pc_merge_response.txt_ LoadCommandID=null_ Message=Discounts does not exist on policy 518399143_ PublicID=pc:4465178_ RecordId=null_ RecordStatus=Completed Failed_ RetryCount=0_ StartDate=Sun Jun 02 21:22:26 PDT 2019_ StatusDate=Sun Jun 02 21:22:26 PDT 2019}, EMSG=Discounts does not exist on policy 518399143, AOR=, STRACE=java.lang.Exception: Discounts does not exist on policy 518399143
                at com.farmers.integ.distribution.multipolicylinediscount.batch.util.MPDInboundBatchHelper.validateDiscountContingency(MPDInboundBatchHelper.gs:174)
                at com.farmers.integ.distribution.multipolicylinediscount.batch.util.MPDInboundBatchHelper.resolveContingency(MPDInboundBatchHelper.gs:130)
                at com.farmers.integ.distribution.multipolicylinediscount.batch.util.MPDInboundBatchHelper.processPolicy(MPDInboundBatchHelper.gs:43)
                at com.farmers.integ.distribution.multipolicylinediscount.batch.inbound.MPDInboundBatchImpl.doWork(MPDInboundBatchImpl.gs:60)
                at sun.reflect.NativeMethodAccessorImpl.invoke0(Native Method)
                at sun.reflect.NativeMethodAccessorImpl.invoke(NativeMethodAccessorImpl.java:62)
                at sun.reflect.DelegatingMethodAccessorImpl.invoke(DelegatingMethodAccessorImpl.java:43)
                at java.lang.reflect.Method.invoke(Method.java:498)
                at gw.internal.gosu.parser.GosuMethodInfo$GosuMethodCallHandler.handleCall(GosuMethodInfo.java:300)
                at gw.internal.gosu.runtime.GosuRuntimeMethods.invokeMethodInfo(GosuRuntimeMethods.java:315)
                at gw.acc.batch.common.BatchProcessFramework.executeAsBatch(BatchProcessFramework.gs:269)
                at gw.acc.batch.common.BatchProcessFramework$block_0_.invoke(BatchProcessFramework.gs:148)
                at gw.lang.function.Function1.invokeWithArgs(Function1.java:13)
                at gw.acc.batch.common.BatchProcessFramework$ProxyFor__7309208005005237414.run(BatchProcessFramework.gs:16)
                at gw.transaction.Transaction.runWithNewBundle(Transaction.java:45)
                at com.guidewire.pl.system.bundle.TransactionUtil.runWithNewBundle(TransactionUtil.java:32)
                at gw.transaction.Transaction.runWithNewBundle(Transaction.java:60)
                at gw.transaction.Transaction.runWithNewBundle(Transaction.java:75)
                at gw.acc.batch.common.BatchProcessFramework.startProcess(BatchProcessFramework.gs:116)
                at gw.acc.batch.common.BatchProcessFrameworkBase.startFramework(BatchProcessFrameworkBase.gs:34)
                at com.farmers.integ.distribution.multipolicylinediscount.batch.inbound.MPDInboundBatch.doWork(MPDInboundBatch.gs:25)
                at com.guidewire.pl.system.batchprocessing.SinglePhaseBatchProcess$1.act(SinglePhaseBatchProcess.java:21)
                at com.guidewire.pl.system.batchprocessing.MultiPhaseBatchProcess.actOnCurrentPhase(MultiPhaseBatchProcess.java:106)
                at com.guidewire.pl.system.batchprocessing.MultiPhaseBatchProcess.runPhases(MultiPhaseBatchProcess.java:93)
                at com.guidewire.pl.system.batchprocessing.MultiPhaseBatchProcess.run(MultiPhaseBatchProcess.java:71)
                at com.guidewire.pl.system.batchprocessing.BatchProcessStartupHelper$1$1.run(BatchProcessStartupHelper.java:257)
                at gw.api.profiler.Profiler.maybeProfileBlock(Profiler.java:103)
                at com.guidewire.pl.system.batchprocessing.BatchProcessProfiler.maybeProfileBlock(BatchProcessProfiler.java:45)
                at com.guidewire.pl.system.batchprocessing.BatchProcessStartupHelper$1.run(BatchProcessStartupHelper.java:249)</t>
  </si>
  <si>
    <t>Getting Timeout exception while calling LHPI service</t>
  </si>
  <si>
    <t>Description of issue:
When calling Autoriskanalysis service in submission to get prior insurance and loss history report, system throws timeout exception. In PC the timeout configured is 10 seconds where as in mule the timeout configured is 14.690 seconds hence getting timeout exception.Attached the splunk log
DEFECT DETERMINATION
How should the system working?
 PC should have higher timeout as compared to Mule so that PC can wait for response from Mule for the risk reports
How system is currently working?
System throws timeout exception as the timeout is lesser than Mule.
Customer Impact?
N/A
Impacted policy?
Attached the impacted policy.</t>
  </si>
  <si>
    <t>Throwing rating exception due to multiple Carrier report received for a customer</t>
  </si>
  <si>
    <t>SUMMARY:  Throwing rating exception due to multiple Carrier report received for a customer 
Description  :   User is getting exception   "IError details:There are multiple prior insurance reports on the policy period cannot resolve which one to use, EMSG=There has been a system error in rate calculation. Please contact your system administrator for assistance." on quote.
Logs :(Full exception stack trace is attached). 
Error details:There are multiple prior insurance reports on the policy period cannot resolve which one to use, EMSG=There has been a system error in rate calculation. Please contact your system administrator for assistance. 
Error details:There are multiple prior insurance reports on the policy period cannot resolve which one to use, AOR=88115X, STRACE=gw.api.util.DisplayableException: There has been a system error in rate calculation. Please contact your system administrator for assistance. 
Error details:There are multiple prior insurance reports on the policy period cannot resolve which one to use
                at gw.job.QuoteProcess.requestQuote(QuoteProcess.gs:656)
                at gw.job.JobProcess$block_5_.invoke(JobProcess.gs:434)
How should the system be working?  
System should not throw any exception during quote.
What documentation, if available, supports how the system should be working? 
FSD.RAT.205.BR.003.1
How is the system currently working? 
System is throwing  exception during quote.
How long has the issue persisted?
From day 1 from live
IMPACTED ACCOUNTS / POLICIES (as on date): 
Account Numbers:  4780080733
Policy Number : 765972936
Policy change # 654457829
RELATED INCIDENTS: 
INC20965442</t>
  </si>
  <si>
    <t>Early Shopping discount factor applied to the policy in error</t>
  </si>
  <si>
    <t>DESCRIPTION OF ISSUE: 
 Early Shopping Factor is getting applied to the policy though the Prior carrier returned from Vendor is Bristol West and the Apply Early Shopping indicator is also not selected.
DEFECT DETERMINATION: 
How should the system be working?  
Early shopping factor should not be applied if the Prior carrie is Bristol West policy
What documentation, if available, supports how the system should be working?  
PM.AUT.100.DSBR.040
How is the system currently working? 
Early shopping factor is getting applied when not eligible
How long has the issue persisted?
N/A
What product types are affected? 
Personal Auto
CUSTOMER IMPACT: 
N/A
IMPACTED ACCOUNTS / POLICIES (as on date): 
submission - 628462199
HouseHold - 4770768620
Other impacted Submission:
123961394
609100708
667813806
194702543
369820852
RELATED INCIDENTS: 
INC13190563
STEPS TO RECREATE (optional):
N/A
WORKAROUND STEPS (optional):
 Data fix to remove discount is applied to the policy.</t>
  </si>
  <si>
    <t>Error Occurred while invoking Equifax system- rates will change</t>
  </si>
  <si>
    <t>Description of Issue:
When the credit report is ordered, the credit reports are unavailable.The Equifax system throws the error "Error occured while invoking equifax system"
Defect Determination:
How the system should be working?
PC should recieve successfull response in retrieveCreditScoreResponse XML  from Equifax and hence credit reports should be ordered.
How the system currently working?
PC is sending the incorrect security digit in the tag  &lt;creditVendorSecurityCode&gt; in retrieveCreditScoreRequest XML and hence Equifax is sending error message in retrieveCreditScoreResponse XML as "Error occurred while invoking Equifax system".
What documentation avaialble?
As per story card FSD.AUT.106. The code "EDG"  is mapped to Montana 
How long has the issue is persisted?
Since phase 1
What product types are affected?
Auto
Customer Impact:
User will not recieve the credit report hence the premium may be impacted.
Impacted Policies/ Accounts :
Submission : #620855101
Account : #1554812031
Submission: 354805623
Account : #1554812031
Corrective action required?
 Yes
Related Incidents:
INC20716804</t>
  </si>
  <si>
    <t>"An invalid quote was generated" due to error in rating Auto/Home discount with an out of sequence change</t>
  </si>
  <si>
    <t>Description Of Issue 
Generating error message when user trying to quote the transaction : "An invalid quote was generated" due to error in rating.
Please refer below mentioned log :
 2019-07-24 07:46:50,065  WARN [default task-87] Application.Rating.RateTableManagement No results found for Rate Table Query [book=code: fsph_az_ratebook, edition: RBV1.00; table=Multi-policy Discount - Auto/Home@fsph_az_ratebook; params=[firenonwildfireperil, true, null]]
07:46:50,072 INFO  [stdout] (default task-87) pcprod01     USWCRW59 2019-07-24 07:46:50,072 ERROR [default task-87] Application.Financials Error rating scenario HOStandardPassperiod : 130723831: null
07:46:50,072 ERROR [stderr] (default task-87) java.lang.NullPointerException
07:46:50,592 INFO  [stdout] (default task-87) pcprod01                       USWCRW59 2019-07-24 07:46:50,592 DEBUG [default task-87] LUW Exiting Class : JobQuoteHelper # Function - requestSingleQuote
07:46:50,593 INFO  [stdout] (default task-87) pcprod01                       USWCRW59 2019-07-24 07:46:50,593 ERROR [default task-87] LUW UID=USWCRW59, CRID=130723831, PAN=4756977088, PCN=767665510, FFQID=, RQID=130723831, SNAME=org.slf4j.impl.Log4jLoggerAdapter(LUW), MethodName = ,SRC=GWPC,TMSTMP=2019-07-24, MSG=JobQuoter#quoteJobsSingleThreaded _ An invalid quote was generated in the QuoteProcess#requestQuote for Parent PolicyChange Job 130723831. Exiting quote process for LUW., EMSG=, AOR=88194A, STRACE=, TT=0, APPID=, ECODE=, ST=, ET=, LOB = Homeowners Line,DestID = 0,ENME = ,MST = 0,MET = 0,STATE = AZ, 
 Defect Determination
How should the system be working?
System should be able to quote the policy
What documentation,if available,supports how the system should be working?
N/A
How is the system currently working?
Generating error message when user click on quote button 
 What product types are affected? 
HomeOwners
 How long has the issue persisted?
The issue started happening for phase 2
Impact:
Not able to quote the policy
Impacted Policies(As On date)
Policy Number:- 767665510
Job Number:-130723831
Account Number - 4756977088</t>
  </si>
  <si>
    <t>SearchDocumentService-"Could not find documents with the search criteria"</t>
  </si>
  <si>
    <t>Description of Issue:
When the SearchDocumentService is called. It sends request object where all the document types is mentioned to fetch from FileNet even if the documnets are not uploaded and contigency is till pending.
In the mentioned policies the billing document is not uploaded but still PC sends the document type a s"PL_PLCY_BILLING" due to which error is passed in response-"messageText": "Could not find documents for Search Criteria: {SearchCriteria={documentType=PL-PLCY-Billing, criteria=[{expressions=[{operator==, name=s_BillingAccountNumber, value=D289813812}]}]}}"
DEFECT DETERMINATION
How should the system be working?
PC should not send the document type for billing in request object if the document is not uploaded and contigency still pending.
How is the sytem is currently working?
PC is sending the document type for billing in request object.
Documentation available?
N/A
Impacted Policies
#767438938 
Customer Impact?
No customer Impact but the occurences are increasing in splunk dashboard.</t>
  </si>
  <si>
    <t>Billing Address does not update when Policy Address is updated for Single Pay accounts.</t>
  </si>
  <si>
    <t>SUMMARY: Billing Address does not update when Policy Address is updated for Single Pay accounts.
DESCRIPTION OF ISSUE: The automatic process is not taking place as it should. When policy address is updated, the billing address is not updated. This advises the agent to update manually, however this field is not editable. 
DEFECT DETERMINATION: 
        How should the system be working? - When the Policy Address is updated for a single pay account this should automatically update the billing address.   
What documentation, if available, supports how the system should be working?  
How is the system currently working? The System advises the Agent to manually update the billing address, but for a single pay account you cannot edit. 
how long has the issue persisted? 
what product types are affected? Home
CUSTOMER IMPACT:  Bills are not sent to the correct address. 
IMPACTED ACCOUNTS / POLICIES (as on date):   766218605
RELATED INCIDENTS: 
STEPS TO RECREATE (optional):
WORKAROUND STEPS (optional</t>
  </si>
  <si>
    <t>UW Issue UW.076b code is inaccurate per card and tracker</t>
  </si>
  <si>
    <t>The issue has UW.076a in the name but the actual code is UW.076b but the card/tracker were written as UW.076a.
HO:Sink Hole Coverage Invalid Score UW.076A
UW.076B
New Business, Policy     Change, Renewal,     Rewrite
Homeowners Line
Florida
PreQuoteRelease
Blocks Bind
The name shows UW.076a which matches the     card/tracker but the code/ID was built in the     system as UW.076b.</t>
  </si>
  <si>
    <t>UW issue for agent disputing loss is triggering at quote instead of bind</t>
  </si>
  <si>
    <t>DESCRIPTION OF ISSUE: 
UW issue for agent disputing loss (UW.092) is triggering at quote instead of bind when it should. This is causing issues for agents because they are not able to see disputed premium before going ahead to get proof that the loss should not be charged. This also causes issues for internal users as if they approve the UW issue to allow agent to see premium, there is no mechanism to ensure proof of no loss is received before binding a policy. See attached email for more details.
DEFECT DETERMINATION: 
How should the system be working?  
UW issue should be triggered at validate
What documentation, if available, supports how the system should be working?  
UW.092
How is the system currently working? 
UW issue block is triggering pre-quote
How long has the issue persisted?
unknown
What product types are affected? 
Home
CUSTOMER IMPACT: 
Agent needs to work with internal users to attain quote premium and move forward with quote
IMPACTED ACCOUNTS / POLICIES (as on date): 
Quote #828857258
RELATED INCIDENTS: 
N/A
STEPS TO RECREATE (optional):
Dispute loss, attempt to quote policy
WORKAROUND STEPS (optional):
User with permission can lock the quote, approve UW issue and provide premium amount to the agent. If the agent wants to move forward with the quote, will need to provide proof of loss chargability before releasing the lock.</t>
  </si>
  <si>
    <t>CISPropertyInspectionInboundFeed Error: Database bean version conflict : HOInspectionReport_Ext[11648907]: HOInspectionReport_Ext:11648907 = 1/2</t>
  </si>
  <si>
    <t>SUMMARY:  
CIS Property Inspection feed failed due to the below error
CISPropertyInspectionInboundFeed Error : Database bean version conflict : HOInspectionReport_Ext[11648907]: HOInspectionReport_Ext:11648907 = 1/2
DESCRIPTION OF ISSUE:  
CIS Property Inspection feed failed due to the below errors : 
Error 1 :  Database bean version conflict : Policy[17258848]: Policy:17258848 = 53/54 [USW9CLZ5 - 06:18:13,264], HOInspectionReport_Ext:10548908 = 1/2
Error 2: 
Database bean version conflict : Policy[1008178]: Policy:5659950 = 30/33 [youn02u - 11:55:28,426], Policy:5662194 = 31/35 [USW9BXH8 - 08:01:07,880], Policy:7259983 = 82/87 [diaz798 - 12:45:49,818], Policy:1008178 = 50/54 [debo993 - 13:08:08,209], Activity:6630572 = 0/1 [grif992 - 12:33:28,212], HOInspectionReport_Ext:4448893 = 1/2
Error 3: PolicyPeriod:20176817 = 8/4 [automateddaemon - 10:38:40,478]
DEFECT DETERMINATION: 
How should the system be working?  
CIS Inbound batchishould be running successfully and inspection changes should be applied on the policy.
What documentation, if available, supports how the system should be working?  
How is the system currently working? 
CIS batch is failing and the inspection changes are not applied to the policy
How long has the issue persisted?
What product types are affected? Home
CUSTOMER IMPACT: 
Premium Change may occur if CIS changes are not applied.
IMPACTED ACCOUNTS / POLICIES (as on date): 
Failed for PCN:769613149
Failed for PCN:767232198
Failed for PCN:767078980
Failed for PCN:769318305
Failed for PCN:769559892
Failed for PCN:764218630
Failed for PCN:761736853
Failed for PCN:763321825
Failed for PCN:760462833
Failed for PCN:765065607
RELATED INCIDENTS: 
STEPS TO RECREATE (optional):
WORKAROUND STEPS (optional):</t>
  </si>
  <si>
    <t>Rating Exception - No tier found for credit model _HOO / HOG_ with score 99810</t>
  </si>
  <si>
    <t>DESCRIPTION OF ISSUE: 
Home Policy chnage transaction quote is failing for error "There has been a system error in rate calculation. Please contact your system administrator for assistence". 
DEFECT DETERMINATION: 
How should the system be working?  
This error should not be received while quoting the policy chnage transaction
What documentation, if available, supports how the system should be working?  
Not needed
How is the system currently working? 
Error is being received for home transaction for Policy change trasaction
How long has the issue persisted?
Since rollout 1 go-live
What product types are affected? 
Home
CUSTOMER IMPACT: 
Unable to get a quote
IMPACTED ACCOUNTS / POLICIES (as on date): 
Acc#4744346879
Pol#768840983
Trans#550100545
RELATED INCIDENTS: 
INC13258395
STEPS TO RECREATE (optional):
N/A
WORKAROUND STEPS (optional):
N/A</t>
  </si>
  <si>
    <t>meianandh_kumarasamy</t>
  </si>
  <si>
    <t>NK_SELTD_VRSN_ID not matching with  QTE_CLONE_ORGNL_PRD_DESC  in ODS_BASE.QUOTN_EVNT for Fire policys</t>
  </si>
  <si>
    <t>NK_SELTD_VRSN_ID not matcing with  QTE_CLONE_ORGNL_PRD_DESC  in ODS_BASE.QUOTN_EVNT , which is impacting data loads for all the FDR Fire quote tables.Please find below and attached samples for reference.
SELECT * FROM (SELECT Qt_Evnt.Src_Trn_Id AS Src_Sys_Quote_Num,
       Quotn_Plcy.Lob_Typ_Cd AS Qt_Lob_Typ_Cd,
       NVL (CAST (Quotn_Plcy.Src_Quotn_Id_Txt AS NUMBER (19)), -1)
          AS Quote_Plcy_Seq,
       Quotn_Plcy.Nk_Quotn_Id,
       Quotn_Plcy.Base_State_Cd AS St_Cd,
       Agmt_Plcy.Src_Agmt_Id_Txt AS Plcy_Cntrct_Num,
       CAST (Agmt_Plcy.Src_Agmt_Id_Txt AS NUMBER (19)) AS Src_Sys_Plcy_Num,
       1 AS Qt_Cnt,
       Agmt_Plcy.Trn_Strt_Dttm AS Conv_Trn_Strt_Dttm,
       TRUNC (Quotn_Plcy.Src_Create_Dttm) AS Quote_Intl_Dttm,
       TRUNC (Agmt_Plcy.Trn_Strt_Dttm) AS Conv_Dttm,
       CASE WHEN Agmt_Plcy.Src_Agmt_Id_Txt IS NULL THEN 0 ELSE 1 END
          AS Pl_Cnt,
       Quotn_Plcy.Recrd_Src_Typ_Cd,
       RANK ()
       OVER (
          PARTITION BY Qt_Evnt.Src_Trn_Id
          ORDER BY
             Quotn_Plcy.Trn_Strt_Dttm DESC,
             CASE
                WHEN (NVL (Quotn_Evnt.Qte_Clone_Orgnl_Prd_Desc, 'N/A') =
                         NVL (Quotn_Evnt.Nk_Seltd_Vrsn_Id, 'N/A'))
                THEN
                   1
                ELSE
                   0
             END DESC,
             Quotn_Plcy.Nk_Quotn_Id DESC,
             Pl_Evnt.Trn_Strt_Dttm DESC)
          AS Desc_Qt_Rnk,
       Quotn_Plcy.Src_Sys_Cd,
       Qt_Evnt.Evnt_Sbtyp_Cd,
       UPPER (NVL (Qt_Evnt.Cnvrtd_Trn_Ind, Pl_Evnt.Cnvrtd_Trn_Ind))
          AS Cnvrtd_Trn_Ind,
       CASE
          WHEN (NVL (Quotn_Evnt.Qte_Clone_Orgnl_Prd_Desc, 'N/A') =
                   NVL (Quotn_Evnt.Nk_Seltd_Vrsn_Id, 'N/A'))
          THEN
             'VERSION MATCH'
          ELSE
             'NO VERSION MATCH'
       END
          AS Vrsn_Mtch,
       TRUNC (
          MIN (Qt_Evnt.Trn_Strt_Dttm) OVER (PARTITION BY Qt_Evnt.Src_Trn_Id))
          AS Drv_Quote_Intl_Dttm
          ,Quotn_Evnt.Qte_Clone_Orgnl_Prd_Desc
          ,Quotn_Evnt.Nk_Seltd_Vrsn_Id
  FROM Ods_Base.Quotn Quotn_Plcy
       INNER JOIN Ods_Base.Quotn_Evnt Quotn_Evnt
          ON (Quotn_Plcy.Quotn_Id = Quotn_Evnt.Quotn_Id) AND
             (Quotn_Plcy.Trn_Strt_Dttm = Quotn_Evnt.Quotn_Trn_Strt_Dttm)
       INNER JOIN Ods_Base.Evnt Qt_Evnt
          ON (Quotn_Evnt.Evnt_Id = Qt_Evnt.Evnt_Id) AND
             (Quotn_Evnt.Evnt_Trn_Strt_Dttm = Qt_Evnt.Trn_Strt_Dttm)
       LEFT JOIN Ods_Base.Evnt Pl_Evnt
          ON (Pl_Evnt.Evnt_Id = Qt_Evnt.Evnt_Id) AND
             (Pl_Evnt.Src_Trn_Id = Qt_Evnt.Src_Trn_Id) AND
             (Pl_Evnt.Bound_Ind = 'true') AND
             (Pl_Evnt.Evnt_Sbtyp_Cd = Qt_Evnt.Evnt_Sbtyp_Cd)
       LEFT JOIN Ods_Base.Agmt_Evnt Agmt_Evnt
          ON (Agmt_Evnt.Evnt_Id = Pl_Evnt.Evnt_Id) AND
             (Agmt_Evnt.Agmt_Trn_Strt_Dttm = Pl_Evnt.Trn_Strt_Dttm)
       LEFT JOIN Ods_Base.Agmt Agmt_Plcy
          ON (Agmt_Evnt.Agmt_Id = Agmt_Plcy.Agmt_Id) AND
             (Agmt_Evnt.Agmt_Trn_Strt_Dttm = Agmt_Plcy.Trn_Strt_Dttm)
WHERE (UPPER (TRIM (Quotn_Plcy.Quotn_Typ_Cd)) IN ('QUOTE')) AND
       (Quotn_Plcy.Src_Create_Dttm &gt;= DATE '2018-07-23') AND
       (Qt_Evnt.Evnt_Sbtyp_Cd = 'Submission') AND
       (Qt_Evnt.Bound_Ind = 'false') AND
       Quotn_Plcy.Src_Quotn_Id_Txt IN ('761294051','763403421'))
        WHERE Desc_Qt_Rnk=1</t>
  </si>
  <si>
    <t>Wrong payload sent to Billing from IIB on Adjustment to cancellation-766419443</t>
  </si>
  <si>
    <t>SUMMARY: 
Wrong payload sent to Billing from IIB on Adjustment to cancellation-766419443
DESCRIPTION OF ISSUE: 
For Policy, Non Renewal  was set on 6/24/2019, effective 11/01/2019 and the receivables  has been posted to Billing as Cancellation with zero Tran premium billing  completed successfully. 
On 07/02/2019 there is a premium change transaction credit $61.84 , IIB payload has  been generated as tran type 'CN' instead 'AC' . Also tran premium was '0'
 where as PC sends the correct value 
DEFECT DETERMINATION: 
How should the system be working?  
Tran type should be 'AC' and tran premium value should be values as in PC and process to downstream
What documentation, if available, supports how the system should be working?  
How is the system currently working? 
Tran type should be 'CN' and tran premium value is Zero
How long has the issue persisted?
07/02/2019 
What product types are affected? 
Home
CUSTOMER IMPACT: 
IMPACTED ACCOUNTS / POLICIES (as on date): 
Policy Number:766419443
RELATED INCIDENTS: 
STEPS TO RECREATE (optional):
NA
WORKAROUND STEPS (optional):
NA</t>
  </si>
  <si>
    <t>PROPERTY INSPECTION CHANGE INCREASED PREMIUM - DUMMY CHANGE CAUSES PREMIUM DECREASE WITHOUT EXPLANATION</t>
  </si>
  <si>
    <t>DESCRITPION OF ISSUE::
PREMIUM INCREASED $88.32 WITH PROPERTY INSPECTION CHANGES PROCESSED ON POLICY CHANGE#625154140. WHEN A DUMMY CHANGE IS MADE TO THE POLICY, THE POLICY IS ARBITRARILY DECREASING $200.00. SCREENSHOTS OF THE POLICY CHANGES AND RATING WORKSHEETS HAVE BEEN ATTACHED.  WE ARE UNABLE TO DETERMINE WHY THE $200.00 DECREASE WHEN NO CHANGES ARE BEING PROCESSED.
DEFECT DETERMINATION:
How Should the system be working?
During the policy change user didn't selected any field, premium should not increase
How is the system curretnly working?
During a dummy policy change, premium is increasing even though no field was modified by user.
Howlong has the issue persisted?
Possibility from day1 of golive
CUSTOMER IMPACT:  
Premium got increased without selecting any field. 
IMPACTED ACCOUNTS / POLICIES (as on date):  
Account # 4768623260
Policy # 765048968
SR#012573645
RELATED INCIDENTS:  
INC20626032</t>
  </si>
  <si>
    <t>sandra_harvey</t>
  </si>
  <si>
    <t>Policy 767839825 reporting (25.00) policy fee on each slice of OOS cancellation incorrectly on TrnPolicyFee_Ext</t>
  </si>
  <si>
    <t>Policy 767839825 reporting (25.00) policy fee on each slice of OOS cancellation incorrectly on TrnPolicyFee_Ext. Please provide analysis, fix and clean up. 
PCN 767839825 Cancellation 
Effective Date
Current
Should be
Difference
Processsed date 8/29/2018
8/10/2018
                                                 (25.00)
                                                 (25.00)
                               -   
8/10/2018
                                                 (25.00)
                        (25.00)
8/10/2018
                                                 (25.00)
                        (25.00)
8/14/2018
                                                 (25.00)
                                                         -   
                        (25.00)
8/27/2018
                                                 (25.00)
                                                         -   
                        (25.00)
Total
                                               (125.00)
                                                 (25.00)
                      (100.00)
Policy Center Recon File
1a
Policy Fee/Reinstament Column
PLCY_FEE_AMT
                      (125.00)
PLCY_FEE_TYP_CD
TrnPolicyFee_Ext
                                              (125.00)</t>
  </si>
  <si>
    <t>1E Scope Issues</t>
  </si>
  <si>
    <t>The object you are trying to update was 'Policy:pc:331011 - pc:331011', and it was changed by Joel Patric Reikes at 05/08/2019 1:41 PM. Please cancel and retry</t>
  </si>
  <si>
    <t>DESCRIPTION OF ISSUE: 
User is getting error message "The object you are trying to update was 'Policy:pc:331011 - pc:331011', and it was changed by Joel Patric Reikes at 05/08/2019 1:41 PM. Please cancel and retry"
DEFECT DETERMINATION: 
How should the system be working?  
System should not throw an above error since no other user really updated in parallel.
What documentation, if available, supports how the system should be working?  
N/A
How is the system currently working? 
Throwing error message and user cannot proceed further to Quote.
How long has the issue persisted?
After Rel 04 
What product types are affected? 
Home
CUSTOMER IMPACT: 
Yes. Cannot able to proceed further.
IMPACTED ACCOUNTS / POLICIES (as on date): 
Policy#766659607 and Sub#244375150
RELATED INCIDENTS: 
INC20753594</t>
  </si>
  <si>
    <t>'StInfoNumber_Ext' Exceeds the maximum length of 11 characters (14)" when quoting a FL Condo Policy.</t>
  </si>
  <si>
    <t>DESCRIPTION OF ISSUE: 
Agent receives error message of "The value "200-210LOMBARD" is not formatted correctly for the field "StInfoNumber_Ext": Exceeds the maximum length of 11 characters (14)" when quoting a FL Condo Policy. "200-201Lombard" is not entered anywhere in the quote.
DEFECT DETERMINATION: 
How should the system be working?  
 System should not throw the error message and it should store the StInfoNumber_Ext.
How is the system currently working? 
System is is throwing the above exception and user unable to proceed to quote the policy.
How long has the issue persisted?
From day 1 go live
What product types are affected? 
Home
CUSTOMER IMPACT: 
Business impacted because user unable to place quote/bind the policy.
IMPACTED ACCOUNTS / POLICIES (as on date): 
Account#4769862347 Submission# 626998818
RELATED INCIDENTS: 
INC20736887,INC20939525, INC12921867
STEPS TO RECREATE (optional):
NA
WORKAROUND STEPS (optional):
NA</t>
  </si>
  <si>
    <t>PROD IIB - SMALL PAYLOAD - ERROR: [ORA-12899: value too large for column "EVENTSTR"."PRE_RNWL_ALERTS_AUTO_UMB"."IN_INC1_FNAME</t>
  </si>
  <si>
    <t>DESCRIPTION OF ISSUE: 
Messages related to pre-renewal alerts are failing in small payload with the below db error. 
Database error:
 SQL State 'HY000'; Native Error Code '12899'; Error Text '[IBM][ODBC Oracle Wire Protocol driver][Oracle]ORA-12899: value too large for column "EVENTSTR"."PRE_RNWL_ALERTS_AUTO_UMB"."IN_INC1_FNAME" (actual: 17, maximum: 15)'. 
DEFECT DETERMINATION: 
How should the system be working?  
Incoming value should have been within the predefined limit of 15 or the DB should have designed to hold values of length greater than or equal to 17.
What documentation, if available, supports how the system should be working?  
NA
How is the system currently working? 
The length of the impacted column is defined in DB as 15 but the values form PC are coming with the length of 17
How long has the issue persisted?
NA
What product types are affected? 
NA
CUSTOMER IMPACT: 
Pre renewal alerts are not sent to SCV
IMPACTED ACCOUNTS / POLICIES (as on date): 
&lt;ns0:PolicyNumber&gt;511509623&lt;/ns0:PolicyNumber&gt;
  &lt;ns0:Policy&gt;
   &lt;ns0:Account&gt;
    &lt;ns0:AccountNumber&gt;4731259478&lt;/ns0:AccountNumber&gt;
RELATED INCIDENTS: 
NA
STEPS TO RECREATE (optional):
NA
WORKAROUND STEPS (optional):
NA</t>
  </si>
  <si>
    <t>Auto/Umbrella</t>
  </si>
  <si>
    <t>Long Running PC Job- Downstream Reconciliation</t>
  </si>
  <si>
    <t>DESCRIPTION OF ISSUE: 
Downstream Recocialition job is running for longer and sometimes the job eventually gets terminated when running for more than 4 hours. 
Attached detailed run statistics of last few runs for reference.
DEFECT DETERMINATION: 
How should the system be working?  
The batch process should not be taking more time to complete.
What documentation, if available, supports how the system should be working?  
NA
How is the system currently working? 
Currently jobs are running for quite a long.
How long has the issue persisted?
NA
What product types are affected? 
NA
CUSTOMER IMPACT: 
NA
IMPACTED ACCOUNTS / POLICIES (as on date): 
NA
RELATED INCIDENTS:   INC20741423
STEPS TO RECREATE (optional):
NA
WORKAROUND STEPS (optional):
NA</t>
  </si>
  <si>
    <t>CRDT_RESULT_PRMTR::Not all the PCN have matches in CRDT_RESULT_PRMTR</t>
  </si>
  <si>
    <t>Why do some records for this PCN have matches in CRDT_RESULT_PRMTR , but not others?  This is not expected or correct behavior.
SELECT CAST (Agmt_Plcy.Src_Agmt_Id_Txt AS NUMBER (19)) AS Src_Sys_Plcy_Num,
         Agmt_Plcy.Modl_Eff_Dttm AS Eff_Dttm,
         Crdt_Tierng_Result.Crdt_Modl_Typ_Cd,
         Agmt_Plcy.Trn_Strt_Dttm AS Trans_Tmsp,
         MAX (Tierng_Result.Tier_Result_End_Dttm) AS Exp_Dttm,
         MAX (Agmt_Plcy.Plcy_Typ_Desc) AS Plcy_Typ_Desc,
         MIN (Crdt_Result_Prmtr.Agmt_Id) as Mtch
    FROM Ods_Base.Agmt Agmt_Plcy
         INNER JOIN Ods_Base.Tierng_Result Tierng_Result
            ON (Agmt_Plcy.Agmt_Id = Tierng_Result.Agmt_Id) AND
               (Agmt_Plcy.Trn_Strt_Dttm = Tierng_Result.Agmt_Trn_Strt_Dttm)
         INNER JOIN Ods_Base.Crdt_Tierng_Result Crdt_Tierng_Result
            ON (Tierng_Result.Tierng_Result_Id =
                   Crdt_Tierng_Result.Tierng_Result_Id) AND
               (Tierng_Result.Tierng_Result_Trn_Strt_Dttm =
                   Crdt_Tierng_Result.Tierng_Result_Trn_Strt_Dttm) AND
               (Agmt_Plcy.Agmt_Id = Crdt_Tierng_Result.Agmt_Id) AND
               (Agmt_Plcy.Trn_Strt_Dttm = Crdt_Tierng_Result.Agmt_Trn_Strt_Dttm)
         LEFT OUTER JOIN Ods_Base.Crdt_Result_Prmtr Crdt_Result_Prmtr
            ON (Agmt_Plcy.Agmt_Id = Crdt_Result_Prmtr.Agmt_Id) AND
               (Agmt_Plcy.Trn_Strt_Dttm = Crdt_Result_Prmtr.Agmt_Trn_Strt_Dttm) AND
               (Tierng_Result.Tierng_Result_Id =
                   Crdt_Result_Prmtr.Tierng_Result_Id) AND
               (Tierng_Result.Tierng_Result_Trn_Strt_Dttm =
                   Crdt_Result_Prmtr.Tierng_Result_Trn_Strt_Dttm) AND
               (Crdt_Tierng_Result.Crdt_Modl_Typ_Cd =
                   Crdt_Result_Prmtr.Crdt_Modl_Typ_Cd)
   WHERE (UPPER (Agmt_Plcy.Agmt_Typ_Cd) = 'POLICY') AND
         (Agmt_Plcy.Lob_Typ_Cd = 'F') AND
         NOT (Agmt_Plcy.Plcy_Typ_Desc IN ('HO4', 'HO6')) AND
         NOT (Crdt_Tierng_Result.Tier_Txt LIKE 'Z%') AND
         Agmt_Plcy.Src_Agmt_Id_Txt = 766974565 AND
         Crdt_Tierng_Result.Crdt_Modl_Typ_Cd = 'HOF'
GROUP BY CAST (Agmt_Plcy.Src_Agmt_Id_Txt AS NUMBER (19)),
         Agmt_Plcy.Modl_Eff_Dttm,
         Crdt_Tierng_Result.Crdt_Modl_Typ_Cd,
         Agmt_Plcy.Trn_Strt_Dttm 
This affects both Auto and Home, in tables like |
FDR_FIRE_NG_CLNT_CREDIT_SCORE_DTL,
FDR_FIRE_NG_PLRT_FCTR_DTL
FDR_FIRE_POS_CREDIT_SCORE_DTL
FDR_AUTO_CLIENT_CREDIT_SCORE 
I will effect around  30% of all records.</t>
  </si>
  <si>
    <t>Display Issue: Discrepancy between the report order status on the Quote tab and the Risk Analysis (auto/umbrella)</t>
  </si>
  <si>
    <t>DESCRIPTION OF ISSUE
Discrepancy between the report order status on the Quote tab and the Risk Analysis (auto/umbrella) Examples and screenshots of 3 in attachments.
DEFECT DETERMINATION
How should the system be working?  
 The report order status on the quote tab and risk analysis should match 
What documentation, if available, supports how the system should be working?  
 NA
How is the system currently working? 
  The report order status on the quote tab and risk analysis should match 
How long has the issue persisted?
From phase 1 
What product types are affected? 
All.  
CUSTOMER IMPACT: NA
IMPACTED ACCOUNTS / POLICIES (as on date): 
Attached in Excel
RELATED INCIDENTS: 
NA</t>
  </si>
  <si>
    <t>District Manager Licensed staff doesn_x0019_t have permission to access upload button</t>
  </si>
  <si>
    <t>Description:
User with role District Manager Licensed staff doesn_x0019_t have upload button.
To view the upload button,The user should have permission ViewUploadButton_Ext
As per PER.440 District Manager Licensed staff must have ViewUploadButton_Ext permission 
How is the system currently working? 
Upload button is not visible to the user with role District Manager Licensed staff
How long has the issue persisted?
Newly identified
What documentation, if available, supports how the system should be working?  
As per PER.440 District Manager Licensed staff must have ViewUploadButton_Ext permission
CUSTOMER IMPACT: 
No
WORKAROUND STEPS (optional):
Some one with permission ViewUploadButton_Ext can upload the document .</t>
  </si>
  <si>
    <t>Auto, Home, Umbrella</t>
  </si>
  <si>
    <t>MP processing issues in PC</t>
  </si>
  <si>
    <t>DESCRIPTION OF ISSUE: 
Manual Adjustment &amp; Commission Adjustment history event is not generating. Commission Field is not asterisked,  and waive fee type transaction gets a mandatory field error.
DEFECT DETERMINATION: 
How should the system be working?  
History event should generate. Commission Field needs to be a required field. Should not have to put zero dollars in the Premium Field when just waiving a fee.  
What documentation, if available, supports how the system should be working?  
FSD.COM.413, FSD.COM.413.FLD.015, 
How is the system currently working? 
First the History event is not generating per the requirements in FSD.COM.413.
Policy     History
When a Manual adjustment or Commission adjustment is created, Policy History shall display the details in a Row     with Type as "Manual Adjustment" or "Commission Adjustment". The Explanation text shall be displayed in the     History Description.
History description shall have a hyperlink if the type is "Manual Adjustment" or "Commission Adjustment". When the     user clicks on the description, system shall navigate to  the Manual Adjustment or Commission Adjustment screen     and shall display the selected adjustment record in View Only mode.
Second, Commission Field is not asterisked as required (FSD.COM.413.FLD.015) so the Field Requirement is conditional, but the business rule has it required.  Users get the error when processing.  We need the Field as required, as downstream needs this information.  
Third, in the Premium Field (FSD.COM.413.FLD.015) mandatory as false; however when user is processing a waive fee type transaction they get a mandatory field error.  They can enter $0, but this should not be happening.
How long has the issue persisted?
Release 8, 2019 (8-17-19 weekend)
What product types are affected? 
Auto, Home and Umbrella
CUSTOMER IMPACT: 
IMPACTED ACCOUNTS / POLICIES (as on date): 
RELATED INCIDENTS: 
STEPS TO RECREATE (optional):
WORKAROUND STEPS (optional):</t>
  </si>
  <si>
    <t>Auto, Home and Umbrella</t>
  </si>
  <si>
    <t>Billing Setup and Payment screen shows incorrect due day during Reinstatement/Rewrite  transactions display only (displays correctly after bind)</t>
  </si>
  <si>
    <t>DESCRIPTION OF ISSUE: 
When a reinstatement/rewrite transaction is processed the old due day is showing on the Billing Setup and Payment screen.  
DEFECT DETERMINATION: 
How should the system be working?  
The screen should show the new due day based on the new term.  Billing IT has reviewed this incident and determined "Billing Setup and Payment" screen in PC displays old due day in FSCD but "Pay Plan" tab in quote is displaying correct due date. Once user navigates account setup screen and comes back to PC the due date in all the screens are in sync. After bind due date is updated as renewal day to FSCD.
What documentation, if available, supports how the system should be working?  
How is the system currently working? 
The system shows the due day based on the last one that was on the billing account.  
How long has the issue persisted?
What product types are affected? 
Auto, Home and Umbrella 
CUSTOMER IMPACT: 
This causes confusion for the agents which causes phone calls/chats 
IMPACTED ACCOUNTS / POLICIES (as on date): 
768572604
RELATED INCIDENTS: 
INC20962506
STEPS TO RECREATE (optional):
WORKAROUND STEPS (optional):</t>
  </si>
  <si>
    <t>ishwara_kedila</t>
  </si>
  <si>
    <t>SO5</t>
  </si>
  <si>
    <t>Auto, Home &amp; Umbrella</t>
  </si>
  <si>
    <t>Cannot re-add PolicyDriver:2382474/ PAPriorLossCovPayment_Ext:12367635 since it has already been removed</t>
  </si>
  <si>
    <t>Issue Description : When user is trying to remove the extra Driver from the List getting   java.lang.IllegalArgumentException: Cannot re-add PolicyDriver:2382474 since it has already been removed.  You must use bundle rollback to undo a remove.
Also getting illegal argument exception for PAPriorLossCovPayment_Ext
java.lang.IllegalArgumentException: Cannot re-add PAPriorLossCovPayment_Ext:12367635 since it has already been removed.  You must use bundle rollback to undo a remove.
Impacted Policy :  Personal Auto
submission number : 550212227,283364123
 Find the attachement for screenshot .
Error logs :
pcprod01     hama374  2019-03-26 17:53:05,523 ERROR [default task-13] UserInterface Displaying to the user an exception message that is not a UserDisplayableException in context ID 'SubmissionWizard'
java.lang.IllegalArgumentException: Cannot re-add PolicyDriver:2382474 since it has already been removed.  You must use bundle rollback to undo a remove.
        at com.guidewire.pl.system.bundle.EntityBundleImpl.add(EntityBundleImpl.java:498)
  at com.guidewire.pl.system.bundle.EntityBundleImpl.add(EntityBundleImpl.java:471)
    at com.guidewire.pl.system.entity.proxy.EffDatedBaseProxy.overrideBundleAdd(EffDatedBaseProxy.java:277)
        at entity.PolicyDriver$_Internal.overrideBundleAdd(PolicyDriver.java:2878)
 at com.guidewire.pl.system.bundle.EntityBundleImpl.add(EntityBundleImpl.java:464)
   at com.guidewire.pl.system.entity.proxy.BeanProxy.addAssociatedBean(BeanProxy.java:1028)
      at com.guidewire.pl.system.entity.proxy.EffDatedBaseProxy.addAssociatedBean(EffDatedBaseProxy.java:495)
  at com.guidewire.pl.system.entity.proxy.EffDatedBaseProxy.removeArrayElement(EffDatedBaseProxy.java:321)
     at com.guidewire.pl.persistence.code.BeanInternalBase.removeArrayElement(BeanInternalBase.java:273)
     at entity.PersonalAutoLine.removeFromPolicyDrivers(PersonalAutoLine.java:1249)
  at gw.lob.pa.PersonalAutoLineEnhancement.removePolicyDriver(PersonalAutoLineEnhancement.gsx:469)
     at pcfc.expressions.PADriversPanelSetExpressions$DriversListDetailPanelExpressionsImpl.toRemove_64(PADriversPanelSetExpressions.gs:197)
 at sun.reflect.GeneratedMethodAccessor6511.invoke(Unknown Source)
     at sun.reflect.DelegatingMethodAccessorImpl.invoke(DelegatingMethodAccessorImpl.java:43)
        at java.lang.reflect.Method.invoke(Method.java:498)
        at gw.internal.gosu.parser.GosuMethodInfo$GosuMethodCallHandler.handleCall(GosuMethodInfo.java:300)
        at com.guidewire.pl.web.config.expression.GosuMethodHandle.invoke(GosuMethodHandle.java:72)
        at com.guidewire.pl.web.iterator.IteratorEntryWidget.removeValue(IteratorEntryWidget.java:121)
     at com.guidewire.pl.web.iterator.IteratorWidget.removeIteratorEntryWidget(IteratorWidget.java:561)
      at com.guidewire.pl.web.panel.toolbar.IteratorRemoveActionListener.removeEntriesFromIterator(IteratorRemoveActionListener.java:96)
       at com.guidewire.pl.web.panel.toolbar.IteratorRemoveActionListener.onIteratorAction(IteratorRemoveActionListener.java:47)
 at com.guidewire.pl.web.panel.toolbar.IteratorActionListener.onAction(IteratorActionListener.java:51)
       at com.guidewire.pl.web.action.AbstractActionListener.action(AbstractActionListener.java:34)
      at com.guidewire.pl.web.action.ActionWidget.widgetEvent_internal(ActionWidget.java:100)
  at com.guidewire.pl.web.widget.Widget.widgetEvent(Widget.java:168)
   at com.guidewire.pl.web.controller.lifecycle.ExecuteEventsStep.execute(ExecuteEventsStep.java:44)
     at com.guidewire.pl.web.controller.lifecycle.LifecycleRequestHandler.runLifecycleSteps(LifecycleRequestHandler.java:233)
        at com.guidewire.pl.web.controller.lifecycle.LifecycleRequestHandler.handleRequest(LifecycleRequestHandler.java:205)
       at com.guidewire.pl.web.controller.WebControllerImpl$2.run(WebControllerImpl.java:207)
    at com.guidewire.pl.web.internaltools.profiler.WebProfiler.profilingBlock(WebProfiler.java:211)
        at com.guidewire.pl.web.controller.WebControllerImpl.processWithProfilingHouseKeeping(WebControllerImpl.java:203)
  at com.guidewire.pl.web.controller.WebControllerImpl.handleRequest(WebControllerImpl.java:175)
       at com.guidewire.pl.web.controller.WebServlet.handleRequest(WebServlet.java:194)</t>
  </si>
  <si>
    <t>ODS_BASE.AUTOMBL_SCNRIO_PREM.FARMERS_CVGE_NUM Not Populated for UMBI Coverages</t>
  </si>
  <si>
    <t>The field ODS_BASE.AUTOMBL_SCNRIO_PREM.FARMERS_CVGE_NUM  isn't being populated for UMBI coverages when it should be.  We need to know the Farmers coverage type code applicable in this case.
Here's an example!
  SELECT CAST (Agmt_Plcy.Src_Agmt_Id_Txt AS NUMBER (19)) AS Src_Sys_Plcy_Num,
         COALESCE (Ast.Lgcy_Soi_Id, CAST (Ast.Nk_Ast_Id AS NUMBER (19)))
            AS Src_Sys_Soi_Id,
         Autombl_Scnrio_Prem.Cvge_Typ_Cd,
         Autombl_Scnrio_Prem.Farmers_Cvge_Num,
         Autombl_Scnrio_Prem.Scnrio_Typ_Cd AS Prem_Amt_Cd,
         Agmt_Plcy.Modl_Eff_Dttm AS Eff_Dttm,
         Agmt_Plcy.Luw_Dttm AS Src_Trans_Tmsp,
         Agmt_Plcy.Trn_Strt_Dttm AS Trans_Tmsp
    FROM Ods_Base.Agmt Agmt_Plcy
         INNER JOIN Ods_Base.Agmt_Ast Agmt_Ast
            ON (Agmt_Ast.Agmt_Id = Agmt_Plcy.Agmt_Id) AND
               (Agmt_Ast.Agmt_Trn_Strt_Dttm = Agmt_Plcy.Trn_Strt_Dttm)
         INNER JOIN Ods_Base.Ast Ast
            ON (Agmt_Ast.Ast_Id = Ast.Ast_Id) AND
               (Agmt_Ast.Ast_Trn_Strt_Dttm = Ast.Trn_Strt_Dttm)
         INNER JOIN Ods_Base.Autombl_Scnrio_Prem Autombl_Scnrio_Prem
            ON (Ast.Ast_Id = Autombl_Scnrio_Prem.Autombl_Id) AND
               (Ast.Trn_Strt_Dttm = Autombl_Scnrio_Prem.Ast_Trn_Strt_Dttm) AND
               (Agmt_Plcy.Modl_Eff_Dttm &gt;=
                   Autombl_Scnrio_Prem.Autombl_Scnrio_Prem_Strt_Dttm) AND
               (Agmt_Plcy.Trn_Strt_Dttm &gt;= Autombl_Scnrio_Prem.Trn_Strt_Dttm)
   WHERE (UPPER (Agmt_Plcy.Agmt_Typ_Cd) = 'POLICY') AND
         (Agmt_Plcy.Lob_Typ_Cd = 'A') AND
         NOT (Autombl_Scnrio_Prem.Cvge_Typ_Cd IS NULL) AND
         Agmt_Plcy.Src_Agmt_Id_Txt = '519993461' AND
         COALESCE (Ast.Lgcy_Soi_Id, CAST (Ast.Nk_Ast_Id AS NUMBER (19))) = 127151 and
         NVL (Autombl_Scnrio_Prem.Farmers_Cvge_Num,
              Autombl_Scnrio_Prem.Cvge_Typ_Cd) = 'PAUMBICov' AND
         Autombl_Scnrio_Prem.Scnrio_Typ_Cd = 'BP' and
         Agmt_Plcy.Trn_Strt_Dttm=timestamp'2019-07-27 01:11:23.748000'</t>
  </si>
  <si>
    <t>Automated renewals,CSSE/Handle Expired Batch Failure- Add a vehicle Exposure Type of Personal Auto,Premium Determination Restricted Use (PDRU), Antique or Non-Owner Auto to the underlying Auto Policy.There must be at least one of these exposures on an und</t>
  </si>
  <si>
    <t>DESCRIPTION OF ISSUE: 
CSSE/Handle Expired Contingency Batch/Automated renewals  Failure- error:entity.PUPLine_PUE/Add a vehicle Exposure Type of Personal Auto, Premium Determination Restricted Use (PDRU), Antique or Non-Owner Auto to the underlying Auto Policy. There must be at least one of these exposures on an underlying Auto Policy.
DEFECT DETERMINATION: 
How should the system be working?  
The error should not be thrown
What documentation, if available, supports how the system should be working?  
NA
How is the system currently working? 
 System is throwing the error. 
How long has the issue persisted?
Since 11/20/2019
What product types are affected? 
Umbrella
IMPACTED ACCOUNTS / POLICIES (as on date): 
762010801 ( In CSSE )
767812063 ( In Handle Expired Contingency ) 
763873780 ( In Handle Expired Contingency )
Automatci Renewal #599287286
RELATED INCIDENTS: 
N/A
STEPS TO RECREATE (optional):
WORKAROUND STEPS (optional):</t>
  </si>
  <si>
    <t>Personal umbrella document shows coverage as motorhome instead of mobilehome</t>
  </si>
  <si>
    <t>For the coverted Renewal policyin the personal umbrella renewal document the coverage is showing as Motorhome instead of MobileHome.
 DEFECT DETERMINATION: 
How should the system be working?  
The system should populate the coverage as MobileHome in the document
How is the system currently working?
System is showing the coverage as MotorHome in the document
how long has the issue persisted?
NA
what product types are affected? 
Personalumbrella
CUSTOMER IMPACT: 
Yes Showing incorrect data to the customer on the documents
IMPACTED ACCOUNTS / POLICIES (as on date):  
Account Number : 1509761121
Policy number :605617485
Incident number #INC13158888</t>
  </si>
  <si>
    <t>OPRN - Output PrintCenter</t>
  </si>
  <si>
    <t>Invalid Quote generated because of  no results found for Rate Table : UW Code V2, UW Tier Factor</t>
  </si>
  <si>
    <t>DESCRIPTION OF ISSUE: 
Invalid quote error is generated when quoting the transaction 
Error log - 
IP=65.92.249.73, UID=USW9ERC3, TID=1574114849276:ui 2019-11-18 14:07:31,147 WARN [default task-120] Application.Rating.RateTableManagement No results found for Rate Table Query [book=code: fspa_pa_ratebook, edition: RBV17.00; table=UW Code V2@fspa_pa_ratebook; params=&lt;&lt;972,972&gt;&gt;,&lt;&lt;Sun Jan 12 00:01:00 PST 2020,Sun Jan 12 00:01:00 PST 2020&gt;&gt;]
IP=65.92.249.73, UID=USW9ERC3, TID=1574114849276:ui 2019-11-18 14:07:31,369 WARN [default task-120] Application.Rating.RateTableManagement No results found for Rate Table Query [book=code: fspa_pa_ratebook, edition: RBV17.00; table=UW Tier Factor@fspa_pa_ratebook; params=[0BA, PABICov_Ext, Default]]
IP=65.92.249.73, UID=USW9ERC3, TID=1574114849276:ui 2019-11-18 14:07:31,371 ERROR [default task-120] Application.Financials Exception occurred during rating...
java.lang.NullPointerException
DEFECT DETERMINATION: 
How should the system be working?  
Sytem should be able to quote the transaction
What documentation, if available, supports how the system should be working?  
N/A
How is the system currently working? 
Sytem is throwing an error "Invalid quote was generated"
How long has the issue persisted?
Phase3 roll out 1
What product types are affected? 
Auto
CUSTOMER IMPACT: 
Quote cannot be generated
IMPACTED ACCOUNTS / POLICIES (as on date): 
Sub # 909442858
RELATED INCIDENTS: 
INC13177408 
STEPS TO RECREATE (optional):
N/A
WORKAROUND STEPS (optional):
N/A</t>
  </si>
  <si>
    <t>Signal discount not applied though the drivers are qualified</t>
  </si>
  <si>
    <t>DESCRIPTION OF ISSUE:
Signal discount not applied though the drivers are qualified and signal status is made active fpr FL state
 DEFECT DETERMINATION:
 Explain how the system is supposed to be working.
Signal discount should be applied once the driver is qualified
How is the system currently working?
Signal discount is not  applied even though the driver is qualified
What documentation, if available, supports how the system should be working? 
As per PM.AUT.100.DSBR.048 ,discount should be applied when 
1. Driver is active driver [Not a non-driver]
2. Driver is enrolled for Signal program (Signal Enroll is selected)
3. Signal status is ""Active""
How long has the issue persisted?
Since Phase 3 R01
 What product types are affected?
 Auto
CUSTOMER IMPACT: 
Signal Discount is not applied
IMPACTED ACCOUNTS / POLICIES (as on date):
517135182
516636554
513179016
519511307
STEPS TO RECREATE (optional):
N/A
WORKAROUND STEPS (optional):
N/A
Explain the workaround, if applicable.</t>
  </si>
  <si>
    <t>PC-19-071</t>
  </si>
  <si>
    <t>Invalid Quote generated due to Symbols for 1976 vehicle</t>
  </si>
  <si>
    <t>DESCRIPTION OF ISSUE: 
Symbols for 1976 vehicle is derived incorrectly as _x001C_99_x001D_ which is causing this fatal. 
Vehicle model details are not properly stored in the Personal vehicle entity which is causing rating to error. Open a production defect to fix this issue.
DEFECT DETERMINATION: 
How should the system be working?  
System should save all values for vehicle and quote properly.
What documentation, if available, supports how the system should be working?  
NA
How is the system currently working? 
Invalid quote is being thrown as values are not being saved.
How long has the issue persisted?
What product types are affected? 
Auto
CUSTOMER IMPACT: 
Agent unable to quote policy.
IMPACTED ACCOUNTS / POLICIES (as on date): 
Please find below the list of accounts/policies impacted:
Account # 4763564323
Submission# 566695657
RELATED INCIDENTS: 
INC13365555
STEPS TO RECREATE (optional):
WORKAROUND STEPS (optional):
Workaround:
Work with Rating team to verify what fields and number should be updated to.
Example: 
Update PersonalVehicle entity for below 4 fields for 1976 vehicle and quote it. Quote should not fail.
MakeNum_Ext = 203
ModelNum_Ext = 0
SeriesNum_Ext = 2
SeriesModelCode_Ext = 2
Opened on behalf of Uriel Munoz
Uriel.Munoz-Antonio@cognizant.com</t>
  </si>
  <si>
    <t>AUTO: POLICYCENTER QUOTE DISPLAYING EPOLICY ENROLLMENT BUT NOT GIVING THE DISCOUNT</t>
  </si>
  <si>
    <t>DESCRIPTION OF ISSUE: 
Agent Chris Pinckney processed quote 463238535 for insured Michael McManus per screen shots attached.  During the initial beginning of quote, system displays the Paperless Policy as being enrolled but does not give the discount or contingency. When the policy is bounded, the policy is displaying as not enrolled in ePolicy.
DEFECT DETERMINATION: 
How should the system be working?  
       If ePolicy is selected the discount and contingency should display accordingly. 
What documentation, if available, supports how the system should be working?  \
Nonee
How is the system currently working? 
System is displaying insured is enrolled in ePolicy when not selected and not displaying as a discount. 
How long has the issue persisted?
Unknown
What product types are affected? 
        PolicyCenter
CUSTOMER IMPACT: 
Poor customer experience and calls to Service Op
IMPACTED ACCOUNTS / POLICIES (as on date): 
Submission quote # 46323853 for auto and home, insured Michael McManus SR# 022103222
RELATED INCIDENTS: 
STEPS TO RECREATE (optional):
WORKAROUND STEPS (optional):
PolicyChange transaction should apply  to add/remove  the PaperlessContingency accordingly.
Regards,
Mary Rios, AINS
Executive Escalation Team</t>
  </si>
  <si>
    <t>Validation Error received when attempting to add a vehicle - AZ.</t>
  </si>
  <si>
    <t>DESCRIPTION OF ISSUE: 
The validation rule(VEH008) is  applicable only for FL,
but it has been applied even for AZ state also while validating the Vehicle.
DEFECT DETERMINATION: 
How should the system be working?  
Error should not be thrown for AZ state while adding the vehicle.
What documentation, if available, supports how the system should be working?  
yes, 
FSD.AUT.101.BR.080
MES.099
How is the system currently working? 
Error thrown while adding the vehicle for AZ state.
How long has the issue persisted?
Phase3-R1
What product types are affected? 
Auto
CUSTOMER IMPACT:  
Not able to add the Vehicle to the Policy.
IMPACTED ACCOUNTS / POLICIES (as on date): 
 SubmissionNum#618875943
RELATED INCIDENTS: 
INC13271169
INC13386195
INC13364020
STEPS TO RECREATE (optional):
NA
WORKAROUND STEPS (optional):
NA
Regards, 
Tejaswini</t>
  </si>
  <si>
    <t>Insurance ID Card only print the small ID cards even when Large ID Cards is chosen.</t>
  </si>
  <si>
    <t>DESCRIPTION OF ISSUE: 
Issue 1:Insurance ID Card only print the small ID cards even when Large ID Cards is chosen.
Issue 2 : We are seeing two two links for printing Large ID but one link prints Small and another link prints larger ID.
DEFECT DETERMINATION: 
How should the system be working?  
Insurance ID Card should print Larger ID when Large ID Cards is chosen (form 25-9001).
What documentation, if available, supports how the system should be working?  
How is the system currently working? 
Insurance ID Card only print the small ID cards (form 25-5973) even when Large ID Cards is chosen (form 25-9001).
How long has the issue persisted?
From Phase 3 ( R11 release).
What product types are affected? 
Auto
CUSTOMER IMPACT: 
Insurance ID Card is printing Small ID even when Large ID Cards is chosen.
IMPACTED Policy (as on date): 
Issue 1:
199710565, 186252608, 511532386
Issue 2:
517413834, 514534567
INCIDENTS
INC13177749
INC13184800
INC13256785
INC13375322
STEPS TO RECREATE (optional):
WORKAROUND STEPS (optional):
Thanks &amp; Regards,
Rahul Rathna Raj</t>
  </si>
  <si>
    <t>Same Policy is being sent out in SignalOutbound feed on the same day</t>
  </si>
  <si>
    <t>DESCRIPTION OF ISSUE:
Same Policy is being processed multiple times in signalOutboundFeed batch and because of this the below error is occurring as is trying updated the object
Database bean version conflict : SignalReport_Ext[6431102]: SignalReport_Ext:6431102 = 0/1 [automateddaemon - 03:05:02,528].
DEFECT DETERMINATION:
How should the system be working?  
Only one policy should be processed as part of single run in batch
What documentation, if available, supports how the system should be working?  
NA
How is the system currently working?
Right now for converted policies we see the polcy is being processed multiple times
How long has the issue persisted?
Ph3 R01
What product types are affected?
Auto
CUSTOMER IMPACT:
No, impact as the outbound policcy information is being sent to DW.
IMPACTED ACCOUNTS / POLICIES (as on date):
Policy#199741423,200052974
All conversion policies
RELATED INCIDENTS:
NA
STEPS TO RECREATE (optional):
 N/A
WORKAROUND STEPS (optional):
 N/A</t>
  </si>
  <si>
    <t>Proof of Prior Congtingency</t>
  </si>
  <si>
    <t>Per post validation test case prior insurance differences between agent entered information and vender validation should create contingency. Please see attached screenshots for policy 517864901.</t>
  </si>
  <si>
    <t>User with permission to override loss chargability is updating the field, however loss is still not charging</t>
  </si>
  <si>
    <t>DESCRIPTION OF ISSUE: 
User with permission to override loss chargability is updating the field, however loss is still not charging
See attached screenshots for more details
DEFECT DETERMINATION: 
How should the system be working?  
System should allow users with permission to override chargability of losses
What documentation, if available, supports how the system should be working?  
How is the system currently working? 
System is not allowing the override
How long has the issue persisted?
Rollout 1
What product types are affected? 
Auto
CUSTOMER IMPACT: 
Not able to manually update losses that are not correctly chargeing
IMPACTED ACCOUNTS / POLICIES (as on date): 
514727324
RELATED INCIDENTS: 
STEPS TO RECREATE (optional):
WORKAROUND STEPS (optional):</t>
  </si>
  <si>
    <t>"Cannot traverse in window mode " error when invoking AuditTableUpdateService</t>
  </si>
  <si>
    <t>DESCRIPTION OF ISSUE: 
"Cannot traverse in window mode " error when invoking AuditTableUpdateService
for user stew198
DEFECT DETERMINATION: 
How should the system be working?  
"Cannot traverse in window mode " error when invoking AuditTableUpdateService
What documentation, if available, supports how the system should be working?  
N/A
How is the system currently working? 
.ERROR when  invoking AuditTableUpdateService
How long has the issue persisted?
Rel 11
CUSTOMER IMPACT: 
N/A
IMPACTED ACCOUNTS / POLICIES (as on date): 
N/A
RELATED INCIDENTS: 
List out sample incidents, if applicable.
N/A
STEPS TO RECREATE (optional):
N/A
WORKAROUND STEPS (optional):
N/A</t>
  </si>
  <si>
    <t>Automated Renewals getting failed due to the error "error: Java.lang.reflect.UndeclaredThrowableException".</t>
  </si>
  <si>
    <t>SUMMARY: 
Automated Renewals getting failed due to the error "error: Java.lang.reflect.UndeclaredThrowableException".
DESCRIPTION OF ISSUE: 
During automated renewals, Unknown drivers are being pulled without firstname,last name and other detials. Hence the belwo exception is thrown.
MSG=JobQuoter#quoteJobsSingleThreaded _ Unexpected Exception occurred for Parent Renewal Job 379867218: null, EMSG=, AOR=411951, STRACE=java.lang.reflect.UndeclaredThrowableException
               at com.sun.proxy.$Proxy82.invoke(Unknown Source)
DEFECT DETERMINATION: 
How should the system be working?  
System should set the Renewal to Renewing without throwing error.
What documentation, if available, supports how the system should be working?  
: NA
How is the system currently working? 
System throws the error and Renewals are getting failed due to which renewals remains in Draft status.
How long has the issue persisted?
From Phase 2
What product types are affected? 
Auto
CUSTOMER IMPACT: 
Policy will not process for Renewal and will be pending in Draft status.
IMPACTED ACCOUNTS / POLICIES (as on date):  Renewal Transactions:
Policy no
518534439
379867218
515150078
329305262
513367574
462920851
517875985
127195835
RELATED INCIDENTS: 
NA
STEPS TO RECREATE (optional):
N/A
WORKAROUND STEPS (optional):
 As a workaround,Request SO to remove the unknown driver from driver screen and process the renewal</t>
  </si>
  <si>
    <t>IllegalArgumentException - On waiving the Affinity Discount Contingency</t>
  </si>
  <si>
    <t>DESCRIPTION OF ISSUE: 
IllegalArgumentException is recieved in the contingency Popup, while Waiving the Affinity Discount Contingency as per the Phase 3 R01.
DEFECT DETERMINATION: 
How should the system be working?  
Succesfully Affinity Discount contingency need to be Waived
What documentation, if available, supports how the system should be working?  
NA
How is the system currently working? 
Unable to Wiave the Affinity Discount Contingency
How long has the issue persisted?
Phase3
What product types are affected? 
Auto/Home
CUSTOMER IMPACT: 
Unable to Waive the contingency
 IMPACTED Policies/Account: 
attached the list
RELATED INCIDENTS: 
NA
STEPS TO RECREATE (optional):
 NA
WORKAROUND STEPS (optional):
NA</t>
  </si>
  <si>
    <t>Exception occured while transforming MVR response</t>
  </si>
  <si>
    <t>DESCRIPTION OF ISSUE: 
StringIndexOutOfBoundsException Exception thrown while transforming MVR response
DEFECT DETERMINATION: 
How should the system be working?  
MVR report should be ordered and received without any exception/error
What documentation, if available, supports how the system should be working?  
How is the system currently working? 
StringIndexOutOfBoundsException Exception thrown while transforming MVR response
How long has the issue persisted?
Code change done in August,2019
What product types are affected? 
Auto
CUSTOMER IMPACT: 
MVR report errored  and hence user is unable to submit. 
IMPACTED ACCOUNTS / POLICIES (as on date): 
Submission # 343775836
RELATED INCIDENTS: 
INC13344442
INC13423513
INC13525720
INC13557680
STEPS TO RECREATE (optional):
WORKAROUND STEPS (optional):
No workaround possible as parsing of MVR response is failing.</t>
  </si>
  <si>
    <t>Dowstream Medium- Message stuck as the renewal bound did not reach downstream</t>
  </si>
  <si>
    <t>Description of issue?
The coexistence policy got converted to GWPC bu the bounded renewal did not went to downstream and stuck in downstream medium queue due to null pointer exception. Attach the splunk log.
DEFECT DETERMINATION
How should the system be working?
PC should successfully send the bound period to downstream.
How system is currenty working?
System is throwing error as there is no bound period found for the policy and the message got stuck.
Impacted Policy/Accounts?
Acc #1595786471
Policy #194242522
Impacted Products?
Auto
Impacted State?
AZ
Customer Impact?
Other downstream systems are affected and customer will not recieve the doucumets realted to policy
Workaround?
Since the message is reproccessed successfully as a workaround but the issue needs to be adderessed..</t>
  </si>
  <si>
    <t>Pre-Approval Box unable to be edited during submission</t>
  </si>
  <si>
    <t>DESCRIPTION OF ISSUE: 
With Rollout 1 we built a pre-approval functionality that would allow manual comments to be added as well as rules to add comments in automatically based on some UW issues/contingencies Per FSD.HOM.207.FLD.072 the field should be visible to all and editable based on permission (PER.619). However when we get to the point in a quote where we see the property inspection tab and are in edit mode, the comments box isn't there to add in comments for pre-approval. See an example: 
DEFECT DETERMINATION: 
How should the system be working?  
System should display the Comments Box.
What documentation, if available, supports how the system should be working?  
FSD.HOM.207.FLD.070
FSD.HOM.207.FLD.071
FSD.HOM.207.FLD.072
FSD.HOM.207.FLD.073
How is the system currently working? 
System is not Displaying the Pre-Approval Comments Box..
How long has the issue persisted?
NA
What product types are affected? 
Home
IMPACTED ACCOUNTS / POLICIES (as on date): 
Account: 4757344541
Submission: 164517746
RELATED INCIDENTS: 
NA
STEPS TO RECREATE (optional):
NA
WORKAROUND STEPS (optional):
NA</t>
  </si>
  <si>
    <t>The rates entered by product in IRP do not match with PC</t>
  </si>
  <si>
    <t>Summary:
The rates entered by product in IRP do not match with PC
Defect Determination:
How the system should be working?
The rates entered by product in IRP should match with PC
How the system is currently working?
Below are the mis-matches reported during the compare process between IRP project changes &amp; PC rate-book that moves IRP projects into _x0018_In-Production_x0019_ status.
1)      Project 14322 - AZ SPC: Zip code 85341 is missing in the tables ho_territory_v2 &amp; ho_territory_zipcode_additional. These changes were sent to PC from IRP on 10/25.
2)      Project 14322 _x0013_ OH SPR: There is an additional record with factor 1, which was not passed from IRP.
Attached the mail chain for reference.</t>
  </si>
  <si>
    <t>Incorrect Balance Due Amount in EOI Document</t>
  </si>
  <si>
    <t>DESCRIPTION OF ISSUE: 
Incorrect Balance Due Amount is being Shown in the EOI Document
If the Account has the Multi policy(Home and Auto) Account - Entire balance due amount of Home and Auto is being shown
Even though PLA Policy has the balance due amount , but the EOI document is showing as blank
DEFECT DETERMINATION:    
How should the system be working?  
Balance Due Amount in the EOI Document should be shown correct.
What documentation, if available, supports how the system should be working?  
N/A
How is the system currently working? 
Balance Due is showing incorrect amount
How long has the issue persisted?
Since Phase 1
What product types are affected? 
Home
CUSTOMER IMPACT: 
Incorrect balance due in the EOI Document
IMPACTED ACCOUNTS / POLICIES (as on date): 
please find the attached document for affected policies
RELATED INCIDENTS: 
INC13358680</t>
  </si>
  <si>
    <t>PC-20-010</t>
  </si>
  <si>
    <t>Improper  xml's generated by SCV Reconciliation PC batch Job</t>
  </si>
  <si>
    <t>DESCRIPTION OF ISSUE: 
Outbound file generated by PC Batch job SCV Reconciliation had xml which was not in a parseable format due to which the dependent INF batch job which reads the outbound file failed.
DEFECT DETERMINATION: 
How should the system be working?  
Inf batch job should be able to parse the outbound file generated by PC batch job
What documentation, if available, supports how the system should be working?  
NA
How is the system currently working? 
File generated by PC batch jobi snot in parseable format
How long has the issue persisted?
Post phase 3 R1 Rollout
What product types are affected? 
NA
CUSTOMER IMPACT: 
NA
IMPACTED ACCOUNTS / POLICIES (as on date): 
769247775, 762812258
RELATED INCIDENTS: 
INC13261822,INC13305170
STEPS TO RECREATE (optional):
NA
WORKAROUND STEPS (optional):
Manually corrected the data and reprocessed the feed</t>
  </si>
  <si>
    <t>Invalid quote was getting generated while quoting the policy change transaction.</t>
  </si>
  <si>
    <t>DESCRIPTION OF ISSUE: 
"Invalid quote was getting generated" when user is trying to quote the policy change transaction for homeowners.
DEFECT DETERMINATION: 
How should the system be working?  
System shouldn't have thrown error
What documentation, if available, supports how the system should be working?  
N/A
How is the system currently working? 
System was throwing error and was not able to proceed further
How long has the issue persisted?
Rel 11
CUSTOMER IMPACT: 
Not able to proceed with quote 
IMPACTED ACCOUNTS / POLICIES (as on date): 
Policy: 764924767
Submission:200634888
RELATED INCIDENTS: 
INC13262438
STEPS TO RECREATE (optional):
N/A
WORKAROUND STEPS (optional):
N/A</t>
  </si>
  <si>
    <t>Glass Deductible Buyback Coverage is unavailable in Agent Template.</t>
  </si>
  <si>
    <t>Summary
 "Glass Deductible Buyback" Coverage is unavailable in Agent Template.
DESCRIPTION OF ISSUE: 
The Coverage "Glass Deductible Buyback(GlassDedBuybackCov_Ext)"  is not displayed for Agent  in the Agent Template to select.
DEFECT DETERMINATION: 
How should the system be working?  
Coverage should Display in Agent Template.
What documentation, if available, supports how the system should be working?  
PM.AUT.100.COV.065
PM.AUT.100.COV.085
PM.AUT.100.COV.108
PM.AUT.100.COV.129
How is the system currently working? 
Coverage is not  Displaying in Agent Template.
How long has the issue persisted?
Phase3-R1
What product types are affected? 
Auto
Project:
Policy Center
SubProject:
PC-Config
Frequency:
1-1 to 50
Detected in Version:
Rel 11 2019
States Affected:
UT,PA,OH,OK
Type:
PST
CUSTOMER IMPACT:  
Agent not able to select the coverage in the Agent template.
IMPACTED ACCOUNTS / POLICIES (as on date): 
NA
RELATED INCIDENTS: 
INC13301163
STEPS TO RECREATE (optional):
NA
WORKAROUND STEPS (optional):
NA</t>
  </si>
  <si>
    <t>Life discount added without being validated or contingency generated</t>
  </si>
  <si>
    <t>DESCRIPTION OF ISSUE: 
Life discount added without being validated or contingency generated
Discount should have either validated or generated a contingency
See attached screenshots for details
DEFECT DETERMINATION: 
How should the system be working?  
Discount should have either validated or generated a contingency
What documentation, if available, supports how the system should be working?  
How is the system currently working? 
Discount is not validated or contingency generated
How long has the issue persisted?
Rollout 1
What product types are affected? 
Auto
CUSTOMER IMPACT: 
Farmers will not properly validate the discount
IMPACTED ACCOUNTS / POLICIES (as on date): 
514727324
RELATED INCIDENTS: 
STEPS TO RECREATE (optional):
WORKAROUND STEPS (optional):</t>
  </si>
  <si>
    <t>srikanth_talasila</t>
  </si>
  <si>
    <t>Policies able to bind when MVR was errored, should not allow to bind</t>
  </si>
  <si>
    <t>DESCRIPTION OF ISSUE: 
Auto policies able to bind even though ordering of MVR has status of error
See attached for more information and screenshot
DEFECT DETERMINATION: 
How should the system be working?  
System should order MVR for each validate and throw an error message and should not let the user BIND the policy. 
What documentation, if available, supports how the system should be working?  
How is the system currently working? 
Policies were able to bind
How long has the issue persisted?
Rollout 1 phase 3
What product types are affected? 
Auto
CUSTOMER IMPACT: 
Potentially ineligble customers are receiving policies
IMPACTED ACCOUNTS / POLICIES (as on date): 
517112315
513696361
RELATED INCIDENTS: 
STEPS TO RECREATE (optional):
WORKAROUND STEPS (optional):</t>
  </si>
  <si>
    <t>"An invalid quote was generated" for out of sequence change due to error in rating - HOStandardPassperiod</t>
  </si>
  <si>
    <t>Description Of Issue 
Generating error message when user trying to quote the transaction : "An invalid quote was generated" due to error in rating.
Please refer below mentioned log :
 IP=10.132.87.5, UID=USW9FXM0, TID=1576793318277:ui  2019-12-19 14:08:47,340  WARN [default task-29] Application.Rating.RateTableManagement No results found for Rate Table Query [book=code: fsph_ok_ratebook, edition: RBV1.00; table=Affinity V2@fsph_ok_ratebook; params=true,06OT,firenonwildfireperil]
IP=10.132.87.5, UID=USW9FXM0, TID=1576793318277:ui  2019-12-19 14:08:47,341  WARN [default task-29] Application.Rating.RateTableManagement No results found for Rate Table Query [book=code: fsph_ok_ratebook, edition: RBV1.00; table=Affinity V2@fsph_ok_ratebook; params=[true, 06OT, firenonwildfireperil]]
IP=10.132.87.5, UID=USW9FXM0, TID=1576793318277:ui  2019-12-19 14:08:47,348 ERROR [default task-29] Application.Financials Error rating scenario HOStandardPassperiod : 563537369: null
IP=73.104.142.29, UID=bent00p, TID=1576793629909:ui  2019-12-19 14:13:56,010  WARN [default task-66] Application.Rating.RateTableManagement No results found for Rate Table Query [book=code: fspa_fl_ratebook, edition: RBV6.01; table=Address Mismatch@fspa_fl_ratebook; params=AddressMismatchEvalution]
 Defect Determination
How should the system be working?
System should be able to quote the policy
What documentation,if available,supports how the system should be working?
N/A
How is the system currently working?
Generating error message when user click on quote button 
 What product types are affected? 
HomeOwners
Impact:
Not able to quote the policy
Impacted Policies(As On date)
Policy Number:- 761184751
Job Number:-563537369
Related Incisdent:
INC13346013</t>
  </si>
  <si>
    <t>CISInspection batch has created PolicyChange for premium under $50 processed mid-term.</t>
  </si>
  <si>
    <t>Summary:
CISInspection batch has created PolicyChange for premium under $50 processed mid-term.
DESCRIPTION OF ISSUE: 
During CISInspection inbound batch the premium increase was less than $50 but a PolicyChange was initiated instead of deferring the premium increase to Renewal
DEFECT DETERMINATION: 
How should the system be working?  
System should not create a PolicyChange if the premium difference is less than $50
What documentation, if available, supports how the system should be working?  
FSD.HOM.207.BR.037 
For Inspections ordered at New business or Ordered Manually, Dwelling updates can be applied effective Submission Start Date if the report is received within Discovery Period(for System ordered at New Submission) or if Pending Contingency Exists (For Manual orders) and the following conditions are met - 
1. No change in premium Bind Pol Change effective NB date
2. Premium decrease - Bind Pol Change effective NB date
3. Premium increase 
3a. Premium increase &gt; 50 Bind Pol Change effective NB date
3b. Premium increase &lt;= 50 defer to renewal
4. If any discount is added/removed by system- Bind Pol Change effective NB date (Regardless of the amount of increase or decrease this change should be applied)
How is the system currently working? 
PolicyChange is getting created and then the premium amount is being applied on current term instead of deferring to Renewal
How long has the issue persisted?
N/A
What product types are affected? 
Home
CUSTOMER IMPACT: 
Premium is getting applied on current term instead of deferring it to Renewal transaction.
IMPACTED ACCOUNTS / POLICIES (as on date): 
Policy#766620464
RELATED INCIDENTS: 
INC13173712
STEPS TO RECREATE (optional):
N/A
WORKAROUND STEPS (optional):
N/A</t>
  </si>
  <si>
    <t>Home policy throwing "System error in rate calculation" and was not able to proceed wuth quote.</t>
  </si>
  <si>
    <t>DESCRIPTION OF ISSUE: 
Home quote is failing for error "There has been a system error in rate calculation. Please contact your system administrator for assistence". Screenshot of error is attached.
DEFECT DETERMINATION: 
How should the system be working?  
This error should not be throwed and user will be able to proceed with quote
What documentation, if available, supports how the system should be working?  
NA
How is the system currently working? 
Error is being received
How long has the issue persisted?
phase3R01
What product types are affected? 
Home
CUSTOMER IMPACT: 
user was unable to get a quote
IMPACTED ACCOUNTS / POLICIES (as on date): 
Submission-115576451
Account-4719070847
Submission -517519158
Account -4768996853
Submiisiion-692473306
Account - 4780542243
RELATED INCIDENTS: 
INC13225217
STEPS TO RECREATE (optional):
N/A
WORKAROUND STEPS (optional):
N/A</t>
  </si>
  <si>
    <t>Adding a mortgagee on Homeowners should not update the Umbrella Household members.</t>
  </si>
  <si>
    <t>SUMMARY: 
Adding a mortgagee on Homeowners should not update the Umbrella Household members. 
DESCRIPTION OF ISSUE: 
Adding a mortgagee on Homeowners should not remove any Household Members in Umbrella.
DEFECT DETERMINATION: 
How should the system be working?  
In Household Members should be updated not just if the names match but that the original contact source matches the change.
What documentation, if available, supports how the system should be working?  
FSD.COM.404
How is the system currently working? 
How long has the issue persisted?
What product types are affected? 
Personal Umbrella
CUSTOMER IMPACT: 
IMPACTED ACCOUNTS / POLICIES (as on date): 
Please find below the list of accounts/policies impacted:
Account # 4778813492
Umbrella Policy# 769106070
Homeowners Policy # 761418909
RELATED INCIDENTS: 
INC13159130
STEPS TO RECREATE (optional):
Start a HomeOwners Policy add spouse to policy.
Start a Personal Auto for the next day and create another driver with same name as Spouse and date of birth. Change date of birth for spouse contact. 
Start an Umbrella Policy a month later.
Start a policy change on the Homeowners policy to  add mortgagee. 
The Umbrella Policy will have the additional driver removed. 
WORKAROUND STEPS (optional):
Create a Policy change to umbrella to add removed user.</t>
  </si>
  <si>
    <t>PC-19-068</t>
  </si>
  <si>
    <t>Unable to Bind a rewrite of remainder of term.</t>
  </si>
  <si>
    <t>SUMMARY: 
Unable to Bind a rewrite of remainder of term.
DESCRIPTION OF ISSUE: 
Error comes up: Cannot start a Reinstatement with on policy 518549346: There is an open rewrite transaction.
DEFECT DETERMINATION: 
How should the system be working?  
Should allow the user to bind the rewrite remainder of term.
What documentation, if available, supports how the system should be working?  
n/a
How is the system currently working? 
System is treating rewrite remainder of term as a reinstatement
which then validates if there are any open rewrites and the error is thrown.
How long has the issue persisted?
Newly discovered
What product types are affected? 
Personal Auto
CUSTOMER IMPACT: 
Current Policy is cancelled and insured does not have coverage.
IMPACTED ACCOUNTS / POLICIES (as on date): 
 Please find below the list of accounts/policies impacted:
Account # 4756062346
Policy# 518549346
RELATED INCIDENTS: 
INC13164410
STEPS TO RECREATE (optional):
Start Submission for Personal auto.
Allow the renewal to be bound.
Cancel original submission.(This will automatically trigger the renewal to be cancelled.
Rewrite the Renewal term.
Cancel the Renewal Term.
Rewrite remainder of term for the Submission.
WORKAROUND STEPS (optional):
N/A</t>
  </si>
  <si>
    <t>FCAN - FSB Cancel/Reinstate</t>
  </si>
  <si>
    <t>Policy history showing as bound and issued, however, policy is still in quoted status</t>
  </si>
  <si>
    <t>DESCRIPTION OF ISSUE: 
Policy history showing as bound and issued, however, policy is still in quoted status
See attached screenshot
DEFECT DETERMINATION: 
How should the system be working?  
Policy still in quoted even though history says it is bound and issued
What documentation, if available, supports how the system should be working?  
How is the system currently working? 
Policy should be in bound status if bound and issued
How long has the issue persisted?
Rollout 1
What product types are affected? 
Renters
CUSTOMER IMPACT: 
IMPACTED ACCOUNTS / POLICIES (as on date): 
Account 4760324085
Submission 793865338
RELATED INCIDENTS: 
STEPS TO RECREATE (optional):
WORKAROUND STEPS (optional):</t>
  </si>
  <si>
    <t>Error " Contact Service Center Immediately:  Error Occurred in Background Processing " was thrown  when user was binding the submission.</t>
  </si>
  <si>
    <t>DESCRIPTION OF ISSUE: 
Error " Contact Service Center Immediately:  Error Occurred in Background Processing " was thrown  when user was binding the submission and 
new submission was set  to Locked Pending Bind.
DEFECT DETERMINATION: 
How should the system be working?  
User should be able to bind new submission
What documentation, if available, supports how the system should be working?  
NA
How is the system currently working? 
On bind new submission status setting to Locked Pending Bind
How long has the issue persisted?
NA
What product types are affected? 
Home
CUSTOMER IMPACT: 
User is not able to bind the submission
IMPACTED ACCOUNTS / POLICIES (as on date): 
  Account#4775471666
Submission#270565942
RELATED INCIDENTS: 
 INC13541765
WORKAROUND STEPS (optional):
NA</t>
  </si>
  <si>
    <t>BUS 1 - Bind</t>
  </si>
  <si>
    <t>When policy is changed from SPHO to COC, COC endorsements are not being added.</t>
  </si>
  <si>
    <t>Issue is that whenever policy is changed from SPHO to COC, COC endorsements are not being added. Additionally when changed from HO6 to HO6R
DESCRIPTION OF ISSUE: 
DEFECT DETERMINATION: 
How should the system be working?  
When a policy is changed from SPHO to COC, COC endorsements should be added. Likewise, when policy goes from COC to SPHO, COC endorsements should be removed.
Same for Condo to Condo Rented to others and vice versa.
What documentation, if available, supports how the system should be working? 
How is the system currently working? 
Whenever policy is changed from SPHO to COC, COC endorsements are not being added.
How long has the issue persisted?
What product types are affected? 
SPHO, COC, SPC, SPCR
CUSTOMER IMPACT: 
IMPACTED ACCOUNTS / POLICIES (as on date): 
312072708
766095183
RELATED INCIDENTS: 
STEPS TO RECREATE):
WORKAROUND STEPS (optional):</t>
  </si>
  <si>
    <t>1A Requirement Error</t>
  </si>
  <si>
    <t>ODS_REG: GOOD_STDNT_VLDTN_CD of stg_prsn is not populating as expected inspite of being present in xml</t>
  </si>
  <si>
    <t>ODS_REG: GOOD_STDNT_VLDTN_CD of stg_prsn is not populating as expected inspite of being present in xml
Condition: 
Pol# 518552916
Pc:105191
Step to Reproduce:
Bind a Auto policy with Good Student Discount
Requirement Reference: 
DM-FLD-COMMON-2723
Actual Behaviour:
GOOD_STDNT_VLDTN_CD of stg_prsn is not populating as expected inspite of being present in xml
According to Derivation logic if this xpath exists
PolicyPeriod/PolicyContactRoles/Entry/entity-PolicyDriver/PADriverModifiers_Ext/Entry/Pattern/CodeIdentifier = = "PAGoodStudentDiscount_Ext" 
Then populate
Expected Behaviour: 
GOOD_STDNT_VLDTN_CD must populate as expected in stg</t>
  </si>
  <si>
    <t>4-Low</t>
  </si>
  <si>
    <t>Other</t>
  </si>
  <si>
    <t>PC - Policy number length exceeded Actual value.</t>
  </si>
  <si>
    <t>The following policy number has exceeded actual length.
Policy Number - 300689002-41
Error Message:
09-28-2019 08:47:29,846 ERROR [com.farmers.fig.nrt.messageflow.BatchAlert] LTYP=ERROR, TransactionLoggerName=EVENTSTR_NRT , MSG=The message caught with an exception in Event Store processing and exception reason is DatabaseException _ Unhandled exception in plugin method_HY000_12899_DECLARE PAYLOAD CHARACTER ''; SET PAYLOAD = CAST(ASBITSTREAM(InputRoot.XMLNSC CCSID InputRoot.Properties.CodedCharSetId ENCODING InputRoot.Properties.Encoding) AS CHAR CCSID InputRoot.Properties.CodedCharSetId ENCODING InputRoot.Properties.Encoding); PASSTHRU('INSERT INTO BATCH_ALERT_PC_EVENT_STORE (MESSAGE_ID, SEQUENCE_NUM, EVENT_NM, EVENT_SOURCE, EVENT_CATEGORY, LOB, TRANS_TIMESTAMP, RECORD_INSERT_TIMESTAMP, ACCOUNT_NUMBER, POLICY_NUMBER, ALERT_ID, PAYLOAD) VALUES (?,?,?,?,?,?,?,?,?,?,?,?)', InputRoot.MQRFH2.usr.MessageID, InputRoot.MQRFH2.usr.SequenceNumber, InputRoot.MQRFH2.usr.AlertType, InputRoot.MQRFH2.usr.EventSource, InputRoot.MQRFH2.usr.EventCategory, InputRoot.MQRFH2.usr.LOB, InputRoot.MQRFH2.usr.TransactionTimestamp, CURRENT_TIMESTAMP, InputRoot.MQRFH2.usr.AccountNumber, InputRoot.MQRFH2.usr.PolicyNumber, InputRoot.MQRFH2.usr.AlertId, PAYLOAD);_292_EventStoreNRTStoreGxXmlToEventStoreDB.java_[IBM][ODBC Oracle Wire Protocol driver][Oracle]ORA-12899: value too large for column "EVENTSTR"."BATCH_ALERT_PC_EVENT_STORE"."POLICY_NUMBER" (actual: 12, maximum: 10)_com.farmers.fig.nrt.EventStoreNRTStoreGxXmlToEventStoreDB_com.ibm.broker.plugin.MbDatabaseException, ProcessFlow=com.farmers.fig.nrt.messageflow.BatchAlert, CRID=pc:20334163, APPID=IIB, TrasactionTimeStamp=2019-09-28 08:47:18.822, TransactionType=BATCHALERTS, PAN=1578512715, PCN=300689002-41, LOB=Homeowners, ST=, ET=, TT=, ProcessStatus=eventStoreProcessError</t>
  </si>
  <si>
    <t>Opra Batch failed for the policy due to UWIssue</t>
  </si>
  <si>
    <t>Description of Issue?
When the Opra batch ran for the policy the transaction got withdrawn due to UWIssue:UW.207 where the the "Named Insured or spouse already has an active Umbrella policy. Attached the splunk log.
DEFECT DETERMINATION
How should the system be working?
System should not throw the error when named insure or spouse does not have an active umbrella policy
How system is currently working?
System is throwing the UWIssue and transaction got withdrawn.
Impacted Accounts/Policies
Policy #762812218
Account #4769960734
Customer Impact?
OPRA changes will not be applied
Workaround?
As a workaround we are updating the AOR on a draft policy change created by Service ops.</t>
  </si>
  <si>
    <t>Future Auto, Home and UMB with same effective date is not prefilling to Umbrella</t>
  </si>
  <si>
    <t>SUMMARY: 
Future Auto, Home and UMB with same effective date is not prefilling to Umbrella.
DESCRIPTION OF ISSUE: 
Future dated policies are not prefilling on the Umbrella policy or if they do prefill, a validation error is preventing the user from proceeding.
DEFECT DETERMINATION: 
How should the system be working?  
Future dated policies should prefill on the Umbrella policy when the Umbrella policy is at least of the same future effective date. 
What documentation, if available, supports how the system should be working?  
Point to the documentation supporting the requirement (this may not be applicable for application fatal errors)
How is the system currently working? 
Either the future dated policy is not prefilling on the Umbrella policy or if prefilled a validation error is preventing the user from proceeding.
How long has the issue persisted?
Assuming since FL as this functionality was not changed in Phase 2. 
What product types are affected? 
Umbrella 
CUSTOMER IMPACT: 
Umbrella policies with future dated underlying policies cannot be bound. 
IMPACTED ACCOUNTS / POLICIES (as on date): 
List of the accounts and policies impacted as on the date of analysis. Mention the date of analysis.
RELATED INCIDENTS: 
INC20750636 - GWPC umbrella error
STEPS TO RECREATE (optional):
Recreation Steps, Screenshots or Video capture that will help to recreate the issue. 
WORKAROUND STEPS (optional):
None</t>
  </si>
  <si>
    <t>Index on ULPolicy_PUE</t>
  </si>
  <si>
    <t>DESCRIPTION OF ISSUE: 
From AWR report from the stress test it was observed that query is taking a lot of CPU time. It is due to not having a usable index. The query that takes the most time per execution is related to ULPolicy_PUE. 
DEFECT DETERMINATION: 
How should the system be working?  
Queries should not take lot of CPU time. It should not affect the performance.
What documentation, if available, supports how the system should be working?  
N/A
How is the system currently working? 
From the AWR report from the stress test, queries related to ULPolicy_PUE are  taking a lot of CPU time is due to not having a usable index.
How long has the issue persisted?
Since Phase-2
What product types are affected? 
Umbrella.
CUSTOMER IMPACT: 
No
IMPACTED ACCOUNTS / POLICIES (as on date): 
All Umbrella Policies
RELATED INCIDENTS: 
N/A
Please find the attached mail for more details.</t>
  </si>
  <si>
    <t>System thworing error Improperly started job cannot be committed to the database because it has 0 periods.</t>
  </si>
  <si>
    <t>System is throwing "Illegal state exception".Below is the stack trace
1.Submission Number : 508237116
pcprod03     bcox957  2019-03-25 05:47:47,866 ERROR [default task-15] RulesFramework UID=bcox957, CRID=, PAN=, PCN=, FFQID=, RQID=, SNAME=RulesEngineInterface_autoUpdate, MethodName = ,SRC=GWPC,TMSTMP=, MSG=Improperly started job cannot be committed to the database because it has 0 periods., EMSG=Improperly started job cannot be committed to the database because it has 0 periods., AOR=, STRACE=java.lang.IllegalStateException: Improperly started job cannot be committed to the database because it has 0 periods.
                at com.guidewire.pc.domain.job.impl.JobImpl.beforeInsert(JobImpl.java:129)
                at entity.Submission$_Internal.beforeInsert(Submission.java:500)
                at com.guidewire.pl.system.bundle.TaggedBeansBTC.beforeSearchDenormObjects(TaggedBeansBTC.java:53)
                at com.guidewire.pl.system.bundle.EntityBundleImpl$3.fireMe(EntityBundleImpl.java:323)
                at com.guidewire.pl.system.bundle.EntityBundleImpl.doBundleCallbacks(EntityBundleImpl.java:296)
                at com.guidewire.pl.system.bundle.EntityBundleImpl.fireBeforeSearchDenormObjects(EntityBundleImpl.java:320)
                at com.guidewire.pl.system.bundle.BundleWriter.prepareBundleForWritePreIDGeneration(BundleWriter.java:165)
                at com.guidewire.pl.system.database.DatabaseBundleWriter.prepareBundleForWritePreIDGeneration(DatabaseBundleWriter.java:89)
                at com.guidewire.pl.system.bundle.BundleWriter.commitBundle(BundleWriter.java:82)
                at com.guidewire.pl.system.transaction.SessionImpl.flush(SessionImpl.java:129)
                at com.guidewire.pl.system.transaction.SessionImpl.commit(SessionImpl.java:191)
                at com.guidewire.pl.system.transaction.TransactionManagerImpl.execute(TransactionManagerImpl.java:113)
                at com.guidewire.pl.system.transaction.TransactionManagerImpl.commitBundle(TransactionManagerImpl.java:57)
                at com.guidewire.pl.system.bundle.EntityBundleImpl.commitAndGetBeans(EntityBundleImpl.java:1715)
                at com.guidewire.pl.system.bundle.EntityBundleImpl.commit(EntityBundleImpl.java:1654)
                at gw.transaction.Transaction.runWithNewBundle(Transaction.java:46)
                at gw.accelerator.ruleeng.RulesEngineInterface.rulesEngineIterator(RulesEngineInterface.gs:272)
                at gw.accelerator.ruleeng.RulesEngineInterface.autoUpdate(RulesEngineInterface.gs:228)
                at gw.job.QuoteProcess$block_54_.invoke(QuoteProcess.gs:661)
                at gw.api.profiler.GWProfilerTagCoreEnhancement.execute(GWProfilerTagCoreEnhancement.gsx:14)
                at gw.job.QuoteProcess.requestQuote(QuoteProcess.gs:655)
                at gw.job.JobProcess$block_5_.invoke(JobProcess.gs:433)
                at gw.api.profiler.GWProfilerTagCoreEnhancement.execute(GWProfilerTagCoreEnhancement.gsx:14)
                at gw.job.JobProcess.requestQuote(JobProcess.gs:433)
                at gw.job.SubmissionProcess.requestQuote(SubmissionProcess.gs:184)
                at gw.acc.luw.job.LUWSubmissionProcess.requestSingleQuote(LUWSubmissionProcess.gs:97)
                at gw.acc.luw.perf.JobQuoteHelper.requestSingleQuote(JobQuoteHelper.gs:75)
                at gw.acc.luw.perf.JobQuoter.quoteJobsSingleThreaded(JobQuoter.gs:394)
                at gw.acc.luw.LUWCoordinator$block_5_.invoke(LUWCoordinator.gs:97)
                at gw.api.profiler.GWProfilerTagCoreEnhancement.execute(GWProfilerTagCoreEnhancement.gsx:14)
                at gw.acc.luw.LUWCoordinator.requestQuote(LUWCoordinator.gs:88)
                at gw.acc.luw.job.LUWSubmissionProcess$block_4_.invoke(LUWSubmissionProcess.gs:84)
                at gw.api.profiler.GWProfilerTagCoreEnhancement.execute(GWProfilerTagCoreEnhancement.gsx:14)
                at gw.acc.luw.job.LUWSubmissionProcess.requestQuote(LUWSubmissionProcess.gs:83)
                at gw.job.JobProcess.requestQuote(JobProcess.gs:407)
                at gw.job.FullAppJobProcessAction.processForLUW(FullAppJobProcessAction.gs:128)
                at gw.job.FullAppJobProcessAction.process(FullAppJobProcessAction.gs:37)
                at gw.job.JobWizardHelperEnhancement$block_3_.invoke(JobWizardHelperEnhancement.gsx:220)
                at gw.job.JobWizardHelperEnhancement.doWithUWRedirect(JobWizardHelperEnhancement.gsx:451)
                at gw.job.JobWizardHelperEnhancement.requestQuote(JobWizardHelperEnhancement.gsx:218)
                at gw.job.JobWizardHelperEnhancement.requestQuote(JobWizardHelperEnhancement.gsx:202)
                at com.farmers.job.JobWizardHelperEnhancement.QuoteOnlyProcess(JobWizardHelperEnhancement.gsx:93)
                at pcfc.expressions.JobWizardToolbarButtonSet_SubmissionExpressions$JobWizardToolbarButtonSetExpressionsImpl.action_18(JobWizardToolbarButtonSet_SubmissionExpressions.gs:29)
                at sun.reflect.GeneratedMethodAccessor5068.invoke(Unknown Source)
                at sun.reflect.DelegatingMethodAccessorImpl.invoke(DelegatingMethodAccessorImpl.java:43)
                at java.lang.reflect.Method.invoke(Method.java:498)
                at gw.internal.gosu.parser.GosuMethodInfo$GosuMethodCallHandler.handleCall(GosuMethodInfo.java:300)
                at com.guidewire.pl.web.config.expression.GosuMethodHandle.invoke(GosuMethodHandle.java:72)
                at com.guidewire.pl.web.action.GosuActionListener.onAction(GosuActionListener.java:50)
                at com.guidewire.pl.web.action.GosuActionListener.action(GosuActionListener.java:81)
                at com.guidewire.pl.web.action.ActionWidget.widgetEvent_internal(ActionWidget.java:100)
                at com.guidewire.pl.web.widget.Widget.widgetEvent(Widget.java:168)
                at com.guidewire.pl.web.controller.lifecycle.ExecuteEventsStep.execute(ExecuteEventsStep.java:44)
                at com.guidewire.pl.web.controller.lifecycle.LifecycleRequestHandler.runLifecycleSteps(LifecycleRequestHandler.java:233)
                at com.guidewire.pl.web.controller.lifecycle.LifecycleRequestHandler.handleRequest(LifecycleRequestHandler.java:205)
                at com.guidewire.pl.web.controller.WebControllerImpl$2.run(WebControllerImpl.java:207)
                at com.guidewire.pl.web.internaltools.profiler.WebProfiler.profilingBlock(WebProfiler.java:211)
                at com.guidewire.pl.web.controller.WebControllerImpl.processWithProfilingHouseKeeping(WebControllerImpl.java:203)
                at com.guidewire.pl.web.controller.WebControllerImpl.handleRequest(WebControllerImpl.java:175)
                at com.guidewire.pl.web.controller.WebServlet.handleRequest(WebServlet.java:194)
                at com.guidewire.pl.web.controller.WebServlet.doPost(WebServlet.java:132)
                at javax.servlet.http.HttpServlet.service(HttpServlet.java:707)
                at javax.servlet.http.HttpServlet.service(HttpServlet.java:790)
                at com.guidewire.pl.web.controller.WebServlet.service(WebServlet.java:140)
                at io.undertow.servlet.handlers.ServletHandler.handleRequest(ServletHandler.java:85)
                at io.undertow.servlet.handlers.FilterHandler$FilterChainImpl.doFilter(FilterHandler.java:129)
                at com.guidewire.pl.web.controller.csrf.CSRFTokenFilter.doFilter(CSRFTokenFilter.java:39)
                at io.undertow.servlet.core.ManagedFilter.doFilter(ManagedFilter.java:61)
                at io.undertow.servlet.handlers.FilterHandler$FilterChainImpl.doFilter(FilterHandler.java:131)
                at io.undertow.servlet.handlers.FilterHandler.handleRequest(FilterHandler.java:84)
                at io.undertow.servlet.handlers.security.ServletSecurityRoleHandler.handleRequest(ServletSecurityRoleHandler.java:62)
                at io.undertow.servlet.handlers.ServletDispatchingHandler.handleRequest(ServletDispatchingHandler.java:36)
                at org.wildfly.extension.undertow.security.SecurityContextAssociationHandler.handleRequest(SecurityContextAssociationHandler.java:78)
                at io.undertow.server.handlers.PredicateHandler.handleRequest(PredicateHandler.java:43)
                at io.undertow.servlet.handlers.security.SSLInformationAssociationHandler.handleRequest(SSLInformationAssociationHandler.java:131)
                at io.undertow.servlet.handlers.security.ServletAuthenticationCallHandler.handleRequest(ServletAuthenticationCallHandler.java:57)
                at io.undertow.server.handlers.PredicateHandler.handleRequest(PredicateHandler.java:43)
                at io.undertow.security.handlers.AuthenticationConstraintHandler.handleRequest(AuthenticationConstraintHandler.java:51)
                at io.undertow.security.handlers.AbstractConfidentialityHandler.handleRequest(AbstractConfidentialityHandler.java:46)
                at io.undertow.servlet.handlers.security.ServletConfidentialityConstraintHandler.handleRequest(ServletConfidentialityConstraintHandler.java:64)
                at io.undertow.servlet.handlers.security.ServletSecurityConstraintHandler.handleRequest(ServletSecurityConstraintHandler.java:59)
                at io.undertow.security.handlers.AuthenticationMechanismsHandler.handleRequest(AuthenticationMechanismsHandler.java:60)
                at io.undertow.servlet.handlers.security.CachedAuthenticatedSessionHandler.handleRequest(CachedAuthenticatedSessionHandler.java:77)
                at io.undertow.security.handlers.NotificationReceiverHandler.handleRequest(NotificationReceiverHandler.java:50)
                at io.undertow.security.handlers.AbstractSecurityContextAssociationHandler.handleRequest(AbstractSecurityContextAssociationHandler.java:43)
                at io.undertow.server.handlers.PredicateHandler.handleRequest(PredicateHandler.java:43)
                at org.wildfly.extension.undertow.security.jacc.JACCContextIdHandler.handleRequest(JACCContextIdHandler.java:61)
                at io.undertow.server.handlers.PredicateHandler.handleRequest(PredicateHandler.java:43)
                at io.undertow.server.handlers.PredicateHandler.handleRequest(PredicateHandler.java:43)
                at io.undertow.servlet.handlers.ServletInitialHandler.handleFirstRequest(ServletInitialHandler.java:285)
                at io.undertow.servlet.handlers.ServletInitialHandler.dispatchRequest(ServletInitialHandler.java:264)
                at io.undertow.servlet.handlers.ServletInitialHandler.access$000(ServletInitialHandler.java:81)
                at io.undertow.servlet.handlers.ServletInitialHandler$1.handleRequest(ServletInitialHandler.java:175)
                at io.undertow.server.Connectors.executeRootHandler(Connectors.java:324)
                at io.undertow.server.HttpServerExchange$1.run(HttpServerExchange.java:803)
                at java.util.concurrent.ThreadPoolExecutor.runWorker(ThreadPoolExecutor.java:1142)
                at java.util.concurrent.ThreadPoolExecutor$Worker.run(ThreadPoolExecutor.java:617)
                at java.lang.Thread.run(Thread.java:745)</t>
  </si>
  <si>
    <t>surbhi_rajput</t>
  </si>
  <si>
    <t>Long running PC job : Batch Type -- PushMakeData</t>
  </si>
  <si>
    <t>DESCRIPTION OF ISSUE: 
 The job PushMakeData runs longer when the number of records being processed is high. Attached detailed run statistics of last few runs for reference.
DEFECT DETERMINATION: 
How should the system be working?  
The batch process should not be taking more time to complete.
What documentation, if available, supports how the system should be working?  
NA
How is the system currently working? 
Currently jobs are running for quite a long.
How long has the issue persisted?
NA
What product types are affected? 
NA
CUSTOMER IMPACT: 
NA
IMPACTED ACCOUNTS / POLICIES (as on date): 
NA
RELATED INCIDENTS: 
NA
STEPS TO RECREATE (optional):
NA
WORKAROUND STEPS (optional):
NA</t>
  </si>
  <si>
    <t>System is throwing the validation message for duplicate license number when transaction is created for CSSE batch by system.</t>
  </si>
  <si>
    <t>SUMMARY: 
System is throwing the validation message for duplicate license number when transaction is created for CSSE batch by system.
DESCRIPTION OF ISSUE: 
System is trying to compare to different drivers and the transaction get withdrawn with error-  error:entity.PUPLine_PUE/Verify the customer_s information. A customer cannot be listed more than once on the same policy.;error:entity.PUPLine_PUE/Verify the customer_s information. A customer cannot be listed more than once on the same
 policy.;
error:entity.PUPLine_PUE/Re_enter _License #_. Duplicate License Number entered for the following Drivers  Charlene Rule _ CHARLENE RULE
Scenarion 2:
Driver Corri has 2 contacts with same middle, lastname in account but system allowed to add the 2 enterires with same details in adderess table. Attached the screenshot. 
DEFECT DETERMINATION: 
How should the system be working?  
Since both the drivers have different information, system should consider it as unique.
What documentation, if available, supports how the system should be working?  
NA  
How is the system currently working? 
System is throwing validation error message.
How long has the issue persisted?
It Seems to be from beginning and not occurred/observed this scenario.
What product types are affected? 
Auto
CUSTOMER IMPACT: 
IMPACTED ACCOUNTS / POLICIES (as on date): 
Policy#769608987
STEPS TO RECREATE (optional):
WORKAROUND STEPS (optional):
Workaround performed by Service Ops: create policy change to reject the driver with duplicate license number and bind
Defect opened on behalf of:  Prateek Chaturvedi , kindly contact with issues/questions</t>
  </si>
  <si>
    <t>PRD 1</t>
  </si>
  <si>
    <t>DB Null constraint exception violations detected for PAVehicleModifier while updating garage Address</t>
  </si>
  <si>
    <t>DESCRIPTION OF ISSUE: 
When the Mailing Address and the Garrage Address of the vehicle is changed and while quoting the transaction , getting the  DBNull Constarint Exception is recieved as below:
com.guidewire.pl.system.exception.DBNullConstraintException: One or more null constraint violations detected for PAVehicleModifier
Error Log:
IP=10.132.87.5, UID=USW9BCT5, TID=1580486838716:ui  2020-01-31 08:07:28,891 ERROR [default task-122] UserInterface Displaying to the user an exception message that is not a UserDisplayableException in context ID 'PolicyChangeWizard'
com.guidewire.pl.system.exception.DBNullConstraintException: One or more null constraint violations detected for PAVehicleModifier, ID = 55543795, PublicID = pc:55543795, fields = [State]
                at com.guidewire.pl.system.database.entitywriter.DatabaseEntityWriterImpl.checkForNullConstraintViolation(DatabaseEntityWriterImpl.java:227)
                at com.guidewire.pl.system.database.entitywriter.DatabaseEntityWriterImpl.update(DatabaseEntityWriterImpl.java:107)
                at com.guidewire.pl.system.database.DatabaseChangedBeanWriter.writeBeanUpdates(DatabaseChangedBeanWriter.java:275)
                at com.guidewire.pl.system.database.DatabaseChangedBeanWriter.writeBeanChanges(DatabaseChangedBeanWriter.java:233)
                at com.guidewire.pl.system.database.DatabaseChangedBeanWriter.writeChangedBeans(DatabaseChangedBeanWriter.java:73)
                at com.guidewire.pl.system.bundle.BundleWriter.commitBundle(BundleWriter.java:133)
                at com.guidewire.pl.system.transaction.SessionImpl.flush(SessionImpl.java:129)
                at com.guidewire.pl.system.transaction.SessionImpl.commit(SessionImpl.java:191)
DEFECT DETERMINATION: 
How should the system be working?  
User should be able to continue with quote and bind the transaction.
What documentation, if available, supports how the system should be working?  
N/A
How is the system currently working? 
ThrowingDBNullConstraint Exception occured while Quoting and binding  the transaction
How long has the issue persisted?
From Phase 1
What product types are affected? 
Auto
CUSTOMER IMPACT: 
Yes, recieving the Exception while Quoting the transaction
IMPACTED ACCOUNTS / POLICIES (as on date): 
Quote# 508768846,416921275
RELATED INCIDENTS: INC13539248</t>
  </si>
  <si>
    <t>Updating PNI does not change account Holder name</t>
  </si>
  <si>
    <t>DESCRIPTION OF ISSUE: 
PrimaryNamed Insured is change but it does not update the corresponding AccountContact which is used to determine the Account Holder.
DEFECT DETERMINATION: 
How should the system be working?  
The PNI changes should reflect at account level. 
What documentation, if available, supports how the system should be working?  
How is the system currently working? 
The Primary Named insured is getting updated however the  Account Contact associated is not
How long has the issue persisted?
Since Phase 2
What product types are affected? 
CUSTOMER IMPACT: 
Mention the customer or business impact.
IMPACTED ACCOUNTS / POLICIES (as on date): 
Policy# 194480753, 199829595
RELATED INCIDENTS: 
INC13487584, INC13487577, INC13494952
STEPS TO RECREATE (optional):
Start a Policy change and update the Primary Named Insured details.
WORKAROUND STEPS (optional):
None</t>
  </si>
  <si>
    <t>Policy Failing in DownStream since NonRenewCancelType_Ext is not getting passed in medium payload</t>
  </si>
  <si>
    <t>DESCRIPTION OF ISSUE: 
Policy Failing in DownStream since NonRenewCancelType_Ext is not getting passed in medium payload for Non-Renew transactions
DEFECT DETERMINATION:  
How should the system be working?  
NonRenewCancelType_Ext  should be passed to IIB.
What documentation, if available, supports how the system should be working?  
N/A.
How is the system currently working? 
NonRenewCancelType_Ext is not getting passed to IIB
How long has the issue persisted?
N/A
What product types are affected? 
All
CUSTOMER IMPACT:  
N/A
IMPACTED Policies:
762542132, 518362074
RELATED INCIDENTS: 
N/A</t>
  </si>
  <si>
    <t>My Activities are pulling incorrect within policy center</t>
  </si>
  <si>
    <t>DESCRIPTION OF ISSUE: 
For agent with multiple LDAP IDs activities of old AOR is shown in My Activities page when logged in with new AOR
DEFECT DETERMINATION: 
How should the system be working?  
Only the activities assigned to the new AOR should be pulled in the system
What documentation, if available, supports how the system should be working?  
NA
How is the system currently working? 
 Activities assigned to the old AOR is pulled in the system
How long has the issue persisted?
From phase 1
What product types are affected? 
All
CUSTOMER IMPACT: 
IMPACTED ACCOUNTS / POLICIES (as on date): 
 Sub #429980540
STEPS TO RECREATE (optional):
WORKAROUND STEPS (optional):</t>
  </si>
  <si>
    <t>Screen jumps to top of page when agent clicks into a field</t>
  </si>
  <si>
    <t>DESCRIPTION OF ISSUE:
Screen jumps to top of page when agent clicks on some field to select or when they try to enter some value.
DEFECT DETERMINATION: 
How should the system be working?  
Screen don't jump to top of th epage if click on field.
What documentation, if available, supports how the system should be working?  
 NA
How is the system currently working? 
When user is trying to click on some field then the screen jumps to top of page
How long has the issue persisted?
NA
What product types are affected? 
All
CUSTOMER IMPACT: 
N/A
IMPACTED ACCOUNTS / POLICIES (as on date): 
NA
RELATED INCIDENTS: 
INC13191601
 STEPS TO RECREATE (optional):
 NA
WORKAROUND STEPS (optional):
NA</t>
  </si>
  <si>
    <t>Policy change removed BI points and Safe Driver discount got added</t>
  </si>
  <si>
    <t>DESCRIPTION OF ISSUE: 
BI points got decreased from 2 to 0 for driver Enrico Maiale during policy change and safe driver discount got applied.
DEFECT DETERMINATION: 
How should the system be working?  
BIpoints should not decrease
What documentation, if available, supports how the system should be working?  
N/A
How is the system currently working? 
BIpoints dropped during policy change
How long has the issue persisted?
N/A
What product types are affected? 
Auto
CUSTOMER IMPACT: 
IMPACTED ACCOUNTS / POLICIES (as on date): 
Policy - 514595915
Policy change-825380945
RELATED INCIDENTS: 
INC13391273
STEPS TO RECREATE (optional):
N/A
WORKAROUND STEPS (optional):
Created policy change with same effective date and BIpoints got addes back</t>
  </si>
  <si>
    <t>Cancellation remains in Quoting Status and can_x0019_t continue</t>
  </si>
  <si>
    <t>DESCRIPTION OF ISSUE: 
When there is a renewal and the transaction is already cancelled for a future date and another cancellation begins it hangs on quoting.DBNullConstraintException happens in the background.
DEFECT DETERMINATION: 
How should the system be working?  
Should be able to cancel policy without it hanging in Quoting status. 
What documentation, if available, supports how the system should be working?  
How is the system currently working? 
Remains Quoting status and stops any other transaction.
How long has the issue persisted?
Recently.
What product types are affected? 
Auto
CUSTOMER IMPACT: 
Unable to cancel policy and any other transactions. 
IMPACTED ACCOUNTS / POLICIES (as on date): 
Account# 1587535788 
Policy# 514623506
RELATED INCIDENTS: 
INC13377087, INC13106344
STEPS TO RECREATE (optional):
WORKAROUND STEPS (optional):
Script ran to change transactions to draft or withdrawn. Reinstate or rewrite policy before cancelling again.</t>
  </si>
  <si>
    <t>CSSE automated policy change transaction changed the PNI name ,date of birth and address</t>
  </si>
  <si>
    <t>DESCRIPTION OF ISSUE: 
CSSE automated policy change transaction changed the PNI name,date of birth and address
DEFECT DETERMINATION: 
How should the system be working?  
System should not change the PNI name ,date of birth and address
What documentation, if available, supports how the system should be working?  
NA
How is the system currently working? 
System should not change the PNI name ,date of birth and address
How long has the issue persisted?
 NA
What product types are affected? 
Auto
CUSTOMER IMPACT: 
IMPACTED ACCOUNTS / POLICIES (as on date): 
Job#324787734
RELATED INCIDENTS: 
INC13203795
STEPS TO RECREATE (optional):
N/A
WORKAROUND STEPS (optional):
N/A</t>
  </si>
  <si>
    <t>Data from our vendor (account numbers 586284 and 586285) is not flowing from the mainframe to FDR and into the proper table _x001C_FDR.FDR_TIOR_RPT_DTL_LOG_x001D_ as expected.</t>
  </si>
  <si>
    <t>DESCRIPTION OF ISSUE: 
We have a what we believe is a defect happening where the data from our vendor (account numbers 586284 and 586285) is not flowing from the mainframe to FDR and into the proper table _x001C_FDR.FDR_TIOR_RPT_DTL_LOG_x001D_ as expected.
DEFECT DETERMINATION: 
How should the system be working?  
Information not given
What documentation, if available, supports how the system should be working?  
Information not given
How is the system currently working? 
Information not given
How long has the issue persisted?
Information not given
What product types are affected? 
Home
CUSTOMER IMPACT: 
Information not given
IMPACTED ACCOUNTS / POLICIES (as on date): Information not given
RELATED INCIDENTS: Information not given
Opening on behalf of Gary Gordon - gary.gordon@farmersinsurance.com</t>
  </si>
  <si>
    <t>deepak_raja</t>
  </si>
  <si>
    <t>BUS 2 - Data</t>
  </si>
  <si>
    <t>Good Student discount removed without apparent reason.</t>
  </si>
  <si>
    <t>DESCRIPTION OF ISSUE: 
Good Student discount removed without apparent reason during policy change even though all the eligible conditions are met.
DEFECT DETERMINATION: 
How should the system be working?  
Good student discount should not drop if applicable
What documentation, if available, supports how the system should be working?  
N/A
How is the system currently working? 
Good student discount got dropped
How long has the issue persisted?
N/A
What product types are affected? 
CUSTOMER IMPACT: 
IMPACTED ACCOUNTS / POLICIES (as on date): 
Policy - 200274582 
Policy change-203736487
RELATED INCIDENTS: 
INC13330682
STEPS TO RECREATE (optional):
N/A
WORKAROUND STEPS (optional):
Discoutn is added back with a policy change</t>
  </si>
  <si>
    <t>PC-20-015</t>
  </si>
  <si>
    <t>Agent License is printing previous user</t>
  </si>
  <si>
    <t>DESCRIPTION OF ISSUE: 
The Producer Code of Record is never updated with the new user and in the background this is what is used for the license.
PolicyPeriodEnhancement.gsx Method AgentLicenseNumber_Ext
Handles the creation of the list of Licenses to use.
This is where we the Producer Code of Record Agent user can be seen that was not updated with the correct user. 
DEFECT DETERMINATION: 
How should the system be working?  
The Producer of Record and all information should match and same should be displayed in the documents. 
What documentation, if available, supports how the system should be working?  
NA
How is the system currently working? 
Prior agency license number displaying in the documentts. 
How long has the issue persisted?
Observed after R1 2020 release not sure about previous releases.
What product types are affected? 
Specify impacted Production types, if applicable.
CUSTOMER IMPACT: 
Wrong License Information shown for user in documents.
IMPACTED ACCOUNTS / POLICIES (as on date): 
Policy: 519759805
RELATED INCIDENTS: 
INC13533785
STEPS TO RECREATE (optional):
WORKAROUND STEPS (optional):
Updating ProducerCode of Record agent user</t>
  </si>
  <si>
    <t>Handle Expired COntingency Batch Error- Driver and Primary Named Insured, that have mismatched values for the following fields: OccupationStatus_ExtInternal: pendingValidation/null.</t>
  </si>
  <si>
    <t>DESCRIPTION OF ISSUE:
Handle Expired Contingency Batch Failed  with th error "Exception occurred while processing contingencies for Policy # 518295453. Check logs for more information - error:entity.PolicyPriNamedInsured/FREDERICK MALONEY has policy contact roles, Driver and Primary Named Insured, that have mismatched values for the following fields: OccupationStatus_ExtInternal: pendingValidation/null." 
DEFECT DETERMINATION: 
How should the system be working?  
The error should not be thrown. 
What documentation, if available, supports how the system should be working?  
 NA
How is the system currently working? 
 System is throwing the error. 
How long has the issue persisted?
Since 12/14/2019
What product types are affected? 
Auto
CUSTOMER IMPACT: 
IMPACTED ACCOUNTS / POLICIES (as on date): 
518295453
RELATED INCIDENTS: 
NA
STEPS TO RECREATE (optional):
WORKAROUND STEPS (optional):</t>
  </si>
  <si>
    <t>CSSEPolicy- UWIssue: UW.058 : Ineligible Condition - Coverage A is greater than $250,000 and a $500 Hurricane Deductible is selected.</t>
  </si>
  <si>
    <t>DESCRIPTION OF ISSUE:
CSSE Policy batch failed with the error message-" UWIssue: UW.058 : Ineligible Condition - Coverage A is greater than $250,000 and a $500 Hurricane Deductible is selected." Attached the splunk log for the error.
UW.058 should have fired within policy change#376425386 when the hurricane deductible was changed from 2% to $500 as Coverage A is greater than $250,000. The UW issue is not firing until you process another change (Policy change#379194696)
How should the system be working?
UW.058 should fire in the change where the hurricane deductible is being changed.
How the system is currently working?
UW.058 did not fire until an additional dummy change was made.
What documentation availaible?
UW.058
PM.HOM.100
Home Product     Model
PM.HOM.100.DED.VBR.001
Active
If Coverage A is     updated to more     than 250,000 after     policy inception and     if the deductible     was $500, then     system shall bump     up the deductible to     2%. This applies to     user initiated as     well as system     initiated change     transactions. If the     user now changes     the deductible back     to $500, then     create an UW issue
$500 Hurricane     deductible is     selected and     Dwelling (Cov A) is     greater than     $250,000
Blocks Bind
How long has the issue persisted?
Since 23 May,2019
What product types are affected?
Home
Customer Imapct ?
Business not being able to evaluate the risk at the time the original change is made.
IMPACTED ACCOUNTS / POLICIES (as on date):
Account#4716561798
Policy #768777893
Steps to recreate ?
 See screenshot.
Workaround ?
Service ops has approved the UW issue and bound the dummy transaction.</t>
  </si>
  <si>
    <t>Getting "IllegalArgumentException" error message</t>
  </si>
  <si>
    <t>Description: User is getting the  "IllegalArgumentException: You cannot change a locked branch" Policy Center error messages agent unable to move forward.
Account No#:4717152889
Quote #: 206437912
Impacted Policy#: Homeowners
For the above reported exception attached the splunk log screenshot for the reference.</t>
  </si>
  <si>
    <t>CSSE batch failed with error: UWIssue:UW.063</t>
  </si>
  <si>
    <t>Description of issue:
CSSE batch getting failed with error-"UWIssue:UW.063: Ineligible condition-Sinkhole coverage." A new policy change created to approve the UW issue but the CSSE batch angain withdraws the transaction with above error.
DEFECT DETERMINATION
How should the system be working?
System should bind the transaction as the coverage is already added.
How is the system is currently working?
System withdraws the transaction with error.
Impacted Policies?
Policy #762882013
Customer Impact?
N/A</t>
  </si>
  <si>
    <t>FARMERS.COM REGISTRATION NOT RECOGNIZING INFORCE POLICYCENTER HOME POLICY</t>
  </si>
  <si>
    <t>DESCRIPTION OF ISSUE: 
User is unable to see the policy online because of the failure at IIB end when sending data to MDM. This is happening due to below Cache Reload Completed Splunk error.
05-15-2019 12:09:46,421 ERROR [com.farmers.fig.common.util.CacheUtil] SystemDate=2019-05-15 12:09:46.000324 ,SRC=GW-IIB ,LoggerName=MDM ,Method=getNrtMdmRefDataLegacyValue ,PAN=4729958552 ,PCN=767710065 ,LOB=Homeowners ,RetroInd= ,CRID=pc:7360184 ,FunctionName=PolicyPeriodChanged ,TMSTMP=2019-05-15 02:16:09.821 ,JobType=PolicyPeriodChanged ,JobId= ,MSG=Cache not found exception : CDMARITALSTTP:W ,EMSG=java.lang.NullPointerException ,STRACE=Class : com.farmers.fig.common.util.CacheUtil Method : getNrtMdmRefDataLegacyValue at com.farmers.fig.common.util.CacheUtil.getNrtMdmRefDataLegacyValue(CacheUtil.java:172) at com.farmers.fig.dahub.helper.CommonPartyHelper.createTcrmPersonBobj(CommonPartyHelper.java:140) at com.farmers.fig.dahub.helper.CommonPartyHelper.createFigCustomerBobj(CommonPartyHelper.java:66) at com.farmers.fig.dahub.helper.CommonPartyHelper.createMaintainFIGParty(CommonPartyHelper.java:55)
DEFECT DETERMINATION: 
How should the system be working?  
Policies shouldn't be failed when sending to MDM from IIB.
What documentation, if available, supports how the system should be working?  
N/A
How is the system currently working? 
Policies are failing at IIB when sending to MDM
How long has the issue persisted?
After R05 Release.
What product types are affected? 
Home
CUSTOMER IMPACT: 
Yes. User is unable to see the policy in farmers.com
IMPACTED ACCOUNTS / POLICIES (as on date): 
Account# 4729958552
Policy # 767710065
RELATED INCIDENTS: 
INC20779994</t>
  </si>
  <si>
    <t>Opra Batch failure- " Cannot modify a bean of type Activity that is in a readonly bundle"</t>
  </si>
  <si>
    <t>Description of issue:
System is trying to change the activity which is only readonly hence throws the error:
Splunk Log: pcprod07              2019-09-12 17:02:40,459 ERROR [OpraBatch_Ext-148248] Farmers.BatchLog UID=automateddaemon, CRID=, PAN=, PCN=, FFQID=, RQID=, SNAME=OpraBatch, MethodName = changePolicyAgent,SRC=GWPC,TMSTMP=Thu Sep 12 17:02:40 PDT 2019, MSG=Exception Occurred during Automated Policychange , EMSG=Cannot modify a bean of type Activity that is in a readonly bundle, AOR=, STRACE=java.lang.IllegalStateException: Cannot modify a bean of type Activity that is in a readonly bundle
attched the complete splunk log
DEFECT DETERMINATION
How is the system currently working?
System throws the error during the activity assignment from Old agency to new agency.
How should the system be working?
System throws the error.
Documentation?
N/A
Customer Impact?
Agent impact is there where old activities of old agent will not be assigned to new assigned agent.
Workaround available?
We asked Service ops to transfer the old activities to new agent.</t>
  </si>
  <si>
    <t>Activities are reassigning to Group when the automated PolicyChange job was triggered.</t>
  </si>
  <si>
    <t>DESCRIPTION OF ISSUE: 
Activities are reassigning to Group when the automated(batch) PolicyChange job was triggered.
DEFECT DETERMINATION: 
How should the system be working?
 As per the requirement ,these activities should be assigned to Agent queue.
What documentation, if available, supports how the system should be working?  
VBR 069,160 and 210 -SC.GAP.101.
How is the system currently working? 
Initially activities are assigned to Agent queue as per the requirement, but activities are reassigning to Group when the automated(batch) PolicyChange job was triggered.
How long has the issue persisted?
From the time when FL went live.
What product types are affected? 
Home
CUSTOMER IMPACT:  No
 IMPACTED ACCOUNTS / POLICIES : 
764331367,762312795,768588464
RELATED INCIDENTS: INC12850114, INC12850560, INC12850585,INC12850649,INC12850739</t>
  </si>
  <si>
    <t>Zero records were available to process from our end for the file "FIREP.GWPC.FIGIN.CIS.PI.RCVD" for all prervious runs</t>
  </si>
  <si>
    <t>Issue Description:
The job 'GWPC_INF_PRD_MOBIUS_PI_CANCEL_CNT_FILE_MF_LOAD' has been generating the file "FIREP.GWPC.FIGIN.CIS.PI.RCVD" to the main frame with 0 records processed.
Defect Determination:
As per the analysis, the above file should have processed some records(attached is the mail for the same), but we have not posted any data in this feed from the beginning. 
Technical Analysis dome by SUPPORT TEAM:
E-mail chain having the analysis is attached for the same.</t>
  </si>
  <si>
    <t>Long running PC job : Batch Type -- SCVRecon</t>
  </si>
  <si>
    <t>DESCRIPTION OF ISSUE: 
 The job SCVRecon runs longer when the number of records being processed is high. Attached detailed run statistics of last few runs for reference.
DEFECT DETERMINATION: 
How should the system be working?  
The batch process should not be taking more time to complete.
What documentation, if available, supports how the system should be working?  
NA
How is the system currently working? 
Currently jobs are running for quite a long.
How long has the issue persisted?
NA
What product types are affected? 
NA
CUSTOMER IMPACT: 
NA
IMPACTED ACCOUNTS / POLICIES (as on date): 
NA
RELATED INCIDENTS: 
NA
STEPS TO RECREATE (optional):
NA
WORKAROUND STEPS (optional):
NA</t>
  </si>
  <si>
    <t>PC130 (Summary Report) not matching to PC131 (Detail Report)</t>
  </si>
  <si>
    <t>In 1906 PCN 514490882 was captured in PC130 as Processed transaction; however, the transaction was not processed in 1906 and should not be included in PC130 Sec 1b. On the other hand, PC131 did not capture this unprocessed transaction which is correct. In Summary, PC130 Sec 1b captures BOTH Unprocessed + Processed transaction --&gt; WRONG; while PC131 captures ONLY Processed transaction --&gt; RIGHT. PC130 should match to PC131 per original requirement. Please review the attached worksheet for more details. Thank you.
        1906 PC130    
(Summary Report)
        1906 PC131    
(Detail Report)
Sec 1b_GW PC     Processed
PC WO Amount     (Processed)
PCN 514490882
                    (212.23)
0
Trans Not Processed     in 1906
 Wrong 
 Correct</t>
  </si>
  <si>
    <t>Auto, Home</t>
  </si>
  <si>
    <t>Chat window not re-sizable when initiating chat from GWPC in internet explorer</t>
  </si>
  <si>
    <t>DESCRIPTION OF ISSUE: 
Chat window not re-sizable when initiating chat from GWPC in internet explorer
DEFECT DETERMINATION: 
How should the system be working?  
Chat window should be re-sizable when initiating chat from GWPC in internet explorer. 
What documentation, if available, supports how the system should be working?  
NA
How is the system currently working? 
Chat window not re-sizable when initiating chat from GWPC in internet explorer.
How long has the issue persisted?
Since R11 2019
Attached the screenshot for reference.</t>
  </si>
  <si>
    <t>Agent unable to select additional coverages in My template as they are not available</t>
  </si>
  <si>
    <t>DESCRIPTION OF ISSUE:
Agent is unable to select the Additional  coverages under the Physical Damage Coverage section for OH and OK States.
DEFECT DETERMINATION:
How should the system be working? 
Additional Coverages under Physical damge Coverage section should be available for the agent to select coverages
 What documentation, if available, supports how the system should be working? 
PM.AUT.100
 How is the system currently working?
Agent is not able to view and select the Additional Coverages under My Templates.
How long has the issue persisted?
Phase 3 - R01
What product types are affected?
NA
CUSTOMER IMPACT:
NA
IMPACTED ACCOUNTS / POLICIES (as on date):
NA
RELATED INCIDENTS:
INC13196568
STEPS TO RECREATE (optional):
 WORKAROUND STEPS (optional):</t>
  </si>
  <si>
    <t>Contingencies are not  marked as Not Required</t>
  </si>
  <si>
    <t>DESCRIPTION OF ISSUE: 
Contingencies are not  marked as Not Required if same contingency is inferred and satisfied in a Policy change Transaction and Policy change is bound.
As per the requirement 'FSD.COM.408.BR.125', If the underlying data is changed and the scenario is no longer present (ex: discount removed) contingency status should show "Not Required"
DEFECT DETERMINATION: 
How should the system be working?  
System should show Contigency as  "Not Required",If the underlying data is changed and the scenario is no longer present.
What documentation, if available, supports how the system should be working?  
FSD.COM.408.BR.125
How is the system currently working? 
System is not showing  Contigency as  "Not Required".
How long has the issue persisted?
NA
What product types are affected? 
Auto
CUSTOMER IMPACT:  
NA
IMPACTED ACCOUNTS / POLICIES (as on date): 
PolNum#514707752
RELATED INCIDENTS: 
INC13393150
STEPS TO RECREATE (optional):
NA
WORKAROUND STEPS (optional):
Waiving Contingency manually.</t>
  </si>
  <si>
    <t>Display only issue: MVR status showing 'Not Ordered' instead of 'Completed' when algorithm did not order at new business</t>
  </si>
  <si>
    <t>DESCRIPTION OF ISSUE: 
MVR status showing 'Not Ordered' instead of 'Completed' when algorithm did not order at new business
See attached screenshot
DEFECT DETERMINATION: 
How should the system be working?  
MVR status should show as "Completed" when status comes back as recieved or is not ordered.
What documentation, if available, supports how the system should be working?  
 FSD.AUT.107.BR.034
How is the system currently working? 
Status remains as 'Not Ordered'
How long has the issue persisted?
Rollout 1 Phase 3
What product types are affected? 
Auto
CUSTOMER IMPACT: 
None. Display only.
IMPACTED ACCOUNTS / POLICIES (as on date): 
513992057
RELATED INCIDENTS: 
STEPS TO RECREATE (optional):
WORKAROUND STEPS (optional):</t>
  </si>
  <si>
    <t>Unable to bind the Home Submission due to Agent inspection required loop</t>
  </si>
  <si>
    <t>DESCRIPTION OF ISSUE: 
Unable to bind the Home New Submission , on click on quote and validate the transaction islooping back to Draft status with the validation Messge as "Agent inspection required due to property characteristics. Photos showing all sides of the home, roof, separate structures, property, pool, and any hazards. Photos must by scanned prior to binding coverage."
DEFECT DETERMINATION:    
How should the system be working?  
New Business Transaction should be bind successfully, with out any validation message.
What documentation, if available, supports how the system should be working?  
N/A
How is the system currently working? 
Homel transaction is not bind successfully, but it is in Draft status
How long has the issue persisted?
Phase 3 Rollout 1
What product types are affected? 
Home
CUSTOMER IMPACT: 
Transaction is not bind
IMPACTED ACCOUNTS / POLICIES (as on date): 
Account# 4744333962Trans#863557563 
RELATED INCIDENTS: 
INC13392035</t>
  </si>
  <si>
    <r>
      <rPr>
        <b/>
        <i/>
        <u/>
        <sz val="9"/>
        <color rgb="FF3523E5"/>
        <rFont val="Trebuchet MS"/>
        <family val="2"/>
      </rPr>
      <t>Guidelines/Action Item:</t>
    </r>
    <r>
      <rPr>
        <b/>
        <i/>
        <u/>
        <sz val="9"/>
        <color theme="1"/>
        <rFont val="Trebuchet MS"/>
        <family val="2"/>
      </rPr>
      <t xml:space="preserve">
</t>
    </r>
    <r>
      <rPr>
        <i/>
        <sz val="9"/>
        <color theme="1"/>
        <rFont val="Trebuchet MS"/>
        <family val="2"/>
      </rPr>
      <t xml:space="preserve">Total Fixed/Closed = Fixed-Pr Ready + Closed by SME + Fixed - No Code Change.
</t>
    </r>
  </si>
  <si>
    <t>Overall Summary</t>
  </si>
  <si>
    <t>POD Names</t>
  </si>
  <si>
    <t>Awaiting Business Input</t>
  </si>
  <si>
    <t>Awaiting for SME Response</t>
  </si>
  <si>
    <t>Waiting for PROD data</t>
  </si>
  <si>
    <t>In-Progress</t>
  </si>
  <si>
    <t>Re-Assigned - Internal</t>
  </si>
  <si>
    <t>Re-Assigned - External</t>
  </si>
  <si>
    <t>Fixed - Ready in Local</t>
  </si>
  <si>
    <t>Unable to reproduce</t>
  </si>
  <si>
    <t>Closed by SME</t>
  </si>
  <si>
    <t>Fixed - No Code change</t>
  </si>
  <si>
    <t>Fixed - PR Ready</t>
  </si>
  <si>
    <t>Total Fixed/Closed</t>
  </si>
  <si>
    <t>Total Assigned</t>
  </si>
  <si>
    <t>Original Backlog (387) - Fixed</t>
  </si>
  <si>
    <t>ON</t>
  </si>
  <si>
    <t>OFF</t>
  </si>
  <si>
    <t>Total</t>
  </si>
  <si>
    <t>Yes</t>
  </si>
  <si>
    <t>No</t>
  </si>
  <si>
    <t>Rating</t>
  </si>
  <si>
    <t>Plugin</t>
  </si>
  <si>
    <t>Weekly Summary</t>
  </si>
  <si>
    <t>Week Ending</t>
  </si>
  <si>
    <t>Defects Delivered</t>
  </si>
  <si>
    <t>Expected</t>
  </si>
  <si>
    <t>Mar-06</t>
  </si>
  <si>
    <t>Mar-13</t>
  </si>
  <si>
    <t>Mar-20</t>
  </si>
  <si>
    <t>Mar-27</t>
  </si>
  <si>
    <t>Apr-03</t>
  </si>
  <si>
    <t>Apr-10</t>
  </si>
  <si>
    <t>Apr-17</t>
  </si>
  <si>
    <t>Apr-24</t>
  </si>
  <si>
    <t>May-01</t>
  </si>
  <si>
    <t>May-08</t>
  </si>
  <si>
    <t>Defect #</t>
  </si>
  <si>
    <t xml:space="preserve">Description </t>
  </si>
  <si>
    <t xml:space="preserve">Analysis </t>
  </si>
  <si>
    <t>Owner</t>
  </si>
  <si>
    <t>ON/OFF</t>
  </si>
  <si>
    <t>Reassigned to</t>
  </si>
  <si>
    <t>TEMP</t>
  </si>
  <si>
    <t>Comments/Updates</t>
  </si>
  <si>
    <t>Data</t>
  </si>
  <si>
    <t>Defect Started(Data)</t>
  </si>
  <si>
    <t>Defect Fixed(Data)</t>
  </si>
  <si>
    <t>Failed Counter</t>
  </si>
  <si>
    <t>IAD</t>
  </si>
  <si>
    <t>PR</t>
  </si>
  <si>
    <t>IAD Status</t>
  </si>
  <si>
    <t>PTS</t>
  </si>
  <si>
    <t>Original Backlog Reference</t>
  </si>
  <si>
    <t>Multiple illegalStateException</t>
  </si>
  <si>
    <t>Akhila/Suresh</t>
  </si>
  <si>
    <t>Analysis in progress</t>
  </si>
  <si>
    <t>Policy changes are not happening on scheduled home policies</t>
  </si>
  <si>
    <t>Vyshnavi/Digant</t>
  </si>
  <si>
    <t>Suresh:3/17: One liner does not help us. We need to have proper snapshots validated in any Region with Policy details.</t>
  </si>
  <si>
    <t>Back office received SR with UW issue activity, however there is no UWI</t>
  </si>
  <si>
    <t>Akhila</t>
  </si>
  <si>
    <t>Multiline Policy Inbound Batch failure- Contingency not available for discount</t>
  </si>
  <si>
    <t>Check for contingency inference logic for the given discount(Business)</t>
  </si>
  <si>
    <t>Renuka/Suresh</t>
  </si>
  <si>
    <t>Related to contingencies.
In defect, they have not mentioned contingency for what we are facing issue.It was just mentioned as contingency is not available for discount.The code snippet what was attached in defect was available in DiscountDetail_ExtEnhancement.gsx which consists of Different pattern codes for contingencies. So we we are not sure for which contingency we have to check.</t>
  </si>
  <si>
    <t>Error during Homeowner quote when Bi Limit value from prior carrier report is returned as $35,000.</t>
  </si>
  <si>
    <t>Prakash</t>
  </si>
  <si>
    <t>Sent analysis mail to Digant/Suresh. Seems to be rating issue</t>
  </si>
  <si>
    <t>IAD Ready</t>
  </si>
  <si>
    <t>Mortgage details are not found in REFERENCES.TFPROP_MRTG (The address field should be limited to 30 char on the mortgagee add screen per FSD.HOM.201.FLD.219 - Fix required in Config)</t>
  </si>
  <si>
    <t xml:space="preserve">Need to check the Validation message. In some cases its allowing more than 30 char
</t>
  </si>
  <si>
    <t>Prakash/Digant</t>
  </si>
  <si>
    <t>Suresh/Digant: 3/5: Assigned to PLA.
Digant is following up with PLA team on this and PLA team need to come back on this. It seems no issue from PC side, have send my analysis to Digant/Suresh/Raji</t>
  </si>
  <si>
    <t>Suresh/Digant</t>
  </si>
  <si>
    <t>Discussed with raji. CTS will be taking care.</t>
  </si>
  <si>
    <t>Check for assignment logic in the batch and the requirements around it</t>
  </si>
  <si>
    <t>Renuka:3/6: I have added my comments and mailed to digant and suresh.
Trying to replicate in local,need to check with integration team related to batch.</t>
  </si>
  <si>
    <t>Vyshnavi</t>
  </si>
  <si>
    <t>Nullpointer behind the scene : Exception is there in the Logs</t>
  </si>
  <si>
    <t>Digant</t>
  </si>
  <si>
    <t>Identified a code fix done as part of another defect which may have resolved the issue. Unable to reproduce this. Sent out a mail on same.</t>
  </si>
  <si>
    <t>Certain value options are missing in the Territory info during submission of Homeowners product</t>
  </si>
  <si>
    <t>Sent analysis mail to Digant/Suresh. We need to get exact requirement before making code changes.</t>
  </si>
  <si>
    <t>Updated Technical Details and sent to Senthil to complete it.</t>
  </si>
  <si>
    <t>03/19 : Code changes in progress</t>
  </si>
  <si>
    <t>Rent to own discount is not available for Policy change</t>
  </si>
  <si>
    <t>Renuka/Digant</t>
  </si>
  <si>
    <t>Demo and Review with SME tomorrow</t>
  </si>
  <si>
    <t>Suresh</t>
  </si>
  <si>
    <t>CIS Policy changes are not creating</t>
  </si>
  <si>
    <t>UW issue UW.030 was firing incorrectly</t>
  </si>
  <si>
    <t>Straight forward, compare code and requirement and see if they are in sync</t>
  </si>
  <si>
    <t>Prakash/Senthil/Suresh</t>
  </si>
  <si>
    <t>Code Changes done. Created new method validateDwellingCovAAmountCW_Ext for UW.030 nd sent PR to Digant/Suresh. This defect will need 2 things
1) Need new PR after applying developers patch
2) UW.30(Administration&gt;Business Setting&gt;Business rules&gt; UW rules) : a) Remove existing rule conditions and have only rule conditions as util.validateDwellingCovAAmountCW_Ext(policyEvalContext) Is True (Created new tab with name Screenshot)
 b) Transactions in UW.30(Administration&gt;Business Setting&gt;Business rules&gt; UW rules)  : Please keep all. we are handling transactions in new method i.e. validateDwellingCovAAmountCW_Ext
Shared IAD document with Digant/Suresh.</t>
  </si>
  <si>
    <t>System is incorrectly marking a CAT loss as impacting chargeability (We have business rule FSD.HOM.205.BR.021</t>
  </si>
  <si>
    <t>Vyshnavi/Prakash</t>
  </si>
  <si>
    <t>Quote button not available for Cross-Sell renters policy from auto quote</t>
  </si>
  <si>
    <t>Validation should not be triggered for embedded quote</t>
  </si>
  <si>
    <t>Fix ready. Need to know which Branch to move the fix.</t>
  </si>
  <si>
    <t>Invalid quote was generated when trying to quote the home policy</t>
  </si>
  <si>
    <t>Product model fix required</t>
  </si>
  <si>
    <t>Need to check with Raji/Senthil on samples</t>
  </si>
  <si>
    <t>Prakash : PR Created but IAD document needs to be prepared-3/12</t>
  </si>
  <si>
    <t>Prakash/Suresh</t>
  </si>
  <si>
    <t>Suresh: 3/6: Even though we have fixed the Visibility part in R2, CLUE/Prior Carrier Reports are still getting ordered for Condo/Renters in backend which we need to fix.
Changes are already available in R2 but in r1 codebase its not available. Sent analysis to Digant/Suresh/Raji</t>
  </si>
  <si>
    <t>Query written to get the list of impacted policies in PROD</t>
  </si>
  <si>
    <t>Defect Closed</t>
  </si>
  <si>
    <t>AUTO defect</t>
  </si>
  <si>
    <t>Need to prepare IAD</t>
  </si>
  <si>
    <t>Not in PROD</t>
  </si>
  <si>
    <t>Uw rule.190 should be available for Submission,Policy change,Renewal,Rewrite</t>
  </si>
  <si>
    <t>Renuka</t>
  </si>
  <si>
    <t>Sent to Business for clarification._x000D_
Analysis done.Added comments and proper screenshots to digant and suresh.</t>
  </si>
  <si>
    <t>Version name in specific format should be available for all Policy Subtypes(none or COC5 or COC6)</t>
  </si>
  <si>
    <t>Analysis is in Progress.Replicating in local</t>
  </si>
  <si>
    <t>Validate checkbox is not visible under policyInfo</t>
  </si>
  <si>
    <t>The applied disount tab should display as a list in the top right corner</t>
  </si>
  <si>
    <t>UW.219  is Firing Incorrectly</t>
  </si>
  <si>
    <t>Requirements in the defect</t>
  </si>
  <si>
    <t>Changes are available in R2 but its not available in R1</t>
  </si>
  <si>
    <t>Error "Contact Service Operations at 800-909-7777. The transmission of data from eCMS failed " was thrown when user was trying to quote from ECMS</t>
  </si>
  <si>
    <t>Duplicate entries found in typecodemapper. Might have been already fixed in R02</t>
  </si>
  <si>
    <t>Bijaya</t>
  </si>
  <si>
    <t>Type code mapping was having duplicate entries for alias "GS" in R1 which is been corrected in R2. This defect can be marked fixed. Sent analysis mail.</t>
  </si>
  <si>
    <t>Error message "Increase Split Wind/Hail deductible. Split Wind/Hail deductible must be greater than the All Perils deductible" was thrown and user was not able to quote the home policy</t>
  </si>
  <si>
    <t>Suresh: 3/6: Digant is working.
Suresh: 3/5: On New business remove the ‘Split’ deductible value when its lower than the ‘All peril’ and suppress the error message only on initial user navigation. (before we open the package options). 
Note: This error message must continue to display on user initiated change transaction. Unable to recreate the issue, used address which is mentioned in Data section of this sheet. Tested in REG with agent nich292 and agent number 88107T, I was able to quote successfully. Also tried using valuation id "A4A2-YP51" which was mentioned in testers screenshot but I got valuation id mismatch error.</t>
  </si>
  <si>
    <t xml:space="preserve">PolicyCenter not recognizing completed inspections. (Inspection Disposition not set as expected from "Ordered" to "Under Review" - I have added my comments in defect.) </t>
  </si>
  <si>
    <t xml:space="preserve">Need to analyse based on FSD.HOM.207.BR.034, FSD.HOM.207.BR.013
1.) isCorrectInvalidAddrIndicator
2.) Ordered -&gt; Under Review
Check Activity 236 is working correctly
</t>
  </si>
  <si>
    <t>Bijaya/Suresh</t>
  </si>
  <si>
    <t>(Suresh) 3/5: 
Recreated same issue in REG2 with same PROD Address. Activity is generated for Invalid Address and Disposition is set to 'UW Review' Screenshots attached in ALM.
(Suresh) 3/4: None of the Records got processed on that day. Looks like issue with Batch in PROD for Feb 27. Will check with Plugin/SME.
This defect is related to property inspection.Analysed the code and we found the EvaluateAndConfirmToProcesssTheRecord method in HOInspectionInboundProcessor was modified as part of defect 782880. The else part was reshuffled which would have created this issue.To test it further we need support frominteg team for CISPropertyInspectionInboundFeed CISPropertyInspectionOutboundFeed batch execution.</t>
  </si>
  <si>
    <t>Unable to recreate. For AZ state, UW Issue Activity is not triggering when there is no UW issue.</t>
  </si>
  <si>
    <t>Adding a Mortgage on Homeowners should 'nt modify the Household members in Umbrella.</t>
  </si>
  <si>
    <t>OFF/ON</t>
  </si>
  <si>
    <t>Got clarification.Replicating in salt2 environment with valid credentials.</t>
  </si>
  <si>
    <t xml:space="preserve">Dwelling coverage amount is not being updated to match the ITV as per the revised reconstruction cost estimate. </t>
  </si>
  <si>
    <t>Gaurav</t>
  </si>
  <si>
    <t>Defect is fixed, code fix is given already as part of defect 776793. It is working as expected</t>
  </si>
  <si>
    <t>UW Issue for PPC 10 firing on renewal when Alternate PPC is 10</t>
  </si>
  <si>
    <t>Looks like the UW issue is firing for alternate PPC instead of PPC , see code to confirm the implementation</t>
  </si>
  <si>
    <t>Digant/Suresh</t>
  </si>
  <si>
    <t>Senthil to confirm if we need code fix</t>
  </si>
  <si>
    <t>tab additional coverage section - premium is not summing up to the subtotal</t>
  </si>
  <si>
    <t>Discussed with rating team and need to get clarification. droped mail to Digant/Suresh.</t>
  </si>
  <si>
    <t>PR created</t>
  </si>
  <si>
    <t>CIS batch</t>
  </si>
  <si>
    <t>Added proper screen shots to digant and suresh for SME clarification.</t>
  </si>
  <si>
    <t>Pre Approval comments should be visible under Property Inspection</t>
  </si>
  <si>
    <t>Fixed.PR#27760 created.</t>
  </si>
  <si>
    <t>Working on query to print and see the Policy associated with Inspection reports</t>
  </si>
  <si>
    <t>Downstream</t>
  </si>
  <si>
    <t>Middleware</t>
  </si>
  <si>
    <t>Forms</t>
  </si>
  <si>
    <t>3/18: sent mail to Digant/Suresh, we need clarifications before looking into this defect. Defect doesnt have sufficient infmroation/steps/screen shots</t>
  </si>
  <si>
    <t>03/19 : sent mail to Digant/Suresh/Raji, need more inputs in order to replicate</t>
  </si>
  <si>
    <t>UW.058 is already disabled as per requirement. Please check with business and mark it as fixed. sent mail to Digant/Suresh/Raji</t>
  </si>
  <si>
    <t>PR Created, sent IAD unit test document to Digant/Suresh/Raji</t>
  </si>
  <si>
    <t>PR Created</t>
  </si>
  <si>
    <t>s</t>
  </si>
  <si>
    <t>Able to Update 360 value successfuly. Im not facing defect. shared my analysis to suresh/Digant.</t>
  </si>
  <si>
    <t>This is a rating related defect and has been assigned to rating team</t>
  </si>
  <si>
    <t>Risk Address is getting changed for Policy change</t>
  </si>
  <si>
    <t>Initial Analysis is in progress.</t>
  </si>
  <si>
    <t>It seems cannot rollback version. Unable to reproduce the defect. Need to get clarification from Suresh/Digant</t>
  </si>
  <si>
    <t>Code changes are already available in R2</t>
  </si>
  <si>
    <t>Changes are already available in Salt2. Once Onshore/Raji confirms we can mark it as fixed</t>
  </si>
  <si>
    <t>Dev supplier is cognizant</t>
  </si>
  <si>
    <t>03/20 : Discussed with Integ team and provided analysis. Assigned to Integ team</t>
  </si>
  <si>
    <t>Found the root cause, Unable to reproduce. shared analysis to Suresh/Digant</t>
  </si>
  <si>
    <t>Style Field should be mandatory and none option should not be available for selection.</t>
  </si>
  <si>
    <t>3/19 : sent clarifications mail to Suresh/Digant.</t>
  </si>
  <si>
    <t>Started initial analysing</t>
  </si>
  <si>
    <t>Sent out a mail for requirement clarification. There is a discrepancy in effective dates of cov terms</t>
  </si>
  <si>
    <t>03/19: Dev supplier is CTS, so no need to pick this</t>
  </si>
  <si>
    <t>03/20 : Seems rating issue. Attachd analysis file in QC, sent mail and assigned to Vighnesh</t>
  </si>
  <si>
    <t>sent mail to Raji/Suresh/Digant, defect might be already fixed. Once business confirms, we might mark it as fixed</t>
  </si>
  <si>
    <t>Latest Updates</t>
  </si>
  <si>
    <t>Status in QC</t>
  </si>
  <si>
    <t>IAD?</t>
  </si>
  <si>
    <t>PTS?</t>
  </si>
  <si>
    <t>Kaushik</t>
  </si>
  <si>
    <t>Fixed</t>
  </si>
  <si>
    <t>PTS and IAD available</t>
  </si>
  <si>
    <t>3/3 - Fix implemented: PR # 27523
3/5 - Change requested. Quote Process class updated with Updated request: PR # 27523. Pending IAD.</t>
  </si>
  <si>
    <t>Jansi</t>
  </si>
  <si>
    <t>Reassigned -Rating</t>
  </si>
  <si>
    <t>3/5 - Email sent to Vignesh requesting to look into the issue. There seems to be some premium mismatch between slices.</t>
  </si>
  <si>
    <t>3/5 - Fix implemented. PR:  https://fig-github.farmersinsurance.com/PolicyCenter/configuration/pull/27554</t>
  </si>
  <si>
    <t>Pavithra</t>
  </si>
  <si>
    <t>3/18 - PR validated and Merged. Awaiting IAD and PTS.
3/5 - Reproduced the issue. Couldn’t find the reference #. Need help from SME. Mail shared. Awaiting Srini's input
3/6 - Inputs received. WIP
3/10 - Raised PR#27648.</t>
  </si>
  <si>
    <t>Pending</t>
  </si>
  <si>
    <t>Unable to Reproduce</t>
  </si>
  <si>
    <t>3/5 - Analysis shared with Raje and SME. - this is working as expected in REG.
3/11 - Reassigned to CTS</t>
  </si>
  <si>
    <t>Reassigned - Plugin</t>
  </si>
  <si>
    <t>3/5 - This defect is related to Integ Team. Hence assigning it to Integ team.</t>
  </si>
  <si>
    <t>WIP</t>
  </si>
  <si>
    <t>Code change to be reviewed with Srini</t>
  </si>
  <si>
    <t xml:space="preserve">3/20 - Accomodated code review comments. Awaiting SME review. IAD attached. PR merge pending.
3/18 - Suggestions by Srini not working as expected. Analysing more.
3/16 - PR created, https://fig-github.farmersinsurance.com/PolicyCenter/configuration/pull/27719
3/16 - code fix done, validating in local 
3/12 - Analysis share with SME after post fix. Reported issue fixed. But facing issue in CreditRequestAddress field.
3/10 - Jansi -  Need help in reproducing the defect
3/9 - Defect Updated with Rule Information and details. Please start working
3/6 - SME requested for Business input. Awaiting Business input.
3/6 - Awaiting SME confirmation on migrating the change to Pre Prod. 
3/5 - Analysis shared with Kaushik and Gaurav - need help in reproducing the issue for preparing IAD. Fix is ready.
</t>
  </si>
  <si>
    <t>Dhanalakshmi</t>
  </si>
  <si>
    <t xml:space="preserve">3/5 - SME Comment - All Driveway signal policies are getting converted to truemotion in Rel-03. Truemotion do not require VIN for signal 2.0 and VIN is not passed the request. This defect will not occur once all the policies are moved to driveway. Please close this defect. </t>
  </si>
  <si>
    <t>Error While Reciving PLA Claims into PC</t>
  </si>
  <si>
    <t>3/3 - Fixed by Prod Support. Not sure about the Branch Details and what checkins made</t>
  </si>
  <si>
    <t>Cancellation/Reinstatement  transactions happening on same day is reported to DMV for FL and AZ</t>
  </si>
  <si>
    <t>Reassigned to Informatica</t>
  </si>
  <si>
    <t>3/3 - Assigned to Informatica Team</t>
  </si>
  <si>
    <t>Arizona DMV file missing cancellation Dates</t>
  </si>
  <si>
    <t>Deployed in R3</t>
  </si>
  <si>
    <t>3/5 - Fix implemented. PR: 
 https://fig-github.farmersinsurance.com/PolicyCenter/configuration/pull/27505 
 18/03: Duplicate i YAdav's queue</t>
  </si>
  <si>
    <t>Dwelling coverage amount is not being updated to match the ITV as per the revised reconstruction cost estimate.</t>
  </si>
  <si>
    <t xml:space="preserve">3/5 - Fix implemented. PR: https://fig-github.farmersinsurance.com/PolicyCenter/configuration/pull/27505 
 </t>
  </si>
  <si>
    <t>Multiline discount indicating validated on policy level discounts without policy number listed</t>
  </si>
  <si>
    <t>3/5 - Fix implemented. PR: https://fig-github.farmersinsurance.com/PolicyCenter/configuration/pull/27526</t>
  </si>
  <si>
    <t>Incorrect Pre-Renewal Directions being set and activity gets assigned to Account writer Queue</t>
  </si>
  <si>
    <t>3/5 - Fix implemented.PR: https://fig-github.farmersinsurance.com/PolicyCenter/configuration/pull/27552</t>
  </si>
  <si>
    <t>3/11 - Reassigned to CTS
3/10 Jansi - Need to understand the expectation. Need more details 
3/6 - WIP</t>
  </si>
  <si>
    <t>3/18 - As per latest updates from Raji, Cap would handle this and this is more of a Cleanup Activity where we need to find out all the Policies with the Prior Carriers having PolicyType as NULL and which are not getting displayed in the Prior Carrier Screen. Sreeni to prepare the IAD.
3/11 - Reassigned to CTS
3/6 - WIP
3/8 - Srini to check with Rating Team</t>
  </si>
  <si>
    <t>3/11 - Reassigned to Rating
3/6 - WIP.
3/9 - In Policy Change it seems the standard carrier Indicator is reset to NULL. Also there is an issue in calculating the No of days in current residence, it is calculating incorrectly during Policy Change.</t>
  </si>
  <si>
    <t>3/16 - Asigned to Rating.
3/12 - Defect is with BillingHub. Need latest update
3/6 - WIP</t>
  </si>
  <si>
    <t>3/12- Re-assigned to Rating
3/11 - Pavithra- Mail shared with analysis. Unable to replicate.Looks like rating issue.
3/6 - WIP.
3/9 - Check with Rating Team/Navnath on why there is a surge in Premium.</t>
  </si>
  <si>
    <t>Coverage A value getting updated as 100% of Dwelling coverage instead of 80%</t>
  </si>
  <si>
    <t>3/10- Defect Closed
3/6 - WIP. Working as expected in Local. To be promoted to pre prod environment post Unit Test PR: 27607</t>
  </si>
  <si>
    <t>Payloads sent from PC not sent to billing from IIB.</t>
  </si>
  <si>
    <t>REG2 - Homeowners inflation index not getting applied</t>
  </si>
  <si>
    <t>3/10 - Fix Implemented. PR: https://fig-github.farmersinsurance.com/PolicyCenter/configuration/pull/27617
3/7 - WIP.</t>
  </si>
  <si>
    <t>Sai Tikkireddy</t>
  </si>
  <si>
    <t>Deferred to R4</t>
  </si>
  <si>
    <t>ALM Comments: anil_battu &lt;anil_battu&gt;, 3/19/2020: This is related to Account syncability issue, 'FSD.COM.423 has been already updated with requirements and schedule to implement in Rollout4</t>
  </si>
  <si>
    <t>The driver details should not be nullified during automated transactions and therefore the system should not throw a validation error</t>
  </si>
  <si>
    <t>3/18 - Assigned to Plugin Team
3/11- Analysis shared in mail
3/9 - Analysis in Progress</t>
  </si>
  <si>
    <t>3/18 - Unable to reproduce. Parking for the time being.
3/16 - Tested  in Local, seems for Bristol West the Early Shopping Factor is not applied, However for AAA and other prior Carriers Could see the Early Shopping Factor is getting added. Seems to be working as expected. However, need to analyze the source on how this is being set, before closing.
3/12 - Unable to replicate - mail shared
3/9 - Assigned to Jansi as Pavithra's name is not.</t>
  </si>
  <si>
    <t>Manual Adjustment &amp; Commision Adjustment are created, the work history is not getting generated. "Commision field" and  "Premium Field" should be marked as a mandatory field.</t>
  </si>
  <si>
    <t>Reassigned - Common</t>
  </si>
  <si>
    <t>3/9 - to go to COMMON, yadavendra palle</t>
  </si>
  <si>
    <t>During policy change when CSS E policy batch runs system is throwing an error.</t>
  </si>
  <si>
    <t>Agent Unable to add the SR-22, as the field "Financial Responsibility" is not visible for the user eventhough the driver is active Driver.</t>
  </si>
  <si>
    <t>3/13 - Defect marked fixed by SME. No code changes required
3/12 - Working on this.Trying to replicate the issue in REG</t>
  </si>
  <si>
    <t>Homeowner Discount is incorrectly getting applied during new submission.</t>
  </si>
  <si>
    <t>Not required</t>
  </si>
  <si>
    <t>3/18 - Srini will work with Business to close this Defect.  Marking the defect as "Fixed-No Code change".
3/17- Analysis shared to Srini.
3/11 - Mail shared with Srini K. Issue reproduced in REG. 
3/9 - WIP, Couldn’t reproduce the reported issue, Sent mail to Srini</t>
  </si>
  <si>
    <t>User is unable to quote an Auto policy because of below validation error triggered incorrectly.</t>
  </si>
  <si>
    <t>3/10 - PR Raised. Awaiting IAD. https://fig-github.farmersinsurance.com/PolicyCenter/configuration/pull/27621</t>
  </si>
  <si>
    <t>Srini</t>
  </si>
  <si>
    <t>3/9 - Closed by SME</t>
  </si>
  <si>
    <t>The issue in GWPC code is incorrectly setting the MVR License Status as unavailable</t>
  </si>
  <si>
    <t>03/13: Analysis updated to plugin-team and reassigned to plugin team to validate on MVR batch process mapping for sourceresult_ext field
03/12: validating with attached request xml file, mostly integration issue
3/9 - Mostly Plugin. However, analyze before reassigning</t>
  </si>
  <si>
    <t>Duplicate Clue orders is displayed in Guidewire Policy Center</t>
  </si>
  <si>
    <t>3/16 - Fix implemented. PR: https://fig-github.farmersinsurance.com/PolicyCenter/configuration/pull/27761. Awaiting IAD.
3/10 - Work Started. Analysis in progress. IOR report is getting created twice for PNI.</t>
  </si>
  <si>
    <t>Coverage type code for UMBI coverage is not getting populated in ODS table.</t>
  </si>
  <si>
    <t>Re-Assigned - plugin</t>
  </si>
  <si>
    <t>3/10 - Jansi PAUMBICov_Ext has reference code already configured in cov term option level. Apart from Waived option, ref code is configured for all the cov term options, waived has no ref code as per requirement - PA.AUT.100.CTO.016</t>
  </si>
  <si>
    <t>REG2_Reconstruction Cost &amp; Dwelling Coverage value not getting  updated in the future transactions</t>
  </si>
  <si>
    <t>3/10 - Working as Expected. 
3/9 - Analysis in progress.</t>
  </si>
  <si>
    <t>Error occurred during ADPF (Auto Data PreFill) service call due to null value in drivers date of birth.</t>
  </si>
  <si>
    <t xml:space="preserve">3/13 - defect fixed as part of 788294
3/12 - Identified the fix, couldn't replicate in local as we need FFQ payload, checking with integ team for sample payload . 
</t>
  </si>
  <si>
    <t>The inflation factor on the reconstruction cost and dwelling amount is not being applied at renewal</t>
  </si>
  <si>
    <t>3/19- Query to get the policies impacted in production created and shared with SME. This is part of cleanup. Defect is fixed.
3/12- Fixed no code change. Fix for 132145 will resolve this issue. . PR: https://fig-github.farmersinsurance.com/PolicyCenter/configuration/pull/27617</t>
  </si>
  <si>
    <t>User is getting the error message "Duplicate key in Contact Address" when user is  trying to load the FFQ quote in GWPC.</t>
  </si>
  <si>
    <t>On Hold.</t>
  </si>
  <si>
    <t>3/12 - Actual issue is not reproducible in local. Loggers added and merged for more analysis(PR -https://fig-github.farmersinsurance.com/PolicyCenter/configuration/pull/27684). Need testing team to recreate the actual scenario in higher environment. 
3/11 - Analysis Started</t>
  </si>
  <si>
    <t>Exception in Forms from the Feed module for GW policies. DifferentClientNumber is not passed for either lessor or lien holder and the exception occurred while generating the feed</t>
  </si>
  <si>
    <t xml:space="preserve">3/20- Successful execution of the query in shadow region. Query for prod team to run is created and shared with SME.
3/19- Query created and shared with SME. Need to run on shadow for few contacts and then give the script to prod support to run in production </t>
  </si>
  <si>
    <t>Transactions are missing FDR (AUTO_SOI_CVG) table while the same is available in EFBI.</t>
  </si>
  <si>
    <t>3/16 - Yet to Start</t>
  </si>
  <si>
    <t>IID Report not ordered on some auto policies.</t>
  </si>
  <si>
    <t>3/18 - Had a review with Srini and this can be marked as Fixed. Srini will work with Business and mark the defect as Closed.
3/15 - Analysis in progress.</t>
  </si>
  <si>
    <t>MPD Outbound batch is picking the withdrawn transacton again which has report status as "Not Ordered" and gets errored out as no ECN is present.</t>
  </si>
  <si>
    <t>System is treating rewrite remainder of term as a reinstatement. Unable to Bind a rewrite of remainder of term</t>
  </si>
  <si>
    <t>Initial Analysis started.</t>
  </si>
  <si>
    <t xml:space="preserve">03/19: Unable to replicate the issue in local </t>
  </si>
  <si>
    <t>Auto PC Quote displaying ePolicy enrollment but not giving the discount</t>
  </si>
  <si>
    <t>3/18 - Query returned un-enrolled as paperless indicator and thats why there is no discount and no contingency. But on the policy info screen it still shows Yes. Srini has asked prod team to check for more scenarios.
3/17- Analysis done. Working fine in local and Reg2. Need to see Policy and query the policy for Paperless Policy indicator.</t>
  </si>
  <si>
    <t>Glass Deductible Buyback Coverage is unavailable in Agent Template</t>
  </si>
  <si>
    <t>03/17: PR Merged, IAD and PTS Pending</t>
  </si>
  <si>
    <t>03/16: validated the existing templates for R1 states. few were missing in the implementation. to be configured as part of agent templates</t>
  </si>
  <si>
    <t>Credit report call is failing because 'default' Secuirty Digit is sent in the Retrieve Credit Score call.</t>
  </si>
  <si>
    <t>03/20 - Reassigned to SME
03/19 - This defect is Duplicate of 771598. IAD attached for defect 771598 will address this scenario aswell. This defect can be marked as fixed once 771598 migrates to prodcution.</t>
  </si>
  <si>
    <t>Error when trying to remove a Driver.</t>
  </si>
  <si>
    <t>Raised PR</t>
  </si>
  <si>
    <t>3/20 - https://fig-github.farmersinsurance.com/PolicyCenter/configuration/pull/27815
Fix ready will raise PR.Validating the second scenario.
3/19 - Reproduced it in local.Working on the fix.
3/18 - Initila analysis started and tring to reproduce it in local.
3/16 - Yet to Start</t>
  </si>
  <si>
    <t>Exception error occured when removing the lessor on the Vehicles screen on a policy change.</t>
  </si>
  <si>
    <t>3/16 - Reassigned to Kaushik. Need to decompile and see what is going on.
3/13- Couldn't reproduce in local as we cannot add lessor addition interest .in the defect attachment I could see they are trying to remove lessor which doesn't have all required fields so NullPointerException has been occured.</t>
  </si>
  <si>
    <t>On Policy Change transaction, an error occurrs on Side-by-Side version for Auto LOB.</t>
  </si>
  <si>
    <t>3/13 - Per SME comment, this can be taken later- low priority</t>
  </si>
  <si>
    <t>When policy changes are in draft status, and during displaying side by side version, an error occurs, for Auto LOB.</t>
  </si>
  <si>
    <t>3/13 - Per SME comment, this can be taken later - low priority</t>
  </si>
  <si>
    <t>Since the garaging address has PO box, the transaction is getting failed.</t>
  </si>
  <si>
    <t>Query part done</t>
  </si>
  <si>
    <t>3/18 - Query completed.
3/17 - As per the inputs given by SME,validating the scenarios and creating the query to get the impacted policies.
3/16 - Started to analysis</t>
  </si>
  <si>
    <t>MVR report date and Status, on the Risk analysis page is not displaying correctly.</t>
  </si>
  <si>
    <t>3/20 - Query part completed.
3/19 - Working on query part to fetch the impacted policies and send for closure
3/18 - Debugging and Digging the code. In local i could able to reproduce the issue for Mvr Completed status and reported date field was null.But the defect reported issue is with Mvr Received status and reported date field is null.Debugging the code with the first said condition.
3/17 - Tried reproducing the issue in REG .But couldnt able to.Hence will attach my analysis on this to SME.
3/16 - Started to analysis and reproducing in REG env</t>
  </si>
  <si>
    <t>Auto prior carrier report was not ordered. This information on the Risk analysis screen for Prior carrier will be blank.</t>
  </si>
  <si>
    <t xml:space="preserve">3/16 - Assigned to SME.
3/16 - Analysis is in progress.Need more information </t>
  </si>
  <si>
    <t>System is not allowing to check the 'No Email' checkbox on the Policy Info screen.</t>
  </si>
  <si>
    <t>3/13 - Working as Expected. Tested for Homeowners/Auto LOB. PTS changed to 3/13</t>
  </si>
  <si>
    <t>Validation error is displayed when attempting to write / transfer Auto policy from AZ to FL, as prior carrier is different state.</t>
  </si>
  <si>
    <t>3/18 - Working as Expected. Srini to take it to Business for Closure. The BR is now moved to a UW rule.
3/18- 784285 Fixed no code changes needed, Need to validate.
3/17 - Analysis in progress</t>
  </si>
  <si>
    <t>Validation error thrown though PNI on the current policy is an excluded driver on the in-effect Prior Farmers Insurance. Hence unable to quote due to other policy.</t>
  </si>
  <si>
    <t>3/16 - Tested and it is working as expected. The changes were made as part of earlier release. Will share the detail documentation on how to simulate this kind of scenarios and how this defect was tested before closure.
3/16 - Analysis is in progress.</t>
  </si>
  <si>
    <t>When underwriter issue is approved in PC, Express should not throw underwriter issue rejected and should allow to submit the transaction in Express.</t>
  </si>
  <si>
    <t>User unable to quote because of below error when prior insurance inception data is returned by ADPF as a future date.</t>
  </si>
  <si>
    <t>Srinivas Katta</t>
  </si>
  <si>
    <t>3/18 - Assigned to SME
3/16 - Yet to Start</t>
  </si>
  <si>
    <t>Invalid quote is being thrown as values (Vehicle model details) are not being saved.</t>
  </si>
  <si>
    <t>3/19- Working as expected,No code changes needed.R2 code has fixed the issue.</t>
  </si>
  <si>
    <t>A PC batch job got triggered before the file was completely copied over to the PC inbound folder. The PC batch job should be triggered in autosys only after the file is copied completely to the PC inbound folder.</t>
  </si>
  <si>
    <t>Reassigned to Plugin.</t>
  </si>
  <si>
    <t>3/20- Reassigned to Plugin Team. Plugin team has access to autosys and is required to make the changes
3/19 -Gentran reverted that changes are to be made from PC side in the batch. They say that it was implemented for other batches in PC. SME has asked to share details for the same. 
3/17 - Analysis done. Gentran System is handled by external team. Rashmi Bambawale who works in Gentran said they had faced this issue before. And they have added a buffer job between the time the file is copied over to PC-Inbound folder in FDR-HVD Dir and Gentran triggering the HVDInbound Job. Resolution is required from Gentran Side to add a buffer. Status changed "Re-Assigned External "</t>
  </si>
  <si>
    <t>Agent is unable to bind the Auto policy because the embedded Quote got expired.</t>
  </si>
  <si>
    <t>IAD attached. Ready for deploy and test.</t>
  </si>
  <si>
    <t xml:space="preserve">3/18 - IAD attached. Ready for deploy and test.
3/17- IAD with Tech Details created and shared with SME.
3/16- Analysis done. Fix ready PR created(https://fig-github.farmersinsurance.com/PolicyCenter/configuration/pull/27733).
 Recreation of the defect is in progress for IAD. 
</t>
  </si>
  <si>
    <t xml:space="preserve"> </t>
  </si>
  <si>
    <t>SignalInboundBatch feed failed to process for Converted policies due to incorrect condition check in code</t>
  </si>
  <si>
    <t>GW PC incorrectly updating the MVR Status of PNI</t>
  </si>
  <si>
    <t>3/19 - As per SME, need to discuss with business and bring it to closure.
3/18-Analysis in progress,Need more information to proceed.</t>
  </si>
  <si>
    <t>Cancellation remains in Quoting Status, preventing the agent from proceeding further</t>
  </si>
  <si>
    <t>3/18 - Re-assigned to Rating
3/17 - yet to start</t>
  </si>
  <si>
    <t>UAT - INVALID SERVER RESPONSE</t>
  </si>
  <si>
    <t>3/13- Analysis in Progress</t>
  </si>
  <si>
    <t>ClassCastException was throwing when loading quote from from FFQ to PolicyCenter</t>
  </si>
  <si>
    <t>3/20 - PR Merged. IAD pending. Not sure if there would be a IAD for this defect or not. SME to confirm.
3/19 - https://fig-github.farmersinsurance.com/PolicyCenter/configuration/pull/27796
3/19 - Starting analysing
3/18 - New Defect assigned to Auto Queue.</t>
  </si>
  <si>
    <t>CLUE losses were removed from the policy</t>
  </si>
  <si>
    <t>03/18 - Seems to be a duplicate Customer issue again.</t>
  </si>
  <si>
    <t>Loss History report is not ordered for Home Policies. This information on the Risk analysis screen for Loss History will be blank.</t>
  </si>
  <si>
    <t>03/18 - Open, yet to start.</t>
  </si>
  <si>
    <t>A technical error (Null Pointer Exception) occurred while automatic renewal and halting the renewal transaction.</t>
  </si>
  <si>
    <t>03/20: Issue is no longer occuring, in comments mentioned to close the defect</t>
  </si>
  <si>
    <t>Automated renewals are failing and remain in Draft status at different stages of Quote.</t>
  </si>
  <si>
    <t>Satti</t>
  </si>
  <si>
    <t>Rate Book is not found while quoting an Auto submission.</t>
  </si>
  <si>
    <t>3/20 - Reassigned to Rating.</t>
  </si>
  <si>
    <t>System is not updating MVR loss Chargeability when user is trying to override the same.</t>
  </si>
  <si>
    <t xml:space="preserve">03/20: Initial analysis started </t>
  </si>
  <si>
    <t>The system table is carrying New line character embedded which is causing Mainframe code to fail during monthly loads.</t>
  </si>
  <si>
    <t>Transaction failing in IIB because prior policies BI-Limit not present in ODS reference table.</t>
  </si>
  <si>
    <t>A fee should not be charged for removed / replaced vehicle when vehicle replacement transaction is performed for the second time.</t>
  </si>
  <si>
    <t>A specific Auto policy had the driver's BI count decreased and safe driver discount added during a policy change transaction</t>
  </si>
  <si>
    <t>During Auto quote, receing an error that "the policy period is not in a valid state to be quoted", for FFQ created submissions which are declined</t>
  </si>
  <si>
    <t>During change transaction the PIP documents are not prefilling with the selections made in the 'PA coverages' page.</t>
  </si>
  <si>
    <t>During Renewal flow, renewal transaction went to Draft with Invalid Quote exceptions, found more than one target of the property SignalScore</t>
  </si>
  <si>
    <t>Policy coverage pull not working for APCS policy due to special character in the reponse from PC</t>
  </si>
  <si>
    <t>Prior agency license number displaying in the documents insterad that of the new user.</t>
  </si>
  <si>
    <t>Renewing policy gets into Draft status instead of renewing during to error during renewal transaction.</t>
  </si>
  <si>
    <t>System is generating an error and Renewals are getting failed, due to which Renewals are remaining in Draft status, for Auto LOB.</t>
  </si>
  <si>
    <t>There are issues when deriving Insurance Carrier code from FDR table.</t>
  </si>
  <si>
    <t>There is a mismatch in names printed in the Declaration page of converted policies between PLA and PC.</t>
  </si>
  <si>
    <t>VIP is not printing multiple proposals on the same page (side by side) for comparison as expected.</t>
  </si>
  <si>
    <t>When Stated Amount is $0, and invalid quote error gets generated on Auto policy, and does not allow to rate a policy.</t>
  </si>
  <si>
    <t>When user clicks on validate, system throws an incorrect Signal Validation error.</t>
  </si>
  <si>
    <t>03/18 - Updates of FSD in progress</t>
  </si>
  <si>
    <t>An automated policy change transaction initiated by CSSE changed the PNI name,date of birth and address</t>
  </si>
  <si>
    <t>Display only issue: MVR status showing 'Not Ordered' instead of 'Completed' when MVR is not ordered or status comes back as recieved</t>
  </si>
  <si>
    <t>GW PC displaying error due to a locked branch, preventing the agent from proceeding further</t>
  </si>
  <si>
    <t>During policy change, adding a driver that just turned 15years is triggering an incorrect validation error</t>
  </si>
  <si>
    <t>On</t>
  </si>
  <si>
    <t>3/20 - Analysis in progress</t>
  </si>
  <si>
    <t>Premium Difference between ODS &amp; FDR due to miss
ing coverage premium</t>
  </si>
  <si>
    <t>Pavan Amara</t>
  </si>
  <si>
    <t>Assigned to Rating.</t>
  </si>
  <si>
    <t>Sreeni</t>
  </si>
  <si>
    <t>Agent will get error if he tries to do an new policychange before 7/23/2019 and not able to update AOR(Agency of record)</t>
  </si>
  <si>
    <t>Should be a clean up in PC for the old Rejected having first name and last name as per the Sathya's comments.</t>
  </si>
  <si>
    <t>As per Sathya, Release team will be working on this defect.</t>
  </si>
  <si>
    <t>Assigned to Conversion.</t>
  </si>
  <si>
    <t>Sunil Ravela</t>
  </si>
  <si>
    <t>Anjali</t>
  </si>
  <si>
    <t>Assigned to IIB.</t>
  </si>
  <si>
    <t>Abhishek</t>
  </si>
  <si>
    <t>Release team(Cognizant) will be working on 
this issue based on comments from Sathya.</t>
  </si>
  <si>
    <t>Assigning to Rating team.</t>
  </si>
  <si>
    <t>Missing BillingAccountNumber in the response
from Mule after Billingsetup . Sent mail to 
Krishna to follow up with Mule team.</t>
  </si>
  <si>
    <t>As per the latest comments in the defect, no
issues found. Asked tester to provide more 
occurrences.</t>
  </si>
  <si>
    <t>Krishna Assigned to Conversion team (Umakanth).</t>
  </si>
  <si>
    <t xml:space="preserve"> Assigned to Configuration based on discussion with Satti.</t>
  </si>
  <si>
    <t>Sreeni/Samba</t>
  </si>
  <si>
    <t xml:space="preserve">Waiting for SME confiration for the code fix
</t>
  </si>
  <si>
    <t>On quoting umbrella Policy, agent is receiving "Invalid 
quote" due to the Exception received and the user is
not able to quote the transaction.</t>
  </si>
  <si>
    <t>Getting Invalid quote due to ClassCastExcept
ion.</t>
  </si>
  <si>
    <t>Found the fix. Testing in local in progress. Once
done PR will be raised.</t>
  </si>
  <si>
    <t>IAD sent to Onsite for Review</t>
  </si>
  <si>
    <t>SME to confirm.</t>
  </si>
  <si>
    <t>Anjali/Samba</t>
  </si>
  <si>
    <t>PR Raised . PR #27646</t>
  </si>
  <si>
    <t>Issue identified and found the fix.IAD docume
nt in pgoress. Testing in local is in progress.</t>
  </si>
  <si>
    <t>Assigned to Configuration.</t>
  </si>
  <si>
    <t xml:space="preserve">Defect comments clearly indicates that it is 
duplicate. </t>
  </si>
  <si>
    <t>Issue identified and found the fix. Implementing code changes based on discu
ssion with Krishna.</t>
  </si>
  <si>
    <t>Krishna send follow up mail to SME.</t>
  </si>
  <si>
    <t>Assigned to Rating based on discussion with 
Vighnesh.</t>
  </si>
  <si>
    <t>Two rated drivers are tagged per vehicle id (soi-id) instead
 of one rated driver</t>
  </si>
  <si>
    <t>There has been code changes done to sent one driver per vehicle 
and after that there are no recen occurence of the issue. need recent
 occurence to validate whether one driver has been sent per vehice or not. dropped an email to Krishna to check with SME to follow up with Tester to close
if they did not find any occurrences.</t>
  </si>
  <si>
    <t>Assigned to Conversion(Umakanth).</t>
  </si>
  <si>
    <t>Agent is unable to cancel the Converted Auto Policy
Exception is generated during cancellation transaction on click of bind.</t>
  </si>
  <si>
    <t>open</t>
  </si>
  <si>
    <t>GW PC Desktop Activities screen is getting slower and
 even timed out</t>
  </si>
  <si>
    <t>The Class AdminPCFHelper contains several 
methods that filer out accounts where 
AccountHolderContact has a customer service
tier value of CustomerServiceTier
.TC_PROTECTIVEORDER_EXT .This filtering is
 implemented in a very inefficient way that 
will severely slow down the rendering of 
screens where this is used.</t>
  </si>
  <si>
    <t>Assigned to Configuration based on the 
discussion with Satti.</t>
  </si>
  <si>
    <t>Analysis in Progress. Sent mail to Krishna to follow up with SME.</t>
  </si>
  <si>
    <t>Assigned to eCMS Team.</t>
  </si>
  <si>
    <t>PC is sending incorrect data  for the signalscore changed  with discount percent as 0 eventhought discount is not applied.</t>
  </si>
  <si>
    <t xml:space="preserve">Awaiting response on requirement clarification.Sent email to onsite with analysis and possible fix. </t>
  </si>
  <si>
    <t>Messages got stuck in queue for ODS due to exception.</t>
  </si>
  <si>
    <t>Agent templates coverage values are overriding the value of the Quoted Policy while editing the quote.</t>
  </si>
  <si>
    <t xml:space="preserve"> This is realted coverage templates . As per my 
discussion with jhansi assigned to digant(config).</t>
  </si>
  <si>
    <t>Ashok</t>
  </si>
  <si>
    <t>Assigned to Configuration</t>
  </si>
  <si>
    <t>Madhu</t>
  </si>
  <si>
    <t>As per ALM Comments, It is a change in Requirement and Srinivas_Katta has mentioned FSD update is in Progress. If the requirements are ready, can be assigned to Config for the new rule implementation.</t>
  </si>
  <si>
    <t>Trying to replicate the issue in local.</t>
  </si>
  <si>
    <t>Rajender</t>
  </si>
  <si>
    <t>Working with Config &amp; Rating team to finalize the POD.</t>
  </si>
  <si>
    <t>Muticar discount is getting dropped from a converted auto policy when a policy change transaction is done to add a new car</t>
  </si>
  <si>
    <t>Sai</t>
  </si>
  <si>
    <t>It is rating Issue. Cross verified with Config tracker and it seems Config team has already assigned this defect to Rating team with Details.</t>
  </si>
  <si>
    <t xml:space="preserve"> This is hard stop message shown based on one validation .
 Assigned to config after speaking to them.</t>
  </si>
  <si>
    <t>Unable to recreate in SALT/REG.Analysis in-Progress.
Mar 13 : Assigned to Configuration</t>
  </si>
  <si>
    <t>UW issues are listed as active in the system, but the tracker/story card still mentions them as Inactive.</t>
  </si>
  <si>
    <t>Nishant</t>
  </si>
  <si>
    <t>Config Issue.Discussed with Prakash and he agreed that it’s a Config.</t>
  </si>
  <si>
    <t>Config Issue. As per the Config tracker already analysis &amp; code change has been shared with Onsite for confirmation</t>
  </si>
  <si>
    <t>When a reinstatement/rewrite transaction is processed the old due day is showing on the Billing Setup and Payment screen. This happens till the transaction is Bind. Once Bind, the correct date is displayed.</t>
  </si>
  <si>
    <t>We are getting response from billing hub and in PC we are setting dueday value using the policybilling service. Need to have payload for the policy to identify the root cause.</t>
  </si>
  <si>
    <t>sent the mail to krishna for retrieving the payload for the incident policy.</t>
  </si>
  <si>
    <t>Paperless Policy Contingency was incorrectly set to 'Approved' instead of being 'Waived', although customer unenrolled for the Paperless Policy in same transaction.</t>
  </si>
  <si>
    <t>Code Fix done. Created PR#27698</t>
  </si>
  <si>
    <t>StringIndexOutofBoundException thrown while transforming MVR response</t>
  </si>
  <si>
    <t>Code Fix done. Created PR#27701</t>
  </si>
  <si>
    <t>Compliance Impact - Signature Counts mismatch in 
Policy Docs vs Count Shown on the Docu Sign COC for FL eSigned  policies.</t>
  </si>
  <si>
    <t>Not able to get the payload to look into the exact issue. Asked tester to provide latest occurance to get the details</t>
  </si>
  <si>
    <t>Incorrect message sequence for small payload.</t>
  </si>
  <si>
    <t>The values msgseqnumber and msgflag are being set in the downstreamhelper.gs .Need the policyperiod to check why the values are not going as expected.</t>
  </si>
  <si>
    <t>FCRA notice not included with New Business docum
-ents for Prior Insurance and/or  Address and/or Credit.</t>
  </si>
  <si>
    <t>Analysis in Progress.</t>
  </si>
  <si>
    <t>Downstream Reconciliation job is running for longer
and sometimes job eventually gets terminated when running for more than 4 hours.</t>
  </si>
  <si>
    <t>Unable to find the splunk logs to investigate the issue.Updated 
the defect asking tester to reproduce the issue and provide the
occurrence.</t>
  </si>
  <si>
    <t>Trying to replicate the issue in local to identify 
 reason beind the performance issue for batch
 process taking longer time.</t>
  </si>
  <si>
    <t>An error is occuring in VIP document generation ser
-vice.</t>
  </si>
  <si>
    <t>Identified the issue and the code fix as well. Dropped an email
to Krishna for review. Once confirmed, PR can be raised.</t>
  </si>
  <si>
    <t>Pavan Reddy</t>
  </si>
  <si>
    <t>In the Inspection / Eligibility Review activity Base
State is appearing blank.</t>
  </si>
  <si>
    <t>Identified the code that triggers activity. There is no sufficient 
information on the steps to reproduce  and FSD #. Discussed with
configuration and there is no clue. Dropped an email to Krishna
to discuss with SME.</t>
  </si>
  <si>
    <t>Based on confirmation by Krishna assigned to Configuration</t>
  </si>
  <si>
    <t>PushCarSymbol job took more than 4 hours to run 
and got terminated from Autosys.</t>
  </si>
  <si>
    <t>when i tried replicating in the local i observed that it is taking more time in the below method InboundBatchUtils#getPayloadValueMapDelimiter . It is taking almost 6 min to process 10 records in my local . This class is present at the batch frame work level. Here it is taking the flat file payload and constructing the records to process further. In the carsymbo batch impl we dont have any complex queries and the process getting completed there quickly.</t>
  </si>
  <si>
    <t>PushVehicleModel job took more thatn 4 hours to run
and got terminated from Autosys.</t>
  </si>
  <si>
    <t>when i tried replicating in the local i observed that it is taking more time in the below method InboundBatchUtils#getPayloadValueMapDelimiter . It is taking almost 6 min to process 10 records in my local . This class is present at the batch frame work level. Here it is taking the flat file payload and constructing the records to process further.</t>
  </si>
  <si>
    <t>SignalOutbound Feed has been sent from both PLA and PC even policy is still in Levy period</t>
  </si>
  <si>
    <t>Unable to find the splunk logs for the given transaction mentioned in defect.Sent my analysis for clarification.</t>
  </si>
  <si>
    <t>UW issue is getting incorrectly triggered when there 
is no such issue required/exists</t>
  </si>
  <si>
    <t>Analysis in progress. The UW issue card on the submission is 
showing no issues but UW issue is triggered and opened as a 
worksheet. Seems to be a config issue.</t>
  </si>
  <si>
    <t xml:space="preserve">Missing document alerts are not getting removed for 
ccontingencies for which document is upload and approved  manually.
</t>
  </si>
  <si>
    <t>Analysed the issue. Updated the Defect with my analysis and 
dropped an email to Krishna.</t>
  </si>
  <si>
    <t>Assigned to Tester as we did not find any issue and its 
working fine integration perspective.</t>
  </si>
  <si>
    <t>Non Renewal indicator incorrectly set</t>
  </si>
  <si>
    <t>Analyzing the issue on why the Non Renewal indicator is getting
set incorrectly.</t>
  </si>
  <si>
    <t>Docu Sign Message got stuck due to the error EffDated VersionListOVerlapException</t>
  </si>
  <si>
    <t>788228-Exception (EffDatedVersionListOverlapEXception) is happening due to invalid request data while transforming to request , not able to capture what is the request data. checking with team about the exception.</t>
  </si>
  <si>
    <t>DoNotQuote batch Trigger Event was triggerred 
multiple times for the same policy transaction  and message is failed in IIB because the event is triggered twice for the same transaction.</t>
  </si>
  <si>
    <t>Working with Configuration to investigate the issue.</t>
  </si>
  <si>
    <t>While quoting from ecms, the data is not passed 
to Policycenter</t>
  </si>
  <si>
    <t>Based on stack trace tried to find the exact issue but 
there are multiple change s done in file so not able 
to find the exact issue. Asked tester to reproduce the defect to analyze further</t>
  </si>
  <si>
    <t>Get Location Reports" function is not returing 
with the Location report</t>
  </si>
  <si>
    <t>Signal Inbound batchfeed from Driveway failed to
 complete.</t>
  </si>
  <si>
    <t>PR#27787 raised.</t>
  </si>
  <si>
    <t>In the Arizona DMV File, for few policies cancellation transaction are sent without any Expiry Date</t>
  </si>
  <si>
    <t>Analyzed the issue and dropped an email to Krishna.</t>
  </si>
  <si>
    <t>Assigned to ODS team.</t>
  </si>
  <si>
    <t>Analayzed and found it is  a config issue</t>
  </si>
  <si>
    <t>Sunil/Krishna P</t>
  </si>
  <si>
    <t>Docusign Queue message reprocessing failure</t>
  </si>
  <si>
    <t>Sunil</t>
  </si>
  <si>
    <t>Policy change Transaction went to Locked Pendin
Bind</t>
  </si>
  <si>
    <t>Issue with PC onoff rules being empty. Attached the exception. Analysis in Progress</t>
  </si>
  <si>
    <t>360 Valuation shows a different user rather than
 the one who started the valuation</t>
  </si>
  <si>
    <t>788619- verified policy no in prepod , found loggedin user and "created by"  field  value in 360 valuation are different. i tested in local  agent name what is coming request and created by  field value are different. verifying IDD to identify where 360  valuations are mapping , doing deep analysis.</t>
  </si>
  <si>
    <t>In ODS and downstream message queue, the 
account mesages got stuck due to the latest period
 getting populated as null hence null pointer 
exception is thrown.</t>
  </si>
  <si>
    <t>Added additional null checks to the code causing the NullPointer Exception. Sent an email to onsite team to review and create a PR.</t>
  </si>
  <si>
    <t>DeleteEsignaturepackage event are going into  destination 33 instead of 22</t>
  </si>
  <si>
    <t>The event mentioned is added to thie destination(28) and 33 as a result it is being posted. It is being configured in messagin_config.xml</t>
  </si>
  <si>
    <t>pavan_amara</t>
  </si>
  <si>
    <t>In Progress</t>
  </si>
  <si>
    <t>PC Payload has the Renewal Date but the Renewal Date is not passed from IIB to Billing.</t>
  </si>
  <si>
    <t>PC is populating the renewal date in PeriodEnd tag, but IIB is mapped to LatestRenewalDate_EXT. Need to confirm that should we change Xpath or not.</t>
  </si>
  <si>
    <t>Do not Quote batch is failing in IIB</t>
  </si>
  <si>
    <t>the channelid_ext of account is null. Analysis in progress using pre prod env to find out where account.channelId is set to null</t>
  </si>
  <si>
    <t>CIS Property Inspeciton validation failure: Issue in Exterior wall percentages values</t>
  </si>
  <si>
    <t>reported issue is not reproducing for policy "762145358", as it is satisfying condition.</t>
  </si>
  <si>
    <t>Sambasiva</t>
  </si>
  <si>
    <t>Multiple Inspections are being ordered as PC received "Invalid Roof Geometry cd" from CIS Inbound feed</t>
  </si>
  <si>
    <t>roofGeo value is getting space.  Since failing record</t>
  </si>
  <si>
    <t>Dummy</t>
  </si>
  <si>
    <t>Reassigned Updates</t>
  </si>
  <si>
    <t>HandleExpiredContingency Driver Activitation Rules Not Applying Correctly Upon Expiring Contingency
Missing default values 
when Rejected Driver is accepted. 
It should populate default values as per FSD.AUT.118.BR.037 and this BR needs to be updated by SME as per table values</t>
  </si>
  <si>
    <t>Yada</t>
  </si>
  <si>
    <t xml:space="preserve">Error occured while processing DUD contingency as undiscolosed driver from claims does not have the required information.
This is due to bad data coming from cliams. There may be claim associated with the person. 
Cleanup is required by the SME(Srini)
</t>
  </si>
  <si>
    <t>Payment Authorization Contingency 
not set</t>
  </si>
  <si>
    <t xml:space="preserve">(https://fig-github.farmersinsurance.com/PolicyCenter/configuration/pull/27527)
</t>
  </si>
  <si>
    <t>Chaitanya : Tried to replicate on Local and Reg2 environment.
But I am able to triger Afinity Discount contingency
Yada: It seems normal scenarios are working fine tested in local/reg2, observed that It is failing with Conversion renewal policies, need to check with Conversion team
Yada: Chaitanya, Please check defect comments and work on this.
18 march:tried to create conversion policy on local.but for gievn occupation type AFD contingency not getting triggering so finding root cause for that.for policy change require agent login credential.</t>
  </si>
  <si>
    <t>Chaitanya</t>
  </si>
  <si>
    <t>Unable to reproduce locally , 
trying to reproduce in Reg2
Tried to reproduce on Local and Reg2 environment but I am able to trigger Affinity discount contingency.
I send test case result on mail.
Unable to connect VDI.Today connect with Farmer helpdesk team and resolved the issue.
As space issue on VDI unable to load workspace.Raise incident#INC13745652</t>
  </si>
  <si>
    <t>Soumya</t>
  </si>
  <si>
    <t>3/18-Defect is related to rating, will assign to rating team.
03/17 -Reviewed with Sme and need to work on the new recommendations</t>
  </si>
  <si>
    <t>UM/UIM Election Agreement contingency is 
not getting reinferred on PolicyChange transaction</t>
  </si>
  <si>
    <t>(https://fig-github.farmersinsurance.com/PolicyCenter/configuration/pull/27527)
Chaitanya needs to test in Reg2</t>
  </si>
  <si>
    <t>Resend DocuSign button unavailable</t>
  </si>
  <si>
    <t>PR has been raised for PER-662, IAD need to be attached by Ishwara.
Testers attached some other Policies, assigned back to Developer, discussed with Ishwara on this, He confirmed that it is Production issue, hence he reassigned back to Prod team</t>
  </si>
  <si>
    <t>Date first licensed does not get 
automatically prefilled for manually added drivers</t>
  </si>
  <si>
    <t>Existing Date first licensed is reset when creating new driver or updating the driver</t>
  </si>
  <si>
    <t>It has been fixed, raised PR ( https://fig-github.farmersinsurance.com/PolicyCenter/configuration/pull/27606) into PH03_R02_April2020 branch</t>
  </si>
  <si>
    <t>It is working as per Defect description, not able to replicate in local and Reg2.
Testers attached some other policies, need to check the data how they have executed in Prod,
Need to work with Ishwara to validate Prod data.
Discussed with Ishwara on this, He confirmed that it is not defect as he verified prod data and before assigning to testing he wanted to verify some other policies, It will be closed on 11-Mar</t>
  </si>
  <si>
    <t>4 Point Contingency is getting reinferred on same transaction without any change in data condition.</t>
  </si>
  <si>
    <t>It was fixed on 26-Feb in prod, but attached policies are created before this date, Hence code is not required,
We will have to identify the policies  for which 4 Point Contingency was created twice between 2/22 - 2/27
Yada - Write a script to idnetify those.
11-Mar : Yada : Prepared script and attached in the defect, Assigned to the Raji</t>
  </si>
  <si>
    <t>Proof of prior BI Limits is not triggering in Rewrite</t>
  </si>
  <si>
    <t>11-Mar: Yada : Issues related to prior insurance contingencies were fixed with Rollout 2. Hence reassigned back to testing to test with same issue after Rollout 2 implementation.</t>
  </si>
  <si>
    <t>Raised PR
It has been fixed as part of defect#774212</t>
  </si>
  <si>
    <t>3/12-Defect is marked as fixed, as it was invalid, assigned back to testing team.</t>
  </si>
  <si>
    <t>It seems it was raised before R2 Production, but it was fixed as part of R2 Prod, now it is working fine as per expected, Hence reassigned back testing to recreate the same scenario.</t>
  </si>
  <si>
    <t>Ketaki</t>
  </si>
  <si>
    <t>3/11 - Assigned to Integ team to work on it. Gave my analyses and code snippet
It was assigned to Integ team</t>
  </si>
  <si>
    <t>soumya</t>
  </si>
  <si>
    <t>3/16-Unable to reproduce the NBD contingency.</t>
  </si>
  <si>
    <t>Contingencies are not  marked as Not Required</t>
  </si>
  <si>
    <t>3/16- Bijaya - Found the root cause. the policy info screen discount selection section is not having mandatory policy number field. Which is making the inferred doc data as null for the contingencies as we are returning the policy number from the discount details. Analysis sent and waiting for SME clarification.</t>
  </si>
  <si>
    <t>3/18-Code changes done according to SME clarification, validation is in progess.PR Create.PR#27774</t>
  </si>
  <si>
    <t>`</t>
  </si>
  <si>
    <t>16-Mar: Yada :
It was fixed as part of Defect#772903, It should be validated after this fix deployment, Hence reassigned back to testing.</t>
  </si>
  <si>
    <t>Manual Adjustment &amp; Commision 
Adjustment are created, the work history is not getting generated. "Commision field" and "Premium Field" should be marked as a mandatory field.</t>
  </si>
  <si>
    <t>3/11 - Analyses in Progress . Need SME confirmation on requirement . Mailed to Yadavendar and Katam
03/17-Discussed with Arun and he suggested requirements are not accurate .So he will provide us the updated requirements.So the defect was assigned to Arun.</t>
  </si>
  <si>
    <t>Application/Memorandum and Subscription Agreement contingencies are getting inferred even if the contigency is satisifed.</t>
  </si>
  <si>
    <t>Analysed the defect.Checked existing ContingencyUtil framework code level,Contingency getting trigger 2 nd time because InfferedDoc data is different</t>
  </si>
  <si>
    <t>PR Created . PR#27695
16 March:above PR closed.review comment resolved and code changes has been done.
Local testing in progress.Once it done will Raise PR.
17 March:PR generated and Unit test done.PR#27740
18 march:IAD document and UTC document updated and attached</t>
  </si>
  <si>
    <t>Missing document alerts are not getting removed for contingencies for which document is upload and approved manually.</t>
  </si>
  <si>
    <t>3/16 - Bijaya - Configuration perspective the activities are getting completed. Only alerts are not getting reset from integ side. Sent detailv analysis mail.Should be re-assigned to integ.</t>
  </si>
  <si>
    <t>3/16 - Configuration perspective the activities are getting completed. Only alerts are not getting reset from integ side. Should be re-assigned to integ.16-Mar: Yada:
All the activities are getting completed once we approve the contingency. Please find the details screen shots in attachment and config analysis.
From configuration end we are fine, we are completing the activities and everything is working as per the BR.
But the alerts are getting created and deleted by integ layer which is having the issue. Hence assigning to Integ team for further analysis
Assigned to Integ Sreeni - 3/17</t>
  </si>
  <si>
    <t>MidTerm SA contingency is automatically getting generated on Policy</t>
  </si>
  <si>
    <t>3/16 - working on 788087 ,not able to replicate the scenario in local. Code in inference util is sending the whole list of contingencies if the filtered list has not elements. We need to have same data as the policy mentioned.</t>
  </si>
  <si>
    <t>3/16 - working on 788087 ,not able to replicate the scenario in local. Code in inference util is sending the whole list of contingencies if the filtered list has not elements. We need to have same data as the policy mentioned.
03/17-PR Merged need to work on IAD document</t>
  </si>
  <si>
    <t>Accounts are getting stuck in Downstream Medium Message queue</t>
  </si>
  <si>
    <t>Farmers loss is not charging on umbrella renewal when it should</t>
  </si>
  <si>
    <t>in-Progress</t>
  </si>
  <si>
    <t>3/18- Unable to replicate in local and reg2 as claim is not getting uploaded in policy level. I found the field mentioned in the pcf is different than the EligibleForChargeabilityInd.
Kaushik has done the fix assigned to him for further validation</t>
  </si>
  <si>
    <t>Embedded Quote process failed while getting Umbrella Policy Quote due to technical (null pointer exception) issue.</t>
  </si>
  <si>
    <t>System error in rate calculation</t>
  </si>
  <si>
    <t>UW Issue triggering incorrectly on umbrella submission when a driver is under age 25 and has a loss &gt; 3 years old</t>
  </si>
  <si>
    <t>3/20-Working on the fix</t>
  </si>
  <si>
    <t>AZ_DOCUSIGN_UMB_On Umbrella,Umbrella No Owned Autos contingency related mail not generated</t>
  </si>
  <si>
    <t>Katam</t>
  </si>
  <si>
    <t>Incomplete E- message displayed in Splunk Alert</t>
  </si>
  <si>
    <t>An error is occuring in the VIP document generation service.</t>
  </si>
  <si>
    <t>katam</t>
  </si>
  <si>
    <t>Billing Account number is incorrectly displayed in PC when a Policy change transaction is done for Mortgagee company change.</t>
  </si>
  <si>
    <t>Incorrect Transaction type code passed from IIB to Billing due to which billing failed during Re-cancellation.</t>
  </si>
  <si>
    <t>GW PC servers are experiencing high CPU and Memory utilization Issue due to full table scan on some of the system tables.</t>
  </si>
  <si>
    <t>User is unable to modify and save the preferences.</t>
  </si>
  <si>
    <t>3/19 - analysis done . Identified fix. PR will be created by EOD.</t>
  </si>
  <si>
    <t>Done</t>
  </si>
  <si>
    <t>Rehabilitation Letter only allows 40 characters.</t>
  </si>
  <si>
    <t>3/19 - Bijaya- Code fix done and tested. PR will be raised 27789. This is related to Datamodel change where in we are changing the column type.</t>
  </si>
  <si>
    <t>Error in creating Docusign package due to Insufficient Data.</t>
  </si>
  <si>
    <t>GW PC Desktop Activities screen is getting slower and even timed out</t>
  </si>
  <si>
    <t>Incorrect premium being displayed in the Difference tree in "Policy Review" page in PC</t>
  </si>
  <si>
    <t>PR Raised #27790</t>
  </si>
  <si>
    <t>Certificate of completion is not getting  stored properly in PC with the name certificate of completion for the documents signed and submited by customer.</t>
  </si>
  <si>
    <t xml:space="preserve">This defect is working fine local as part of R2 before go live. R2 code resolve this issue - Satti </t>
  </si>
  <si>
    <t>An exception error occurred during embedded quote in PC.</t>
  </si>
  <si>
    <t xml:space="preserve">20 march:tired to check splunk log but unable to access prod logs.
triyig to reproduce localy embeded quote but embeded quote not generating.I am trying to go production policy data by data and trying to generate embeded quote. </t>
  </si>
  <si>
    <t>Error in processing Conversion Renewal polices as policy is getting stuck in Quoted state.</t>
  </si>
  <si>
    <t>Future dated underlying policies are not prefilling on the Umbrella policy or if they do prefill, a validation error is preventing the user from proceeding</t>
  </si>
  <si>
    <t>Defect reported for future dated underline policies but tried to replicate on local but unable to create future underline policy because of validation.</t>
  </si>
  <si>
    <t>19 march: Analysed and validated.Trying to replicate on local but for UMB underlying policies  validation is present,we can not create future dated UMB policy for underline policies.
Defect is raised for future dated policy ,To confirm this defect need to clarify this defect with SME.</t>
  </si>
  <si>
    <t>DoNotQuote Batch Trigger Event was triggered multiple times for the same policy transaction and the Message is failed in IIB because the Event is triggered twice for the same transaction</t>
  </si>
  <si>
    <t>Incorrect premium amount is being displayed on Renewal document</t>
  </si>
  <si>
    <t xml:space="preserve">786442  </t>
  </si>
  <si>
    <t xml:space="preserve">FCRA Notice not included with new business documents for Prior Insurance and/or Address and/or Credit._x000D_
</t>
  </si>
  <si>
    <t>Vighnesh</t>
  </si>
  <si>
    <t>Naveen</t>
  </si>
  <si>
    <t>Need to discus with Arun on how to get this closed</t>
  </si>
  <si>
    <t>Premium Mismatch between PC &amp; ODS in RECON Report</t>
  </si>
  <si>
    <t>Screenshots required, Coverage removed on vehicle A. On same day, Vehicle is replaced with vehicle B and coverage is addedon vehicle B</t>
  </si>
  <si>
    <t>Need to discus with Arun</t>
  </si>
  <si>
    <t>Incorrect premium is being displayed on Renewal Document.</t>
  </si>
  <si>
    <t>Vivek</t>
  </si>
  <si>
    <t>Table lookup for ho_uw_tier failed to return a result for rating component 'firenonwildfireperil'</t>
  </si>
  <si>
    <t>Duplicate of defect 788073 which is already assigned to Arun, Sent him a mail</t>
  </si>
  <si>
    <t>defect failed, need to check new occurences</t>
  </si>
  <si>
    <t>System Error in Rate Calculation - contact resolve an incident record to a single policy contact role.</t>
  </si>
  <si>
    <t>Need account contact screenshots for account of policy 762242763(scenario 4). Also need screenshots for policy in scenario 3. Need to assign this config</t>
  </si>
  <si>
    <t>Premium Difference ODS &amp; FDR - Fire Missing Coverage Premium in FDR</t>
  </si>
  <si>
    <t>Similar to 787840</t>
  </si>
  <si>
    <t>Discuss with arun. Guidewire defect is open for this issue</t>
  </si>
  <si>
    <t>Lakshmi</t>
  </si>
  <si>
    <t>GWPC - Vehcile Fee Booked Incorrectly on change transaction</t>
  </si>
  <si>
    <t>Agent Commission code is wrongly sent in medium payload from PC to IIB</t>
  </si>
  <si>
    <t>Need inputs from SME/Steps to replicate</t>
  </si>
  <si>
    <t>Assigned to Anil Battu's team</t>
  </si>
  <si>
    <t>just one payload was given by conversion team. Unable to reproduce with that payload.</t>
  </si>
  <si>
    <t>Arun to get back on this</t>
  </si>
  <si>
    <t>after analysis, Marked as duplicate of 777352</t>
  </si>
  <si>
    <t>Navnath</t>
  </si>
  <si>
    <t/>
  </si>
  <si>
    <t>System is picking incorrect ratebook while premium calculation in a  policy change transaction</t>
  </si>
  <si>
    <t>Multipolicy discounts dropping off policy at renewal where there are activie policies</t>
  </si>
  <si>
    <t>Yongsheng</t>
  </si>
  <si>
    <t>Points/Match code are getting derived/applied incorrectly in PolicyCenter for the re-assigned loss due to the missing Chargeability rule.</t>
  </si>
  <si>
    <t>The change in premium for a policy change transaction was not passed to Billing.</t>
  </si>
  <si>
    <t>Coverage fixed id needs to be different when its added it back</t>
  </si>
  <si>
    <t>Error during policy change transaction and Cancellation transactions when User is trying to add Business pursuits to Premises coverage.</t>
  </si>
  <si>
    <t>Config changes &amp; rating changes</t>
  </si>
  <si>
    <t>PC Conversion : For a Spillover policy account, PC is charging MVR and Claim incidents incorrectly for the second policy</t>
  </si>
  <si>
    <t>There is a issue with spillover policies during Incident Reconciliation</t>
  </si>
  <si>
    <t>Agent is unable to cacnel the Converted Auto policy.Exception is generated during cancellation transaction on click of bind.</t>
  </si>
  <si>
    <t>ON OFF Defect</t>
  </si>
  <si>
    <t>Awaiting response from Arun</t>
  </si>
  <si>
    <t>Display only error in safe discount being dropped.</t>
  </si>
  <si>
    <t>one issue duplicate of 777352</t>
  </si>
  <si>
    <t>UW Tier changed for different effective days in Same account</t>
  </si>
  <si>
    <t>system is working as expected. Length of time at current residence factor calculation is different that engine and system. Its a edge case and system is working as documented</t>
  </si>
  <si>
    <t>AZ umbrella rating for underlying auto 250/500 - actual underlying limits 100/300</t>
  </si>
  <si>
    <t>Increase in premium when the user updates LienHolder information for a personal auto policy</t>
  </si>
  <si>
    <t>Second instance of defect is duplicate of 777352. First instance -&gt;Likely a config issue, in discussion through mail, would reassign once confirmed.</t>
  </si>
  <si>
    <t>Duplicate of 777352</t>
  </si>
  <si>
    <t>SafeDriver discount issue not able to replicate in local, signal discount issue fixed</t>
  </si>
  <si>
    <t>As of now this defect is on hold from Arun. Please do not work on this</t>
  </si>
  <si>
    <t>PC Conversion : PC Renewal Error : Invalid Quote</t>
  </si>
  <si>
    <t>Chnages are passed on Alejandra</t>
  </si>
  <si>
    <t>86433 86435 86510 zipcodes are impacted. Changes are passed on to Alejandra. Once ratebook is promoted will mark this defect as Fixed</t>
  </si>
  <si>
    <t>Invalid Quote errors</t>
  </si>
  <si>
    <t>Analysis is in progress</t>
  </si>
  <si>
    <t>Arun to take a look,Similar to defect  782987. Mail thread started</t>
  </si>
  <si>
    <t>Premium is increasing during CSSE policy change transaction.</t>
  </si>
  <si>
    <t>Identified the root cause, need to discuss with Arun</t>
  </si>
  <si>
    <t>Vighnesh analysis is right. need to put n fix at HOCalcPreviousCapFactorIterationResult.applyResults() only thing we need to do is, put that     cappingResult.CapFactor = line.BasedOn.CappingResult_Ext.CapFactor inside if loop</t>
  </si>
  <si>
    <t>GWPC Florida Home Rating Worksheet showing invalid content replacement cost flag.</t>
  </si>
  <si>
    <t>Need screenshots/steps to replicate/Not able to reproduce</t>
  </si>
  <si>
    <t>Create FL policy in reg region with replacement cost value, if its working fine then it would have</t>
  </si>
  <si>
    <t>forwarded mail</t>
  </si>
  <si>
    <t>Wq6idgCfa0-V7V0z13xNYaQF2mIcQURGncqsTVvURaxUOEhPQU5FUVlEVU04WlkzSjJQVDhOQjVORCQlQCN0PWcu</t>
  </si>
  <si>
    <t>Form1</t>
  </si>
  <si>
    <t>{efc23dc5-b8e3-4202-b50f-05770e222c3e}</t>
  </si>
  <si>
    <t>Umbrella Activity for Overridden loss in Auto id firing incorrectly</t>
  </si>
  <si>
    <t>BIjaya</t>
  </si>
  <si>
    <t>3/12 - Bijaya -In the defect there are two conditions mentioned where the activity is getting trigerred. I found one more place where the activity is getting trigerred. Need to check with SME for the requirement arraound the same.</t>
  </si>
  <si>
    <t>3/18 - Madhu- Checked the UI all the fields mentioned are required from UI perspective. So it has to be some service polulating the data from back and few madatory fields are not getting populated. Logs shows some evidance of MDM calls. As we have limited access of log was not able to proceed/ Conclude. Need more log evidance or same data from prod where MDM will return null values for mentioned fields.</t>
  </si>
  <si>
    <t xml:space="preserve">CSSEPolicy Batch/ Renewal failure- error:entity.PUPLine_PUE/Verify and increase underlying policy liability limits in order to proceed with quote. One or more </t>
  </si>
  <si>
    <t>AS Discussed with Ragava, It is working as per design, they might have executed some other scenarios, reassigned back to Rushab for examples which are not working- Satt 3/16</t>
  </si>
  <si>
    <t>Incorrect Agent Name (random Producer Name) displayed in PolicyCenter in Account and Policy Summary screens and Forms including new policy summary</t>
  </si>
  <si>
    <t>SRM (SR) Service Requests are getting routed incorrectly for scenarios in which underlying policies are added manually</t>
  </si>
  <si>
    <t>Sidharth</t>
  </si>
  <si>
    <t>Unable to reproduce the issue in local. Activity is getting generated as expected</t>
  </si>
  <si>
    <t>Application of Insurance Form is incorrectly printing Excluded drivers as included.</t>
  </si>
  <si>
    <t>Raised the PR #27742 ,For validating this defect need help in knowing which payload to look . In attachment of defect a payload is given , need to know which payload it is</t>
  </si>
  <si>
    <t>PC is considering policy limits that should be grandfathered in as an error</t>
  </si>
  <si>
    <t>System error in Rate Calculation</t>
  </si>
  <si>
    <t>Started analyzing the defect , need additional info ,mailed to Katam regarding it</t>
  </si>
  <si>
    <t>Policy change transaction for CSS policy is stuck at Quoting status</t>
  </si>
  <si>
    <t>Started analysing this defect</t>
  </si>
  <si>
    <t>Watercraft policy not returned in batch response for ECN</t>
  </si>
  <si>
    <t>During Umbrella Conversion, the coverages are not getting populated correctly in the Renewal Documents.</t>
  </si>
  <si>
    <t>Umbrella VIP quote showing 0 properties for "in excess of 1" when it should show 2</t>
  </si>
  <si>
    <t>Underlying liability limits reflecting incorrect amount for secondary policy</t>
  </si>
  <si>
    <t>System is throwing Null Pointer Exception for Umbrella LOB.</t>
  </si>
  <si>
    <t>Unable to quote reinstantement policy for Personal Umbrella</t>
  </si>
  <si>
    <t>User is not able to delete non-VIP document though delete button is enabled for the user.</t>
  </si>
  <si>
    <t>MVR activity on umbrella dropping off at renewal too soon</t>
  </si>
  <si>
    <t>Null Pointer Error Preventing Policy from being Reinstated/Renewed.</t>
  </si>
  <si>
    <t>ACTIVITY.232 FIRED INCORRECTLY ON UMBRELLA POLICY. NO ACCIDENT/CITATION OVERRIDDEN ON AUTO</t>
  </si>
  <si>
    <t>Exceptions displayed in the Policy Info screen due to special characters in the address</t>
  </si>
  <si>
    <t>19-March-Need more data to replicate</t>
  </si>
  <si>
    <t>19-March:replication of the steps in progress. 20March-issue is not reproducible in config. Could be an integration issue, so checking with integ team</t>
  </si>
  <si>
    <t>Foremost watercraft policy defaulting to policy type - Property</t>
  </si>
  <si>
    <t>Insured is unable to proceed applying UM/UIM coverage in Umbrella policy, and that is displaying an error message.</t>
  </si>
  <si>
    <t>Automated transaction added ineligible policy to umbrella on rewrite.</t>
  </si>
  <si>
    <t>DBNullConstraintException occurred while loading Underlying Auto Policy with UMBI term value as Waived_Ext</t>
  </si>
  <si>
    <t>Non-renewal is not happening for ineligible policies in FL.</t>
  </si>
  <si>
    <t>Total Premium displayed in Premium summary is not matching with the Total Premium displayed in PC screen for Converted Umbrella policy</t>
  </si>
  <si>
    <t>Unable to quote with Household Member as out of Household</t>
  </si>
  <si>
    <t>Driver exclusion not included with new business packet</t>
  </si>
  <si>
    <t>03/19 -It is working fine from PC side .So assigned to downstream for further analysis.</t>
  </si>
  <si>
    <t>The form is not printing the Property Description field for Additional Premises on the Dec Page with respect to the Liability Coverage Extended to Additional Premises. This happens when Street address is blank.</t>
  </si>
  <si>
    <t>System was showing the basement as"Yes" in renewal document. Insured renewal Declaration page document indicates they have a basement but policy does not show insured with a basement.</t>
  </si>
  <si>
    <t>When the foundation is concrete slab, it should not display basement as 'Yes' in the forms.</t>
  </si>
  <si>
    <t>Started analyzing , need additional info, mailed to Katam regarding it</t>
  </si>
  <si>
    <t>FRCA form not getting attached in output</t>
  </si>
  <si>
    <t>Working as expected ,sent mail to Katam for confirmation</t>
  </si>
  <si>
    <t>Record showing SA when there are students away from home in the household.</t>
  </si>
  <si>
    <t>Anil</t>
  </si>
  <si>
    <t>Assigned to ODS</t>
  </si>
  <si>
    <t>Account:1598440388
Policy: 185260102 
This is been validated from PROD conversion payload value for StudentAway_Ext is coming as 0, hence same being emitted our for this part of Large payload.
MIG Payload StudentAway_Ext value as below.
 &lt;ns1043:StudentAway_Ext&gt;0&lt;/ns1043:StudentAway_Ext&gt;
 payloads of both MIG and Large is attached to the defect.
Assigned to ODS team.</t>
  </si>
  <si>
    <t>Accounts failing PC load due to Missing Producer error</t>
  </si>
  <si>
    <t xml:space="preserve">Account:1569229035
Policy: 301767240
Accont having the producer code is missing PC. That prod code need to be added to PC so that account can be added successfully.
Update:- After discussion with Integ team an email is sent to Tanaya Datta for adding producer code. Requested to load the policy once the corrective action is taken.
update: Reassinged to ETL
</t>
  </si>
  <si>
    <t>The claim# JS841214 which is dated on 08/22/2019 is being charged after loading in my local. PC is comparing Paid Amount with ThresholdAmoun</t>
  </si>
  <si>
    <t>Nataraj/San</t>
  </si>
  <si>
    <t xml:space="preserve">The claim# JS841214 which is dated on 08/22/2019 is being charged after loading in my local. PC is comparing Paid Amount with ThresholdAmount. This is being considered as Charged from rating. </t>
  </si>
  <si>
    <t>Ready</t>
  </si>
  <si>
    <t xml:space="preserve">Updated the proper coments in QC and Attached all necessary information to defect. </t>
  </si>
  <si>
    <t>suresh/San/Nataraj</t>
  </si>
  <si>
    <t>Assigned to Rating team</t>
  </si>
  <si>
    <t>Suresh:-As I discussed with vighnesh(Rating), Assigned the defect to vighnesh and attached all the needful information. Updated the proper comments in QC.
Anil: As the issue come back from Rating trying to reproduce locally by taking R1 code as it was not reproducable in R2 code.
@San is taking care of it
Update: No code chaanges required. Assigning to tester to retest. IAD ready.</t>
  </si>
  <si>
    <t>Couldn't reproduce isuue  the local</t>
  </si>
  <si>
    <t>suresh</t>
  </si>
  <si>
    <t xml:space="preserve">Validated for the sample HH#1577803035, PCN#193844759. Could reproduce the error in local. Policy is not getting quoted.Verified the partial rating work sheet and could see the rating failed due to null pointer exception. Placed the splunk log  and necessary information in QC for this defect. Assigned to rating team for further analysis. Requested for ETA on this defect from Rating team.
Upadate: Code fix ready from rating team. This will go with release 4.
</t>
  </si>
  <si>
    <t>HomeOwner Discount mismatched between PLA and PC.</t>
  </si>
  <si>
    <t>Revalidating as per client note</t>
  </si>
  <si>
    <t xml:space="preserve">"1.Loaded all sample policies and Checked from PC perspective. 
 2.HomeOwner discount is applying in PC as per Updated rule. 
3.Checked with SME about rule how pc is applying. 
4.PC is applying discount if it find Auto/Home discount in the input payload.
5.Checked if these policy has Auto/Home discount with SME and Auto/Home discount is not being applied in PLA. - Then how the second condition satisfied in code. First condition is false and now second condition is also FALSE, how it homeowner is TRUE in renewal Quote.
6.From the input Payload, its getting Value for Auto/Home Discount with BooleanModifier as 'true' and AppliedIndicator as 'true'. (As per discussion with Vignesh, got to kow that discount has been removed in PLA but still we are getting in renewal payload from PLA.).
7.Because of this input, Auto/Home discount is being aplied in PC UI but its setting as False in quote payload.(This issue I am checking)
6.As per SME suggession assigned this defect to PLA to check why Auto/Home discount is dropped."
Conveyed my analysis to San. He is talking to Sanam on this.
Sanam: replyied to prepare IAD Doc for tester to test.
@San,  Looks like they are dropping the homeowners discount, that is the reason we are not giving auto/homeowners discount. I already sent out email on this.
</t>
  </si>
  <si>
    <t>PC is applying as per BR rules and code looks fine. Discussed with Chocks. He asigned to PLA.</t>
  </si>
  <si>
    <t>Nataraj</t>
  </si>
  <si>
    <t>Assigned to PLA</t>
  </si>
  <si>
    <t>Chock's checked Billing Center resonse and he did not find any due date. Hence assigned to PLA.</t>
  </si>
  <si>
    <t>Good student discount wrongly applied in PC</t>
  </si>
  <si>
    <t>Analysis in progress- Checking response xml for further analysis</t>
  </si>
  <si>
    <t>Checked with onsite and review with Onsite team. Discussed with Chocks and looks like br rules are not correct. Email is sent for clarification to Srinivas Katta.
Waiting for SME confirmationon Busines rules.</t>
  </si>
  <si>
    <t>Multicar discount missmatch</t>
  </si>
  <si>
    <t>Currently PLA is working on the same</t>
  </si>
  <si>
    <t>So far out of the 8 policies observered that 7 policies having multicar discount applied. Checked with quotepayload again PLA input payload. Need to verify with Chocks what exactly are there in PLA because the recon report is not added to the defect.</t>
  </si>
  <si>
    <t>Commission Series code mismatch in PLA and PC</t>
  </si>
  <si>
    <t>After discussion with Iswara and Papasana from Farmers team assign it to ETL team, and asked for ETA on that.</t>
  </si>
  <si>
    <t>Policy present in PC stated in Quoted state for long</t>
  </si>
  <si>
    <t>Blocked because of required prod response for prefill and MDM response.
update: Samples – Need to check daily recon report – by ETL</t>
  </si>
  <si>
    <t>Dupplicate key in account producer code</t>
  </si>
  <si>
    <t>Gagana</t>
  </si>
  <si>
    <t>Need to import producer code into local to analyse further</t>
  </si>
  <si>
    <t>Legacy On-Off Caculation</t>
  </si>
  <si>
    <t>Umakanth</t>
  </si>
  <si>
    <t xml:space="preserve">"1. Analzed handed over to rating team.
2. Analyzed and handed over to Rating as the issue with rating calculation"_x000D_
</t>
  </si>
  <si>
    <t>On-Off generation; policy period coming as null</t>
  </si>
  <si>
    <t>Reg2 - Prefill service issue</t>
  </si>
  <si>
    <t xml:space="preserve">"1. Reg 2 - Didn’t see any ECN numbers in migration payload.
2. Based on ETL input(Testing data issue) marked this fixed."_x000D_
</t>
  </si>
  <si>
    <t xml:space="preserve">Analyzed and handed over to Rating as the issue with rating calculation_x000D_
</t>
  </si>
  <si>
    <t>ODS- Details</t>
  </si>
  <si>
    <t>Good Pair Discount; Billing integration link; send mail to Wipro team to understand late fee applied or not</t>
  </si>
  <si>
    <t>Duplicate defect hence cancelled by concern team</t>
  </si>
  <si>
    <t>Override VIN</t>
  </si>
  <si>
    <t>Tejaswi</t>
  </si>
  <si>
    <t>Currently assigned to Srinivas katta by Sanam</t>
  </si>
  <si>
    <t>Missmatch for Marital status</t>
  </si>
  <si>
    <t>Checked for 2 samples by uploading in local and marital status is not changed in PC,verified the same in local DB with contact table
@San, Looks like the account is already created  manually  on top of that they created policy before bound they withdrawn . so the account data is not sync with PLA. I emailed sanam and SME  so they are working  with business how to address this</t>
  </si>
  <si>
    <t>Youthful discount; client level information; ETL Client report</t>
  </si>
  <si>
    <t>San/Suresh</t>
  </si>
  <si>
    <t>Identified root cuase. will post the root analayis  to client and into QC. my onshore flok will discuss with client on this.</t>
  </si>
  <si>
    <t>Jetski exposure is not coverted during the conversio</t>
  </si>
  <si>
    <t>Issue is non-reproducable, Checked with SME. SME will discuss with Client.
Update: No Latest Sample found. Based on the discussion between Onsite team and Client this is marked as Fixed.</t>
  </si>
  <si>
    <t>PC Conversion : Water Craft and Watercraft greater than 50 HP exist in PLA active</t>
  </si>
  <si>
    <t>Took the latest sample and checked the mdm response. from MDM response we could see that the Policynumber which is having Watercraft exposure is not present and hence it is emitted out in PC.</t>
  </si>
  <si>
    <t>Household Structure missmatch</t>
  </si>
  <si>
    <t>For one sample the occupation code is same as that in input payload after uploading the policy in UI. For the other sample we will see a validation error since PNI is mentioned as non driver and that shouldn't be as per the design in PC.</t>
  </si>
  <si>
    <t>Unable to retrieve Policy</t>
  </si>
  <si>
    <t>Followed up with PLA team for code change at PLA end.</t>
  </si>
  <si>
    <t>Policy are blocked for renewal due to activity assigned to IT Support</t>
  </si>
  <si>
    <t>UL Policy type has populated as recreational vehicle insted of property</t>
  </si>
  <si>
    <t>Checked and debugged the UL policy update flow. Checked with SME and worked with him. Couldn't reproduce the issue.</t>
  </si>
  <si>
    <t>Resident code issue.</t>
  </si>
  <si>
    <t>Uploaded the policy in local to observe the mismatch. But after uploading i could see that whatever value that is being passed in the payload for ResidenceCode_Ext(RentPrivateDwelling) the same value is displayed in the PC.</t>
  </si>
  <si>
    <t>exception occured while calling Diff utility</t>
  </si>
  <si>
    <t>Spoke with IIB team and sent them the values they asked for,awaiting for their response.</t>
  </si>
  <si>
    <t>PC was dropping Retairement Discount due to zip code comparision failed</t>
  </si>
  <si>
    <t>PR got merged. Completed the IAD. Sending for client review</t>
  </si>
  <si>
    <t>getting Ready</t>
  </si>
  <si>
    <t>In DownStream Medium Accounts failed due to PolicyPeriodChange Event with error " Message replied as non retryable error "</t>
  </si>
  <si>
    <t>Camper or Trailer in converted policies have incorrect vehicle number</t>
  </si>
  <si>
    <t>License State Missmatch</t>
  </si>
  <si>
    <t>locally able to reproduce the issue. Found that License state is missing for one of the Contact. Analysing the business rule through code base what is triggering this.</t>
  </si>
  <si>
    <t>Adhoc</t>
  </si>
  <si>
    <t>Policies having less than 56 days to renewal still in renewing status</t>
  </si>
  <si>
    <t>Checked for 2 samples one policy got bound in local, the other went in renewal status, still checking on it.</t>
  </si>
  <si>
    <t>Able to reproduce the issue , Raised the PR</t>
  </si>
  <si>
    <t>San</t>
  </si>
  <si>
    <t>Code is checked in Release 3.0</t>
  </si>
  <si>
    <t>Able to reproduce the issue, working on the fix.</t>
  </si>
  <si>
    <t>Need to validate with kata about my understanding</t>
  </si>
  <si>
    <t>Old full-term premium is missing on the Renewal transaction on Collision Plus/Loss of Use (K4) coverage for auto policies #193768228 &amp; 200836101.</t>
  </si>
  <si>
    <t>Analysing the code base for the newly added requirement in IAD.</t>
  </si>
  <si>
    <t>Invalid Quote Issue</t>
  </si>
  <si>
    <t>Invalid Quote Issue - Checked for the given sample, policy is not quoted due to rating exception where the field "Stated amount" has value zero in input payload but as per the rate table the value "0" is not configured for for"Stated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</si>
</sst>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9"/>
      <color theme="1"/>
      <name val="Calibri"/>
      <family val="2"/>
      <scheme val="minor"/>
    </font>
    <font>
      <sz val="9"/>
      <color theme="1"/>
      <name val="Calibri"/>
      <family val="2"/>
      <scheme val="minor"/>
    </font>
    <font>
      <b/>
      <sz val="9"/>
      <color rgb="FF0000FF"/>
      <name val="Calibri"/>
      <family val="2"/>
      <scheme val="minor"/>
    </font>
    <font>
      <sz val="9"/>
      <color theme="1"/>
      <name val="Trebuchet MS"/>
      <family val="2"/>
    </font>
    <font>
      <b/>
      <i/>
      <sz val="9"/>
      <color theme="1"/>
      <name val="Trebuchet MS"/>
      <family val="2"/>
    </font>
    <font>
      <i/>
      <sz val="9"/>
      <color theme="1"/>
      <name val="Trebuchet MS"/>
      <family val="2"/>
    </font>
    <font>
      <b/>
      <i/>
      <sz val="8"/>
      <color theme="1"/>
      <name val="Trebuchet MS"/>
      <family val="2"/>
    </font>
    <font>
      <b/>
      <i/>
      <sz val="9"/>
      <color rgb="FF0000FF"/>
      <name val="Trebuchet MS"/>
      <family val="2"/>
    </font>
    <font>
      <sz val="10"/>
      <name val="Calibri"/>
      <family val="2"/>
      <scheme val="minor"/>
    </font>
    <font>
      <b/>
      <i/>
      <u/>
      <sz val="9"/>
      <color theme="1"/>
      <name val="Trebuchet MS"/>
      <family val="2"/>
    </font>
    <font>
      <b/>
      <i/>
      <u/>
      <sz val="9"/>
      <color rgb="FF3523E5"/>
      <name val="Trebuchet MS"/>
      <family val="2"/>
    </font>
    <font>
      <sz val="9"/>
      <name val="Calibri"/>
      <family val="2"/>
      <scheme val="minor"/>
    </font>
    <font>
      <sz val="9"/>
      <color theme="1"/>
      <name val="Calibri"/>
      <scheme val="minor"/>
    </font>
    <font>
      <sz val="9"/>
      <color theme="1"/>
      <name val="Calibri"/>
    </font>
    <font>
      <b/>
      <i/>
      <sz val="9"/>
      <color theme="1"/>
      <name val="Trebuchet MS"/>
    </font>
    <font>
      <sz val="9"/>
      <color theme="1"/>
      <name val="Trebuchet MS"/>
    </font>
  </fonts>
  <fills count="11">
    <fill>
      <patternFill patternType="none"/>
    </fill>
    <fill>
      <patternFill patternType="gray125"/>
    </fill>
    <fill>
      <patternFill patternType="solid">
        <fgColor rgb="FF92D05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5F5F5"/>
        <bgColor indexed="64"/>
      </patternFill>
    </fill>
    <fill>
      <patternFill patternType="solid">
        <fgColor rgb="FFFF0000"/>
        <bgColor indexed="64"/>
      </patternFill>
    </fill>
    <fill>
      <patternFill patternType="solid">
        <fgColor rgb="FFFFF2CC"/>
        <bgColor indexed="64"/>
      </patternFill>
    </fill>
    <fill>
      <patternFill patternType="solid">
        <fgColor rgb="FFFFFFFF"/>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33">
    <xf numFmtId="0" fontId="0" fillId="0" borderId="0" xfId="0"/>
    <xf numFmtId="0" fontId="1" fillId="2" borderId="1" xfId="0" applyFont="1" applyFill="1" applyBorder="1" applyAlignment="1">
      <alignment horizontal="justify" vertical="top"/>
    </xf>
    <xf numFmtId="0" fontId="2" fillId="2" borderId="1" xfId="0" applyFont="1" applyFill="1" applyBorder="1" applyAlignment="1">
      <alignment horizontal="justify" vertical="top"/>
    </xf>
    <xf numFmtId="0" fontId="2" fillId="0" borderId="1" xfId="0" applyFont="1" applyBorder="1" applyAlignment="1">
      <alignment horizontal="justify" vertical="top" wrapText="1"/>
    </xf>
    <xf numFmtId="0" fontId="2" fillId="0" borderId="1" xfId="0" applyFont="1" applyBorder="1" applyAlignment="1">
      <alignment horizontal="justify" vertical="top"/>
    </xf>
    <xf numFmtId="0" fontId="2" fillId="0" borderId="1" xfId="0" applyFont="1" applyBorder="1" applyAlignment="1">
      <alignment horizontal="left" vertical="top" wrapText="1"/>
    </xf>
    <xf numFmtId="15" fontId="2" fillId="0" borderId="1" xfId="0" applyNumberFormat="1" applyFont="1" applyBorder="1" applyAlignment="1">
      <alignment horizontal="justify" vertical="top"/>
    </xf>
    <xf numFmtId="0" fontId="0" fillId="0" borderId="0" xfId="0" applyFont="1"/>
    <xf numFmtId="0" fontId="4" fillId="0" borderId="0" xfId="0" applyFont="1"/>
    <xf numFmtId="0" fontId="4" fillId="0" borderId="1" xfId="0" applyFont="1" applyBorder="1"/>
    <xf numFmtId="0" fontId="3" fillId="4" borderId="1" xfId="0" applyFont="1" applyFill="1" applyBorder="1" applyAlignment="1">
      <alignment horizontal="justify" vertical="top"/>
    </xf>
    <xf numFmtId="0" fontId="2" fillId="4" borderId="1" xfId="0" applyFont="1" applyFill="1" applyBorder="1" applyAlignment="1">
      <alignment horizontal="justify" vertical="top" wrapText="1"/>
    </xf>
    <xf numFmtId="0" fontId="2" fillId="4" borderId="1" xfId="0" applyFont="1" applyFill="1" applyBorder="1" applyAlignment="1">
      <alignment horizontal="justify" vertical="top"/>
    </xf>
    <xf numFmtId="0" fontId="4" fillId="5" borderId="1" xfId="0" applyFont="1" applyFill="1" applyBorder="1"/>
    <xf numFmtId="0" fontId="4" fillId="6" borderId="1" xfId="0" applyFont="1" applyFill="1" applyBorder="1"/>
    <xf numFmtId="0" fontId="4" fillId="0" borderId="8" xfId="0" applyFont="1" applyBorder="1"/>
    <xf numFmtId="0" fontId="4" fillId="6" borderId="8" xfId="0" applyFont="1" applyFill="1" applyBorder="1"/>
    <xf numFmtId="0" fontId="5" fillId="3" borderId="2" xfId="0" applyFont="1" applyFill="1" applyBorder="1" applyAlignment="1">
      <alignment horizontal="center" vertical="center" wrapText="1"/>
    </xf>
    <xf numFmtId="0" fontId="6" fillId="0" borderId="5" xfId="0" applyFont="1" applyBorder="1"/>
    <xf numFmtId="0" fontId="6" fillId="0" borderId="7" xfId="0" applyFont="1" applyBorder="1"/>
    <xf numFmtId="16" fontId="9" fillId="0" borderId="1" xfId="0" applyNumberFormat="1" applyFont="1" applyBorder="1" applyAlignment="1">
      <alignment wrapText="1"/>
    </xf>
    <xf numFmtId="14" fontId="2" fillId="0" borderId="1" xfId="0" applyNumberFormat="1" applyFont="1" applyBorder="1" applyAlignment="1">
      <alignment horizontal="justify" vertical="top"/>
    </xf>
    <xf numFmtId="0" fontId="2" fillId="0" borderId="1" xfId="0" applyFont="1" applyBorder="1" applyAlignment="1">
      <alignment horizontal="left" vertical="top"/>
    </xf>
    <xf numFmtId="0" fontId="9" fillId="7" borderId="9" xfId="0" applyFont="1" applyFill="1" applyBorder="1" applyAlignment="1">
      <alignment wrapText="1"/>
    </xf>
    <xf numFmtId="0" fontId="9" fillId="0" borderId="9" xfId="0" quotePrefix="1" applyFont="1" applyBorder="1" applyAlignment="1">
      <alignment wrapText="1"/>
    </xf>
    <xf numFmtId="0" fontId="9" fillId="0" borderId="9" xfId="0" applyFont="1" applyBorder="1"/>
    <xf numFmtId="0" fontId="9" fillId="0" borderId="9" xfId="0" applyFont="1" applyBorder="1" applyAlignment="1">
      <alignment wrapText="1"/>
    </xf>
    <xf numFmtId="0" fontId="1" fillId="8" borderId="1" xfId="0" applyFont="1" applyFill="1" applyBorder="1" applyAlignment="1">
      <alignment horizontal="justify" vertical="top"/>
    </xf>
    <xf numFmtId="0" fontId="9" fillId="8" borderId="9" xfId="0" quotePrefix="1" applyFont="1" applyFill="1" applyBorder="1" applyAlignment="1">
      <alignment wrapText="1"/>
    </xf>
    <xf numFmtId="0" fontId="9" fillId="8" borderId="9" xfId="0" applyFont="1" applyFill="1" applyBorder="1" applyAlignment="1">
      <alignment wrapText="1"/>
    </xf>
    <xf numFmtId="16" fontId="9" fillId="8" borderId="1" xfId="0" applyNumberFormat="1" applyFont="1" applyFill="1" applyBorder="1" applyAlignment="1">
      <alignment wrapText="1"/>
    </xf>
    <xf numFmtId="0" fontId="2" fillId="8" borderId="1" xfId="0" applyFont="1" applyFill="1" applyBorder="1" applyAlignment="1">
      <alignment horizontal="justify" vertical="top"/>
    </xf>
    <xf numFmtId="0" fontId="2" fillId="8" borderId="1" xfId="0" applyFont="1" applyFill="1" applyBorder="1" applyAlignment="1">
      <alignment horizontal="left" vertical="top"/>
    </xf>
    <xf numFmtId="14" fontId="1" fillId="2" borderId="1" xfId="0" applyNumberFormat="1" applyFont="1" applyFill="1" applyBorder="1" applyAlignment="1">
      <alignment horizontal="justify" vertical="top"/>
    </xf>
    <xf numFmtId="16" fontId="2" fillId="0" borderId="1" xfId="0" applyNumberFormat="1" applyFont="1" applyBorder="1" applyAlignment="1">
      <alignment horizontal="justify" vertical="top"/>
    </xf>
    <xf numFmtId="0" fontId="2" fillId="0" borderId="1" xfId="0" quotePrefix="1" applyFont="1" applyBorder="1" applyAlignment="1">
      <alignment horizontal="justify" vertical="top" wrapText="1"/>
    </xf>
    <xf numFmtId="0" fontId="1" fillId="2" borderId="1" xfId="0" applyFont="1" applyFill="1" applyBorder="1" applyAlignment="1">
      <alignment horizontal="justify" vertical="top" wrapText="1"/>
    </xf>
    <xf numFmtId="0" fontId="0" fillId="0" borderId="10" xfId="0" applyBorder="1"/>
    <xf numFmtId="0" fontId="2" fillId="4" borderId="10" xfId="0" applyFont="1" applyFill="1" applyBorder="1" applyAlignment="1">
      <alignment horizontal="justify" vertical="top"/>
    </xf>
    <xf numFmtId="0" fontId="2" fillId="4" borderId="10" xfId="0" applyFont="1" applyFill="1" applyBorder="1" applyAlignment="1">
      <alignment horizontal="justify" vertical="top" wrapText="1"/>
    </xf>
    <xf numFmtId="0" fontId="2" fillId="0" borderId="10" xfId="0" applyFont="1" applyBorder="1" applyAlignment="1">
      <alignment horizontal="justify" vertical="top"/>
    </xf>
    <xf numFmtId="0" fontId="4" fillId="0" borderId="1" xfId="0" applyFont="1" applyFill="1" applyBorder="1"/>
    <xf numFmtId="0" fontId="4" fillId="0" borderId="8" xfId="0" applyFont="1" applyFill="1" applyBorder="1"/>
    <xf numFmtId="0" fontId="3" fillId="4" borderId="1" xfId="0" applyFont="1" applyFill="1" applyBorder="1" applyAlignment="1">
      <alignment horizontal="left" vertical="top"/>
    </xf>
    <xf numFmtId="0" fontId="2" fillId="4" borderId="1" xfId="0" applyFont="1" applyFill="1" applyBorder="1" applyAlignment="1">
      <alignment horizontal="left" vertical="top" wrapText="1"/>
    </xf>
    <xf numFmtId="0" fontId="2" fillId="4" borderId="1" xfId="0" applyFont="1" applyFill="1" applyBorder="1" applyAlignment="1">
      <alignment horizontal="left" vertical="top"/>
    </xf>
    <xf numFmtId="49" fontId="0" fillId="0" borderId="0" xfId="0" applyNumberFormat="1"/>
    <xf numFmtId="0" fontId="0" fillId="0" borderId="0" xfId="0" applyAlignment="1">
      <alignment wrapText="1"/>
    </xf>
    <xf numFmtId="14" fontId="0" fillId="0" borderId="0" xfId="0" applyNumberFormat="1"/>
    <xf numFmtId="0" fontId="6" fillId="0" borderId="0" xfId="0" applyFont="1" applyBorder="1" applyAlignment="1">
      <alignment horizontal="left" vertical="top"/>
    </xf>
    <xf numFmtId="0" fontId="11" fillId="0" borderId="0" xfId="0" applyFont="1" applyAlignment="1">
      <alignment horizontal="left" vertical="top"/>
    </xf>
    <xf numFmtId="0" fontId="5" fillId="3" borderId="1"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 xfId="0" applyFont="1" applyFill="1" applyBorder="1" applyAlignment="1">
      <alignment horizontal="right" vertical="center" wrapText="1"/>
    </xf>
    <xf numFmtId="0" fontId="4" fillId="4" borderId="1" xfId="0" applyFont="1" applyFill="1" applyBorder="1"/>
    <xf numFmtId="0" fontId="4" fillId="4" borderId="8" xfId="0" applyFont="1" applyFill="1" applyBorder="1"/>
    <xf numFmtId="0" fontId="2" fillId="0" borderId="10" xfId="0" applyFont="1" applyBorder="1" applyAlignment="1">
      <alignment horizontal="justify" vertical="top" wrapText="1"/>
    </xf>
    <xf numFmtId="0" fontId="2" fillId="0" borderId="10" xfId="0" applyFont="1" applyBorder="1" applyAlignment="1">
      <alignment horizontal="left" vertical="top"/>
    </xf>
    <xf numFmtId="0" fontId="2" fillId="8" borderId="10" xfId="0" applyFont="1" applyFill="1" applyBorder="1" applyAlignment="1">
      <alignment horizontal="justify" vertical="top"/>
    </xf>
    <xf numFmtId="14" fontId="2" fillId="0" borderId="10" xfId="0" applyNumberFormat="1" applyFont="1" applyBorder="1" applyAlignment="1">
      <alignment horizontal="justify" vertical="top"/>
    </xf>
    <xf numFmtId="0" fontId="2" fillId="0" borderId="1" xfId="0" quotePrefix="1" applyFont="1" applyBorder="1" applyAlignment="1">
      <alignment horizontal="left" vertical="top" wrapText="1"/>
    </xf>
    <xf numFmtId="0" fontId="2" fillId="0" borderId="10" xfId="0" applyFont="1" applyBorder="1" applyAlignment="1">
      <alignment horizontal="left" vertical="top" wrapText="1"/>
    </xf>
    <xf numFmtId="0" fontId="1" fillId="2" borderId="1" xfId="0" applyFont="1" applyFill="1" applyBorder="1" applyAlignment="1">
      <alignment horizontal="center" vertical="top" wrapText="1"/>
    </xf>
    <xf numFmtId="0" fontId="1" fillId="2" borderId="1" xfId="0" applyFont="1" applyFill="1" applyBorder="1" applyAlignment="1">
      <alignment horizontal="left" vertical="top"/>
    </xf>
    <xf numFmtId="0" fontId="0" fillId="0" borderId="0" xfId="0" applyAlignment="1">
      <alignment horizontal="left"/>
    </xf>
    <xf numFmtId="0" fontId="12" fillId="0" borderId="9" xfId="0" applyFont="1" applyBorder="1"/>
    <xf numFmtId="0" fontId="12" fillId="8" borderId="1" xfId="0" applyFont="1" applyFill="1" applyBorder="1"/>
    <xf numFmtId="0" fontId="0" fillId="0" borderId="10" xfId="0" applyBorder="1" applyAlignment="1">
      <alignment horizontal="left"/>
    </xf>
    <xf numFmtId="0" fontId="1" fillId="2" borderId="10" xfId="0" applyFont="1" applyFill="1" applyBorder="1" applyAlignment="1">
      <alignment horizontal="justify" vertical="top"/>
    </xf>
    <xf numFmtId="0" fontId="3" fillId="4" borderId="10" xfId="0" applyFont="1" applyFill="1" applyBorder="1" applyAlignment="1">
      <alignment horizontal="justify" vertical="top"/>
    </xf>
    <xf numFmtId="0" fontId="1" fillId="8" borderId="10" xfId="0" applyFont="1" applyFill="1" applyBorder="1" applyAlignment="1">
      <alignment horizontal="justify" vertical="top"/>
    </xf>
    <xf numFmtId="0" fontId="2" fillId="2" borderId="10" xfId="0" applyFont="1" applyFill="1" applyBorder="1" applyAlignment="1">
      <alignment horizontal="justify" vertical="top"/>
    </xf>
    <xf numFmtId="0" fontId="0" fillId="0" borderId="10" xfId="0" applyBorder="1" applyAlignment="1">
      <alignment wrapText="1"/>
    </xf>
    <xf numFmtId="0" fontId="2" fillId="9" borderId="10" xfId="0" applyFont="1" applyFill="1" applyBorder="1" applyAlignment="1">
      <alignment horizontal="justify" vertical="top" wrapText="1"/>
    </xf>
    <xf numFmtId="0" fontId="0" fillId="9" borderId="10" xfId="0" applyFill="1" applyBorder="1"/>
    <xf numFmtId="0" fontId="13" fillId="0" borderId="10" xfId="0" applyFont="1" applyBorder="1" applyAlignment="1">
      <alignment horizontal="justify" vertical="top" wrapText="1"/>
    </xf>
    <xf numFmtId="0" fontId="13" fillId="4" borderId="10" xfId="0" applyFont="1" applyFill="1" applyBorder="1" applyAlignment="1">
      <alignment horizontal="justify" vertical="top" wrapText="1"/>
    </xf>
    <xf numFmtId="0" fontId="13" fillId="0" borderId="10" xfId="0" applyFont="1" applyBorder="1" applyAlignment="1">
      <alignment horizontal="justify" vertical="top"/>
    </xf>
    <xf numFmtId="14" fontId="13" fillId="0" borderId="10" xfId="0" applyNumberFormat="1" applyFont="1" applyBorder="1" applyAlignment="1">
      <alignment horizontal="justify" vertical="top"/>
    </xf>
    <xf numFmtId="0" fontId="13" fillId="0" borderId="10" xfId="0" quotePrefix="1" applyFont="1" applyBorder="1" applyAlignment="1">
      <alignment horizontal="justify" vertical="top" wrapText="1"/>
    </xf>
    <xf numFmtId="0" fontId="13" fillId="9" borderId="10" xfId="0" applyFont="1" applyFill="1" applyBorder="1" applyAlignment="1">
      <alignment horizontal="justify" vertical="top" wrapText="1"/>
    </xf>
    <xf numFmtId="0" fontId="13" fillId="4" borderId="10" xfId="0" applyFont="1" applyFill="1" applyBorder="1" applyAlignment="1">
      <alignment horizontal="justify" vertical="top"/>
    </xf>
    <xf numFmtId="0" fontId="13" fillId="0" borderId="10" xfId="0" applyFont="1" applyBorder="1" applyAlignment="1">
      <alignment wrapText="1"/>
    </xf>
    <xf numFmtId="0" fontId="13" fillId="0" borderId="10" xfId="0" applyFont="1" applyBorder="1"/>
    <xf numFmtId="14" fontId="13" fillId="0" borderId="10" xfId="0" applyNumberFormat="1" applyFont="1" applyBorder="1"/>
    <xf numFmtId="0" fontId="13" fillId="9" borderId="10" xfId="0" applyFont="1" applyFill="1" applyBorder="1"/>
    <xf numFmtId="0" fontId="14" fillId="9" borderId="10" xfId="0" applyFont="1" applyFill="1" applyBorder="1" applyAlignment="1">
      <alignment horizontal="justify" vertical="top" wrapText="1"/>
    </xf>
    <xf numFmtId="0" fontId="14" fillId="0" borderId="10" xfId="0" applyFont="1" applyBorder="1"/>
    <xf numFmtId="0" fontId="2" fillId="0" borderId="10" xfId="0" applyFont="1" applyBorder="1" applyAlignment="1">
      <alignment horizontal="left"/>
    </xf>
    <xf numFmtId="0" fontId="2" fillId="0" borderId="10" xfId="0" applyFont="1" applyBorder="1"/>
    <xf numFmtId="17" fontId="2" fillId="0" borderId="10" xfId="0" applyNumberFormat="1" applyFont="1" applyBorder="1" applyAlignment="1">
      <alignment horizontal="justify" vertical="top"/>
    </xf>
    <xf numFmtId="0" fontId="2" fillId="9" borderId="10" xfId="0" applyFont="1" applyFill="1" applyBorder="1" applyAlignment="1">
      <alignment horizontal="justify" vertical="top"/>
    </xf>
    <xf numFmtId="0" fontId="2" fillId="0" borderId="10" xfId="0" applyFont="1" applyBorder="1" applyAlignment="1">
      <alignment wrapText="1"/>
    </xf>
    <xf numFmtId="0" fontId="2" fillId="10" borderId="10" xfId="0" applyFont="1" applyFill="1" applyBorder="1" applyAlignment="1">
      <alignment horizontal="justify" vertical="top" wrapText="1"/>
    </xf>
    <xf numFmtId="0" fontId="13" fillId="0" borderId="10" xfId="0" applyFont="1" applyBorder="1" applyAlignment="1">
      <alignment horizontal="left"/>
    </xf>
    <xf numFmtId="0" fontId="2" fillId="0" borderId="0" xfId="0" applyFont="1"/>
    <xf numFmtId="14" fontId="2" fillId="0" borderId="0" xfId="0" applyNumberFormat="1" applyFont="1"/>
    <xf numFmtId="0" fontId="2" fillId="0" borderId="1" xfId="0" applyFont="1" applyBorder="1"/>
    <xf numFmtId="0" fontId="2" fillId="0" borderId="1" xfId="0" applyFont="1" applyBorder="1" applyAlignment="1"/>
    <xf numFmtId="14" fontId="2" fillId="0" borderId="1" xfId="0" applyNumberFormat="1" applyFont="1" applyBorder="1"/>
    <xf numFmtId="0" fontId="2" fillId="0" borderId="10" xfId="0" applyFont="1" applyBorder="1" applyAlignment="1"/>
    <xf numFmtId="16" fontId="2" fillId="0" borderId="10" xfId="0" applyNumberFormat="1" applyFont="1" applyBorder="1"/>
    <xf numFmtId="14" fontId="2" fillId="0" borderId="10" xfId="0" applyNumberFormat="1" applyFont="1" applyBorder="1"/>
    <xf numFmtId="0" fontId="2" fillId="0" borderId="0" xfId="0" applyFont="1" applyAlignment="1"/>
    <xf numFmtId="0" fontId="2" fillId="4" borderId="10" xfId="0" applyFont="1" applyFill="1" applyBorder="1"/>
    <xf numFmtId="0" fontId="2" fillId="4" borderId="0" xfId="0" applyFont="1" applyFill="1"/>
    <xf numFmtId="0" fontId="2" fillId="0" borderId="0" xfId="0" applyFont="1" applyBorder="1"/>
    <xf numFmtId="16" fontId="2" fillId="0" borderId="0" xfId="0" applyNumberFormat="1" applyFont="1" applyBorder="1"/>
    <xf numFmtId="0" fontId="7" fillId="3" borderId="1"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4" fillId="5" borderId="8" xfId="0" applyFont="1" applyFill="1" applyBorder="1"/>
    <xf numFmtId="0" fontId="4" fillId="5" borderId="6" xfId="0" applyFont="1" applyFill="1" applyBorder="1"/>
    <xf numFmtId="0" fontId="4" fillId="5" borderId="11" xfId="0" applyFont="1" applyFill="1" applyBorder="1"/>
    <xf numFmtId="0" fontId="16" fillId="0" borderId="0" xfId="0" applyFont="1"/>
    <xf numFmtId="0" fontId="15" fillId="3" borderId="20" xfId="0" applyFont="1" applyFill="1" applyBorder="1" applyAlignment="1">
      <alignment horizontal="center" vertical="center" wrapText="1"/>
    </xf>
    <xf numFmtId="0" fontId="15" fillId="3" borderId="21" xfId="0" applyFont="1" applyFill="1" applyBorder="1" applyAlignment="1">
      <alignment horizontal="right" vertical="center" wrapText="1"/>
    </xf>
    <xf numFmtId="49" fontId="16" fillId="0" borderId="1" xfId="0" applyNumberFormat="1" applyFont="1" applyBorder="1"/>
    <xf numFmtId="0" fontId="8" fillId="3" borderId="3"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2" fillId="4" borderId="0" xfId="0" applyFont="1" applyFill="1" applyBorder="1" applyAlignment="1">
      <alignment horizontal="justify" vertical="top"/>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6" fillId="0" borderId="12" xfId="0" applyFont="1" applyBorder="1" applyAlignment="1">
      <alignment horizontal="left" vertical="top" wrapText="1"/>
    </xf>
    <xf numFmtId="0" fontId="6" fillId="0" borderId="13" xfId="0" applyFont="1" applyBorder="1" applyAlignment="1">
      <alignment horizontal="left" vertical="top" wrapText="1"/>
    </xf>
    <xf numFmtId="0" fontId="6" fillId="0" borderId="14" xfId="0" applyFont="1" applyBorder="1" applyAlignment="1">
      <alignment horizontal="left" vertical="top" wrapText="1"/>
    </xf>
    <xf numFmtId="0" fontId="6" fillId="0" borderId="15" xfId="0" applyFont="1" applyBorder="1" applyAlignment="1">
      <alignment horizontal="left" vertical="top" wrapText="1"/>
    </xf>
    <xf numFmtId="0" fontId="6" fillId="0" borderId="0" xfId="0" applyFont="1" applyBorder="1" applyAlignment="1">
      <alignment horizontal="left" vertical="top" wrapText="1"/>
    </xf>
    <xf numFmtId="0" fontId="6" fillId="0" borderId="16" xfId="0" applyFont="1" applyBorder="1" applyAlignment="1">
      <alignment horizontal="left" vertical="top" wrapText="1"/>
    </xf>
    <xf numFmtId="0" fontId="6" fillId="0" borderId="17" xfId="0" applyFont="1" applyBorder="1" applyAlignment="1">
      <alignment horizontal="left" vertical="top" wrapText="1"/>
    </xf>
    <xf numFmtId="0" fontId="6" fillId="0" borderId="18" xfId="0" applyFont="1" applyBorder="1" applyAlignment="1">
      <alignment horizontal="left" vertical="top" wrapText="1"/>
    </xf>
    <xf numFmtId="0" fontId="6" fillId="0" borderId="19" xfId="0" applyFont="1" applyBorder="1" applyAlignment="1">
      <alignment horizontal="left" vertical="top" wrapText="1"/>
    </xf>
    <xf numFmtId="0" fontId="5" fillId="3" borderId="3" xfId="0" applyFont="1" applyFill="1" applyBorder="1" applyAlignment="1">
      <alignment horizontal="center" vertical="center" wrapText="1"/>
    </xf>
  </cellXfs>
  <cellStyles count="1">
    <cellStyle name="Normal" xfId="0" builtinId="0"/>
  </cellStyles>
  <dxfs count="7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3523E5"/>
      <color rgb="FFFF3300"/>
      <color rgb="FF0000FF"/>
      <color rgb="FF7669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300" b="1"/>
              <a:t>Defects Closure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_{r22}</c:f>
              <c:strCache>
                <c:ptCount val="1"/>
                <c:pt idx="0">
                  <c:v>Common</c:v>
                </c:pt>
              </c:strCache>
              <c:extLst xmlns:c15="http://schemas.microsoft.com/office/drawing/2012/chart"/>
            </c:strRef>
          </c:tx>
          <c:spPr>
            <a:ln w="28575" cap="rnd">
              <a:solidFill>
                <a:schemeClr val="accent1"/>
              </a:solidFill>
              <a:round/>
            </a:ln>
            <a:effectLst/>
          </c:spPr>
          <c:marker>
            <c:symbol val="none"/>
          </c:marker>
          <c:cat>
            <c:numRef>
              <c:f>_{r2}</c:f>
              <c:numCache>
                <c:formatCode>mmm/dd</c:formatCode>
                <c:ptCount val="10"/>
                <c:pt idx="0">
                  <c:v>43896</c:v>
                </c:pt>
                <c:pt idx="1">
                  <c:v>43903</c:v>
                </c:pt>
                <c:pt idx="2">
                  <c:v>43910</c:v>
                </c:pt>
                <c:pt idx="3">
                  <c:v>43917</c:v>
                </c:pt>
                <c:pt idx="4">
                  <c:v>43924</c:v>
                </c:pt>
                <c:pt idx="5">
                  <c:v>43931</c:v>
                </c:pt>
                <c:pt idx="6">
                  <c:v>43938</c:v>
                </c:pt>
                <c:pt idx="7">
                  <c:v>43945</c:v>
                </c:pt>
                <c:pt idx="8">
                  <c:v>43952</c:v>
                </c:pt>
                <c:pt idx="9">
                  <c:v>43959</c:v>
                </c:pt>
              </c:numCache>
              <c:extLst xmlns:c15="http://schemas.microsoft.com/office/drawing/2012/chart"/>
            </c:numRef>
          </c:cat>
          <c:val>
            <c:numRef>
              <c:f>_{r23}</c:f>
              <c:numCache>
                <c:formatCode>General</c:formatCode>
                <c:ptCount val="10"/>
                <c:pt idx="0">
                  <c:v>2</c:v>
                </c:pt>
                <c:pt idx="1">
                  <c:v>3</c:v>
                </c:pt>
                <c:pt idx="2">
                  <c:v>6</c:v>
                </c:pt>
                <c:pt idx="3">
                  <c:v>0</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0-498E-4144-9510-AA004897CF74}"/>
            </c:ext>
          </c:extLst>
        </c:ser>
        <c:ser>
          <c:idx val="5"/>
          <c:order val="5"/>
          <c:tx>
            <c:strRef>
              <c:f>_{r1}</c:f>
              <c:strCache>
                <c:ptCount val="1"/>
                <c:pt idx="0">
                  <c:v>Umbrella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_{r2}</c:f>
              <c:numCache>
                <c:formatCode>mmm/dd</c:formatCode>
                <c:ptCount val="10"/>
                <c:pt idx="0">
                  <c:v>43896</c:v>
                </c:pt>
                <c:pt idx="1">
                  <c:v>43903</c:v>
                </c:pt>
                <c:pt idx="2">
                  <c:v>43910</c:v>
                </c:pt>
                <c:pt idx="3">
                  <c:v>43917</c:v>
                </c:pt>
                <c:pt idx="4">
                  <c:v>43924</c:v>
                </c:pt>
                <c:pt idx="5">
                  <c:v>43931</c:v>
                </c:pt>
                <c:pt idx="6">
                  <c:v>43938</c:v>
                </c:pt>
                <c:pt idx="7">
                  <c:v>43945</c:v>
                </c:pt>
                <c:pt idx="8">
                  <c:v>43952</c:v>
                </c:pt>
                <c:pt idx="9">
                  <c:v>43959</c:v>
                </c:pt>
              </c:numCache>
            </c:numRef>
          </c:cat>
          <c:val>
            <c:numRef>
              <c:f>_{r3}</c:f>
            </c:numRef>
          </c:val>
          <c:smooth val="0"/>
          <c:extLst>
            <c:ext xmlns:c16="http://schemas.microsoft.com/office/drawing/2014/chart" uri="{C3380CC4-5D6E-409C-BE32-E72D297353CC}">
              <c16:uniqueId val="{00000005-498E-4144-9510-AA004897CF74}"/>
            </c:ext>
          </c:extLst>
        </c:ser>
        <c:ser>
          <c:idx val="6"/>
          <c:order val="6"/>
          <c:tx>
            <c:strRef>
              <c:f>_{r4}</c:f>
              <c:strCache>
                <c:ptCount val="1"/>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_{r2}</c:f>
              <c:numCache>
                <c:formatCode>mmm/dd</c:formatCode>
                <c:ptCount val="10"/>
                <c:pt idx="0">
                  <c:v>43896</c:v>
                </c:pt>
                <c:pt idx="1">
                  <c:v>43903</c:v>
                </c:pt>
                <c:pt idx="2">
                  <c:v>43910</c:v>
                </c:pt>
                <c:pt idx="3">
                  <c:v>43917</c:v>
                </c:pt>
                <c:pt idx="4">
                  <c:v>43924</c:v>
                </c:pt>
                <c:pt idx="5">
                  <c:v>43931</c:v>
                </c:pt>
                <c:pt idx="6">
                  <c:v>43938</c:v>
                </c:pt>
                <c:pt idx="7">
                  <c:v>43945</c:v>
                </c:pt>
                <c:pt idx="8">
                  <c:v>43952</c:v>
                </c:pt>
                <c:pt idx="9">
                  <c:v>43959</c:v>
                </c:pt>
              </c:numCache>
            </c:numRef>
          </c:cat>
          <c:val>
            <c:numRef>
              <c:f>_{r5}</c:f>
            </c:numRef>
          </c:val>
          <c:smooth val="0"/>
          <c:extLst>
            <c:ext xmlns:c16="http://schemas.microsoft.com/office/drawing/2014/chart" uri="{C3380CC4-5D6E-409C-BE32-E72D297353CC}">
              <c16:uniqueId val="{00000006-498E-4144-9510-AA004897CF74}"/>
            </c:ext>
          </c:extLst>
        </c:ser>
        <c:ser>
          <c:idx val="8"/>
          <c:order val="8"/>
          <c:tx>
            <c:strRef>
              <c:f>_{r6}</c:f>
              <c:strCache>
                <c:ptCount val="1"/>
                <c:pt idx="0">
                  <c:v>Rating</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f>_{r2}</c:f>
              <c:numCache>
                <c:formatCode>mmm/dd</c:formatCode>
                <c:ptCount val="10"/>
                <c:pt idx="0">
                  <c:v>43896</c:v>
                </c:pt>
                <c:pt idx="1">
                  <c:v>43903</c:v>
                </c:pt>
                <c:pt idx="2">
                  <c:v>43910</c:v>
                </c:pt>
                <c:pt idx="3">
                  <c:v>43917</c:v>
                </c:pt>
                <c:pt idx="4">
                  <c:v>43924</c:v>
                </c:pt>
                <c:pt idx="5">
                  <c:v>43931</c:v>
                </c:pt>
                <c:pt idx="6">
                  <c:v>43938</c:v>
                </c:pt>
                <c:pt idx="7">
                  <c:v>43945</c:v>
                </c:pt>
                <c:pt idx="8">
                  <c:v>43952</c:v>
                </c:pt>
                <c:pt idx="9">
                  <c:v>43959</c:v>
                </c:pt>
              </c:numCache>
            </c:numRef>
          </c:cat>
          <c:val>
            <c:numRef>
              <c:f>_{r7}</c:f>
            </c:numRef>
          </c:val>
          <c:smooth val="0"/>
          <c:extLst>
            <c:ext xmlns:c16="http://schemas.microsoft.com/office/drawing/2014/chart" uri="{C3380CC4-5D6E-409C-BE32-E72D297353CC}">
              <c16:uniqueId val="{00000008-498E-4144-9510-AA004897CF74}"/>
            </c:ext>
          </c:extLst>
        </c:ser>
        <c:ser>
          <c:idx val="9"/>
          <c:order val="9"/>
          <c:tx>
            <c:strRef>
              <c:f>_{r8}</c:f>
              <c:strCache>
                <c:ptCount val="1"/>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f>_{r2}</c:f>
              <c:numCache>
                <c:formatCode>mmm/dd</c:formatCode>
                <c:ptCount val="10"/>
                <c:pt idx="0">
                  <c:v>43896</c:v>
                </c:pt>
                <c:pt idx="1">
                  <c:v>43903</c:v>
                </c:pt>
                <c:pt idx="2">
                  <c:v>43910</c:v>
                </c:pt>
                <c:pt idx="3">
                  <c:v>43917</c:v>
                </c:pt>
                <c:pt idx="4">
                  <c:v>43924</c:v>
                </c:pt>
                <c:pt idx="5">
                  <c:v>43931</c:v>
                </c:pt>
                <c:pt idx="6">
                  <c:v>43938</c:v>
                </c:pt>
                <c:pt idx="7">
                  <c:v>43945</c:v>
                </c:pt>
                <c:pt idx="8">
                  <c:v>43952</c:v>
                </c:pt>
                <c:pt idx="9">
                  <c:v>43959</c:v>
                </c:pt>
              </c:numCache>
            </c:numRef>
          </c:cat>
          <c:val>
            <c:numRef>
              <c:f>_{r9}</c:f>
            </c:numRef>
          </c:val>
          <c:smooth val="0"/>
          <c:extLst>
            <c:ext xmlns:c16="http://schemas.microsoft.com/office/drawing/2014/chart" uri="{C3380CC4-5D6E-409C-BE32-E72D297353CC}">
              <c16:uniqueId val="{00000009-498E-4144-9510-AA004897CF74}"/>
            </c:ext>
          </c:extLst>
        </c:ser>
        <c:ser>
          <c:idx val="11"/>
          <c:order val="11"/>
          <c:tx>
            <c:strRef>
              <c:f>_{r10}</c:f>
              <c:strCache>
                <c:ptCount val="1"/>
                <c:pt idx="0">
                  <c:v>Conversion</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numRef>
              <c:f>_{r2}</c:f>
              <c:numCache>
                <c:formatCode>mmm/dd</c:formatCode>
                <c:ptCount val="10"/>
                <c:pt idx="0">
                  <c:v>43896</c:v>
                </c:pt>
                <c:pt idx="1">
                  <c:v>43903</c:v>
                </c:pt>
                <c:pt idx="2">
                  <c:v>43910</c:v>
                </c:pt>
                <c:pt idx="3">
                  <c:v>43917</c:v>
                </c:pt>
                <c:pt idx="4">
                  <c:v>43924</c:v>
                </c:pt>
                <c:pt idx="5">
                  <c:v>43931</c:v>
                </c:pt>
                <c:pt idx="6">
                  <c:v>43938</c:v>
                </c:pt>
                <c:pt idx="7">
                  <c:v>43945</c:v>
                </c:pt>
                <c:pt idx="8">
                  <c:v>43952</c:v>
                </c:pt>
                <c:pt idx="9">
                  <c:v>43959</c:v>
                </c:pt>
              </c:numCache>
            </c:numRef>
          </c:cat>
          <c:val>
            <c:numRef>
              <c:f>_{r11}</c:f>
            </c:numRef>
          </c:val>
          <c:smooth val="0"/>
          <c:extLst>
            <c:ext xmlns:c16="http://schemas.microsoft.com/office/drawing/2014/chart" uri="{C3380CC4-5D6E-409C-BE32-E72D297353CC}">
              <c16:uniqueId val="{0000000B-498E-4144-9510-AA004897CF74}"/>
            </c:ext>
          </c:extLst>
        </c:ser>
        <c:ser>
          <c:idx val="12"/>
          <c:order val="12"/>
          <c:tx>
            <c:strRef>
              <c:f>_{r12}</c:f>
              <c:strCache>
                <c:ptCount val="1"/>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numRef>
              <c:f>_{r2}</c:f>
              <c:numCache>
                <c:formatCode>mmm/dd</c:formatCode>
                <c:ptCount val="10"/>
                <c:pt idx="0">
                  <c:v>43896</c:v>
                </c:pt>
                <c:pt idx="1">
                  <c:v>43903</c:v>
                </c:pt>
                <c:pt idx="2">
                  <c:v>43910</c:v>
                </c:pt>
                <c:pt idx="3">
                  <c:v>43917</c:v>
                </c:pt>
                <c:pt idx="4">
                  <c:v>43924</c:v>
                </c:pt>
                <c:pt idx="5">
                  <c:v>43931</c:v>
                </c:pt>
                <c:pt idx="6">
                  <c:v>43938</c:v>
                </c:pt>
                <c:pt idx="7">
                  <c:v>43945</c:v>
                </c:pt>
                <c:pt idx="8">
                  <c:v>43952</c:v>
                </c:pt>
                <c:pt idx="9">
                  <c:v>43959</c:v>
                </c:pt>
              </c:numCache>
            </c:numRef>
          </c:cat>
          <c:val>
            <c:numRef>
              <c:f>_{r13}</c:f>
            </c:numRef>
          </c:val>
          <c:smooth val="0"/>
          <c:extLst>
            <c:ext xmlns:c16="http://schemas.microsoft.com/office/drawing/2014/chart" uri="{C3380CC4-5D6E-409C-BE32-E72D297353CC}">
              <c16:uniqueId val="{0000000C-498E-4144-9510-AA004897CF74}"/>
            </c:ext>
          </c:extLst>
        </c:ser>
        <c:ser>
          <c:idx val="13"/>
          <c:order val="13"/>
          <c:tx>
            <c:strRef>
              <c:f>_{r14}</c:f>
              <c:strCache>
                <c:ptCount val="1"/>
                <c:pt idx="0">
                  <c:v>Defects Delivered</c:v>
                </c:pt>
              </c:strCache>
            </c:strRef>
          </c:tx>
          <c:spPr>
            <a:ln w="28575" cap="rnd">
              <a:solidFill>
                <a:srgbClr val="92D050"/>
              </a:solidFill>
              <a:round/>
            </a:ln>
            <a:effectLst/>
          </c:spPr>
          <c:marker>
            <c:symbol val="none"/>
          </c:marker>
          <c:dLbls>
            <c:dLbl>
              <c:idx val="2"/>
              <c:layout>
                <c:manualLayout>
                  <c:x val="-1.1111111111111112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98E-4144-9510-AA004897CF74}"/>
                </c:ext>
              </c:extLst>
            </c:dLbl>
            <c:spPr>
              <a:noFill/>
              <a:ln>
                <a:noFill/>
              </a:ln>
              <a:effectLst/>
            </c:spPr>
            <c:txPr>
              <a:bodyPr rot="0" spcFirstLastPara="1" vertOverflow="ellipsis" vert="horz" wrap="square" lIns="38100" tIns="19050" rIns="38100" bIns="19050" anchor="ctr" anchorCtr="1">
                <a:spAutoFit/>
              </a:bodyPr>
              <a:lstStyle/>
              <a:p>
                <a:pPr>
                  <a:defRPr sz="700" b="0" i="1"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_{r2}</c:f>
              <c:numCache>
                <c:formatCode>mmm/dd</c:formatCode>
                <c:ptCount val="10"/>
                <c:pt idx="0">
                  <c:v>43896</c:v>
                </c:pt>
                <c:pt idx="1">
                  <c:v>43903</c:v>
                </c:pt>
                <c:pt idx="2">
                  <c:v>43910</c:v>
                </c:pt>
                <c:pt idx="3">
                  <c:v>43917</c:v>
                </c:pt>
                <c:pt idx="4">
                  <c:v>43924</c:v>
                </c:pt>
                <c:pt idx="5">
                  <c:v>43931</c:v>
                </c:pt>
                <c:pt idx="6">
                  <c:v>43938</c:v>
                </c:pt>
                <c:pt idx="7">
                  <c:v>43945</c:v>
                </c:pt>
                <c:pt idx="8">
                  <c:v>43952</c:v>
                </c:pt>
                <c:pt idx="9">
                  <c:v>43959</c:v>
                </c:pt>
              </c:numCache>
            </c:numRef>
          </c:cat>
          <c:val>
            <c:numRef>
              <c:f>_{r15}</c:f>
              <c:numCache>
                <c:formatCode>General</c:formatCode>
                <c:ptCount val="10"/>
                <c:pt idx="0">
                  <c:v>23</c:v>
                </c:pt>
                <c:pt idx="1">
                  <c:v>45</c:v>
                </c:pt>
                <c:pt idx="2">
                  <c:v>45</c:v>
                </c:pt>
              </c:numCache>
            </c:numRef>
          </c:val>
          <c:smooth val="0"/>
          <c:extLst>
            <c:ext xmlns:c16="http://schemas.microsoft.com/office/drawing/2014/chart" uri="{C3380CC4-5D6E-409C-BE32-E72D297353CC}">
              <c16:uniqueId val="{0000000D-498E-4144-9510-AA004897CF74}"/>
            </c:ext>
          </c:extLst>
        </c:ser>
        <c:ser>
          <c:idx val="14"/>
          <c:order val="14"/>
          <c:tx>
            <c:strRef>
              <c:f>_{r16}</c:f>
              <c:strCache>
                <c:ptCount val="1"/>
                <c:pt idx="0">
                  <c:v>Plugin</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numRef>
              <c:f>_{r2}</c:f>
              <c:numCache>
                <c:formatCode>mmm/dd</c:formatCode>
                <c:ptCount val="10"/>
                <c:pt idx="0">
                  <c:v>43896</c:v>
                </c:pt>
                <c:pt idx="1">
                  <c:v>43903</c:v>
                </c:pt>
                <c:pt idx="2">
                  <c:v>43910</c:v>
                </c:pt>
                <c:pt idx="3">
                  <c:v>43917</c:v>
                </c:pt>
                <c:pt idx="4">
                  <c:v>43924</c:v>
                </c:pt>
                <c:pt idx="5">
                  <c:v>43931</c:v>
                </c:pt>
                <c:pt idx="6">
                  <c:v>43938</c:v>
                </c:pt>
                <c:pt idx="7">
                  <c:v>43945</c:v>
                </c:pt>
                <c:pt idx="8">
                  <c:v>43952</c:v>
                </c:pt>
                <c:pt idx="9">
                  <c:v>43959</c:v>
                </c:pt>
              </c:numCache>
            </c:numRef>
          </c:cat>
          <c:val>
            <c:numRef>
              <c:f>_{r17}</c:f>
            </c:numRef>
          </c:val>
          <c:smooth val="0"/>
          <c:extLst>
            <c:ext xmlns:c16="http://schemas.microsoft.com/office/drawing/2014/chart" uri="{C3380CC4-5D6E-409C-BE32-E72D297353CC}">
              <c16:uniqueId val="{0000000E-498E-4144-9510-AA004897CF74}"/>
            </c:ext>
          </c:extLst>
        </c:ser>
        <c:ser>
          <c:idx val="15"/>
          <c:order val="15"/>
          <c:tx>
            <c:strRef>
              <c:f>_{r18}</c:f>
              <c:strCache>
                <c:ptCount val="1"/>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numRef>
              <c:f>_{r2}</c:f>
              <c:numCache>
                <c:formatCode>mmm/dd</c:formatCode>
                <c:ptCount val="10"/>
                <c:pt idx="0">
                  <c:v>43896</c:v>
                </c:pt>
                <c:pt idx="1">
                  <c:v>43903</c:v>
                </c:pt>
                <c:pt idx="2">
                  <c:v>43910</c:v>
                </c:pt>
                <c:pt idx="3">
                  <c:v>43917</c:v>
                </c:pt>
                <c:pt idx="4">
                  <c:v>43924</c:v>
                </c:pt>
                <c:pt idx="5">
                  <c:v>43931</c:v>
                </c:pt>
                <c:pt idx="6">
                  <c:v>43938</c:v>
                </c:pt>
                <c:pt idx="7">
                  <c:v>43945</c:v>
                </c:pt>
                <c:pt idx="8">
                  <c:v>43952</c:v>
                </c:pt>
                <c:pt idx="9">
                  <c:v>43959</c:v>
                </c:pt>
              </c:numCache>
            </c:numRef>
          </c:cat>
          <c:val>
            <c:numRef>
              <c:f>_{r19}</c:f>
            </c:numRef>
          </c:val>
          <c:smooth val="0"/>
          <c:extLst>
            <c:ext xmlns:c16="http://schemas.microsoft.com/office/drawing/2014/chart" uri="{C3380CC4-5D6E-409C-BE32-E72D297353CC}">
              <c16:uniqueId val="{0000000F-498E-4144-9510-AA004897CF74}"/>
            </c:ext>
          </c:extLst>
        </c:ser>
        <c:ser>
          <c:idx val="16"/>
          <c:order val="16"/>
          <c:tx>
            <c:strRef>
              <c:f>_{r20}</c:f>
              <c:strCache>
                <c:ptCount val="1"/>
                <c:pt idx="0">
                  <c:v>Expected</c:v>
                </c:pt>
              </c:strCache>
            </c:strRef>
          </c:tx>
          <c:spPr>
            <a:ln w="28575" cap="rnd">
              <a:solidFill>
                <a:srgbClr val="7669ED"/>
              </a:solidFill>
              <a:round/>
            </a:ln>
            <a:effectLst/>
          </c:spPr>
          <c:marker>
            <c:symbol val="none"/>
          </c:marker>
          <c:cat>
            <c:numRef>
              <c:f>_{r2}</c:f>
              <c:numCache>
                <c:formatCode>mmm/dd</c:formatCode>
                <c:ptCount val="10"/>
                <c:pt idx="0">
                  <c:v>43896</c:v>
                </c:pt>
                <c:pt idx="1">
                  <c:v>43903</c:v>
                </c:pt>
                <c:pt idx="2">
                  <c:v>43910</c:v>
                </c:pt>
                <c:pt idx="3">
                  <c:v>43917</c:v>
                </c:pt>
                <c:pt idx="4">
                  <c:v>43924</c:v>
                </c:pt>
                <c:pt idx="5">
                  <c:v>43931</c:v>
                </c:pt>
                <c:pt idx="6">
                  <c:v>43938</c:v>
                </c:pt>
                <c:pt idx="7">
                  <c:v>43945</c:v>
                </c:pt>
                <c:pt idx="8">
                  <c:v>43952</c:v>
                </c:pt>
                <c:pt idx="9">
                  <c:v>43959</c:v>
                </c:pt>
              </c:numCache>
            </c:numRef>
          </c:cat>
          <c:val>
            <c:numRef>
              <c:f>_{r21}</c:f>
              <c:numCache>
                <c:formatCode>General</c:formatCode>
                <c:ptCount val="10"/>
                <c:pt idx="0">
                  <c:v>50</c:v>
                </c:pt>
                <c:pt idx="1">
                  <c:v>50</c:v>
                </c:pt>
                <c:pt idx="2">
                  <c:v>50</c:v>
                </c:pt>
                <c:pt idx="3">
                  <c:v>50</c:v>
                </c:pt>
                <c:pt idx="4">
                  <c:v>50</c:v>
                </c:pt>
                <c:pt idx="5">
                  <c:v>50</c:v>
                </c:pt>
                <c:pt idx="6">
                  <c:v>50</c:v>
                </c:pt>
                <c:pt idx="7">
                  <c:v>50</c:v>
                </c:pt>
                <c:pt idx="8">
                  <c:v>50</c:v>
                </c:pt>
                <c:pt idx="9">
                  <c:v>50</c:v>
                </c:pt>
              </c:numCache>
            </c:numRef>
          </c:val>
          <c:smooth val="0"/>
          <c:extLst>
            <c:ext xmlns:c16="http://schemas.microsoft.com/office/drawing/2014/chart" uri="{C3380CC4-5D6E-409C-BE32-E72D297353CC}">
              <c16:uniqueId val="{00000010-498E-4144-9510-AA004897CF74}"/>
            </c:ext>
          </c:extLst>
        </c:ser>
        <c:dLbls>
          <c:showLegendKey val="0"/>
          <c:showVal val="0"/>
          <c:showCatName val="0"/>
          <c:showSerName val="0"/>
          <c:showPercent val="0"/>
          <c:showBubbleSize val="0"/>
        </c:dLbls>
        <c:smooth val="0"/>
        <c:axId val="463408120"/>
        <c:axId val="463408512"/>
        <c:extLst>
          <c:ext xmlns:c15="http://schemas.microsoft.com/office/drawing/2012/chart" uri="{02D57815-91ED-43cb-92C2-25804820EDAC}">
            <c15:filteredLineSeries>
              <c15:ser>
                <c:idx val="1"/>
                <c:order val="1"/>
                <c:tx>
                  <c:strRef>
                    <c:extLst>
                      <c:ext uri="{02D57815-91ED-43cb-92C2-25804820EDAC}">
                        <c15:formulaRef>
                          <c15:sqref>_{r24}</c15:sqref>
                        </c15:formulaRef>
                      </c:ext>
                    </c:extLst>
                    <c:strCache>
                      <c:ptCount val="1"/>
                      <c:pt idx="0">
                        <c:v>Auto</c:v>
                      </c:pt>
                    </c:strCache>
                  </c:strRef>
                </c:tx>
                <c:spPr>
                  <a:ln w="28575" cap="rnd">
                    <a:solidFill>
                      <a:schemeClr val="accent2"/>
                    </a:solidFill>
                    <a:round/>
                  </a:ln>
                  <a:effectLst/>
                </c:spPr>
                <c:marker>
                  <c:symbol val="none"/>
                </c:marker>
                <c:cat>
                  <c:numRef>
                    <c:extLst>
                      <c:ext uri="{02D57815-91ED-43cb-92C2-25804820EDAC}">
                        <c15:formulaRef>
                          <c15:sqref>_{r2}</c15:sqref>
                        </c15:formulaRef>
                      </c:ext>
                    </c:extLst>
                    <c:numCache>
                      <c:formatCode>mmm/dd</c:formatCode>
                      <c:ptCount val="10"/>
                      <c:pt idx="0">
                        <c:v>43896</c:v>
                      </c:pt>
                      <c:pt idx="1">
                        <c:v>43903</c:v>
                      </c:pt>
                      <c:pt idx="2">
                        <c:v>43910</c:v>
                      </c:pt>
                      <c:pt idx="3">
                        <c:v>43917</c:v>
                      </c:pt>
                      <c:pt idx="4">
                        <c:v>43924</c:v>
                      </c:pt>
                      <c:pt idx="5">
                        <c:v>43931</c:v>
                      </c:pt>
                      <c:pt idx="6">
                        <c:v>43938</c:v>
                      </c:pt>
                      <c:pt idx="7">
                        <c:v>43945</c:v>
                      </c:pt>
                      <c:pt idx="8">
                        <c:v>43952</c:v>
                      </c:pt>
                      <c:pt idx="9">
                        <c:v>43959</c:v>
                      </c:pt>
                    </c:numCache>
                  </c:numRef>
                </c:cat>
                <c:val>
                  <c:numRef>
                    <c:extLst>
                      <c:ext uri="{02D57815-91ED-43cb-92C2-25804820EDAC}">
                        <c15:formulaRef>
                          <c15:sqref>'Daily Dashboard'!$D$24:$D$33</c15:sqref>
                        </c15:formulaRef>
                      </c:ext>
                    </c:extLst>
                    <c:numCache>
                      <c:formatCode>General</c:formatCode>
                      <c:ptCount val="10"/>
                      <c:pt idx="0">
                        <c:v>8</c:v>
                      </c:pt>
                      <c:pt idx="1">
                        <c:v>11</c:v>
                      </c:pt>
                      <c:pt idx="2">
                        <c:v>11</c:v>
                      </c:pt>
                      <c:pt idx="3">
                        <c:v>0</c:v>
                      </c:pt>
                    </c:numCache>
                  </c:numRef>
                </c:val>
                <c:smooth val="0"/>
                <c:extLst>
                  <c:ext xmlns:c16="http://schemas.microsoft.com/office/drawing/2014/chart" uri="{C3380CC4-5D6E-409C-BE32-E72D297353CC}">
                    <c16:uniqueId val="{00000001-498E-4144-9510-AA004897CF74}"/>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'Daily Dashboard'!$E$23</c15:sqref>
                        </c15:formulaRef>
                      </c:ext>
                    </c:extLst>
                    <c:strCache>
                      <c:ptCount val="1"/>
                      <c:pt idx="0">
                        <c:v>Home</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'Daily Dashboard'!$B$24:$B$33</c15:sqref>
                        </c15:formulaRef>
                      </c:ext>
                    </c:extLst>
                    <c:strCache>
                      <c:ptCount val="10"/>
                      <c:pt idx="0">
                        <c:v>Mar-06</c:v>
                      </c:pt>
                      <c:pt idx="1">
                        <c:v>Mar-13</c:v>
                      </c:pt>
                      <c:pt idx="2">
                        <c:v>Mar-20</c:v>
                      </c:pt>
                      <c:pt idx="3">
                        <c:v>Mar-27</c:v>
                      </c:pt>
                      <c:pt idx="4">
                        <c:v>Apr-03</c:v>
                      </c:pt>
                      <c:pt idx="5">
                        <c:v>Apr-10</c:v>
                      </c:pt>
                      <c:pt idx="6">
                        <c:v>Apr-17</c:v>
                      </c:pt>
                      <c:pt idx="7">
                        <c:v>Apr-24</c:v>
                      </c:pt>
                      <c:pt idx="8">
                        <c:v>May-01</c:v>
                      </c:pt>
                      <c:pt idx="9">
                        <c:v>May-08</c:v>
                      </c:pt>
                    </c:strCache>
                  </c:strRef>
                </c:cat>
                <c:val>
                  <c:numRef>
                    <c:extLst xmlns:c15="http://schemas.microsoft.com/office/drawing/2012/chart">
                      <c:ext xmlns:c15="http://schemas.microsoft.com/office/drawing/2012/chart" uri="{02D57815-91ED-43cb-92C2-25804820EDAC}">
                        <c15:formulaRef>
                          <c15:sqref>'Daily Dashboard'!$E$24:$E$33</c15:sqref>
                        </c15:formulaRef>
                      </c:ext>
                    </c:extLst>
                    <c:numCache>
                      <c:formatCode>General</c:formatCode>
                      <c:ptCount val="10"/>
                      <c:pt idx="0">
                        <c:v>6</c:v>
                      </c:pt>
                      <c:pt idx="1">
                        <c:v>16</c:v>
                      </c:pt>
                      <c:pt idx="2">
                        <c:v>11</c:v>
                      </c:pt>
                      <c:pt idx="3">
                        <c:v>0</c:v>
                      </c:pt>
                    </c:numCache>
                  </c:numRef>
                </c:val>
                <c:smooth val="0"/>
                <c:extLst xmlns:c15="http://schemas.microsoft.com/office/drawing/2012/chart">
                  <c:ext xmlns:c16="http://schemas.microsoft.com/office/drawing/2014/chart" uri="{C3380CC4-5D6E-409C-BE32-E72D297353CC}">
                    <c16:uniqueId val="{00000002-498E-4144-9510-AA004897CF74}"/>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'Daily Dashboard'!$F$23</c15:sqref>
                        </c15:formulaRef>
                      </c:ext>
                    </c:extLst>
                    <c:strCache>
                      <c:ptCount val="1"/>
                      <c:pt idx="0">
                        <c:v>Umbrella</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'Daily Dashboard'!$B$24:$B$33</c15:sqref>
                        </c15:formulaRef>
                      </c:ext>
                    </c:extLst>
                    <c:strCache>
                      <c:ptCount val="10"/>
                      <c:pt idx="0">
                        <c:v>Mar-06</c:v>
                      </c:pt>
                      <c:pt idx="1">
                        <c:v>Mar-13</c:v>
                      </c:pt>
                      <c:pt idx="2">
                        <c:v>Mar-20</c:v>
                      </c:pt>
                      <c:pt idx="3">
                        <c:v>Mar-27</c:v>
                      </c:pt>
                      <c:pt idx="4">
                        <c:v>Apr-03</c:v>
                      </c:pt>
                      <c:pt idx="5">
                        <c:v>Apr-10</c:v>
                      </c:pt>
                      <c:pt idx="6">
                        <c:v>Apr-17</c:v>
                      </c:pt>
                      <c:pt idx="7">
                        <c:v>Apr-24</c:v>
                      </c:pt>
                      <c:pt idx="8">
                        <c:v>May-01</c:v>
                      </c:pt>
                      <c:pt idx="9">
                        <c:v>May-08</c:v>
                      </c:pt>
                    </c:strCache>
                  </c:strRef>
                </c:cat>
                <c:val>
                  <c:numRef>
                    <c:extLst xmlns:c15="http://schemas.microsoft.com/office/drawing/2012/chart">
                      <c:ext xmlns:c15="http://schemas.microsoft.com/office/drawing/2012/chart" uri="{02D57815-91ED-43cb-92C2-25804820EDAC}">
                        <c15:formulaRef>
                          <c15:sqref>'Daily Dashboard'!$F$24:$F$33</c15:sqref>
                        </c15:formulaRef>
                      </c:ext>
                    </c:extLst>
                    <c:numCache>
                      <c:formatCode>General</c:formatCode>
                      <c:ptCount val="10"/>
                      <c:pt idx="0">
                        <c:v>0</c:v>
                      </c:pt>
                      <c:pt idx="1">
                        <c:v>0</c:v>
                      </c:pt>
                      <c:pt idx="2">
                        <c:v>2</c:v>
                      </c:pt>
                      <c:pt idx="3">
                        <c:v>0</c:v>
                      </c:pt>
                    </c:numCache>
                  </c:numRef>
                </c:val>
                <c:smooth val="0"/>
                <c:extLst xmlns:c15="http://schemas.microsoft.com/office/drawing/2012/chart">
                  <c:ext xmlns:c16="http://schemas.microsoft.com/office/drawing/2014/chart" uri="{C3380CC4-5D6E-409C-BE32-E72D297353CC}">
                    <c16:uniqueId val="{00000003-498E-4144-9510-AA004897CF7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'Daily Dashboard'!$G$23</c15:sqref>
                        </c15:formulaRef>
                      </c:ext>
                    </c:extLst>
                    <c:strCache>
                      <c:ptCount val="1"/>
                      <c:pt idx="0">
                        <c:v>Rating</c:v>
                      </c:pt>
                    </c:strCache>
                  </c:strRef>
                </c:tx>
                <c:spPr>
                  <a:ln w="28575" cap="rnd">
                    <a:solidFill>
                      <a:schemeClr val="accent5"/>
                    </a:solidFill>
                    <a:round/>
                  </a:ln>
                  <a:effectLst/>
                </c:spPr>
                <c:marker>
                  <c:symbol val="none"/>
                </c:marker>
                <c:cat>
                  <c:strRef>
                    <c:extLst xmlns:c15="http://schemas.microsoft.com/office/drawing/2012/chart">
                      <c:ext xmlns:c15="http://schemas.microsoft.com/office/drawing/2012/chart" uri="{02D57815-91ED-43cb-92C2-25804820EDAC}">
                        <c15:formulaRef>
                          <c15:sqref>'Daily Dashboard'!$B$24:$B$33</c15:sqref>
                        </c15:formulaRef>
                      </c:ext>
                    </c:extLst>
                    <c:strCache>
                      <c:ptCount val="10"/>
                      <c:pt idx="0">
                        <c:v>Mar-06</c:v>
                      </c:pt>
                      <c:pt idx="1">
                        <c:v>Mar-13</c:v>
                      </c:pt>
                      <c:pt idx="2">
                        <c:v>Mar-20</c:v>
                      </c:pt>
                      <c:pt idx="3">
                        <c:v>Mar-27</c:v>
                      </c:pt>
                      <c:pt idx="4">
                        <c:v>Apr-03</c:v>
                      </c:pt>
                      <c:pt idx="5">
                        <c:v>Apr-10</c:v>
                      </c:pt>
                      <c:pt idx="6">
                        <c:v>Apr-17</c:v>
                      </c:pt>
                      <c:pt idx="7">
                        <c:v>Apr-24</c:v>
                      </c:pt>
                      <c:pt idx="8">
                        <c:v>May-01</c:v>
                      </c:pt>
                      <c:pt idx="9">
                        <c:v>May-08</c:v>
                      </c:pt>
                    </c:strCache>
                  </c:strRef>
                </c:cat>
                <c:val>
                  <c:numRef>
                    <c:extLst xmlns:c15="http://schemas.microsoft.com/office/drawing/2012/chart">
                      <c:ext xmlns:c15="http://schemas.microsoft.com/office/drawing/2012/chart" uri="{02D57815-91ED-43cb-92C2-25804820EDAC}">
                        <c15:formulaRef>
                          <c15:sqref>'Daily Dashboard'!$G$24:$G$33</c15:sqref>
                        </c15:formulaRef>
                      </c:ext>
                    </c:extLst>
                    <c:numCache>
                      <c:formatCode>General</c:formatCode>
                      <c:ptCount val="10"/>
                      <c:pt idx="0">
                        <c:v>4</c:v>
                      </c:pt>
                      <c:pt idx="1">
                        <c:v>6</c:v>
                      </c:pt>
                      <c:pt idx="2">
                        <c:v>6</c:v>
                      </c:pt>
                      <c:pt idx="3">
                        <c:v>0</c:v>
                      </c:pt>
                    </c:numCache>
                  </c:numRef>
                </c:val>
                <c:smooth val="0"/>
                <c:extLst xmlns:c15="http://schemas.microsoft.com/office/drawing/2012/chart">
                  <c:ext xmlns:c16="http://schemas.microsoft.com/office/drawing/2014/chart" uri="{C3380CC4-5D6E-409C-BE32-E72D297353CC}">
                    <c16:uniqueId val="{00000004-498E-4144-9510-AA004897CF74}"/>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'Daily Dashboard'!$J$23</c15:sqref>
                        </c15:formulaRef>
                      </c:ext>
                    </c:extLst>
                    <c:strCache>
                      <c:ptCount val="1"/>
                      <c:pt idx="0">
                        <c:v>Conversion</c:v>
                      </c:pt>
                    </c:strCache>
                  </c:strRef>
                </c:tx>
                <c:spPr>
                  <a:ln w="28575" cap="rnd">
                    <a:solidFill>
                      <a:schemeClr val="accent2">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'Daily Dashboard'!$B$24:$B$33</c15:sqref>
                        </c15:formulaRef>
                      </c:ext>
                    </c:extLst>
                    <c:strCache>
                      <c:ptCount val="10"/>
                      <c:pt idx="0">
                        <c:v>Mar-06</c:v>
                      </c:pt>
                      <c:pt idx="1">
                        <c:v>Mar-13</c:v>
                      </c:pt>
                      <c:pt idx="2">
                        <c:v>Mar-20</c:v>
                      </c:pt>
                      <c:pt idx="3">
                        <c:v>Mar-27</c:v>
                      </c:pt>
                      <c:pt idx="4">
                        <c:v>Apr-03</c:v>
                      </c:pt>
                      <c:pt idx="5">
                        <c:v>Apr-10</c:v>
                      </c:pt>
                      <c:pt idx="6">
                        <c:v>Apr-17</c:v>
                      </c:pt>
                      <c:pt idx="7">
                        <c:v>Apr-24</c:v>
                      </c:pt>
                      <c:pt idx="8">
                        <c:v>May-01</c:v>
                      </c:pt>
                      <c:pt idx="9">
                        <c:v>May-08</c:v>
                      </c:pt>
                    </c:strCache>
                  </c:strRef>
                </c:cat>
                <c:val>
                  <c:numRef>
                    <c:extLst xmlns:c15="http://schemas.microsoft.com/office/drawing/2012/chart">
                      <c:ext xmlns:c15="http://schemas.microsoft.com/office/drawing/2012/chart" uri="{02D57815-91ED-43cb-92C2-25804820EDAC}">
                        <c15:formulaRef>
                          <c15:sqref>'Daily Dashboard'!$J$24:$J$33</c15:sqref>
                        </c15:formulaRef>
                      </c:ext>
                    </c:extLst>
                    <c:numCache>
                      <c:formatCode>General</c:formatCode>
                      <c:ptCount val="10"/>
                      <c:pt idx="0">
                        <c:v>1</c:v>
                      </c:pt>
                      <c:pt idx="1">
                        <c:v>4</c:v>
                      </c:pt>
                      <c:pt idx="2">
                        <c:v>8</c:v>
                      </c:pt>
                      <c:pt idx="3">
                        <c:v>0</c:v>
                      </c:pt>
                    </c:numCache>
                  </c:numRef>
                </c:val>
                <c:smooth val="0"/>
                <c:extLst xmlns:c15="http://schemas.microsoft.com/office/drawing/2012/chart">
                  <c:ext xmlns:c16="http://schemas.microsoft.com/office/drawing/2014/chart" uri="{C3380CC4-5D6E-409C-BE32-E72D297353CC}">
                    <c16:uniqueId val="{00000007-498E-4144-9510-AA004897CF74}"/>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'Daily Dashboard'!$M$23</c15:sqref>
                        </c15:formulaRef>
                      </c:ext>
                    </c:extLst>
                    <c:strCache>
                      <c:ptCount val="1"/>
                      <c:pt idx="0">
                        <c:v>Plugin</c:v>
                      </c:pt>
                    </c:strCache>
                  </c:strRef>
                </c:tx>
                <c:spPr>
                  <a:ln w="28575" cap="rnd">
                    <a:solidFill>
                      <a:schemeClr val="accent5">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'Daily Dashboard'!$B$24:$B$33</c15:sqref>
                        </c15:formulaRef>
                      </c:ext>
                    </c:extLst>
                    <c:strCache>
                      <c:ptCount val="10"/>
                      <c:pt idx="0">
                        <c:v>Mar-06</c:v>
                      </c:pt>
                      <c:pt idx="1">
                        <c:v>Mar-13</c:v>
                      </c:pt>
                      <c:pt idx="2">
                        <c:v>Mar-20</c:v>
                      </c:pt>
                      <c:pt idx="3">
                        <c:v>Mar-27</c:v>
                      </c:pt>
                      <c:pt idx="4">
                        <c:v>Apr-03</c:v>
                      </c:pt>
                      <c:pt idx="5">
                        <c:v>Apr-10</c:v>
                      </c:pt>
                      <c:pt idx="6">
                        <c:v>Apr-17</c:v>
                      </c:pt>
                      <c:pt idx="7">
                        <c:v>Apr-24</c:v>
                      </c:pt>
                      <c:pt idx="8">
                        <c:v>May-01</c:v>
                      </c:pt>
                      <c:pt idx="9">
                        <c:v>May-08</c:v>
                      </c:pt>
                    </c:strCache>
                  </c:strRef>
                </c:cat>
                <c:val>
                  <c:numRef>
                    <c:extLst xmlns:c15="http://schemas.microsoft.com/office/drawing/2012/chart">
                      <c:ext xmlns:c15="http://schemas.microsoft.com/office/drawing/2012/chart" uri="{02D57815-91ED-43cb-92C2-25804820EDAC}">
                        <c15:formulaRef>
                          <c15:sqref>'Daily Dashboard'!$M$24:$M$33</c15:sqref>
                        </c15:formulaRef>
                      </c:ext>
                    </c:extLst>
                    <c:numCache>
                      <c:formatCode>General</c:formatCode>
                      <c:ptCount val="10"/>
                      <c:pt idx="0">
                        <c:v>2</c:v>
                      </c:pt>
                      <c:pt idx="1">
                        <c:v>5</c:v>
                      </c:pt>
                      <c:pt idx="2">
                        <c:v>1</c:v>
                      </c:pt>
                      <c:pt idx="3">
                        <c:v>0</c:v>
                      </c:pt>
                    </c:numCache>
                  </c:numRef>
                </c:val>
                <c:smooth val="0"/>
                <c:extLst xmlns:c15="http://schemas.microsoft.com/office/drawing/2012/chart">
                  <c:ext xmlns:c16="http://schemas.microsoft.com/office/drawing/2014/chart" uri="{C3380CC4-5D6E-409C-BE32-E72D297353CC}">
                    <c16:uniqueId val="{0000000A-498E-4144-9510-AA004897CF74}"/>
                  </c:ext>
                </c:extLst>
              </c15:ser>
            </c15:filteredLineSeries>
          </c:ext>
        </c:extLst>
      </c:lineChart>
      <c:dateAx>
        <c:axId val="463408120"/>
        <c:scaling>
          <c:orientation val="minMax"/>
        </c:scaling>
        <c:delete val="0"/>
        <c:axPos val="b"/>
        <c:numFmt formatCode="mmm/d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408512"/>
        <c:crosses val="autoZero"/>
        <c:auto val="1"/>
        <c:lblOffset val="100"/>
        <c:baseTimeUnit val="days"/>
      </c:dateAx>
      <c:valAx>
        <c:axId val="463408512"/>
        <c:scaling>
          <c:orientation val="minMax"/>
          <c:max val="100"/>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408120"/>
        <c:crosses val="autoZero"/>
        <c:crossBetween val="between"/>
        <c:majorUnit val="20"/>
      </c:valAx>
      <c:spPr>
        <a:noFill/>
        <a:ln>
          <a:solidFill>
            <a:schemeClr val="accent4">
              <a:lumMod val="20000"/>
              <a:lumOff val="80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21</xdr:col>
      <xdr:colOff>184150</xdr:colOff>
      <xdr:row>21</xdr:row>
      <xdr:rowOff>12700</xdr:rowOff>
    </xdr:from>
    <xdr:to>
      <xdr:col>34</xdr:col>
      <xdr:colOff>679450</xdr:colOff>
      <xdr:row>37</xdr:row>
      <xdr:rowOff>15875</xdr:rowOff>
    </xdr:to>
    <xdr:graphicFrame macro="">
      <xdr:nvGraphicFramePr>
        <xdr:cNvPr id="81" name="Chart 3">
          <a:extLst>
            <a:ext uri="{FF2B5EF4-FFF2-40B4-BE49-F238E27FC236}">
              <a16:creationId xmlns:a16="http://schemas.microsoft.com/office/drawing/2014/main" id="{4B432344-4DE8-43A0-BE88-90A9801F30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namedSheetViews/namedSheetView1.xml><?xml version="1.0" encoding="utf-8"?>
<namedSheetViews xmlns="http://schemas.microsoft.com/office/spreadsheetml/2019/namedsheetviews" xmlns:x="http://schemas.openxmlformats.org/spreadsheetml/2006/main">
  <namedSheetView name="View1" id="{65355F6B-806C-4EAD-BB32-0A190F0C97E5}">
    <nsvFilter filterId="{00000000-0009-0000-0000-000002000000}" ref="A1:AL93" tableId="0">
      <columnFilter colId="6">
        <filter colId="6">
          <x:filters>
            <x:filter val="Awaiting for SME Response"/>
            <x:filter val="In-Progress"/>
            <x:filter val="Unable to reproduce"/>
          </x:filters>
        </filter>
      </columnFilter>
    </nsvFilter>
  </namedSheetView>
</namedSheetViews>
</file>

<file path=xl/namedSheetViews/namedSheetView2.xml><?xml version="1.0" encoding="utf-8"?>
<namedSheetViews xmlns="http://schemas.microsoft.com/office/spreadsheetml/2019/namedsheetviews" xmlns:x="http://schemas.openxmlformats.org/spreadsheetml/2006/main">
  <namedSheetView name="View1" id="{EBC2BC90-57B3-41A8-A00A-2DC9998C5810}"/>
</namedSheetViews>
</file>

<file path=xl/namedSheetViews/namedSheetView3.xml><?xml version="1.0" encoding="utf-8"?>
<namedSheetViews xmlns="http://schemas.microsoft.com/office/spreadsheetml/2019/namedsheetviews" xmlns:x="http://schemas.openxmlformats.org/spreadsheetml/2006/main">
  <namedSheetView name="View1" id="{C190B556-FB93-4ADB-BD56-42E27FB6360A}"/>
  <namedSheetView name="View2" id="{51433614-9160-476F-92EF-4CC4A50DF191}"/>
</namedSheetViews>
</file>

<file path=xl/namedSheetViews/namedSheetView4.xml><?xml version="1.0" encoding="utf-8"?>
<namedSheetViews xmlns="http://schemas.microsoft.com/office/spreadsheetml/2019/namedsheetviews" xmlns:x="http://schemas.openxmlformats.org/spreadsheetml/2006/main">
  <namedSheetView name="View1" id="{91CEADD2-E55A-4655-8383-2243018EAF40}">
    <nsvFilter filterId="{00000000-0009-0000-0000-000009000000}" ref="A1:S42" tableId="0">
      <columnFilter colId="3">
        <filter colId="3">
          <x:filters>
            <x:filter val="BIjaya"/>
          </x:filters>
        </filter>
      </columnFilter>
    </nsvFilter>
  </namedSheetView>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microsoft.com/office/2019/04/relationships/namedSheetView" Target="../namedSheetViews/namedSheetView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microsoft.com/office/2019/04/relationships/namedSheetView" Target="../namedSheetViews/namedSheetView1.xml"/></Relationships>
</file>

<file path=xl/worksheets/_rels/sheet4.xml.rels><?xml version="1.0" encoding="UTF-8" standalone="yes"?>
<Relationships xmlns="http://schemas.openxmlformats.org/package/2006/relationships"><Relationship Id="rId1" Type="http://schemas.microsoft.com/office/2019/04/relationships/namedSheetView" Target="../namedSheetViews/namedSheetView2.xml"/></Relationships>
</file>

<file path=xl/worksheets/_rels/sheet5.xml.rels><?xml version="1.0" encoding="UTF-8" standalone="yes"?>
<Relationships xmlns="http://schemas.openxmlformats.org/package/2006/relationships"><Relationship Id="rId1" Type="http://schemas.openxmlformats.org/officeDocument/2006/relationships/hyperlink" Target="https://fig-github.farmersinsurance.com/PolicyCenter/configuration/pull/27701" TargetMode="External"/></Relationships>
</file>

<file path=xl/worksheets/_rels/sheet6.xml.rels><?xml version="1.0" encoding="UTF-8" standalone="yes"?>
<Relationships xmlns="http://schemas.openxmlformats.org/package/2006/relationships"><Relationship Id="rId2" Type="http://schemas.microsoft.com/office/2019/04/relationships/namedSheetView" Target="../namedSheetViews/namedSheetView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388"/>
  <sheetViews>
    <sheetView topLeftCell="A365" workbookViewId="0"/>
  </sheetViews>
  <sheetFormatPr defaultColWidth="8.7109375" defaultRowHeight="12"/>
  <cols>
    <col min="1" max="16384" width="8.7109375" style="95"/>
  </cols>
  <sheetData>
    <row r="1" spans="1:31">
      <c r="A1" s="95" t="s">
        <v>0</v>
      </c>
      <c r="B1" s="95" t="s">
        <v>1</v>
      </c>
      <c r="C1" s="95" t="s">
        <v>2</v>
      </c>
      <c r="D1" s="95" t="s">
        <v>3</v>
      </c>
      <c r="E1" s="95" t="s">
        <v>4</v>
      </c>
      <c r="F1" s="95" t="s">
        <v>5</v>
      </c>
      <c r="G1" s="95" t="s">
        <v>6</v>
      </c>
      <c r="H1" s="95" t="s">
        <v>7</v>
      </c>
      <c r="I1" s="96" t="s">
        <v>8</v>
      </c>
      <c r="J1" s="95" t="s">
        <v>9</v>
      </c>
      <c r="K1" s="95" t="s">
        <v>10</v>
      </c>
      <c r="L1" s="95" t="s">
        <v>11</v>
      </c>
      <c r="M1" s="95" t="s">
        <v>12</v>
      </c>
      <c r="N1" s="95" t="s">
        <v>13</v>
      </c>
      <c r="O1" s="95" t="s">
        <v>14</v>
      </c>
      <c r="P1" s="95" t="s">
        <v>15</v>
      </c>
      <c r="Q1" s="95" t="s">
        <v>16</v>
      </c>
      <c r="R1" s="95" t="s">
        <v>17</v>
      </c>
      <c r="S1" s="95" t="s">
        <v>18</v>
      </c>
      <c r="T1" s="95" t="s">
        <v>19</v>
      </c>
      <c r="U1" s="95" t="s">
        <v>20</v>
      </c>
      <c r="V1" s="95" t="s">
        <v>21</v>
      </c>
      <c r="W1" s="95" t="s">
        <v>22</v>
      </c>
      <c r="X1" s="95" t="s">
        <v>23</v>
      </c>
      <c r="Y1" s="95" t="s">
        <v>24</v>
      </c>
      <c r="Z1" s="95" t="s">
        <v>25</v>
      </c>
      <c r="AA1" s="95" t="s">
        <v>26</v>
      </c>
      <c r="AB1" s="95" t="s">
        <v>27</v>
      </c>
      <c r="AC1" s="95" t="s">
        <v>28</v>
      </c>
      <c r="AD1" s="95" t="s">
        <v>29</v>
      </c>
      <c r="AE1" s="95" t="s">
        <v>30</v>
      </c>
    </row>
    <row r="2" spans="1:31">
      <c r="A2" s="95">
        <v>782735</v>
      </c>
      <c r="B2" s="95" t="s">
        <v>31</v>
      </c>
      <c r="C2" s="95" t="s">
        <v>32</v>
      </c>
      <c r="D2" s="95" t="s">
        <v>33</v>
      </c>
      <c r="E2" s="95" t="s">
        <v>34</v>
      </c>
      <c r="F2" s="95" t="s">
        <v>35</v>
      </c>
      <c r="G2" s="95" t="s">
        <v>36</v>
      </c>
      <c r="H2" s="95" t="s">
        <v>37</v>
      </c>
      <c r="I2" s="96"/>
      <c r="K2" s="95" t="s">
        <v>38</v>
      </c>
      <c r="L2" s="96">
        <v>43782</v>
      </c>
      <c r="R2" s="95" t="s">
        <v>39</v>
      </c>
      <c r="S2" s="95" t="s">
        <v>40</v>
      </c>
      <c r="U2" s="95" t="s">
        <v>41</v>
      </c>
      <c r="V2" s="95" t="s">
        <v>42</v>
      </c>
      <c r="W2" s="95">
        <v>58</v>
      </c>
      <c r="X2" s="95" t="s">
        <v>43</v>
      </c>
      <c r="Y2" s="95" t="s">
        <v>44</v>
      </c>
      <c r="Z2" s="95" t="s">
        <v>45</v>
      </c>
      <c r="AA2" s="95" t="s">
        <v>46</v>
      </c>
      <c r="AB2" s="95" t="s">
        <v>47</v>
      </c>
      <c r="AC2" s="95" t="s">
        <v>48</v>
      </c>
      <c r="AD2" s="95" t="s">
        <v>49</v>
      </c>
      <c r="AE2" s="95" t="s">
        <v>50</v>
      </c>
    </row>
    <row r="3" spans="1:31">
      <c r="A3" s="95">
        <v>775870</v>
      </c>
      <c r="B3" s="95" t="s">
        <v>51</v>
      </c>
      <c r="C3" s="95" t="s">
        <v>52</v>
      </c>
      <c r="D3" s="95" t="s">
        <v>53</v>
      </c>
      <c r="E3" s="95" t="s">
        <v>49</v>
      </c>
      <c r="F3" s="95" t="s">
        <v>49</v>
      </c>
      <c r="G3" s="95" t="s">
        <v>36</v>
      </c>
      <c r="H3" s="95" t="s">
        <v>54</v>
      </c>
      <c r="I3" s="96"/>
      <c r="K3" s="95" t="s">
        <v>45</v>
      </c>
      <c r="L3" s="96">
        <v>43669</v>
      </c>
      <c r="M3" s="95" t="s">
        <v>55</v>
      </c>
      <c r="N3" s="95" t="s">
        <v>56</v>
      </c>
      <c r="O3" s="95" t="s">
        <v>57</v>
      </c>
      <c r="P3" s="95" t="s">
        <v>58</v>
      </c>
      <c r="Q3" s="95" t="s">
        <v>59</v>
      </c>
      <c r="R3" s="95" t="s">
        <v>60</v>
      </c>
      <c r="S3" s="95" t="s">
        <v>40</v>
      </c>
      <c r="U3" s="95" t="s">
        <v>61</v>
      </c>
      <c r="V3" s="95" t="s">
        <v>62</v>
      </c>
      <c r="W3" s="95">
        <v>139</v>
      </c>
      <c r="X3" s="95" t="s">
        <v>63</v>
      </c>
      <c r="Y3" s="95" t="s">
        <v>44</v>
      </c>
      <c r="Z3" s="95" t="s">
        <v>45</v>
      </c>
      <c r="AA3" s="95" t="s">
        <v>46</v>
      </c>
      <c r="AB3" s="95" t="s">
        <v>47</v>
      </c>
      <c r="AC3" s="95" t="s">
        <v>48</v>
      </c>
      <c r="AD3" s="95" t="s">
        <v>49</v>
      </c>
      <c r="AE3" s="95" t="s">
        <v>50</v>
      </c>
    </row>
    <row r="4" spans="1:31">
      <c r="A4" s="95">
        <v>769554</v>
      </c>
      <c r="B4" s="95" t="s">
        <v>64</v>
      </c>
      <c r="C4" s="95" t="s">
        <v>65</v>
      </c>
      <c r="D4" s="95" t="s">
        <v>33</v>
      </c>
      <c r="E4" s="95" t="s">
        <v>49</v>
      </c>
      <c r="F4" s="95" t="s">
        <v>66</v>
      </c>
      <c r="G4" s="95" t="s">
        <v>36</v>
      </c>
      <c r="H4" s="95" t="s">
        <v>47</v>
      </c>
      <c r="I4" s="96"/>
      <c r="K4" s="95" t="s">
        <v>38</v>
      </c>
      <c r="L4" s="96">
        <v>43563</v>
      </c>
      <c r="P4" s="95" t="s">
        <v>67</v>
      </c>
      <c r="R4" s="95" t="s">
        <v>68</v>
      </c>
      <c r="S4" s="95" t="s">
        <v>69</v>
      </c>
      <c r="U4" s="95" t="s">
        <v>70</v>
      </c>
      <c r="V4" s="95" t="s">
        <v>71</v>
      </c>
      <c r="W4" s="95">
        <v>215</v>
      </c>
      <c r="X4" s="95" t="s">
        <v>63</v>
      </c>
      <c r="Y4" s="95" t="s">
        <v>44</v>
      </c>
      <c r="Z4" s="95" t="s">
        <v>45</v>
      </c>
      <c r="AA4" s="95" t="s">
        <v>46</v>
      </c>
      <c r="AB4" s="95" t="s">
        <v>47</v>
      </c>
      <c r="AC4" s="95" t="s">
        <v>48</v>
      </c>
      <c r="AD4" s="95" t="s">
        <v>49</v>
      </c>
      <c r="AE4" s="95" t="s">
        <v>50</v>
      </c>
    </row>
    <row r="5" spans="1:31">
      <c r="A5" s="95">
        <v>769000</v>
      </c>
      <c r="B5" s="95" t="s">
        <v>72</v>
      </c>
      <c r="C5" s="95" t="s">
        <v>73</v>
      </c>
      <c r="D5" s="95" t="s">
        <v>74</v>
      </c>
      <c r="E5" s="95" t="s">
        <v>49</v>
      </c>
      <c r="F5" s="95" t="s">
        <v>49</v>
      </c>
      <c r="G5" s="95" t="s">
        <v>36</v>
      </c>
      <c r="H5" s="95" t="s">
        <v>54</v>
      </c>
      <c r="I5" s="96">
        <v>43903</v>
      </c>
      <c r="K5" s="95" t="s">
        <v>75</v>
      </c>
      <c r="L5" s="96">
        <v>43553</v>
      </c>
      <c r="M5" s="95" t="s">
        <v>76</v>
      </c>
      <c r="O5" s="95" t="s">
        <v>77</v>
      </c>
      <c r="P5" s="95" t="s">
        <v>78</v>
      </c>
      <c r="Q5" s="95" t="s">
        <v>59</v>
      </c>
      <c r="R5" s="95" t="s">
        <v>60</v>
      </c>
      <c r="S5" s="95" t="s">
        <v>40</v>
      </c>
      <c r="U5" s="95" t="s">
        <v>41</v>
      </c>
      <c r="V5" s="95" t="s">
        <v>71</v>
      </c>
      <c r="W5" s="95">
        <v>221</v>
      </c>
      <c r="X5" s="95" t="s">
        <v>63</v>
      </c>
      <c r="Y5" s="95" t="s">
        <v>44</v>
      </c>
      <c r="Z5" s="95" t="s">
        <v>75</v>
      </c>
      <c r="AA5" s="95" t="s">
        <v>79</v>
      </c>
      <c r="AB5" s="95" t="s">
        <v>80</v>
      </c>
      <c r="AC5" s="95" t="s">
        <v>48</v>
      </c>
      <c r="AD5" s="95" t="s">
        <v>49</v>
      </c>
      <c r="AE5" s="95" t="s">
        <v>79</v>
      </c>
    </row>
    <row r="6" spans="1:31">
      <c r="A6" s="95">
        <v>772423</v>
      </c>
      <c r="B6" s="95" t="s">
        <v>81</v>
      </c>
      <c r="C6" s="95" t="s">
        <v>82</v>
      </c>
      <c r="D6" s="95" t="s">
        <v>33</v>
      </c>
      <c r="E6" s="95" t="s">
        <v>83</v>
      </c>
      <c r="F6" s="95" t="s">
        <v>35</v>
      </c>
      <c r="G6" s="95" t="s">
        <v>36</v>
      </c>
      <c r="H6" s="95" t="s">
        <v>47</v>
      </c>
      <c r="I6" s="96"/>
      <c r="K6" s="95" t="s">
        <v>45</v>
      </c>
      <c r="L6" s="96">
        <v>43609</v>
      </c>
      <c r="M6" s="95" t="s">
        <v>76</v>
      </c>
      <c r="O6" s="95" t="s">
        <v>84</v>
      </c>
      <c r="P6" s="95" t="s">
        <v>85</v>
      </c>
      <c r="Q6" s="95" t="s">
        <v>86</v>
      </c>
      <c r="R6" s="95" t="s">
        <v>87</v>
      </c>
      <c r="S6" s="95" t="s">
        <v>69</v>
      </c>
      <c r="U6" s="95" t="s">
        <v>61</v>
      </c>
      <c r="V6" s="95" t="s">
        <v>71</v>
      </c>
      <c r="W6" s="95">
        <v>181</v>
      </c>
      <c r="X6" s="95" t="s">
        <v>63</v>
      </c>
      <c r="Y6" s="95" t="s">
        <v>44</v>
      </c>
      <c r="Z6" s="95" t="s">
        <v>45</v>
      </c>
      <c r="AA6" s="95" t="s">
        <v>46</v>
      </c>
      <c r="AB6" s="95" t="s">
        <v>47</v>
      </c>
      <c r="AC6" s="95" t="s">
        <v>48</v>
      </c>
      <c r="AD6" s="95" t="s">
        <v>49</v>
      </c>
      <c r="AE6" s="95" t="s">
        <v>50</v>
      </c>
    </row>
    <row r="7" spans="1:31">
      <c r="A7" s="95">
        <v>770038</v>
      </c>
      <c r="B7" s="95" t="s">
        <v>88</v>
      </c>
      <c r="C7" s="95" t="s">
        <v>89</v>
      </c>
      <c r="D7" s="95" t="s">
        <v>33</v>
      </c>
      <c r="E7" s="95" t="s">
        <v>49</v>
      </c>
      <c r="F7" s="95" t="s">
        <v>35</v>
      </c>
      <c r="G7" s="95" t="s">
        <v>36</v>
      </c>
      <c r="H7" s="95" t="s">
        <v>47</v>
      </c>
      <c r="I7" s="96"/>
      <c r="K7" s="95" t="s">
        <v>75</v>
      </c>
      <c r="L7" s="96">
        <v>43570</v>
      </c>
      <c r="M7" s="95" t="s">
        <v>76</v>
      </c>
      <c r="O7" s="95" t="s">
        <v>77</v>
      </c>
      <c r="P7" s="95" t="s">
        <v>67</v>
      </c>
      <c r="R7" s="95" t="s">
        <v>68</v>
      </c>
      <c r="S7" s="95" t="s">
        <v>69</v>
      </c>
      <c r="U7" s="95" t="s">
        <v>90</v>
      </c>
      <c r="V7" s="95" t="s">
        <v>71</v>
      </c>
      <c r="W7" s="95">
        <v>210</v>
      </c>
      <c r="X7" s="95" t="s">
        <v>63</v>
      </c>
      <c r="Y7" s="95" t="s">
        <v>44</v>
      </c>
      <c r="Z7" s="95" t="s">
        <v>75</v>
      </c>
      <c r="AA7" s="95" t="s">
        <v>46</v>
      </c>
      <c r="AB7" s="95" t="s">
        <v>47</v>
      </c>
      <c r="AC7" s="95" t="s">
        <v>48</v>
      </c>
      <c r="AD7" s="95" t="s">
        <v>49</v>
      </c>
      <c r="AE7" s="95" t="s">
        <v>91</v>
      </c>
    </row>
    <row r="8" spans="1:31">
      <c r="A8" s="95">
        <v>772382</v>
      </c>
      <c r="B8" s="95" t="s">
        <v>92</v>
      </c>
      <c r="C8" s="95" t="s">
        <v>93</v>
      </c>
      <c r="D8" s="95" t="s">
        <v>94</v>
      </c>
      <c r="E8" s="95" t="s">
        <v>49</v>
      </c>
      <c r="F8" s="95" t="s">
        <v>35</v>
      </c>
      <c r="G8" s="95" t="s">
        <v>36</v>
      </c>
      <c r="H8" s="95" t="s">
        <v>54</v>
      </c>
      <c r="I8" s="96">
        <v>43840</v>
      </c>
      <c r="K8" s="95" t="s">
        <v>75</v>
      </c>
      <c r="L8" s="96">
        <v>43608</v>
      </c>
      <c r="M8" s="95" t="s">
        <v>76</v>
      </c>
      <c r="O8" s="95" t="s">
        <v>95</v>
      </c>
      <c r="P8" s="95" t="s">
        <v>85</v>
      </c>
      <c r="Q8" s="95" t="s">
        <v>86</v>
      </c>
      <c r="R8" s="95" t="s">
        <v>96</v>
      </c>
      <c r="S8" s="95" t="s">
        <v>69</v>
      </c>
      <c r="U8" s="95" t="s">
        <v>97</v>
      </c>
      <c r="V8" s="95" t="s">
        <v>98</v>
      </c>
      <c r="W8" s="95">
        <v>182</v>
      </c>
      <c r="X8" s="95" t="s">
        <v>63</v>
      </c>
      <c r="Y8" s="95" t="s">
        <v>44</v>
      </c>
      <c r="Z8" s="95" t="s">
        <v>75</v>
      </c>
      <c r="AA8" s="95" t="s">
        <v>46</v>
      </c>
      <c r="AB8" s="95" t="s">
        <v>47</v>
      </c>
      <c r="AC8" s="95" t="s">
        <v>48</v>
      </c>
      <c r="AD8" s="95" t="s">
        <v>49</v>
      </c>
      <c r="AE8" s="95" t="s">
        <v>50</v>
      </c>
    </row>
    <row r="9" spans="1:31">
      <c r="A9" s="95">
        <v>786036</v>
      </c>
      <c r="B9" s="95" t="s">
        <v>99</v>
      </c>
      <c r="C9" s="95" t="s">
        <v>100</v>
      </c>
      <c r="D9" s="95" t="s">
        <v>33</v>
      </c>
      <c r="E9" s="95" t="s">
        <v>49</v>
      </c>
      <c r="F9" s="95" t="s">
        <v>35</v>
      </c>
      <c r="G9" s="95" t="s">
        <v>36</v>
      </c>
      <c r="H9" s="95" t="s">
        <v>37</v>
      </c>
      <c r="I9" s="96"/>
      <c r="K9" s="95" t="s">
        <v>75</v>
      </c>
      <c r="L9" s="96">
        <v>43847</v>
      </c>
      <c r="P9" s="95" t="s">
        <v>67</v>
      </c>
      <c r="R9" s="95" t="s">
        <v>96</v>
      </c>
      <c r="V9" s="95" t="s">
        <v>71</v>
      </c>
      <c r="W9" s="95">
        <v>11</v>
      </c>
      <c r="X9" s="95" t="s">
        <v>101</v>
      </c>
      <c r="Y9" s="95" t="s">
        <v>44</v>
      </c>
      <c r="Z9" s="95" t="s">
        <v>75</v>
      </c>
      <c r="AA9" s="95" t="s">
        <v>46</v>
      </c>
      <c r="AB9" s="95" t="s">
        <v>47</v>
      </c>
      <c r="AC9" s="95" t="s">
        <v>48</v>
      </c>
      <c r="AD9" s="95" t="s">
        <v>49</v>
      </c>
      <c r="AE9" s="95" t="s">
        <v>91</v>
      </c>
    </row>
    <row r="10" spans="1:31">
      <c r="A10" s="95">
        <v>785477</v>
      </c>
      <c r="B10" s="95" t="s">
        <v>102</v>
      </c>
      <c r="C10" s="95" t="s">
        <v>103</v>
      </c>
      <c r="D10" s="95" t="s">
        <v>33</v>
      </c>
      <c r="E10" s="95" t="s">
        <v>49</v>
      </c>
      <c r="F10" s="95" t="s">
        <v>35</v>
      </c>
      <c r="G10" s="95" t="s">
        <v>36</v>
      </c>
      <c r="H10" s="95" t="s">
        <v>37</v>
      </c>
      <c r="I10" s="96"/>
      <c r="K10" s="95" t="s">
        <v>75</v>
      </c>
      <c r="L10" s="96">
        <v>43837</v>
      </c>
      <c r="O10" s="95" t="s">
        <v>104</v>
      </c>
      <c r="P10" s="95" t="s">
        <v>67</v>
      </c>
      <c r="R10" s="95" t="s">
        <v>105</v>
      </c>
      <c r="S10" s="95" t="s">
        <v>69</v>
      </c>
      <c r="U10" s="95" t="s">
        <v>106</v>
      </c>
      <c r="V10" s="95" t="s">
        <v>71</v>
      </c>
      <c r="W10" s="95">
        <v>19</v>
      </c>
      <c r="X10" s="95" t="s">
        <v>101</v>
      </c>
      <c r="Y10" s="95" t="s">
        <v>44</v>
      </c>
      <c r="Z10" s="95" t="s">
        <v>75</v>
      </c>
      <c r="AA10" s="95" t="s">
        <v>46</v>
      </c>
      <c r="AB10" s="95" t="s">
        <v>47</v>
      </c>
      <c r="AC10" s="95" t="s">
        <v>48</v>
      </c>
      <c r="AD10" s="95" t="s">
        <v>49</v>
      </c>
      <c r="AE10" s="95" t="s">
        <v>91</v>
      </c>
    </row>
    <row r="11" spans="1:31">
      <c r="A11" s="95">
        <v>783600</v>
      </c>
      <c r="B11" s="95" t="s">
        <v>107</v>
      </c>
      <c r="C11" s="95" t="s">
        <v>108</v>
      </c>
      <c r="D11" s="95" t="s">
        <v>53</v>
      </c>
      <c r="E11" s="95" t="s">
        <v>49</v>
      </c>
      <c r="F11" s="95" t="s">
        <v>49</v>
      </c>
      <c r="G11" s="95" t="s">
        <v>36</v>
      </c>
      <c r="H11" s="95" t="s">
        <v>54</v>
      </c>
      <c r="I11" s="96">
        <v>43903</v>
      </c>
      <c r="K11" s="95" t="s">
        <v>109</v>
      </c>
      <c r="L11" s="96">
        <v>43796</v>
      </c>
      <c r="M11" s="95" t="s">
        <v>76</v>
      </c>
      <c r="O11" s="95" t="s">
        <v>95</v>
      </c>
      <c r="P11" s="95" t="s">
        <v>67</v>
      </c>
      <c r="R11" s="95" t="s">
        <v>57</v>
      </c>
      <c r="S11" s="95" t="s">
        <v>40</v>
      </c>
      <c r="U11" s="95" t="s">
        <v>70</v>
      </c>
      <c r="V11" s="95" t="s">
        <v>71</v>
      </c>
      <c r="W11" s="95">
        <v>48</v>
      </c>
      <c r="X11" s="95" t="s">
        <v>43</v>
      </c>
      <c r="Y11" s="95" t="s">
        <v>44</v>
      </c>
      <c r="Z11" s="95" t="s">
        <v>75</v>
      </c>
      <c r="AA11" s="95" t="s">
        <v>79</v>
      </c>
      <c r="AB11" s="95" t="s">
        <v>80</v>
      </c>
      <c r="AC11" s="95" t="s">
        <v>48</v>
      </c>
      <c r="AD11" s="95" t="s">
        <v>49</v>
      </c>
      <c r="AE11" s="95" t="s">
        <v>79</v>
      </c>
    </row>
    <row r="12" spans="1:31">
      <c r="A12" s="95">
        <v>775595</v>
      </c>
      <c r="B12" s="95" t="s">
        <v>110</v>
      </c>
      <c r="C12" s="95" t="s">
        <v>111</v>
      </c>
      <c r="D12" s="95" t="s">
        <v>33</v>
      </c>
      <c r="E12" s="95" t="s">
        <v>49</v>
      </c>
      <c r="F12" s="95" t="s">
        <v>49</v>
      </c>
      <c r="G12" s="95" t="s">
        <v>36</v>
      </c>
      <c r="H12" s="95" t="s">
        <v>37</v>
      </c>
      <c r="I12" s="96">
        <v>43882</v>
      </c>
      <c r="K12" s="95" t="s">
        <v>45</v>
      </c>
      <c r="L12" s="96">
        <v>43663</v>
      </c>
      <c r="O12" s="95" t="s">
        <v>112</v>
      </c>
      <c r="P12" s="95" t="s">
        <v>67</v>
      </c>
      <c r="R12" s="95" t="s">
        <v>113</v>
      </c>
      <c r="U12" s="95" t="s">
        <v>61</v>
      </c>
      <c r="V12" s="95" t="s">
        <v>71</v>
      </c>
      <c r="W12" s="95">
        <v>143</v>
      </c>
      <c r="X12" s="95" t="s">
        <v>63</v>
      </c>
      <c r="Y12" s="95" t="s">
        <v>44</v>
      </c>
      <c r="Z12" s="95" t="s">
        <v>45</v>
      </c>
      <c r="AA12" s="95" t="s">
        <v>114</v>
      </c>
      <c r="AB12" s="95" t="s">
        <v>80</v>
      </c>
      <c r="AC12" s="95" t="s">
        <v>48</v>
      </c>
      <c r="AD12" s="95" t="s">
        <v>49</v>
      </c>
      <c r="AE12" s="95" t="s">
        <v>114</v>
      </c>
    </row>
    <row r="13" spans="1:31">
      <c r="A13" s="95">
        <v>773342</v>
      </c>
      <c r="B13" s="95" t="s">
        <v>115</v>
      </c>
      <c r="C13" s="95" t="s">
        <v>116</v>
      </c>
      <c r="D13" s="95" t="s">
        <v>117</v>
      </c>
      <c r="E13" s="95" t="s">
        <v>49</v>
      </c>
      <c r="F13" s="95" t="s">
        <v>49</v>
      </c>
      <c r="G13" s="95" t="s">
        <v>36</v>
      </c>
      <c r="H13" s="95" t="s">
        <v>54</v>
      </c>
      <c r="I13" s="96"/>
      <c r="K13" s="95" t="s">
        <v>109</v>
      </c>
      <c r="L13" s="96">
        <v>43626</v>
      </c>
      <c r="M13" s="95" t="s">
        <v>76</v>
      </c>
      <c r="O13" s="95" t="s">
        <v>77</v>
      </c>
      <c r="P13" s="95" t="s">
        <v>67</v>
      </c>
      <c r="R13" s="95" t="s">
        <v>87</v>
      </c>
      <c r="S13" s="95" t="s">
        <v>69</v>
      </c>
      <c r="U13" s="95" t="s">
        <v>61</v>
      </c>
      <c r="V13" s="95" t="s">
        <v>71</v>
      </c>
      <c r="W13" s="95">
        <v>170</v>
      </c>
      <c r="X13" s="95" t="s">
        <v>63</v>
      </c>
      <c r="Y13" s="95" t="s">
        <v>44</v>
      </c>
      <c r="Z13" s="95" t="s">
        <v>75</v>
      </c>
      <c r="AA13" s="95" t="s">
        <v>46</v>
      </c>
      <c r="AB13" s="95" t="s">
        <v>47</v>
      </c>
      <c r="AC13" s="95" t="s">
        <v>48</v>
      </c>
      <c r="AD13" s="95" t="s">
        <v>49</v>
      </c>
      <c r="AE13" s="95" t="s">
        <v>91</v>
      </c>
    </row>
    <row r="14" spans="1:31">
      <c r="A14" s="95">
        <v>785965</v>
      </c>
      <c r="B14" s="95" t="s">
        <v>118</v>
      </c>
      <c r="C14" s="95" t="s">
        <v>119</v>
      </c>
      <c r="D14" s="95" t="s">
        <v>33</v>
      </c>
      <c r="E14" s="95" t="s">
        <v>49</v>
      </c>
      <c r="F14" s="95" t="s">
        <v>35</v>
      </c>
      <c r="G14" s="95" t="s">
        <v>36</v>
      </c>
      <c r="H14" s="95" t="s">
        <v>37</v>
      </c>
      <c r="I14" s="96"/>
      <c r="K14" s="95" t="s">
        <v>109</v>
      </c>
      <c r="L14" s="96">
        <v>43846</v>
      </c>
      <c r="P14" s="95" t="s">
        <v>67</v>
      </c>
      <c r="R14" s="95" t="s">
        <v>57</v>
      </c>
      <c r="U14" s="95" t="s">
        <v>106</v>
      </c>
      <c r="V14" s="95" t="s">
        <v>71</v>
      </c>
      <c r="W14" s="95">
        <v>12</v>
      </c>
      <c r="X14" s="95" t="s">
        <v>101</v>
      </c>
      <c r="Y14" s="95" t="s">
        <v>44</v>
      </c>
      <c r="Z14" s="95" t="s">
        <v>75</v>
      </c>
      <c r="AA14" s="95" t="s">
        <v>46</v>
      </c>
      <c r="AB14" s="95" t="s">
        <v>47</v>
      </c>
      <c r="AC14" s="95" t="s">
        <v>48</v>
      </c>
      <c r="AD14" s="95" t="s">
        <v>49</v>
      </c>
      <c r="AE14" s="95" t="s">
        <v>91</v>
      </c>
    </row>
    <row r="15" spans="1:31">
      <c r="A15" s="95">
        <v>785621</v>
      </c>
      <c r="B15" s="95" t="s">
        <v>120</v>
      </c>
      <c r="C15" s="95" t="s">
        <v>121</v>
      </c>
      <c r="D15" s="95" t="s">
        <v>33</v>
      </c>
      <c r="E15" s="95" t="s">
        <v>49</v>
      </c>
      <c r="F15" s="95" t="s">
        <v>35</v>
      </c>
      <c r="G15" s="95" t="s">
        <v>36</v>
      </c>
      <c r="H15" s="95" t="s">
        <v>37</v>
      </c>
      <c r="I15" s="96"/>
      <c r="K15" s="95" t="s">
        <v>75</v>
      </c>
      <c r="L15" s="96">
        <v>43838</v>
      </c>
      <c r="P15" s="95" t="s">
        <v>67</v>
      </c>
      <c r="R15" s="95" t="s">
        <v>105</v>
      </c>
      <c r="U15" s="95" t="s">
        <v>106</v>
      </c>
      <c r="V15" s="95" t="s">
        <v>71</v>
      </c>
      <c r="W15" s="95">
        <v>18</v>
      </c>
      <c r="X15" s="95" t="s">
        <v>101</v>
      </c>
      <c r="Y15" s="95" t="s">
        <v>44</v>
      </c>
      <c r="Z15" s="95" t="s">
        <v>75</v>
      </c>
      <c r="AA15" s="95" t="s">
        <v>46</v>
      </c>
      <c r="AB15" s="95" t="s">
        <v>47</v>
      </c>
      <c r="AC15" s="95" t="s">
        <v>48</v>
      </c>
      <c r="AD15" s="95" t="s">
        <v>49</v>
      </c>
      <c r="AE15" s="95" t="s">
        <v>91</v>
      </c>
    </row>
    <row r="16" spans="1:31">
      <c r="A16" s="95">
        <v>785616</v>
      </c>
      <c r="B16" s="95" t="s">
        <v>122</v>
      </c>
      <c r="C16" s="95" t="s">
        <v>123</v>
      </c>
      <c r="D16" s="95" t="s">
        <v>33</v>
      </c>
      <c r="E16" s="95" t="s">
        <v>49</v>
      </c>
      <c r="F16" s="95" t="s">
        <v>35</v>
      </c>
      <c r="G16" s="95" t="s">
        <v>36</v>
      </c>
      <c r="H16" s="95" t="s">
        <v>37</v>
      </c>
      <c r="I16" s="96"/>
      <c r="K16" s="95" t="s">
        <v>75</v>
      </c>
      <c r="L16" s="96">
        <v>43838</v>
      </c>
      <c r="P16" s="95" t="s">
        <v>67</v>
      </c>
      <c r="R16" s="95" t="s">
        <v>87</v>
      </c>
      <c r="S16" s="95" t="s">
        <v>40</v>
      </c>
      <c r="U16" s="95" t="s">
        <v>106</v>
      </c>
      <c r="V16" s="95" t="s">
        <v>71</v>
      </c>
      <c r="W16" s="95">
        <v>18</v>
      </c>
      <c r="X16" s="95" t="s">
        <v>101</v>
      </c>
      <c r="Y16" s="95" t="s">
        <v>44</v>
      </c>
      <c r="Z16" s="95" t="s">
        <v>75</v>
      </c>
      <c r="AA16" s="95" t="s">
        <v>46</v>
      </c>
      <c r="AB16" s="95" t="s">
        <v>47</v>
      </c>
      <c r="AC16" s="95" t="s">
        <v>48</v>
      </c>
      <c r="AD16" s="95" t="s">
        <v>49</v>
      </c>
      <c r="AE16" s="95" t="s">
        <v>91</v>
      </c>
    </row>
    <row r="17" spans="1:31">
      <c r="A17" s="95">
        <v>779470</v>
      </c>
      <c r="B17" s="95" t="s">
        <v>124</v>
      </c>
      <c r="C17" s="95" t="s">
        <v>125</v>
      </c>
      <c r="D17" s="95" t="s">
        <v>33</v>
      </c>
      <c r="E17" s="95" t="s">
        <v>49</v>
      </c>
      <c r="F17" s="95" t="s">
        <v>66</v>
      </c>
      <c r="G17" s="95" t="s">
        <v>36</v>
      </c>
      <c r="H17" s="95" t="s">
        <v>47</v>
      </c>
      <c r="I17" s="96"/>
      <c r="K17" s="95" t="s">
        <v>45</v>
      </c>
      <c r="L17" s="96">
        <v>43726</v>
      </c>
      <c r="R17" s="95" t="s">
        <v>39</v>
      </c>
      <c r="U17" s="95" t="s">
        <v>70</v>
      </c>
      <c r="V17" s="95" t="s">
        <v>71</v>
      </c>
      <c r="W17" s="95">
        <v>98</v>
      </c>
      <c r="X17" s="95" t="s">
        <v>63</v>
      </c>
      <c r="Y17" s="95" t="s">
        <v>44</v>
      </c>
      <c r="Z17" s="95" t="s">
        <v>45</v>
      </c>
      <c r="AA17" s="95" t="s">
        <v>46</v>
      </c>
      <c r="AB17" s="95" t="s">
        <v>47</v>
      </c>
      <c r="AC17" s="95" t="s">
        <v>48</v>
      </c>
      <c r="AD17" s="95" t="s">
        <v>49</v>
      </c>
      <c r="AE17" s="95" t="s">
        <v>50</v>
      </c>
    </row>
    <row r="18" spans="1:31">
      <c r="A18" s="95">
        <v>786687</v>
      </c>
      <c r="B18" s="95" t="s">
        <v>126</v>
      </c>
      <c r="C18" s="95" t="s">
        <v>127</v>
      </c>
      <c r="D18" s="95" t="s">
        <v>33</v>
      </c>
      <c r="E18" s="95" t="s">
        <v>49</v>
      </c>
      <c r="F18" s="95" t="s">
        <v>49</v>
      </c>
      <c r="G18" s="95" t="s">
        <v>36</v>
      </c>
      <c r="H18" s="95" t="s">
        <v>37</v>
      </c>
      <c r="I18" s="96"/>
      <c r="K18" s="95" t="s">
        <v>109</v>
      </c>
      <c r="L18" s="96">
        <v>43861</v>
      </c>
      <c r="R18" s="95" t="s">
        <v>57</v>
      </c>
      <c r="V18" s="95" t="s">
        <v>71</v>
      </c>
      <c r="W18" s="95">
        <v>1</v>
      </c>
      <c r="X18" s="95" t="s">
        <v>101</v>
      </c>
      <c r="Y18" s="95" t="s">
        <v>44</v>
      </c>
      <c r="Z18" s="95" t="s">
        <v>75</v>
      </c>
      <c r="AA18" s="95" t="s">
        <v>46</v>
      </c>
      <c r="AB18" s="95" t="s">
        <v>47</v>
      </c>
      <c r="AC18" s="95" t="s">
        <v>48</v>
      </c>
      <c r="AD18" s="95" t="s">
        <v>49</v>
      </c>
      <c r="AE18" s="95" t="s">
        <v>91</v>
      </c>
    </row>
    <row r="19" spans="1:31">
      <c r="A19" s="95">
        <v>778225</v>
      </c>
      <c r="B19" s="95" t="s">
        <v>128</v>
      </c>
      <c r="C19" s="95" t="s">
        <v>129</v>
      </c>
      <c r="D19" s="95" t="s">
        <v>74</v>
      </c>
      <c r="E19" s="95" t="s">
        <v>83</v>
      </c>
      <c r="F19" s="95" t="s">
        <v>49</v>
      </c>
      <c r="G19" s="95" t="s">
        <v>36</v>
      </c>
      <c r="H19" s="95" t="s">
        <v>47</v>
      </c>
      <c r="I19" s="96"/>
      <c r="K19" s="95" t="s">
        <v>45</v>
      </c>
      <c r="L19" s="96">
        <v>43706</v>
      </c>
      <c r="M19" s="95" t="s">
        <v>130</v>
      </c>
      <c r="O19" s="95" t="s">
        <v>57</v>
      </c>
      <c r="P19" s="95" t="s">
        <v>67</v>
      </c>
      <c r="R19" s="95" t="s">
        <v>39</v>
      </c>
      <c r="S19" s="95" t="s">
        <v>69</v>
      </c>
      <c r="U19" s="95" t="s">
        <v>41</v>
      </c>
      <c r="V19" s="95" t="s">
        <v>131</v>
      </c>
      <c r="W19" s="95">
        <v>112</v>
      </c>
      <c r="X19" s="95" t="s">
        <v>63</v>
      </c>
      <c r="Y19" s="95" t="s">
        <v>44</v>
      </c>
      <c r="Z19" s="95" t="s">
        <v>45</v>
      </c>
      <c r="AA19" s="95" t="s">
        <v>46</v>
      </c>
      <c r="AB19" s="95" t="s">
        <v>47</v>
      </c>
      <c r="AC19" s="95" t="s">
        <v>48</v>
      </c>
      <c r="AD19" s="95" t="s">
        <v>49</v>
      </c>
      <c r="AE19" s="95" t="s">
        <v>91</v>
      </c>
    </row>
    <row r="20" spans="1:31">
      <c r="A20" s="95">
        <v>785430</v>
      </c>
      <c r="B20" s="95" t="s">
        <v>132</v>
      </c>
      <c r="C20" s="95" t="s">
        <v>133</v>
      </c>
      <c r="D20" s="95" t="s">
        <v>33</v>
      </c>
      <c r="E20" s="95" t="s">
        <v>49</v>
      </c>
      <c r="F20" s="95" t="s">
        <v>49</v>
      </c>
      <c r="G20" s="95" t="s">
        <v>36</v>
      </c>
      <c r="H20" s="95" t="s">
        <v>47</v>
      </c>
      <c r="I20" s="96"/>
      <c r="K20" s="95" t="s">
        <v>109</v>
      </c>
      <c r="L20" s="96">
        <v>43836</v>
      </c>
      <c r="O20" s="95" t="s">
        <v>77</v>
      </c>
      <c r="P20" s="95" t="s">
        <v>67</v>
      </c>
      <c r="R20" s="95" t="s">
        <v>57</v>
      </c>
      <c r="S20" s="95" t="s">
        <v>69</v>
      </c>
      <c r="T20" s="95" t="s">
        <v>134</v>
      </c>
      <c r="U20" s="95" t="s">
        <v>61</v>
      </c>
      <c r="V20" s="95" t="s">
        <v>131</v>
      </c>
      <c r="W20" s="95">
        <v>20</v>
      </c>
      <c r="X20" s="95" t="s">
        <v>101</v>
      </c>
      <c r="Y20" s="95" t="s">
        <v>44</v>
      </c>
      <c r="Z20" s="95" t="s">
        <v>75</v>
      </c>
      <c r="AA20" s="95" t="s">
        <v>46</v>
      </c>
      <c r="AB20" s="95" t="s">
        <v>47</v>
      </c>
      <c r="AC20" s="95" t="s">
        <v>48</v>
      </c>
      <c r="AD20" s="95" t="s">
        <v>49</v>
      </c>
      <c r="AE20" s="95" t="s">
        <v>135</v>
      </c>
    </row>
    <row r="21" spans="1:31">
      <c r="A21" s="95">
        <v>785373</v>
      </c>
      <c r="B21" s="95" t="s">
        <v>136</v>
      </c>
      <c r="C21" s="95" t="s">
        <v>137</v>
      </c>
      <c r="D21" s="95" t="s">
        <v>138</v>
      </c>
      <c r="E21" s="95" t="s">
        <v>49</v>
      </c>
      <c r="F21" s="95" t="s">
        <v>35</v>
      </c>
      <c r="G21" s="95" t="s">
        <v>36</v>
      </c>
      <c r="H21" s="95" t="s">
        <v>37</v>
      </c>
      <c r="I21" s="96">
        <v>43882</v>
      </c>
      <c r="K21" s="95" t="s">
        <v>75</v>
      </c>
      <c r="L21" s="96">
        <v>43835</v>
      </c>
      <c r="N21" s="95" t="s">
        <v>56</v>
      </c>
      <c r="O21" s="95" t="s">
        <v>139</v>
      </c>
      <c r="P21" s="95" t="s">
        <v>67</v>
      </c>
      <c r="R21" s="95" t="s">
        <v>140</v>
      </c>
      <c r="U21" s="95" t="s">
        <v>141</v>
      </c>
      <c r="V21" s="95" t="s">
        <v>42</v>
      </c>
      <c r="W21" s="95">
        <v>20</v>
      </c>
      <c r="X21" s="95" t="s">
        <v>101</v>
      </c>
      <c r="Y21" s="95" t="s">
        <v>44</v>
      </c>
      <c r="Z21" s="95" t="s">
        <v>75</v>
      </c>
      <c r="AA21" s="95" t="s">
        <v>114</v>
      </c>
      <c r="AB21" s="95" t="s">
        <v>80</v>
      </c>
      <c r="AC21" s="95" t="s">
        <v>48</v>
      </c>
      <c r="AD21" s="95" t="s">
        <v>49</v>
      </c>
      <c r="AE21" s="95" t="s">
        <v>114</v>
      </c>
    </row>
    <row r="22" spans="1:31">
      <c r="A22" s="95">
        <v>769362</v>
      </c>
      <c r="B22" s="95" t="s">
        <v>142</v>
      </c>
      <c r="C22" s="95" t="s">
        <v>143</v>
      </c>
      <c r="D22" s="95" t="s">
        <v>144</v>
      </c>
      <c r="E22" s="95" t="s">
        <v>49</v>
      </c>
      <c r="F22" s="95" t="s">
        <v>49</v>
      </c>
      <c r="G22" s="95" t="s">
        <v>36</v>
      </c>
      <c r="H22" s="95" t="s">
        <v>37</v>
      </c>
      <c r="I22" s="96">
        <v>43903</v>
      </c>
      <c r="K22" s="95" t="s">
        <v>75</v>
      </c>
      <c r="L22" s="96">
        <v>43559</v>
      </c>
      <c r="N22" s="95" t="s">
        <v>56</v>
      </c>
      <c r="O22" s="95" t="s">
        <v>77</v>
      </c>
      <c r="P22" s="95" t="s">
        <v>145</v>
      </c>
      <c r="Q22" s="95" t="s">
        <v>59</v>
      </c>
      <c r="R22" s="95" t="s">
        <v>60</v>
      </c>
      <c r="S22" s="95" t="s">
        <v>69</v>
      </c>
      <c r="T22" s="95" t="s">
        <v>146</v>
      </c>
      <c r="U22" s="95" t="s">
        <v>147</v>
      </c>
      <c r="V22" s="95" t="s">
        <v>131</v>
      </c>
      <c r="W22" s="95">
        <v>217</v>
      </c>
      <c r="X22" s="95" t="s">
        <v>63</v>
      </c>
      <c r="Y22" s="95" t="s">
        <v>44</v>
      </c>
      <c r="Z22" s="95" t="s">
        <v>75</v>
      </c>
      <c r="AA22" s="95" t="s">
        <v>79</v>
      </c>
      <c r="AB22" s="95" t="s">
        <v>80</v>
      </c>
      <c r="AC22" s="95" t="s">
        <v>48</v>
      </c>
      <c r="AD22" s="95" t="s">
        <v>49</v>
      </c>
      <c r="AE22" s="95" t="s">
        <v>79</v>
      </c>
    </row>
    <row r="23" spans="1:31">
      <c r="A23" s="95">
        <v>776469</v>
      </c>
      <c r="B23" s="95" t="s">
        <v>148</v>
      </c>
      <c r="C23" s="95" t="s">
        <v>149</v>
      </c>
      <c r="D23" s="95" t="s">
        <v>33</v>
      </c>
      <c r="E23" s="95" t="s">
        <v>49</v>
      </c>
      <c r="F23" s="95" t="s">
        <v>35</v>
      </c>
      <c r="G23" s="95" t="s">
        <v>36</v>
      </c>
      <c r="H23" s="95" t="s">
        <v>37</v>
      </c>
      <c r="I23" s="96"/>
      <c r="K23" s="95" t="s">
        <v>38</v>
      </c>
      <c r="L23" s="96">
        <v>43679</v>
      </c>
      <c r="R23" s="95" t="s">
        <v>105</v>
      </c>
      <c r="S23" s="95" t="s">
        <v>69</v>
      </c>
      <c r="U23" s="95" t="s">
        <v>70</v>
      </c>
      <c r="V23" s="95" t="s">
        <v>131</v>
      </c>
      <c r="W23" s="95">
        <v>131</v>
      </c>
      <c r="X23" s="95" t="s">
        <v>63</v>
      </c>
      <c r="Y23" s="95" t="s">
        <v>44</v>
      </c>
      <c r="Z23" s="95" t="s">
        <v>45</v>
      </c>
      <c r="AA23" s="95" t="s">
        <v>46</v>
      </c>
      <c r="AB23" s="95" t="s">
        <v>47</v>
      </c>
      <c r="AC23" s="95" t="s">
        <v>48</v>
      </c>
      <c r="AD23" s="95" t="s">
        <v>49</v>
      </c>
      <c r="AE23" s="95" t="s">
        <v>50</v>
      </c>
    </row>
    <row r="24" spans="1:31">
      <c r="A24" s="95">
        <v>781097</v>
      </c>
      <c r="B24" s="95" t="s">
        <v>150</v>
      </c>
      <c r="C24" s="95" t="s">
        <v>151</v>
      </c>
      <c r="D24" s="95" t="s">
        <v>117</v>
      </c>
      <c r="E24" s="95" t="s">
        <v>34</v>
      </c>
      <c r="F24" s="95" t="s">
        <v>35</v>
      </c>
      <c r="G24" s="95" t="s">
        <v>36</v>
      </c>
      <c r="H24" s="95" t="s">
        <v>54</v>
      </c>
      <c r="I24" s="96">
        <v>43903</v>
      </c>
      <c r="K24" s="95" t="s">
        <v>38</v>
      </c>
      <c r="L24" s="96">
        <v>43754</v>
      </c>
      <c r="M24" s="95" t="s">
        <v>152</v>
      </c>
      <c r="O24" s="95" t="s">
        <v>77</v>
      </c>
      <c r="P24" s="95" t="s">
        <v>153</v>
      </c>
      <c r="Q24" s="95" t="s">
        <v>154</v>
      </c>
      <c r="R24" s="95" t="s">
        <v>155</v>
      </c>
      <c r="S24" s="95" t="s">
        <v>40</v>
      </c>
      <c r="U24" s="95" t="s">
        <v>41</v>
      </c>
      <c r="V24" s="95" t="s">
        <v>42</v>
      </c>
      <c r="W24" s="95">
        <v>78</v>
      </c>
      <c r="X24" s="95" t="s">
        <v>156</v>
      </c>
      <c r="Y24" s="95" t="s">
        <v>44</v>
      </c>
      <c r="Z24" s="95" t="s">
        <v>45</v>
      </c>
      <c r="AA24" s="95" t="s">
        <v>79</v>
      </c>
      <c r="AB24" s="95" t="s">
        <v>80</v>
      </c>
      <c r="AC24" s="95" t="s">
        <v>48</v>
      </c>
      <c r="AD24" s="95" t="s">
        <v>49</v>
      </c>
      <c r="AE24" s="95" t="s">
        <v>79</v>
      </c>
    </row>
    <row r="25" spans="1:31">
      <c r="A25" s="95">
        <v>771511</v>
      </c>
      <c r="B25" s="95" t="s">
        <v>157</v>
      </c>
      <c r="C25" s="95" t="s">
        <v>158</v>
      </c>
      <c r="D25" s="95" t="s">
        <v>33</v>
      </c>
      <c r="E25" s="95" t="s">
        <v>49</v>
      </c>
      <c r="F25" s="95" t="s">
        <v>35</v>
      </c>
      <c r="G25" s="95" t="s">
        <v>36</v>
      </c>
      <c r="H25" s="95" t="s">
        <v>54</v>
      </c>
      <c r="I25" s="96"/>
      <c r="K25" s="95" t="s">
        <v>75</v>
      </c>
      <c r="L25" s="96">
        <v>43594</v>
      </c>
      <c r="M25" s="95" t="s">
        <v>76</v>
      </c>
      <c r="N25" s="95" t="s">
        <v>56</v>
      </c>
      <c r="O25" s="95" t="s">
        <v>95</v>
      </c>
      <c r="P25" s="95" t="s">
        <v>159</v>
      </c>
      <c r="R25" s="95" t="s">
        <v>96</v>
      </c>
      <c r="S25" s="95" t="s">
        <v>69</v>
      </c>
      <c r="T25" s="95" t="s">
        <v>160</v>
      </c>
      <c r="U25" s="95" t="s">
        <v>161</v>
      </c>
      <c r="V25" s="95" t="s">
        <v>42</v>
      </c>
      <c r="W25" s="95">
        <v>192</v>
      </c>
      <c r="X25" s="95" t="s">
        <v>63</v>
      </c>
      <c r="Y25" s="95" t="s">
        <v>44</v>
      </c>
      <c r="Z25" s="95" t="s">
        <v>75</v>
      </c>
      <c r="AA25" s="95" t="s">
        <v>46</v>
      </c>
      <c r="AB25" s="95" t="s">
        <v>47</v>
      </c>
      <c r="AC25" s="95" t="s">
        <v>48</v>
      </c>
      <c r="AD25" s="95" t="s">
        <v>49</v>
      </c>
      <c r="AE25" s="95" t="s">
        <v>91</v>
      </c>
    </row>
    <row r="26" spans="1:31">
      <c r="A26" s="95">
        <v>770768</v>
      </c>
      <c r="B26" s="95" t="s">
        <v>162</v>
      </c>
      <c r="C26" s="95" t="s">
        <v>163</v>
      </c>
      <c r="D26" s="95" t="s">
        <v>33</v>
      </c>
      <c r="E26" s="95" t="s">
        <v>49</v>
      </c>
      <c r="F26" s="95" t="s">
        <v>66</v>
      </c>
      <c r="G26" s="95" t="s">
        <v>36</v>
      </c>
      <c r="H26" s="95" t="s">
        <v>47</v>
      </c>
      <c r="I26" s="96"/>
      <c r="K26" s="95" t="s">
        <v>45</v>
      </c>
      <c r="L26" s="96">
        <v>43581</v>
      </c>
      <c r="O26" s="95" t="s">
        <v>77</v>
      </c>
      <c r="P26" s="95" t="s">
        <v>153</v>
      </c>
      <c r="R26" s="95" t="s">
        <v>60</v>
      </c>
      <c r="S26" s="95" t="s">
        <v>69</v>
      </c>
      <c r="U26" s="95" t="s">
        <v>164</v>
      </c>
      <c r="V26" s="95" t="s">
        <v>42</v>
      </c>
      <c r="W26" s="95">
        <v>201</v>
      </c>
      <c r="X26" s="95" t="s">
        <v>63</v>
      </c>
      <c r="Y26" s="95" t="s">
        <v>44</v>
      </c>
      <c r="Z26" s="95" t="s">
        <v>45</v>
      </c>
      <c r="AA26" s="95" t="s">
        <v>46</v>
      </c>
      <c r="AB26" s="95" t="s">
        <v>47</v>
      </c>
      <c r="AC26" s="95" t="s">
        <v>48</v>
      </c>
      <c r="AD26" s="95" t="s">
        <v>49</v>
      </c>
      <c r="AE26" s="95" t="s">
        <v>50</v>
      </c>
    </row>
    <row r="27" spans="1:31">
      <c r="A27" s="95">
        <v>785490</v>
      </c>
      <c r="B27" s="95" t="s">
        <v>165</v>
      </c>
      <c r="C27" s="95" t="s">
        <v>166</v>
      </c>
      <c r="D27" s="95" t="s">
        <v>33</v>
      </c>
      <c r="E27" s="95" t="s">
        <v>49</v>
      </c>
      <c r="F27" s="95" t="s">
        <v>35</v>
      </c>
      <c r="G27" s="95" t="s">
        <v>36</v>
      </c>
      <c r="H27" s="95" t="s">
        <v>37</v>
      </c>
      <c r="I27" s="96"/>
      <c r="K27" s="95" t="s">
        <v>109</v>
      </c>
      <c r="L27" s="96">
        <v>43837</v>
      </c>
      <c r="R27" s="95" t="s">
        <v>57</v>
      </c>
      <c r="V27" s="95" t="s">
        <v>42</v>
      </c>
      <c r="W27" s="95">
        <v>19</v>
      </c>
      <c r="X27" s="95" t="s">
        <v>101</v>
      </c>
      <c r="Y27" s="95" t="s">
        <v>44</v>
      </c>
      <c r="Z27" s="95" t="s">
        <v>75</v>
      </c>
      <c r="AA27" s="95" t="s">
        <v>46</v>
      </c>
      <c r="AB27" s="95" t="s">
        <v>47</v>
      </c>
      <c r="AC27" s="95" t="s">
        <v>48</v>
      </c>
      <c r="AD27" s="95" t="s">
        <v>49</v>
      </c>
      <c r="AE27" s="95" t="s">
        <v>135</v>
      </c>
    </row>
    <row r="28" spans="1:31">
      <c r="A28" s="95">
        <v>762937</v>
      </c>
      <c r="B28" s="95" t="s">
        <v>167</v>
      </c>
      <c r="C28" s="95" t="s">
        <v>168</v>
      </c>
      <c r="D28" s="95" t="s">
        <v>33</v>
      </c>
      <c r="E28" s="95" t="s">
        <v>49</v>
      </c>
      <c r="F28" s="95" t="s">
        <v>35</v>
      </c>
      <c r="G28" s="95" t="s">
        <v>36</v>
      </c>
      <c r="H28" s="95" t="s">
        <v>47</v>
      </c>
      <c r="I28" s="96"/>
      <c r="K28" s="95" t="s">
        <v>75</v>
      </c>
      <c r="L28" s="96">
        <v>43439</v>
      </c>
      <c r="O28" s="95" t="s">
        <v>169</v>
      </c>
      <c r="P28" s="95" t="s">
        <v>85</v>
      </c>
      <c r="R28" s="95" t="s">
        <v>170</v>
      </c>
      <c r="S28" s="95" t="s">
        <v>69</v>
      </c>
      <c r="U28" s="95" t="s">
        <v>61</v>
      </c>
      <c r="V28" s="95" t="s">
        <v>131</v>
      </c>
      <c r="W28" s="95">
        <v>303</v>
      </c>
      <c r="X28" s="95" t="s">
        <v>63</v>
      </c>
      <c r="Y28" s="95" t="s">
        <v>44</v>
      </c>
      <c r="Z28" s="95" t="s">
        <v>75</v>
      </c>
      <c r="AA28" s="95" t="s">
        <v>46</v>
      </c>
      <c r="AB28" s="95" t="s">
        <v>47</v>
      </c>
      <c r="AC28" s="95" t="s">
        <v>48</v>
      </c>
      <c r="AD28" s="95" t="s">
        <v>49</v>
      </c>
      <c r="AE28" s="95" t="s">
        <v>50</v>
      </c>
    </row>
    <row r="29" spans="1:31">
      <c r="A29" s="95">
        <v>767924</v>
      </c>
      <c r="B29" s="95" t="s">
        <v>171</v>
      </c>
      <c r="C29" s="95" t="s">
        <v>172</v>
      </c>
      <c r="D29" s="95" t="s">
        <v>173</v>
      </c>
      <c r="E29" s="95" t="s">
        <v>49</v>
      </c>
      <c r="F29" s="95" t="s">
        <v>66</v>
      </c>
      <c r="G29" s="95" t="s">
        <v>36</v>
      </c>
      <c r="H29" s="95" t="s">
        <v>47</v>
      </c>
      <c r="I29" s="96">
        <v>43903</v>
      </c>
      <c r="K29" s="95" t="s">
        <v>75</v>
      </c>
      <c r="L29" s="96">
        <v>43539</v>
      </c>
      <c r="M29" s="95" t="s">
        <v>174</v>
      </c>
      <c r="N29" s="95" t="s">
        <v>56</v>
      </c>
      <c r="O29" s="95" t="s">
        <v>57</v>
      </c>
      <c r="P29" s="95" t="s">
        <v>175</v>
      </c>
      <c r="Q29" s="95" t="s">
        <v>59</v>
      </c>
      <c r="R29" s="95" t="s">
        <v>96</v>
      </c>
      <c r="S29" s="95" t="s">
        <v>69</v>
      </c>
      <c r="U29" s="95" t="s">
        <v>176</v>
      </c>
      <c r="V29" s="95" t="s">
        <v>42</v>
      </c>
      <c r="W29" s="95">
        <v>231</v>
      </c>
      <c r="X29" s="95" t="s">
        <v>63</v>
      </c>
      <c r="Y29" s="95" t="s">
        <v>44</v>
      </c>
      <c r="Z29" s="95" t="s">
        <v>75</v>
      </c>
      <c r="AA29" s="95" t="s">
        <v>79</v>
      </c>
      <c r="AB29" s="95" t="s">
        <v>80</v>
      </c>
      <c r="AC29" s="95" t="s">
        <v>48</v>
      </c>
      <c r="AD29" s="95" t="s">
        <v>49</v>
      </c>
      <c r="AE29" s="95" t="s">
        <v>79</v>
      </c>
    </row>
    <row r="30" spans="1:31">
      <c r="A30" s="95">
        <v>769405</v>
      </c>
      <c r="B30" s="95" t="s">
        <v>177</v>
      </c>
      <c r="C30" s="95" t="s">
        <v>178</v>
      </c>
      <c r="D30" s="95" t="s">
        <v>33</v>
      </c>
      <c r="E30" s="95" t="s">
        <v>49</v>
      </c>
      <c r="F30" s="95" t="s">
        <v>35</v>
      </c>
      <c r="G30" s="95" t="s">
        <v>36</v>
      </c>
      <c r="H30" s="95" t="s">
        <v>54</v>
      </c>
      <c r="I30" s="96"/>
      <c r="K30" s="95" t="s">
        <v>45</v>
      </c>
      <c r="L30" s="96">
        <v>43559</v>
      </c>
      <c r="M30" s="95" t="s">
        <v>76</v>
      </c>
      <c r="O30" s="95" t="s">
        <v>77</v>
      </c>
      <c r="P30" s="95" t="s">
        <v>67</v>
      </c>
      <c r="R30" s="95" t="s">
        <v>60</v>
      </c>
      <c r="S30" s="95" t="s">
        <v>40</v>
      </c>
      <c r="U30" s="95" t="s">
        <v>61</v>
      </c>
      <c r="V30" s="95" t="s">
        <v>42</v>
      </c>
      <c r="W30" s="95">
        <v>217</v>
      </c>
      <c r="X30" s="95" t="s">
        <v>63</v>
      </c>
      <c r="Y30" s="95" t="s">
        <v>44</v>
      </c>
      <c r="Z30" s="95" t="s">
        <v>45</v>
      </c>
      <c r="AA30" s="95" t="s">
        <v>46</v>
      </c>
      <c r="AB30" s="95" t="s">
        <v>47</v>
      </c>
      <c r="AC30" s="95" t="s">
        <v>48</v>
      </c>
      <c r="AD30" s="95" t="s">
        <v>49</v>
      </c>
      <c r="AE30" s="95" t="s">
        <v>135</v>
      </c>
    </row>
    <row r="31" spans="1:31">
      <c r="A31" s="95">
        <v>766133</v>
      </c>
      <c r="B31" s="95" t="s">
        <v>179</v>
      </c>
      <c r="C31" s="95" t="s">
        <v>180</v>
      </c>
      <c r="D31" s="95" t="s">
        <v>33</v>
      </c>
      <c r="E31" s="95" t="s">
        <v>49</v>
      </c>
      <c r="F31" s="95" t="s">
        <v>35</v>
      </c>
      <c r="G31" s="95" t="s">
        <v>36</v>
      </c>
      <c r="H31" s="95" t="s">
        <v>54</v>
      </c>
      <c r="I31" s="96"/>
      <c r="K31" s="95" t="s">
        <v>75</v>
      </c>
      <c r="L31" s="96">
        <v>43510</v>
      </c>
      <c r="M31" s="95" t="s">
        <v>76</v>
      </c>
      <c r="N31" s="95" t="s">
        <v>56</v>
      </c>
      <c r="O31" s="95" t="s">
        <v>95</v>
      </c>
      <c r="P31" s="95" t="s">
        <v>181</v>
      </c>
      <c r="Q31" s="95" t="s">
        <v>182</v>
      </c>
      <c r="R31" s="95" t="s">
        <v>113</v>
      </c>
      <c r="S31" s="95" t="s">
        <v>69</v>
      </c>
      <c r="U31" s="95" t="s">
        <v>106</v>
      </c>
      <c r="V31" s="95" t="s">
        <v>183</v>
      </c>
      <c r="W31" s="95">
        <v>252</v>
      </c>
      <c r="X31" s="95" t="s">
        <v>63</v>
      </c>
      <c r="Y31" s="95" t="s">
        <v>44</v>
      </c>
      <c r="Z31" s="95" t="s">
        <v>75</v>
      </c>
      <c r="AA31" s="95" t="s">
        <v>46</v>
      </c>
      <c r="AB31" s="95" t="s">
        <v>47</v>
      </c>
      <c r="AC31" s="95" t="s">
        <v>48</v>
      </c>
      <c r="AD31" s="95" t="s">
        <v>49</v>
      </c>
      <c r="AE31" s="95" t="s">
        <v>135</v>
      </c>
    </row>
    <row r="32" spans="1:31">
      <c r="A32" s="95">
        <v>786364</v>
      </c>
      <c r="B32" s="95" t="s">
        <v>184</v>
      </c>
      <c r="C32" s="95" t="s">
        <v>185</v>
      </c>
      <c r="D32" s="95" t="s">
        <v>186</v>
      </c>
      <c r="E32" s="95" t="s">
        <v>49</v>
      </c>
      <c r="F32" s="95" t="s">
        <v>49</v>
      </c>
      <c r="G32" s="95" t="s">
        <v>36</v>
      </c>
      <c r="H32" s="95" t="s">
        <v>37</v>
      </c>
      <c r="I32" s="96"/>
      <c r="K32" s="95" t="s">
        <v>45</v>
      </c>
      <c r="L32" s="96">
        <v>43854</v>
      </c>
      <c r="R32" s="95" t="s">
        <v>84</v>
      </c>
      <c r="V32" s="95" t="s">
        <v>187</v>
      </c>
      <c r="W32" s="95">
        <v>6</v>
      </c>
      <c r="X32" s="95" t="s">
        <v>101</v>
      </c>
      <c r="Y32" s="95" t="s">
        <v>44</v>
      </c>
      <c r="Z32" s="95" t="s">
        <v>45</v>
      </c>
      <c r="AA32" s="95" t="s">
        <v>46</v>
      </c>
      <c r="AB32" s="95" t="s">
        <v>47</v>
      </c>
      <c r="AC32" s="95" t="s">
        <v>48</v>
      </c>
      <c r="AD32" s="95" t="s">
        <v>49</v>
      </c>
      <c r="AE32" s="95" t="s">
        <v>135</v>
      </c>
    </row>
    <row r="33" spans="1:31">
      <c r="A33" s="95">
        <v>769509</v>
      </c>
      <c r="B33" s="95" t="s">
        <v>188</v>
      </c>
      <c r="C33" s="95" t="s">
        <v>189</v>
      </c>
      <c r="D33" s="95" t="s">
        <v>190</v>
      </c>
      <c r="E33" s="95" t="s">
        <v>49</v>
      </c>
      <c r="F33" s="95" t="s">
        <v>66</v>
      </c>
      <c r="G33" s="95" t="s">
        <v>36</v>
      </c>
      <c r="H33" s="95" t="s">
        <v>54</v>
      </c>
      <c r="I33" s="96"/>
      <c r="K33" s="95" t="s">
        <v>75</v>
      </c>
      <c r="L33" s="96">
        <v>43563</v>
      </c>
      <c r="M33" s="95" t="s">
        <v>76</v>
      </c>
      <c r="N33" s="95" t="s">
        <v>56</v>
      </c>
      <c r="O33" s="95" t="s">
        <v>57</v>
      </c>
      <c r="P33" s="95" t="s">
        <v>67</v>
      </c>
      <c r="Q33" s="95" t="s">
        <v>191</v>
      </c>
      <c r="R33" s="95" t="s">
        <v>60</v>
      </c>
      <c r="S33" s="95" t="s">
        <v>69</v>
      </c>
      <c r="T33" s="95" t="s">
        <v>192</v>
      </c>
      <c r="U33" s="95" t="s">
        <v>193</v>
      </c>
      <c r="V33" s="95" t="s">
        <v>131</v>
      </c>
      <c r="W33" s="95">
        <v>215</v>
      </c>
      <c r="X33" s="95" t="s">
        <v>63</v>
      </c>
      <c r="Y33" s="95" t="s">
        <v>44</v>
      </c>
      <c r="Z33" s="95" t="s">
        <v>75</v>
      </c>
      <c r="AA33" s="95" t="s">
        <v>46</v>
      </c>
      <c r="AB33" s="95" t="s">
        <v>47</v>
      </c>
      <c r="AC33" s="95" t="s">
        <v>48</v>
      </c>
      <c r="AD33" s="95" t="s">
        <v>49</v>
      </c>
      <c r="AE33" s="95" t="s">
        <v>135</v>
      </c>
    </row>
    <row r="34" spans="1:31">
      <c r="A34" s="95">
        <v>783685</v>
      </c>
      <c r="B34" s="95" t="s">
        <v>194</v>
      </c>
      <c r="C34" s="95" t="s">
        <v>195</v>
      </c>
      <c r="D34" s="95" t="s">
        <v>196</v>
      </c>
      <c r="E34" s="95" t="s">
        <v>49</v>
      </c>
      <c r="F34" s="95" t="s">
        <v>66</v>
      </c>
      <c r="G34" s="95" t="s">
        <v>36</v>
      </c>
      <c r="H34" s="95" t="s">
        <v>47</v>
      </c>
      <c r="I34" s="96">
        <v>43882</v>
      </c>
      <c r="K34" s="95" t="s">
        <v>109</v>
      </c>
      <c r="L34" s="96">
        <v>43798</v>
      </c>
      <c r="R34" s="95" t="s">
        <v>112</v>
      </c>
      <c r="S34" s="95" t="s">
        <v>69</v>
      </c>
      <c r="U34" s="95" t="s">
        <v>106</v>
      </c>
      <c r="V34" s="95" t="s">
        <v>197</v>
      </c>
      <c r="W34" s="95">
        <v>46</v>
      </c>
      <c r="X34" s="95" t="s">
        <v>43</v>
      </c>
      <c r="Y34" s="95" t="s">
        <v>44</v>
      </c>
      <c r="Z34" s="95" t="s">
        <v>75</v>
      </c>
      <c r="AA34" s="95" t="s">
        <v>114</v>
      </c>
      <c r="AB34" s="95" t="s">
        <v>80</v>
      </c>
      <c r="AC34" s="95" t="s">
        <v>48</v>
      </c>
      <c r="AD34" s="95" t="s">
        <v>49</v>
      </c>
      <c r="AE34" s="95" t="s">
        <v>114</v>
      </c>
    </row>
    <row r="35" spans="1:31">
      <c r="A35" s="95">
        <v>784037</v>
      </c>
      <c r="B35" s="95" t="s">
        <v>198</v>
      </c>
      <c r="C35" s="95" t="s">
        <v>199</v>
      </c>
      <c r="D35" s="95" t="s">
        <v>33</v>
      </c>
      <c r="E35" s="95" t="s">
        <v>49</v>
      </c>
      <c r="F35" s="95" t="s">
        <v>35</v>
      </c>
      <c r="G35" s="95" t="s">
        <v>36</v>
      </c>
      <c r="H35" s="95" t="s">
        <v>37</v>
      </c>
      <c r="I35" s="96"/>
      <c r="K35" s="95" t="s">
        <v>109</v>
      </c>
      <c r="L35" s="96">
        <v>43805</v>
      </c>
      <c r="N35" s="95" t="s">
        <v>56</v>
      </c>
      <c r="O35" s="95" t="s">
        <v>77</v>
      </c>
      <c r="P35" s="95" t="s">
        <v>67</v>
      </c>
      <c r="R35" s="95" t="s">
        <v>112</v>
      </c>
      <c r="U35" s="95" t="s">
        <v>90</v>
      </c>
      <c r="V35" s="95" t="s">
        <v>98</v>
      </c>
      <c r="W35" s="95">
        <v>41</v>
      </c>
      <c r="X35" s="95" t="s">
        <v>43</v>
      </c>
      <c r="Y35" s="95" t="s">
        <v>44</v>
      </c>
      <c r="Z35" s="95" t="s">
        <v>75</v>
      </c>
      <c r="AA35" s="95" t="s">
        <v>46</v>
      </c>
      <c r="AB35" s="95" t="s">
        <v>47</v>
      </c>
      <c r="AC35" s="95" t="s">
        <v>48</v>
      </c>
      <c r="AD35" s="95" t="s">
        <v>49</v>
      </c>
      <c r="AE35" s="95" t="s">
        <v>50</v>
      </c>
    </row>
    <row r="36" spans="1:31">
      <c r="A36" s="95">
        <v>785836</v>
      </c>
      <c r="B36" s="95" t="s">
        <v>200</v>
      </c>
      <c r="C36" s="95" t="s">
        <v>201</v>
      </c>
      <c r="D36" s="95" t="s">
        <v>33</v>
      </c>
      <c r="E36" s="95" t="s">
        <v>49</v>
      </c>
      <c r="F36" s="95" t="s">
        <v>35</v>
      </c>
      <c r="G36" s="95" t="s">
        <v>36</v>
      </c>
      <c r="H36" s="95" t="s">
        <v>37</v>
      </c>
      <c r="I36" s="96"/>
      <c r="K36" s="95" t="s">
        <v>109</v>
      </c>
      <c r="L36" s="96">
        <v>43843</v>
      </c>
      <c r="P36" s="95" t="s">
        <v>67</v>
      </c>
      <c r="R36" s="95" t="s">
        <v>112</v>
      </c>
      <c r="V36" s="95" t="s">
        <v>71</v>
      </c>
      <c r="W36" s="95">
        <v>15</v>
      </c>
      <c r="X36" s="95" t="s">
        <v>101</v>
      </c>
      <c r="Y36" s="95" t="s">
        <v>44</v>
      </c>
      <c r="Z36" s="95" t="s">
        <v>75</v>
      </c>
      <c r="AA36" s="95" t="s">
        <v>46</v>
      </c>
      <c r="AB36" s="95" t="s">
        <v>47</v>
      </c>
      <c r="AC36" s="95" t="s">
        <v>48</v>
      </c>
      <c r="AD36" s="95" t="s">
        <v>49</v>
      </c>
      <c r="AE36" s="95" t="s">
        <v>91</v>
      </c>
    </row>
    <row r="37" spans="1:31">
      <c r="A37" s="95">
        <v>784196</v>
      </c>
      <c r="B37" s="95" t="s">
        <v>202</v>
      </c>
      <c r="C37" s="95" t="s">
        <v>203</v>
      </c>
      <c r="D37" s="95" t="s">
        <v>33</v>
      </c>
      <c r="E37" s="95" t="s">
        <v>49</v>
      </c>
      <c r="F37" s="95" t="s">
        <v>66</v>
      </c>
      <c r="G37" s="95" t="s">
        <v>36</v>
      </c>
      <c r="H37" s="95" t="s">
        <v>37</v>
      </c>
      <c r="I37" s="96"/>
      <c r="K37" s="95" t="s">
        <v>109</v>
      </c>
      <c r="L37" s="96">
        <v>43809</v>
      </c>
      <c r="R37" s="95" t="s">
        <v>112</v>
      </c>
      <c r="S37" s="95" t="s">
        <v>69</v>
      </c>
      <c r="U37" s="95" t="s">
        <v>70</v>
      </c>
      <c r="V37" s="95" t="s">
        <v>71</v>
      </c>
      <c r="W37" s="95">
        <v>39</v>
      </c>
      <c r="X37" s="95" t="s">
        <v>43</v>
      </c>
      <c r="Y37" s="95" t="s">
        <v>44</v>
      </c>
      <c r="Z37" s="95" t="s">
        <v>75</v>
      </c>
      <c r="AA37" s="95" t="s">
        <v>46</v>
      </c>
      <c r="AB37" s="95" t="s">
        <v>47</v>
      </c>
      <c r="AC37" s="95" t="s">
        <v>48</v>
      </c>
      <c r="AD37" s="95" t="s">
        <v>49</v>
      </c>
      <c r="AE37" s="95" t="s">
        <v>135</v>
      </c>
    </row>
    <row r="38" spans="1:31">
      <c r="A38" s="95">
        <v>783644</v>
      </c>
      <c r="B38" s="95" t="s">
        <v>204</v>
      </c>
      <c r="C38" s="95" t="s">
        <v>205</v>
      </c>
      <c r="D38" s="95" t="s">
        <v>33</v>
      </c>
      <c r="E38" s="95" t="s">
        <v>49</v>
      </c>
      <c r="F38" s="95" t="s">
        <v>35</v>
      </c>
      <c r="G38" s="95" t="s">
        <v>36</v>
      </c>
      <c r="H38" s="95" t="s">
        <v>37</v>
      </c>
      <c r="I38" s="96"/>
      <c r="K38" s="95" t="s">
        <v>38</v>
      </c>
      <c r="L38" s="96">
        <v>43797</v>
      </c>
      <c r="R38" s="95" t="s">
        <v>112</v>
      </c>
      <c r="S38" s="95" t="s">
        <v>40</v>
      </c>
      <c r="U38" s="95" t="s">
        <v>70</v>
      </c>
      <c r="V38" s="95" t="s">
        <v>71</v>
      </c>
      <c r="W38" s="95">
        <v>47</v>
      </c>
      <c r="X38" s="95" t="s">
        <v>43</v>
      </c>
      <c r="Y38" s="95" t="s">
        <v>44</v>
      </c>
      <c r="Z38" s="95" t="s">
        <v>45</v>
      </c>
      <c r="AA38" s="95" t="s">
        <v>46</v>
      </c>
      <c r="AB38" s="95" t="s">
        <v>47</v>
      </c>
      <c r="AC38" s="95" t="s">
        <v>48</v>
      </c>
      <c r="AD38" s="95" t="s">
        <v>49</v>
      </c>
      <c r="AE38" s="95" t="s">
        <v>91</v>
      </c>
    </row>
    <row r="39" spans="1:31">
      <c r="A39" s="95">
        <v>784279</v>
      </c>
      <c r="B39" s="95" t="s">
        <v>206</v>
      </c>
      <c r="C39" s="95" t="s">
        <v>207</v>
      </c>
      <c r="D39" s="95" t="s">
        <v>33</v>
      </c>
      <c r="E39" s="95" t="s">
        <v>49</v>
      </c>
      <c r="F39" s="95" t="s">
        <v>35</v>
      </c>
      <c r="G39" s="95" t="s">
        <v>36</v>
      </c>
      <c r="H39" s="95" t="s">
        <v>47</v>
      </c>
      <c r="I39" s="96"/>
      <c r="K39" s="95" t="s">
        <v>109</v>
      </c>
      <c r="L39" s="96">
        <v>43810</v>
      </c>
      <c r="O39" s="95" t="s">
        <v>77</v>
      </c>
      <c r="P39" s="95" t="s">
        <v>67</v>
      </c>
      <c r="Q39" s="95" t="s">
        <v>208</v>
      </c>
      <c r="R39" s="95" t="s">
        <v>112</v>
      </c>
      <c r="U39" s="95" t="s">
        <v>209</v>
      </c>
      <c r="V39" s="95" t="s">
        <v>71</v>
      </c>
      <c r="W39" s="95">
        <v>38</v>
      </c>
      <c r="X39" s="95" t="s">
        <v>43</v>
      </c>
      <c r="Y39" s="95" t="s">
        <v>44</v>
      </c>
      <c r="Z39" s="95" t="s">
        <v>75</v>
      </c>
      <c r="AA39" s="95" t="s">
        <v>46</v>
      </c>
      <c r="AB39" s="95" t="s">
        <v>47</v>
      </c>
      <c r="AC39" s="95" t="s">
        <v>48</v>
      </c>
      <c r="AD39" s="95" t="s">
        <v>49</v>
      </c>
      <c r="AE39" s="95" t="s">
        <v>91</v>
      </c>
    </row>
    <row r="40" spans="1:31">
      <c r="A40" s="95">
        <v>783811</v>
      </c>
      <c r="B40" s="95" t="s">
        <v>210</v>
      </c>
      <c r="C40" s="95" t="s">
        <v>211</v>
      </c>
      <c r="D40" s="95" t="s">
        <v>33</v>
      </c>
      <c r="E40" s="95" t="s">
        <v>49</v>
      </c>
      <c r="F40" s="95" t="s">
        <v>35</v>
      </c>
      <c r="G40" s="95" t="s">
        <v>36</v>
      </c>
      <c r="H40" s="95" t="s">
        <v>37</v>
      </c>
      <c r="I40" s="96"/>
      <c r="K40" s="95" t="s">
        <v>109</v>
      </c>
      <c r="L40" s="96">
        <v>43802</v>
      </c>
      <c r="R40" s="95" t="s">
        <v>112</v>
      </c>
      <c r="U40" s="95" t="s">
        <v>61</v>
      </c>
      <c r="V40" s="95" t="s">
        <v>42</v>
      </c>
      <c r="W40" s="95">
        <v>44</v>
      </c>
      <c r="X40" s="95" t="s">
        <v>43</v>
      </c>
      <c r="Y40" s="95" t="s">
        <v>44</v>
      </c>
      <c r="Z40" s="95" t="s">
        <v>75</v>
      </c>
      <c r="AA40" s="95" t="s">
        <v>46</v>
      </c>
      <c r="AB40" s="95" t="s">
        <v>47</v>
      </c>
      <c r="AC40" s="95" t="s">
        <v>48</v>
      </c>
      <c r="AD40" s="95" t="s">
        <v>49</v>
      </c>
      <c r="AE40" s="95" t="s">
        <v>91</v>
      </c>
    </row>
    <row r="41" spans="1:31">
      <c r="A41" s="95">
        <v>784410</v>
      </c>
      <c r="B41" s="95" t="s">
        <v>212</v>
      </c>
      <c r="C41" s="95" t="s">
        <v>213</v>
      </c>
      <c r="D41" s="95" t="s">
        <v>144</v>
      </c>
      <c r="E41" s="95" t="s">
        <v>83</v>
      </c>
      <c r="F41" s="95" t="s">
        <v>66</v>
      </c>
      <c r="G41" s="95" t="s">
        <v>36</v>
      </c>
      <c r="H41" s="95" t="s">
        <v>37</v>
      </c>
      <c r="I41" s="96">
        <v>43903</v>
      </c>
      <c r="K41" s="95" t="s">
        <v>38</v>
      </c>
      <c r="L41" s="96">
        <v>43811</v>
      </c>
      <c r="P41" s="95" t="s">
        <v>67</v>
      </c>
      <c r="R41" s="95" t="s">
        <v>112</v>
      </c>
      <c r="U41" s="95" t="s">
        <v>70</v>
      </c>
      <c r="V41" s="95" t="s">
        <v>131</v>
      </c>
      <c r="W41" s="95">
        <v>37</v>
      </c>
      <c r="X41" s="95" t="s">
        <v>43</v>
      </c>
      <c r="Y41" s="95" t="s">
        <v>44</v>
      </c>
      <c r="Z41" s="95" t="s">
        <v>45</v>
      </c>
      <c r="AA41" s="95" t="s">
        <v>79</v>
      </c>
      <c r="AB41" s="95" t="s">
        <v>80</v>
      </c>
      <c r="AC41" s="95" t="s">
        <v>48</v>
      </c>
      <c r="AD41" s="95" t="s">
        <v>49</v>
      </c>
      <c r="AE41" s="95" t="s">
        <v>79</v>
      </c>
    </row>
    <row r="42" spans="1:31">
      <c r="A42" s="95">
        <v>784837</v>
      </c>
      <c r="B42" s="95" t="s">
        <v>214</v>
      </c>
      <c r="C42" s="95" t="s">
        <v>215</v>
      </c>
      <c r="D42" s="95" t="s">
        <v>33</v>
      </c>
      <c r="E42" s="95" t="s">
        <v>34</v>
      </c>
      <c r="F42" s="95" t="s">
        <v>35</v>
      </c>
      <c r="G42" s="95" t="s">
        <v>36</v>
      </c>
      <c r="H42" s="95" t="s">
        <v>37</v>
      </c>
      <c r="I42" s="96"/>
      <c r="K42" s="95" t="s">
        <v>38</v>
      </c>
      <c r="L42" s="96">
        <v>43819</v>
      </c>
      <c r="R42" s="95" t="s">
        <v>112</v>
      </c>
      <c r="S42" s="95" t="s">
        <v>40</v>
      </c>
      <c r="U42" s="95" t="s">
        <v>41</v>
      </c>
      <c r="V42" s="95" t="s">
        <v>42</v>
      </c>
      <c r="W42" s="95">
        <v>31</v>
      </c>
      <c r="X42" s="95" t="s">
        <v>43</v>
      </c>
      <c r="Y42" s="95" t="s">
        <v>44</v>
      </c>
      <c r="Z42" s="95" t="s">
        <v>45</v>
      </c>
      <c r="AA42" s="95" t="s">
        <v>46</v>
      </c>
      <c r="AB42" s="95" t="s">
        <v>47</v>
      </c>
      <c r="AC42" s="95" t="s">
        <v>48</v>
      </c>
      <c r="AD42" s="95" t="s">
        <v>49</v>
      </c>
      <c r="AE42" s="95" t="s">
        <v>50</v>
      </c>
    </row>
    <row r="43" spans="1:31">
      <c r="A43" s="95">
        <v>784309</v>
      </c>
      <c r="B43" s="95" t="s">
        <v>216</v>
      </c>
      <c r="C43" s="95" t="s">
        <v>217</v>
      </c>
      <c r="D43" s="95" t="s">
        <v>117</v>
      </c>
      <c r="E43" s="95" t="s">
        <v>83</v>
      </c>
      <c r="F43" s="95" t="s">
        <v>35</v>
      </c>
      <c r="G43" s="95" t="s">
        <v>36</v>
      </c>
      <c r="H43" s="95" t="s">
        <v>47</v>
      </c>
      <c r="I43" s="96">
        <v>43903</v>
      </c>
      <c r="K43" s="95" t="s">
        <v>109</v>
      </c>
      <c r="L43" s="96">
        <v>43810</v>
      </c>
      <c r="N43" s="95" t="s">
        <v>56</v>
      </c>
      <c r="O43" s="95" t="s">
        <v>77</v>
      </c>
      <c r="P43" s="95" t="s">
        <v>67</v>
      </c>
      <c r="R43" s="95" t="s">
        <v>112</v>
      </c>
      <c r="T43" s="95" t="s">
        <v>218</v>
      </c>
      <c r="U43" s="95" t="s">
        <v>176</v>
      </c>
      <c r="V43" s="95" t="s">
        <v>131</v>
      </c>
      <c r="W43" s="95">
        <v>38</v>
      </c>
      <c r="X43" s="95" t="s">
        <v>43</v>
      </c>
      <c r="Y43" s="95" t="s">
        <v>44</v>
      </c>
      <c r="Z43" s="95" t="s">
        <v>75</v>
      </c>
      <c r="AA43" s="95" t="s">
        <v>79</v>
      </c>
      <c r="AB43" s="95" t="s">
        <v>80</v>
      </c>
      <c r="AC43" s="95" t="s">
        <v>48</v>
      </c>
      <c r="AD43" s="95" t="s">
        <v>49</v>
      </c>
      <c r="AE43" s="95" t="s">
        <v>79</v>
      </c>
    </row>
    <row r="44" spans="1:31">
      <c r="A44" s="95">
        <v>783209</v>
      </c>
      <c r="B44" s="95" t="s">
        <v>219</v>
      </c>
      <c r="C44" s="95" t="s">
        <v>220</v>
      </c>
      <c r="D44" s="95" t="s">
        <v>33</v>
      </c>
      <c r="E44" s="95" t="s">
        <v>49</v>
      </c>
      <c r="F44" s="95" t="s">
        <v>35</v>
      </c>
      <c r="G44" s="95" t="s">
        <v>36</v>
      </c>
      <c r="H44" s="95" t="s">
        <v>54</v>
      </c>
      <c r="I44" s="96">
        <v>43882</v>
      </c>
      <c r="K44" s="95" t="s">
        <v>109</v>
      </c>
      <c r="L44" s="96">
        <v>43789</v>
      </c>
      <c r="M44" s="95" t="s">
        <v>221</v>
      </c>
      <c r="O44" s="95" t="s">
        <v>95</v>
      </c>
      <c r="P44" s="95" t="s">
        <v>67</v>
      </c>
      <c r="R44" s="95" t="s">
        <v>112</v>
      </c>
      <c r="S44" s="95" t="s">
        <v>40</v>
      </c>
      <c r="U44" s="95" t="s">
        <v>222</v>
      </c>
      <c r="V44" s="95" t="s">
        <v>42</v>
      </c>
      <c r="W44" s="95">
        <v>53</v>
      </c>
      <c r="X44" s="95" t="s">
        <v>43</v>
      </c>
      <c r="Y44" s="95" t="s">
        <v>44</v>
      </c>
      <c r="Z44" s="95" t="s">
        <v>75</v>
      </c>
      <c r="AA44" s="95" t="s">
        <v>114</v>
      </c>
      <c r="AB44" s="95" t="s">
        <v>80</v>
      </c>
      <c r="AC44" s="95" t="s">
        <v>48</v>
      </c>
      <c r="AD44" s="95" t="s">
        <v>49</v>
      </c>
      <c r="AE44" s="95" t="s">
        <v>114</v>
      </c>
    </row>
    <row r="45" spans="1:31">
      <c r="A45" s="95">
        <v>778810</v>
      </c>
      <c r="B45" s="95" t="s">
        <v>223</v>
      </c>
      <c r="C45" s="95" t="s">
        <v>224</v>
      </c>
      <c r="D45" s="95" t="s">
        <v>225</v>
      </c>
      <c r="E45" s="95" t="s">
        <v>226</v>
      </c>
      <c r="F45" s="95" t="s">
        <v>35</v>
      </c>
      <c r="G45" s="95" t="s">
        <v>227</v>
      </c>
      <c r="H45" s="95" t="s">
        <v>54</v>
      </c>
      <c r="I45" s="96"/>
      <c r="K45" s="95" t="s">
        <v>38</v>
      </c>
      <c r="L45" s="96">
        <v>43717</v>
      </c>
      <c r="M45" s="95" t="s">
        <v>76</v>
      </c>
      <c r="R45" s="95" t="s">
        <v>39</v>
      </c>
      <c r="U45" s="95" t="s">
        <v>228</v>
      </c>
      <c r="V45" s="95" t="s">
        <v>229</v>
      </c>
      <c r="W45" s="95">
        <v>105</v>
      </c>
      <c r="X45" s="95" t="s">
        <v>63</v>
      </c>
      <c r="Y45" s="95" t="s">
        <v>44</v>
      </c>
      <c r="Z45" s="95" t="s">
        <v>45</v>
      </c>
      <c r="AA45" s="95" t="s">
        <v>46</v>
      </c>
      <c r="AB45" s="95" t="s">
        <v>47</v>
      </c>
      <c r="AC45" s="95" t="s">
        <v>230</v>
      </c>
      <c r="AD45" s="95" t="s">
        <v>49</v>
      </c>
    </row>
    <row r="46" spans="1:31">
      <c r="A46" s="95">
        <v>784072</v>
      </c>
      <c r="B46" s="95" t="s">
        <v>231</v>
      </c>
      <c r="C46" s="95" t="s">
        <v>232</v>
      </c>
      <c r="D46" s="95" t="s">
        <v>233</v>
      </c>
      <c r="E46" s="95" t="s">
        <v>49</v>
      </c>
      <c r="F46" s="95" t="s">
        <v>66</v>
      </c>
      <c r="G46" s="95" t="s">
        <v>227</v>
      </c>
      <c r="H46" s="95" t="s">
        <v>47</v>
      </c>
      <c r="I46" s="96"/>
      <c r="K46" s="95" t="s">
        <v>38</v>
      </c>
      <c r="L46" s="96">
        <v>43806</v>
      </c>
      <c r="R46" s="95" t="s">
        <v>112</v>
      </c>
      <c r="U46" s="95" t="s">
        <v>228</v>
      </c>
      <c r="V46" s="95" t="s">
        <v>131</v>
      </c>
      <c r="W46" s="95">
        <v>40</v>
      </c>
      <c r="X46" s="95" t="s">
        <v>43</v>
      </c>
      <c r="Y46" s="95" t="s">
        <v>44</v>
      </c>
      <c r="Z46" s="95" t="s">
        <v>45</v>
      </c>
      <c r="AA46" s="95" t="s">
        <v>46</v>
      </c>
      <c r="AB46" s="95" t="s">
        <v>47</v>
      </c>
      <c r="AC46" s="95" t="s">
        <v>230</v>
      </c>
      <c r="AD46" s="95" t="s">
        <v>49</v>
      </c>
    </row>
    <row r="47" spans="1:31">
      <c r="A47" s="95">
        <v>784057</v>
      </c>
      <c r="B47" s="95" t="s">
        <v>234</v>
      </c>
      <c r="C47" s="95" t="s">
        <v>235</v>
      </c>
      <c r="D47" s="95" t="s">
        <v>233</v>
      </c>
      <c r="E47" s="95" t="s">
        <v>49</v>
      </c>
      <c r="F47" s="95" t="s">
        <v>66</v>
      </c>
      <c r="G47" s="95" t="s">
        <v>227</v>
      </c>
      <c r="H47" s="95" t="s">
        <v>47</v>
      </c>
      <c r="I47" s="96"/>
      <c r="K47" s="95" t="s">
        <v>38</v>
      </c>
      <c r="L47" s="96">
        <v>43805</v>
      </c>
      <c r="R47" s="95" t="s">
        <v>112</v>
      </c>
      <c r="U47" s="95" t="s">
        <v>228</v>
      </c>
      <c r="V47" s="95" t="s">
        <v>42</v>
      </c>
      <c r="W47" s="95">
        <v>41</v>
      </c>
      <c r="X47" s="95" t="s">
        <v>43</v>
      </c>
      <c r="Y47" s="95" t="s">
        <v>44</v>
      </c>
      <c r="Z47" s="95" t="s">
        <v>45</v>
      </c>
      <c r="AA47" s="95" t="s">
        <v>46</v>
      </c>
      <c r="AB47" s="95" t="s">
        <v>47</v>
      </c>
      <c r="AC47" s="95" t="s">
        <v>230</v>
      </c>
      <c r="AD47" s="95" t="s">
        <v>49</v>
      </c>
    </row>
    <row r="48" spans="1:31">
      <c r="A48" s="95">
        <v>777143</v>
      </c>
      <c r="B48" s="95" t="s">
        <v>236</v>
      </c>
      <c r="C48" s="95" t="s">
        <v>237</v>
      </c>
      <c r="D48" s="95" t="s">
        <v>33</v>
      </c>
      <c r="E48" s="95" t="s">
        <v>49</v>
      </c>
      <c r="F48" s="95" t="s">
        <v>49</v>
      </c>
      <c r="G48" s="95" t="s">
        <v>227</v>
      </c>
      <c r="H48" s="95" t="s">
        <v>54</v>
      </c>
      <c r="I48" s="96"/>
      <c r="K48" s="95" t="s">
        <v>109</v>
      </c>
      <c r="L48" s="96">
        <v>43690</v>
      </c>
      <c r="M48" s="95" t="s">
        <v>76</v>
      </c>
      <c r="O48" s="95" t="s">
        <v>57</v>
      </c>
      <c r="P48" s="95" t="s">
        <v>238</v>
      </c>
      <c r="R48" s="95" t="s">
        <v>39</v>
      </c>
      <c r="U48" s="95" t="s">
        <v>228</v>
      </c>
      <c r="V48" s="95" t="s">
        <v>42</v>
      </c>
      <c r="W48" s="95">
        <v>124</v>
      </c>
      <c r="X48" s="95" t="s">
        <v>63</v>
      </c>
      <c r="Y48" s="95" t="s">
        <v>44</v>
      </c>
      <c r="Z48" s="95" t="s">
        <v>75</v>
      </c>
      <c r="AA48" s="95" t="s">
        <v>46</v>
      </c>
      <c r="AB48" s="95" t="s">
        <v>47</v>
      </c>
      <c r="AC48" s="95" t="s">
        <v>230</v>
      </c>
      <c r="AD48" s="95" t="s">
        <v>49</v>
      </c>
    </row>
    <row r="49" spans="1:31">
      <c r="A49" s="95">
        <v>772424</v>
      </c>
      <c r="B49" s="95" t="s">
        <v>239</v>
      </c>
      <c r="C49" s="95" t="s">
        <v>240</v>
      </c>
      <c r="D49" s="95" t="s">
        <v>33</v>
      </c>
      <c r="E49" s="95" t="s">
        <v>49</v>
      </c>
      <c r="F49" s="95" t="s">
        <v>35</v>
      </c>
      <c r="G49" s="95" t="s">
        <v>227</v>
      </c>
      <c r="H49" s="95" t="s">
        <v>54</v>
      </c>
      <c r="I49" s="96"/>
      <c r="K49" s="95" t="s">
        <v>45</v>
      </c>
      <c r="L49" s="96">
        <v>43609</v>
      </c>
      <c r="M49" s="95" t="s">
        <v>55</v>
      </c>
      <c r="O49" s="95" t="s">
        <v>57</v>
      </c>
      <c r="P49" s="95" t="s">
        <v>241</v>
      </c>
      <c r="R49" s="95" t="s">
        <v>68</v>
      </c>
      <c r="S49" s="95" t="s">
        <v>69</v>
      </c>
      <c r="U49" s="95" t="s">
        <v>61</v>
      </c>
      <c r="V49" s="95" t="s">
        <v>62</v>
      </c>
      <c r="W49" s="95">
        <v>181</v>
      </c>
      <c r="X49" s="95" t="s">
        <v>63</v>
      </c>
      <c r="Y49" s="95" t="s">
        <v>44</v>
      </c>
      <c r="Z49" s="95" t="s">
        <v>45</v>
      </c>
      <c r="AA49" s="95" t="s">
        <v>46</v>
      </c>
      <c r="AB49" s="95" t="s">
        <v>47</v>
      </c>
      <c r="AC49" s="95" t="s">
        <v>48</v>
      </c>
      <c r="AD49" s="95" t="s">
        <v>49</v>
      </c>
      <c r="AE49" s="95" t="s">
        <v>135</v>
      </c>
    </row>
    <row r="50" spans="1:31">
      <c r="A50" s="95">
        <v>779993</v>
      </c>
      <c r="B50" s="95" t="s">
        <v>242</v>
      </c>
      <c r="C50" s="95" t="s">
        <v>243</v>
      </c>
      <c r="D50" s="95" t="s">
        <v>33</v>
      </c>
      <c r="E50" s="95" t="s">
        <v>49</v>
      </c>
      <c r="F50" s="95" t="s">
        <v>35</v>
      </c>
      <c r="G50" s="95" t="s">
        <v>227</v>
      </c>
      <c r="H50" s="95" t="s">
        <v>47</v>
      </c>
      <c r="I50" s="96"/>
      <c r="K50" s="95" t="s">
        <v>75</v>
      </c>
      <c r="L50" s="96">
        <v>43734</v>
      </c>
      <c r="M50" s="95" t="s">
        <v>76</v>
      </c>
      <c r="N50" s="95" t="s">
        <v>56</v>
      </c>
      <c r="O50" s="95" t="s">
        <v>77</v>
      </c>
      <c r="P50" s="95" t="s">
        <v>244</v>
      </c>
      <c r="R50" s="95" t="s">
        <v>60</v>
      </c>
      <c r="S50" s="95" t="s">
        <v>40</v>
      </c>
      <c r="U50" s="95" t="s">
        <v>106</v>
      </c>
      <c r="V50" s="95" t="s">
        <v>197</v>
      </c>
      <c r="W50" s="95">
        <v>92</v>
      </c>
      <c r="X50" s="95" t="s">
        <v>63</v>
      </c>
      <c r="Y50" s="95" t="s">
        <v>44</v>
      </c>
      <c r="Z50" s="95" t="s">
        <v>75</v>
      </c>
      <c r="AA50" s="95" t="s">
        <v>46</v>
      </c>
      <c r="AB50" s="95" t="s">
        <v>47</v>
      </c>
      <c r="AC50" s="95" t="s">
        <v>48</v>
      </c>
      <c r="AD50" s="95" t="s">
        <v>49</v>
      </c>
      <c r="AE50" s="95" t="s">
        <v>91</v>
      </c>
    </row>
    <row r="51" spans="1:31">
      <c r="A51" s="95">
        <v>775386</v>
      </c>
      <c r="B51" s="95" t="s">
        <v>245</v>
      </c>
      <c r="C51" s="95" t="s">
        <v>246</v>
      </c>
      <c r="D51" s="95" t="s">
        <v>247</v>
      </c>
      <c r="E51" s="95" t="s">
        <v>248</v>
      </c>
      <c r="F51" s="95" t="s">
        <v>49</v>
      </c>
      <c r="G51" s="95" t="s">
        <v>227</v>
      </c>
      <c r="H51" s="95" t="s">
        <v>37</v>
      </c>
      <c r="I51" s="96"/>
      <c r="K51" s="95" t="s">
        <v>75</v>
      </c>
      <c r="L51" s="96">
        <v>43661</v>
      </c>
      <c r="N51" s="95" t="s">
        <v>56</v>
      </c>
      <c r="O51" s="95" t="s">
        <v>95</v>
      </c>
      <c r="P51" s="95" t="s">
        <v>249</v>
      </c>
      <c r="R51" s="95" t="s">
        <v>87</v>
      </c>
      <c r="S51" s="95" t="s">
        <v>69</v>
      </c>
      <c r="U51" s="95" t="s">
        <v>250</v>
      </c>
      <c r="V51" s="95" t="s">
        <v>62</v>
      </c>
      <c r="W51" s="95">
        <v>145</v>
      </c>
      <c r="X51" s="95" t="s">
        <v>63</v>
      </c>
      <c r="Y51" s="95" t="s">
        <v>44</v>
      </c>
      <c r="Z51" s="95" t="s">
        <v>75</v>
      </c>
      <c r="AA51" s="95" t="s">
        <v>46</v>
      </c>
      <c r="AB51" s="95" t="s">
        <v>47</v>
      </c>
      <c r="AC51" s="95" t="s">
        <v>48</v>
      </c>
      <c r="AD51" s="95" t="s">
        <v>49</v>
      </c>
      <c r="AE51" s="95" t="s">
        <v>50</v>
      </c>
    </row>
    <row r="52" spans="1:31">
      <c r="A52" s="95">
        <v>769854</v>
      </c>
      <c r="B52" s="95" t="s">
        <v>251</v>
      </c>
      <c r="C52" s="95" t="s">
        <v>252</v>
      </c>
      <c r="D52" s="95" t="s">
        <v>33</v>
      </c>
      <c r="E52" s="95" t="s">
        <v>49</v>
      </c>
      <c r="F52" s="95" t="s">
        <v>66</v>
      </c>
      <c r="G52" s="95" t="s">
        <v>227</v>
      </c>
      <c r="H52" s="95" t="s">
        <v>37</v>
      </c>
      <c r="I52" s="96"/>
      <c r="K52" s="95" t="s">
        <v>45</v>
      </c>
      <c r="L52" s="96">
        <v>43567</v>
      </c>
      <c r="R52" s="95" t="s">
        <v>68</v>
      </c>
      <c r="S52" s="95" t="s">
        <v>40</v>
      </c>
      <c r="U52" s="95" t="s">
        <v>41</v>
      </c>
      <c r="V52" s="95" t="s">
        <v>98</v>
      </c>
      <c r="W52" s="95">
        <v>211</v>
      </c>
      <c r="X52" s="95" t="s">
        <v>63</v>
      </c>
      <c r="Y52" s="95" t="s">
        <v>44</v>
      </c>
      <c r="Z52" s="95" t="s">
        <v>45</v>
      </c>
      <c r="AA52" s="95" t="s">
        <v>46</v>
      </c>
      <c r="AB52" s="95" t="s">
        <v>47</v>
      </c>
      <c r="AC52" s="95" t="s">
        <v>48</v>
      </c>
      <c r="AD52" s="95" t="s">
        <v>49</v>
      </c>
      <c r="AE52" s="95" t="s">
        <v>50</v>
      </c>
    </row>
    <row r="53" spans="1:31">
      <c r="A53" s="95">
        <v>763913</v>
      </c>
      <c r="B53" s="95" t="s">
        <v>253</v>
      </c>
      <c r="C53" s="95" t="s">
        <v>254</v>
      </c>
      <c r="D53" s="95" t="s">
        <v>173</v>
      </c>
      <c r="E53" s="95" t="s">
        <v>49</v>
      </c>
      <c r="F53" s="95" t="s">
        <v>35</v>
      </c>
      <c r="G53" s="95" t="s">
        <v>227</v>
      </c>
      <c r="H53" s="95" t="s">
        <v>47</v>
      </c>
      <c r="I53" s="96">
        <v>43903</v>
      </c>
      <c r="K53" s="95" t="s">
        <v>75</v>
      </c>
      <c r="L53" s="96">
        <v>43469</v>
      </c>
      <c r="M53" s="95" t="s">
        <v>130</v>
      </c>
      <c r="O53" s="95" t="s">
        <v>95</v>
      </c>
      <c r="P53" s="95" t="s">
        <v>255</v>
      </c>
      <c r="R53" s="95" t="s">
        <v>170</v>
      </c>
      <c r="S53" s="95" t="s">
        <v>40</v>
      </c>
      <c r="U53" s="95" t="s">
        <v>61</v>
      </c>
      <c r="V53" s="95" t="s">
        <v>62</v>
      </c>
      <c r="W53" s="95">
        <v>281</v>
      </c>
      <c r="X53" s="95" t="s">
        <v>63</v>
      </c>
      <c r="Y53" s="95" t="s">
        <v>44</v>
      </c>
      <c r="Z53" s="95" t="s">
        <v>75</v>
      </c>
      <c r="AA53" s="95" t="s">
        <v>79</v>
      </c>
      <c r="AB53" s="95" t="s">
        <v>80</v>
      </c>
      <c r="AC53" s="95" t="s">
        <v>48</v>
      </c>
      <c r="AD53" s="95" t="s">
        <v>49</v>
      </c>
      <c r="AE53" s="95" t="s">
        <v>79</v>
      </c>
    </row>
    <row r="54" spans="1:31">
      <c r="A54" s="95">
        <v>763904</v>
      </c>
      <c r="B54" s="95" t="s">
        <v>256</v>
      </c>
      <c r="C54" s="95" t="s">
        <v>257</v>
      </c>
      <c r="D54" s="95" t="s">
        <v>33</v>
      </c>
      <c r="E54" s="95" t="s">
        <v>83</v>
      </c>
      <c r="F54" s="95" t="s">
        <v>35</v>
      </c>
      <c r="G54" s="95" t="s">
        <v>227</v>
      </c>
      <c r="H54" s="95" t="s">
        <v>47</v>
      </c>
      <c r="I54" s="96"/>
      <c r="K54" s="95" t="s">
        <v>45</v>
      </c>
      <c r="L54" s="96">
        <v>43468</v>
      </c>
      <c r="R54" s="95" t="s">
        <v>258</v>
      </c>
      <c r="U54" s="95" t="s">
        <v>70</v>
      </c>
      <c r="V54" s="95" t="s">
        <v>259</v>
      </c>
      <c r="W54" s="95">
        <v>282</v>
      </c>
      <c r="X54" s="95" t="s">
        <v>63</v>
      </c>
      <c r="Y54" s="95" t="s">
        <v>44</v>
      </c>
      <c r="Z54" s="95" t="s">
        <v>45</v>
      </c>
      <c r="AA54" s="95" t="s">
        <v>46</v>
      </c>
      <c r="AB54" s="95" t="s">
        <v>47</v>
      </c>
      <c r="AC54" s="95" t="s">
        <v>48</v>
      </c>
      <c r="AD54" s="95" t="s">
        <v>49</v>
      </c>
      <c r="AE54" s="95" t="s">
        <v>135</v>
      </c>
    </row>
    <row r="55" spans="1:31">
      <c r="A55" s="95">
        <v>775493</v>
      </c>
      <c r="B55" s="95" t="s">
        <v>260</v>
      </c>
      <c r="C55" s="95" t="s">
        <v>261</v>
      </c>
      <c r="D55" s="95" t="s">
        <v>262</v>
      </c>
      <c r="E55" s="95" t="s">
        <v>49</v>
      </c>
      <c r="F55" s="95" t="s">
        <v>49</v>
      </c>
      <c r="G55" s="95" t="s">
        <v>227</v>
      </c>
      <c r="H55" s="95" t="s">
        <v>37</v>
      </c>
      <c r="I55" s="96"/>
      <c r="K55" s="95" t="s">
        <v>109</v>
      </c>
      <c r="L55" s="96">
        <v>43662</v>
      </c>
      <c r="O55" s="95" t="s">
        <v>95</v>
      </c>
      <c r="P55" s="95" t="s">
        <v>263</v>
      </c>
      <c r="R55" s="95" t="s">
        <v>105</v>
      </c>
      <c r="S55" s="95" t="s">
        <v>40</v>
      </c>
      <c r="U55" s="95" t="s">
        <v>61</v>
      </c>
      <c r="V55" s="95" t="s">
        <v>98</v>
      </c>
      <c r="W55" s="95">
        <v>144</v>
      </c>
      <c r="X55" s="95" t="s">
        <v>63</v>
      </c>
      <c r="Y55" s="95" t="s">
        <v>44</v>
      </c>
      <c r="Z55" s="95" t="s">
        <v>75</v>
      </c>
      <c r="AA55" s="95" t="s">
        <v>46</v>
      </c>
      <c r="AB55" s="95" t="s">
        <v>47</v>
      </c>
      <c r="AC55" s="95" t="s">
        <v>48</v>
      </c>
      <c r="AD55" s="95" t="s">
        <v>49</v>
      </c>
      <c r="AE55" s="95" t="s">
        <v>50</v>
      </c>
    </row>
    <row r="56" spans="1:31">
      <c r="A56" s="95">
        <v>770282</v>
      </c>
      <c r="B56" s="95" t="s">
        <v>264</v>
      </c>
      <c r="C56" s="95" t="s">
        <v>265</v>
      </c>
      <c r="D56" s="95" t="s">
        <v>266</v>
      </c>
      <c r="E56" s="95" t="s">
        <v>49</v>
      </c>
      <c r="F56" s="95" t="s">
        <v>66</v>
      </c>
      <c r="G56" s="95" t="s">
        <v>227</v>
      </c>
      <c r="H56" s="95" t="s">
        <v>54</v>
      </c>
      <c r="I56" s="96"/>
      <c r="K56" s="95" t="s">
        <v>75</v>
      </c>
      <c r="L56" s="96">
        <v>43573</v>
      </c>
      <c r="M56" s="95" t="s">
        <v>76</v>
      </c>
      <c r="O56" s="95" t="s">
        <v>57</v>
      </c>
      <c r="P56" s="95" t="s">
        <v>267</v>
      </c>
      <c r="R56" s="95" t="s">
        <v>60</v>
      </c>
      <c r="S56" s="95" t="s">
        <v>69</v>
      </c>
      <c r="U56" s="95" t="s">
        <v>61</v>
      </c>
      <c r="V56" s="95" t="s">
        <v>71</v>
      </c>
      <c r="W56" s="95">
        <v>207</v>
      </c>
      <c r="X56" s="95" t="s">
        <v>63</v>
      </c>
      <c r="Y56" s="95" t="s">
        <v>44</v>
      </c>
      <c r="Z56" s="95" t="s">
        <v>75</v>
      </c>
      <c r="AA56" s="95" t="s">
        <v>46</v>
      </c>
      <c r="AB56" s="95" t="s">
        <v>47</v>
      </c>
      <c r="AC56" s="95" t="s">
        <v>48</v>
      </c>
      <c r="AD56" s="95" t="s">
        <v>49</v>
      </c>
      <c r="AE56" s="95" t="s">
        <v>91</v>
      </c>
    </row>
    <row r="57" spans="1:31">
      <c r="A57" s="95">
        <v>770241</v>
      </c>
      <c r="B57" s="95" t="s">
        <v>268</v>
      </c>
      <c r="C57" s="95" t="s">
        <v>269</v>
      </c>
      <c r="D57" s="95" t="s">
        <v>190</v>
      </c>
      <c r="E57" s="95" t="s">
        <v>49</v>
      </c>
      <c r="F57" s="95" t="s">
        <v>35</v>
      </c>
      <c r="G57" s="95" t="s">
        <v>227</v>
      </c>
      <c r="H57" s="95" t="s">
        <v>54</v>
      </c>
      <c r="I57" s="96">
        <v>43840</v>
      </c>
      <c r="K57" s="95" t="s">
        <v>45</v>
      </c>
      <c r="L57" s="96">
        <v>43573</v>
      </c>
      <c r="M57" s="95" t="s">
        <v>76</v>
      </c>
      <c r="R57" s="95" t="s">
        <v>60</v>
      </c>
      <c r="S57" s="95" t="s">
        <v>69</v>
      </c>
      <c r="U57" s="95" t="s">
        <v>61</v>
      </c>
      <c r="V57" s="95" t="s">
        <v>71</v>
      </c>
      <c r="W57" s="95">
        <v>207</v>
      </c>
      <c r="X57" s="95" t="s">
        <v>63</v>
      </c>
      <c r="Y57" s="95" t="s">
        <v>44</v>
      </c>
      <c r="Z57" s="95" t="s">
        <v>45</v>
      </c>
      <c r="AA57" s="95" t="s">
        <v>46</v>
      </c>
      <c r="AB57" s="95" t="s">
        <v>47</v>
      </c>
      <c r="AC57" s="95" t="s">
        <v>48</v>
      </c>
      <c r="AD57" s="95" t="s">
        <v>49</v>
      </c>
      <c r="AE57" s="95" t="s">
        <v>91</v>
      </c>
    </row>
    <row r="58" spans="1:31">
      <c r="A58" s="95">
        <v>769859</v>
      </c>
      <c r="B58" s="95" t="s">
        <v>270</v>
      </c>
      <c r="C58" s="95" t="s">
        <v>271</v>
      </c>
      <c r="D58" s="95" t="s">
        <v>33</v>
      </c>
      <c r="E58" s="95" t="s">
        <v>49</v>
      </c>
      <c r="F58" s="95" t="s">
        <v>66</v>
      </c>
      <c r="G58" s="95" t="s">
        <v>227</v>
      </c>
      <c r="H58" s="95" t="s">
        <v>37</v>
      </c>
      <c r="I58" s="96"/>
      <c r="K58" s="95" t="s">
        <v>45</v>
      </c>
      <c r="L58" s="96">
        <v>43567</v>
      </c>
      <c r="R58" s="95" t="s">
        <v>68</v>
      </c>
      <c r="S58" s="95" t="s">
        <v>40</v>
      </c>
      <c r="U58" s="95" t="s">
        <v>41</v>
      </c>
      <c r="V58" s="95" t="s">
        <v>98</v>
      </c>
      <c r="W58" s="95">
        <v>211</v>
      </c>
      <c r="X58" s="95" t="s">
        <v>63</v>
      </c>
      <c r="Y58" s="95" t="s">
        <v>44</v>
      </c>
      <c r="Z58" s="95" t="s">
        <v>45</v>
      </c>
      <c r="AA58" s="95" t="s">
        <v>46</v>
      </c>
      <c r="AB58" s="95" t="s">
        <v>47</v>
      </c>
      <c r="AC58" s="95" t="s">
        <v>48</v>
      </c>
      <c r="AD58" s="95" t="s">
        <v>49</v>
      </c>
      <c r="AE58" s="95" t="s">
        <v>50</v>
      </c>
    </row>
    <row r="59" spans="1:31">
      <c r="A59" s="95">
        <v>777352</v>
      </c>
      <c r="B59" s="95" t="s">
        <v>272</v>
      </c>
      <c r="C59" s="95" t="s">
        <v>273</v>
      </c>
      <c r="D59" s="95" t="s">
        <v>274</v>
      </c>
      <c r="E59" s="95" t="s">
        <v>49</v>
      </c>
      <c r="F59" s="95" t="s">
        <v>49</v>
      </c>
      <c r="G59" s="95" t="s">
        <v>227</v>
      </c>
      <c r="H59" s="95" t="s">
        <v>37</v>
      </c>
      <c r="I59" s="96"/>
      <c r="K59" s="95" t="s">
        <v>75</v>
      </c>
      <c r="L59" s="96">
        <v>43693</v>
      </c>
      <c r="N59" s="95" t="s">
        <v>56</v>
      </c>
      <c r="O59" s="95" t="s">
        <v>57</v>
      </c>
      <c r="P59" s="95" t="s">
        <v>275</v>
      </c>
      <c r="R59" s="95" t="s">
        <v>60</v>
      </c>
      <c r="U59" s="95" t="s">
        <v>147</v>
      </c>
      <c r="V59" s="95" t="s">
        <v>98</v>
      </c>
      <c r="W59" s="95">
        <v>121</v>
      </c>
      <c r="X59" s="95" t="s">
        <v>63</v>
      </c>
      <c r="Y59" s="95" t="s">
        <v>44</v>
      </c>
      <c r="Z59" s="95" t="s">
        <v>75</v>
      </c>
      <c r="AA59" s="95" t="s">
        <v>46</v>
      </c>
      <c r="AB59" s="95" t="s">
        <v>47</v>
      </c>
      <c r="AC59" s="95" t="s">
        <v>48</v>
      </c>
      <c r="AD59" s="95" t="s">
        <v>49</v>
      </c>
      <c r="AE59" s="95" t="s">
        <v>50</v>
      </c>
    </row>
    <row r="60" spans="1:31">
      <c r="A60" s="95">
        <v>768637</v>
      </c>
      <c r="B60" s="95" t="s">
        <v>276</v>
      </c>
      <c r="C60" s="95" t="s">
        <v>277</v>
      </c>
      <c r="D60" s="95" t="s">
        <v>33</v>
      </c>
      <c r="E60" s="95" t="s">
        <v>49</v>
      </c>
      <c r="F60" s="95" t="s">
        <v>49</v>
      </c>
      <c r="G60" s="95" t="s">
        <v>227</v>
      </c>
      <c r="H60" s="95" t="s">
        <v>47</v>
      </c>
      <c r="I60" s="96"/>
      <c r="K60" s="95" t="s">
        <v>45</v>
      </c>
      <c r="L60" s="96">
        <v>43549</v>
      </c>
      <c r="R60" s="95" t="s">
        <v>60</v>
      </c>
      <c r="S60" s="95" t="s">
        <v>40</v>
      </c>
      <c r="U60" s="95" t="s">
        <v>61</v>
      </c>
      <c r="V60" s="95" t="s">
        <v>71</v>
      </c>
      <c r="W60" s="95">
        <v>225</v>
      </c>
      <c r="X60" s="95" t="s">
        <v>63</v>
      </c>
      <c r="Y60" s="95" t="s">
        <v>44</v>
      </c>
      <c r="Z60" s="95" t="s">
        <v>45</v>
      </c>
      <c r="AA60" s="95" t="s">
        <v>46</v>
      </c>
      <c r="AB60" s="95" t="s">
        <v>47</v>
      </c>
      <c r="AC60" s="95" t="s">
        <v>48</v>
      </c>
      <c r="AD60" s="95" t="s">
        <v>49</v>
      </c>
      <c r="AE60" s="95" t="s">
        <v>50</v>
      </c>
    </row>
    <row r="61" spans="1:31">
      <c r="A61" s="95">
        <v>786689</v>
      </c>
      <c r="B61" s="95" t="s">
        <v>278</v>
      </c>
      <c r="C61" s="95" t="s">
        <v>279</v>
      </c>
      <c r="D61" s="95" t="s">
        <v>33</v>
      </c>
      <c r="E61" s="95" t="s">
        <v>49</v>
      </c>
      <c r="F61" s="95" t="s">
        <v>35</v>
      </c>
      <c r="G61" s="95" t="s">
        <v>227</v>
      </c>
      <c r="H61" s="95" t="s">
        <v>37</v>
      </c>
      <c r="I61" s="96"/>
      <c r="K61" s="95" t="s">
        <v>109</v>
      </c>
      <c r="L61" s="96">
        <v>43861</v>
      </c>
      <c r="R61" s="95" t="s">
        <v>57</v>
      </c>
      <c r="U61" s="95" t="s">
        <v>61</v>
      </c>
      <c r="V61" s="95" t="s">
        <v>71</v>
      </c>
      <c r="W61" s="95">
        <v>1</v>
      </c>
      <c r="X61" s="95" t="s">
        <v>101</v>
      </c>
      <c r="Y61" s="95" t="s">
        <v>44</v>
      </c>
      <c r="Z61" s="95" t="s">
        <v>75</v>
      </c>
      <c r="AA61" s="95" t="s">
        <v>46</v>
      </c>
      <c r="AB61" s="95" t="s">
        <v>47</v>
      </c>
      <c r="AC61" s="95" t="s">
        <v>48</v>
      </c>
      <c r="AD61" s="95" t="s">
        <v>49</v>
      </c>
      <c r="AE61" s="95" t="s">
        <v>91</v>
      </c>
    </row>
    <row r="62" spans="1:31">
      <c r="A62" s="95">
        <v>785551</v>
      </c>
      <c r="B62" s="95" t="s">
        <v>280</v>
      </c>
      <c r="C62" s="95" t="s">
        <v>281</v>
      </c>
      <c r="D62" s="95" t="s">
        <v>33</v>
      </c>
      <c r="E62" s="95" t="s">
        <v>49</v>
      </c>
      <c r="F62" s="95" t="s">
        <v>35</v>
      </c>
      <c r="G62" s="95" t="s">
        <v>227</v>
      </c>
      <c r="H62" s="95" t="s">
        <v>37</v>
      </c>
      <c r="I62" s="96"/>
      <c r="K62" s="95" t="s">
        <v>109</v>
      </c>
      <c r="L62" s="96">
        <v>43838</v>
      </c>
      <c r="P62" s="95" t="s">
        <v>153</v>
      </c>
      <c r="R62" s="95" t="s">
        <v>57</v>
      </c>
      <c r="U62" s="95" t="s">
        <v>176</v>
      </c>
      <c r="V62" s="95" t="s">
        <v>71</v>
      </c>
      <c r="W62" s="95">
        <v>18</v>
      </c>
      <c r="X62" s="95" t="s">
        <v>101</v>
      </c>
      <c r="Y62" s="95" t="s">
        <v>44</v>
      </c>
      <c r="Z62" s="95" t="s">
        <v>75</v>
      </c>
      <c r="AA62" s="95" t="s">
        <v>46</v>
      </c>
      <c r="AB62" s="95" t="s">
        <v>47</v>
      </c>
      <c r="AC62" s="95" t="s">
        <v>48</v>
      </c>
      <c r="AD62" s="95" t="s">
        <v>49</v>
      </c>
      <c r="AE62" s="95" t="s">
        <v>50</v>
      </c>
    </row>
    <row r="63" spans="1:31">
      <c r="A63" s="95">
        <v>777956</v>
      </c>
      <c r="B63" s="95" t="s">
        <v>282</v>
      </c>
      <c r="C63" s="95" t="s">
        <v>283</v>
      </c>
      <c r="D63" s="95" t="s">
        <v>144</v>
      </c>
      <c r="E63" s="95" t="s">
        <v>49</v>
      </c>
      <c r="F63" s="95" t="s">
        <v>49</v>
      </c>
      <c r="G63" s="95" t="s">
        <v>227</v>
      </c>
      <c r="H63" s="95" t="s">
        <v>47</v>
      </c>
      <c r="I63" s="96">
        <v>43903</v>
      </c>
      <c r="K63" s="95" t="s">
        <v>75</v>
      </c>
      <c r="L63" s="96">
        <v>43703</v>
      </c>
      <c r="M63" s="95" t="s">
        <v>76</v>
      </c>
      <c r="O63" s="95" t="s">
        <v>57</v>
      </c>
      <c r="P63" s="95" t="s">
        <v>238</v>
      </c>
      <c r="R63" s="95" t="s">
        <v>39</v>
      </c>
      <c r="U63" s="95" t="s">
        <v>222</v>
      </c>
      <c r="V63" s="95" t="s">
        <v>71</v>
      </c>
      <c r="W63" s="95">
        <v>115</v>
      </c>
      <c r="X63" s="95" t="s">
        <v>63</v>
      </c>
      <c r="Y63" s="95" t="s">
        <v>44</v>
      </c>
      <c r="Z63" s="95" t="s">
        <v>75</v>
      </c>
      <c r="AA63" s="95" t="s">
        <v>79</v>
      </c>
      <c r="AB63" s="95" t="s">
        <v>80</v>
      </c>
      <c r="AC63" s="95" t="s">
        <v>48</v>
      </c>
      <c r="AD63" s="95" t="s">
        <v>49</v>
      </c>
      <c r="AE63" s="95" t="s">
        <v>79</v>
      </c>
    </row>
    <row r="64" spans="1:31">
      <c r="A64" s="95">
        <v>769027</v>
      </c>
      <c r="B64" s="95" t="s">
        <v>284</v>
      </c>
      <c r="C64" s="95" t="s">
        <v>285</v>
      </c>
      <c r="D64" s="95" t="s">
        <v>33</v>
      </c>
      <c r="E64" s="95" t="s">
        <v>49</v>
      </c>
      <c r="F64" s="95" t="s">
        <v>66</v>
      </c>
      <c r="G64" s="95" t="s">
        <v>227</v>
      </c>
      <c r="H64" s="95" t="s">
        <v>54</v>
      </c>
      <c r="I64" s="96">
        <v>43840</v>
      </c>
      <c r="K64" s="95" t="s">
        <v>38</v>
      </c>
      <c r="L64" s="96">
        <v>43553</v>
      </c>
      <c r="M64" s="95" t="s">
        <v>76</v>
      </c>
      <c r="O64" s="95" t="s">
        <v>95</v>
      </c>
      <c r="P64" s="95" t="s">
        <v>286</v>
      </c>
      <c r="R64" s="95" t="s">
        <v>60</v>
      </c>
      <c r="S64" s="95" t="s">
        <v>40</v>
      </c>
      <c r="U64" s="95" t="s">
        <v>70</v>
      </c>
      <c r="V64" s="95" t="s">
        <v>98</v>
      </c>
      <c r="W64" s="95">
        <v>221</v>
      </c>
      <c r="X64" s="95" t="s">
        <v>63</v>
      </c>
      <c r="Y64" s="95" t="s">
        <v>44</v>
      </c>
      <c r="Z64" s="95" t="s">
        <v>45</v>
      </c>
      <c r="AA64" s="95" t="s">
        <v>46</v>
      </c>
      <c r="AB64" s="95" t="s">
        <v>47</v>
      </c>
      <c r="AC64" s="95" t="s">
        <v>48</v>
      </c>
      <c r="AD64" s="95" t="s">
        <v>49</v>
      </c>
      <c r="AE64" s="95" t="s">
        <v>50</v>
      </c>
    </row>
    <row r="65" spans="1:31">
      <c r="A65" s="95">
        <v>776914</v>
      </c>
      <c r="B65" s="95" t="s">
        <v>287</v>
      </c>
      <c r="C65" s="95" t="s">
        <v>288</v>
      </c>
      <c r="D65" s="95" t="s">
        <v>33</v>
      </c>
      <c r="E65" s="95" t="s">
        <v>49</v>
      </c>
      <c r="F65" s="95" t="s">
        <v>35</v>
      </c>
      <c r="G65" s="95" t="s">
        <v>227</v>
      </c>
      <c r="H65" s="95" t="s">
        <v>37</v>
      </c>
      <c r="I65" s="96">
        <v>43882</v>
      </c>
      <c r="K65" s="95" t="s">
        <v>75</v>
      </c>
      <c r="L65" s="96">
        <v>43686</v>
      </c>
      <c r="N65" s="95" t="s">
        <v>56</v>
      </c>
      <c r="O65" s="95" t="s">
        <v>77</v>
      </c>
      <c r="P65" s="95" t="s">
        <v>67</v>
      </c>
      <c r="R65" s="95" t="s">
        <v>258</v>
      </c>
      <c r="U65" s="95" t="s">
        <v>106</v>
      </c>
      <c r="V65" s="95" t="s">
        <v>131</v>
      </c>
      <c r="W65" s="95">
        <v>126</v>
      </c>
      <c r="X65" s="95" t="s">
        <v>63</v>
      </c>
      <c r="Y65" s="95" t="s">
        <v>44</v>
      </c>
      <c r="Z65" s="95" t="s">
        <v>75</v>
      </c>
      <c r="AA65" s="95" t="s">
        <v>114</v>
      </c>
      <c r="AB65" s="95" t="s">
        <v>80</v>
      </c>
      <c r="AC65" s="95" t="s">
        <v>48</v>
      </c>
      <c r="AD65" s="95" t="s">
        <v>49</v>
      </c>
      <c r="AE65" s="95" t="s">
        <v>114</v>
      </c>
    </row>
    <row r="66" spans="1:31">
      <c r="A66" s="95">
        <v>781829</v>
      </c>
      <c r="B66" s="95" t="s">
        <v>289</v>
      </c>
      <c r="C66" s="95" t="s">
        <v>290</v>
      </c>
      <c r="D66" s="95" t="s">
        <v>291</v>
      </c>
      <c r="E66" s="95" t="s">
        <v>49</v>
      </c>
      <c r="F66" s="95" t="s">
        <v>66</v>
      </c>
      <c r="G66" s="95" t="s">
        <v>227</v>
      </c>
      <c r="H66" s="95" t="s">
        <v>37</v>
      </c>
      <c r="I66" s="96"/>
      <c r="K66" s="95" t="s">
        <v>45</v>
      </c>
      <c r="L66" s="96">
        <v>43768</v>
      </c>
      <c r="O66" s="95" t="s">
        <v>77</v>
      </c>
      <c r="P66" s="95" t="s">
        <v>292</v>
      </c>
      <c r="Q66" s="95" t="s">
        <v>293</v>
      </c>
      <c r="R66" s="95" t="s">
        <v>96</v>
      </c>
      <c r="U66" s="95" t="s">
        <v>70</v>
      </c>
      <c r="V66" s="95" t="s">
        <v>131</v>
      </c>
      <c r="W66" s="95">
        <v>68</v>
      </c>
      <c r="X66" s="95" t="s">
        <v>156</v>
      </c>
      <c r="Y66" s="95" t="s">
        <v>44</v>
      </c>
      <c r="Z66" s="95" t="s">
        <v>45</v>
      </c>
      <c r="AA66" s="95" t="s">
        <v>46</v>
      </c>
      <c r="AB66" s="95" t="s">
        <v>47</v>
      </c>
      <c r="AC66" s="95" t="s">
        <v>48</v>
      </c>
      <c r="AD66" s="95" t="s">
        <v>49</v>
      </c>
      <c r="AE66" s="95" t="s">
        <v>50</v>
      </c>
    </row>
    <row r="67" spans="1:31">
      <c r="A67" s="95">
        <v>774015</v>
      </c>
      <c r="B67" s="95" t="s">
        <v>294</v>
      </c>
      <c r="C67" s="95" t="s">
        <v>295</v>
      </c>
      <c r="D67" s="95" t="s">
        <v>296</v>
      </c>
      <c r="E67" s="95" t="s">
        <v>49</v>
      </c>
      <c r="F67" s="95" t="s">
        <v>49</v>
      </c>
      <c r="G67" s="95" t="s">
        <v>227</v>
      </c>
      <c r="H67" s="95" t="s">
        <v>37</v>
      </c>
      <c r="I67" s="96"/>
      <c r="K67" s="95" t="s">
        <v>75</v>
      </c>
      <c r="L67" s="96">
        <v>43636</v>
      </c>
      <c r="N67" s="95" t="s">
        <v>56</v>
      </c>
      <c r="O67" s="95" t="s">
        <v>57</v>
      </c>
      <c r="P67" s="95" t="s">
        <v>145</v>
      </c>
      <c r="R67" s="95" t="s">
        <v>140</v>
      </c>
      <c r="S67" s="95" t="s">
        <v>40</v>
      </c>
      <c r="T67" s="95" t="s">
        <v>297</v>
      </c>
      <c r="U67" s="95" t="s">
        <v>147</v>
      </c>
      <c r="V67" s="95" t="s">
        <v>131</v>
      </c>
      <c r="W67" s="95">
        <v>162</v>
      </c>
      <c r="X67" s="95" t="s">
        <v>63</v>
      </c>
      <c r="Y67" s="95" t="s">
        <v>44</v>
      </c>
      <c r="Z67" s="95" t="s">
        <v>75</v>
      </c>
      <c r="AA67" s="95" t="s">
        <v>46</v>
      </c>
      <c r="AB67" s="95" t="s">
        <v>47</v>
      </c>
      <c r="AC67" s="95" t="s">
        <v>48</v>
      </c>
      <c r="AD67" s="95" t="s">
        <v>49</v>
      </c>
      <c r="AE67" s="95" t="s">
        <v>50</v>
      </c>
    </row>
    <row r="68" spans="1:31">
      <c r="A68" s="95">
        <v>785253</v>
      </c>
      <c r="B68" s="95" t="s">
        <v>298</v>
      </c>
      <c r="C68" s="95" t="s">
        <v>299</v>
      </c>
      <c r="D68" s="95" t="s">
        <v>33</v>
      </c>
      <c r="E68" s="95" t="s">
        <v>49</v>
      </c>
      <c r="F68" s="95" t="s">
        <v>35</v>
      </c>
      <c r="G68" s="95" t="s">
        <v>227</v>
      </c>
      <c r="H68" s="95" t="s">
        <v>37</v>
      </c>
      <c r="I68" s="96"/>
      <c r="K68" s="95" t="s">
        <v>109</v>
      </c>
      <c r="L68" s="96">
        <v>43832</v>
      </c>
      <c r="N68" s="95" t="s">
        <v>56</v>
      </c>
      <c r="O68" s="95" t="s">
        <v>77</v>
      </c>
      <c r="P68" s="95" t="s">
        <v>153</v>
      </c>
      <c r="R68" s="95" t="s">
        <v>155</v>
      </c>
      <c r="T68" s="95" t="s">
        <v>300</v>
      </c>
      <c r="U68" s="95" t="s">
        <v>141</v>
      </c>
      <c r="V68" s="95" t="s">
        <v>131</v>
      </c>
      <c r="W68" s="95">
        <v>22</v>
      </c>
      <c r="X68" s="95" t="s">
        <v>101</v>
      </c>
      <c r="Y68" s="95" t="s">
        <v>44</v>
      </c>
      <c r="Z68" s="95" t="s">
        <v>75</v>
      </c>
      <c r="AA68" s="95" t="s">
        <v>46</v>
      </c>
      <c r="AB68" s="95" t="s">
        <v>47</v>
      </c>
      <c r="AC68" s="95" t="s">
        <v>48</v>
      </c>
      <c r="AD68" s="95" t="s">
        <v>49</v>
      </c>
      <c r="AE68" s="95" t="s">
        <v>50</v>
      </c>
    </row>
    <row r="69" spans="1:31">
      <c r="A69" s="95">
        <v>772276</v>
      </c>
      <c r="B69" s="95" t="s">
        <v>301</v>
      </c>
      <c r="C69" s="95" t="s">
        <v>302</v>
      </c>
      <c r="D69" s="95" t="s">
        <v>274</v>
      </c>
      <c r="E69" s="95" t="s">
        <v>49</v>
      </c>
      <c r="F69" s="95" t="s">
        <v>35</v>
      </c>
      <c r="G69" s="95" t="s">
        <v>227</v>
      </c>
      <c r="H69" s="95" t="s">
        <v>37</v>
      </c>
      <c r="I69" s="96"/>
      <c r="K69" s="95" t="s">
        <v>75</v>
      </c>
      <c r="L69" s="96">
        <v>43606</v>
      </c>
      <c r="N69" s="95" t="s">
        <v>56</v>
      </c>
      <c r="O69" s="95" t="s">
        <v>57</v>
      </c>
      <c r="P69" s="95" t="s">
        <v>303</v>
      </c>
      <c r="Q69" s="95" t="s">
        <v>304</v>
      </c>
      <c r="R69" s="95" t="s">
        <v>87</v>
      </c>
      <c r="S69" s="95" t="s">
        <v>69</v>
      </c>
      <c r="T69" s="95" t="s">
        <v>305</v>
      </c>
      <c r="U69" s="95" t="s">
        <v>193</v>
      </c>
      <c r="V69" s="95" t="s">
        <v>71</v>
      </c>
      <c r="W69" s="95">
        <v>184</v>
      </c>
      <c r="X69" s="95" t="s">
        <v>63</v>
      </c>
      <c r="Y69" s="95" t="s">
        <v>44</v>
      </c>
      <c r="Z69" s="95" t="s">
        <v>75</v>
      </c>
      <c r="AA69" s="95" t="s">
        <v>46</v>
      </c>
      <c r="AB69" s="95" t="s">
        <v>47</v>
      </c>
      <c r="AC69" s="95" t="s">
        <v>48</v>
      </c>
      <c r="AD69" s="95" t="s">
        <v>49</v>
      </c>
      <c r="AE69" s="95" t="s">
        <v>91</v>
      </c>
    </row>
    <row r="70" spans="1:31">
      <c r="A70" s="95">
        <v>771089</v>
      </c>
      <c r="B70" s="95" t="s">
        <v>306</v>
      </c>
      <c r="C70" s="95" t="s">
        <v>307</v>
      </c>
      <c r="D70" s="95" t="s">
        <v>33</v>
      </c>
      <c r="E70" s="95" t="s">
        <v>49</v>
      </c>
      <c r="F70" s="95" t="s">
        <v>35</v>
      </c>
      <c r="G70" s="95" t="s">
        <v>227</v>
      </c>
      <c r="H70" s="95" t="s">
        <v>47</v>
      </c>
      <c r="I70" s="96"/>
      <c r="K70" s="95" t="s">
        <v>38</v>
      </c>
      <c r="L70" s="96">
        <v>43587</v>
      </c>
      <c r="R70" s="95" t="s">
        <v>60</v>
      </c>
      <c r="S70" s="95" t="s">
        <v>40</v>
      </c>
      <c r="U70" s="95" t="s">
        <v>70</v>
      </c>
      <c r="V70" s="95" t="s">
        <v>71</v>
      </c>
      <c r="W70" s="95">
        <v>197</v>
      </c>
      <c r="X70" s="95" t="s">
        <v>63</v>
      </c>
      <c r="Y70" s="95" t="s">
        <v>44</v>
      </c>
      <c r="Z70" s="95" t="s">
        <v>45</v>
      </c>
      <c r="AA70" s="95" t="s">
        <v>46</v>
      </c>
      <c r="AB70" s="95" t="s">
        <v>47</v>
      </c>
      <c r="AC70" s="95" t="s">
        <v>48</v>
      </c>
      <c r="AD70" s="95" t="s">
        <v>49</v>
      </c>
      <c r="AE70" s="95" t="s">
        <v>50</v>
      </c>
    </row>
    <row r="71" spans="1:31">
      <c r="A71" s="95">
        <v>770334</v>
      </c>
      <c r="B71" s="95" t="s">
        <v>308</v>
      </c>
      <c r="C71" s="95" t="s">
        <v>309</v>
      </c>
      <c r="D71" s="95" t="s">
        <v>33</v>
      </c>
      <c r="E71" s="95" t="s">
        <v>49</v>
      </c>
      <c r="F71" s="95" t="s">
        <v>66</v>
      </c>
      <c r="G71" s="95" t="s">
        <v>227</v>
      </c>
      <c r="H71" s="95" t="s">
        <v>47</v>
      </c>
      <c r="I71" s="96"/>
      <c r="K71" s="95" t="s">
        <v>45</v>
      </c>
      <c r="L71" s="96">
        <v>43574</v>
      </c>
      <c r="R71" s="95" t="s">
        <v>60</v>
      </c>
      <c r="S71" s="95" t="s">
        <v>40</v>
      </c>
      <c r="U71" s="95" t="s">
        <v>164</v>
      </c>
      <c r="V71" s="95" t="s">
        <v>71</v>
      </c>
      <c r="W71" s="95">
        <v>206</v>
      </c>
      <c r="X71" s="95" t="s">
        <v>63</v>
      </c>
      <c r="Y71" s="95" t="s">
        <v>44</v>
      </c>
      <c r="Z71" s="95" t="s">
        <v>45</v>
      </c>
      <c r="AA71" s="95" t="s">
        <v>46</v>
      </c>
      <c r="AB71" s="95" t="s">
        <v>47</v>
      </c>
      <c r="AC71" s="95" t="s">
        <v>48</v>
      </c>
      <c r="AD71" s="95" t="s">
        <v>49</v>
      </c>
      <c r="AE71" s="95" t="s">
        <v>50</v>
      </c>
    </row>
    <row r="72" spans="1:31">
      <c r="A72" s="95">
        <v>785910</v>
      </c>
      <c r="B72" s="95" t="s">
        <v>310</v>
      </c>
      <c r="C72" s="95" t="s">
        <v>311</v>
      </c>
      <c r="D72" s="95" t="s">
        <v>33</v>
      </c>
      <c r="E72" s="95" t="s">
        <v>49</v>
      </c>
      <c r="F72" s="95" t="s">
        <v>35</v>
      </c>
      <c r="G72" s="95" t="s">
        <v>227</v>
      </c>
      <c r="H72" s="95" t="s">
        <v>37</v>
      </c>
      <c r="I72" s="96"/>
      <c r="K72" s="95" t="s">
        <v>109</v>
      </c>
      <c r="L72" s="96">
        <v>43845</v>
      </c>
      <c r="P72" s="95" t="s">
        <v>67</v>
      </c>
      <c r="R72" s="95" t="s">
        <v>57</v>
      </c>
      <c r="U72" s="95" t="s">
        <v>106</v>
      </c>
      <c r="V72" s="95" t="s">
        <v>71</v>
      </c>
      <c r="W72" s="95">
        <v>13</v>
      </c>
      <c r="X72" s="95" t="s">
        <v>101</v>
      </c>
      <c r="Y72" s="95" t="s">
        <v>44</v>
      </c>
      <c r="Z72" s="95" t="s">
        <v>75</v>
      </c>
      <c r="AA72" s="95" t="s">
        <v>46</v>
      </c>
      <c r="AB72" s="95" t="s">
        <v>47</v>
      </c>
      <c r="AC72" s="95" t="s">
        <v>48</v>
      </c>
      <c r="AD72" s="95" t="s">
        <v>49</v>
      </c>
      <c r="AE72" s="95" t="s">
        <v>91</v>
      </c>
    </row>
    <row r="73" spans="1:31">
      <c r="A73" s="95">
        <v>783269</v>
      </c>
      <c r="B73" s="95" t="s">
        <v>312</v>
      </c>
      <c r="C73" s="95" t="s">
        <v>313</v>
      </c>
      <c r="D73" s="95" t="s">
        <v>314</v>
      </c>
      <c r="E73" s="95" t="s">
        <v>49</v>
      </c>
      <c r="F73" s="95" t="s">
        <v>35</v>
      </c>
      <c r="G73" s="95" t="s">
        <v>227</v>
      </c>
      <c r="H73" s="95" t="s">
        <v>37</v>
      </c>
      <c r="I73" s="96"/>
      <c r="K73" s="95" t="s">
        <v>75</v>
      </c>
      <c r="L73" s="96">
        <v>43790</v>
      </c>
      <c r="N73" s="95" t="s">
        <v>56</v>
      </c>
      <c r="O73" s="95" t="s">
        <v>77</v>
      </c>
      <c r="P73" s="95" t="s">
        <v>67</v>
      </c>
      <c r="R73" s="95" t="s">
        <v>68</v>
      </c>
      <c r="S73" s="95" t="s">
        <v>40</v>
      </c>
      <c r="T73" s="95" t="s">
        <v>315</v>
      </c>
      <c r="U73" s="95" t="s">
        <v>176</v>
      </c>
      <c r="V73" s="95" t="s">
        <v>131</v>
      </c>
      <c r="W73" s="95">
        <v>52</v>
      </c>
      <c r="X73" s="95" t="s">
        <v>43</v>
      </c>
      <c r="Y73" s="95" t="s">
        <v>44</v>
      </c>
      <c r="Z73" s="95" t="s">
        <v>75</v>
      </c>
      <c r="AA73" s="95" t="s">
        <v>46</v>
      </c>
      <c r="AB73" s="95" t="s">
        <v>47</v>
      </c>
      <c r="AC73" s="95" t="s">
        <v>48</v>
      </c>
      <c r="AD73" s="95" t="s">
        <v>49</v>
      </c>
      <c r="AE73" s="95" t="s">
        <v>135</v>
      </c>
    </row>
    <row r="74" spans="1:31">
      <c r="A74" s="95">
        <v>778047</v>
      </c>
      <c r="B74" s="95" t="s">
        <v>316</v>
      </c>
      <c r="C74" s="95" t="s">
        <v>317</v>
      </c>
      <c r="D74" s="95" t="s">
        <v>296</v>
      </c>
      <c r="E74" s="95" t="s">
        <v>49</v>
      </c>
      <c r="F74" s="95" t="s">
        <v>49</v>
      </c>
      <c r="G74" s="95" t="s">
        <v>227</v>
      </c>
      <c r="H74" s="95" t="s">
        <v>37</v>
      </c>
      <c r="I74" s="96"/>
      <c r="K74" s="95" t="s">
        <v>75</v>
      </c>
      <c r="L74" s="96">
        <v>43704</v>
      </c>
      <c r="O74" s="95" t="s">
        <v>57</v>
      </c>
      <c r="P74" s="95" t="s">
        <v>318</v>
      </c>
      <c r="R74" s="95" t="s">
        <v>105</v>
      </c>
      <c r="U74" s="95" t="s">
        <v>106</v>
      </c>
      <c r="V74" s="95" t="s">
        <v>71</v>
      </c>
      <c r="W74" s="95">
        <v>114</v>
      </c>
      <c r="X74" s="95" t="s">
        <v>63</v>
      </c>
      <c r="Y74" s="95" t="s">
        <v>44</v>
      </c>
      <c r="Z74" s="95" t="s">
        <v>75</v>
      </c>
      <c r="AA74" s="95" t="s">
        <v>46</v>
      </c>
      <c r="AB74" s="95" t="s">
        <v>47</v>
      </c>
      <c r="AC74" s="95" t="s">
        <v>48</v>
      </c>
      <c r="AD74" s="95" t="s">
        <v>49</v>
      </c>
      <c r="AE74" s="95" t="s">
        <v>50</v>
      </c>
    </row>
    <row r="75" spans="1:31">
      <c r="A75" s="95">
        <v>775062</v>
      </c>
      <c r="B75" s="95" t="s">
        <v>319</v>
      </c>
      <c r="C75" s="95" t="s">
        <v>320</v>
      </c>
      <c r="D75" s="95" t="s">
        <v>33</v>
      </c>
      <c r="E75" s="95" t="s">
        <v>49</v>
      </c>
      <c r="F75" s="95" t="s">
        <v>49</v>
      </c>
      <c r="G75" s="95" t="s">
        <v>227</v>
      </c>
      <c r="H75" s="95" t="s">
        <v>37</v>
      </c>
      <c r="I75" s="96">
        <v>43903</v>
      </c>
      <c r="K75" s="95" t="s">
        <v>75</v>
      </c>
      <c r="L75" s="96">
        <v>43655</v>
      </c>
      <c r="R75" s="95" t="s">
        <v>258</v>
      </c>
      <c r="S75" s="95" t="s">
        <v>69</v>
      </c>
      <c r="U75" s="95" t="s">
        <v>90</v>
      </c>
      <c r="V75" s="95" t="s">
        <v>71</v>
      </c>
      <c r="W75" s="95">
        <v>149</v>
      </c>
      <c r="X75" s="95" t="s">
        <v>63</v>
      </c>
      <c r="Y75" s="95" t="s">
        <v>44</v>
      </c>
      <c r="Z75" s="95" t="s">
        <v>75</v>
      </c>
      <c r="AA75" s="95" t="s">
        <v>79</v>
      </c>
      <c r="AB75" s="95" t="s">
        <v>80</v>
      </c>
      <c r="AC75" s="95" t="s">
        <v>48</v>
      </c>
      <c r="AD75" s="95" t="s">
        <v>49</v>
      </c>
      <c r="AE75" s="95" t="s">
        <v>79</v>
      </c>
    </row>
    <row r="76" spans="1:31">
      <c r="A76" s="95">
        <v>769948</v>
      </c>
      <c r="B76" s="95" t="s">
        <v>321</v>
      </c>
      <c r="C76" s="95" t="s">
        <v>322</v>
      </c>
      <c r="D76" s="95" t="s">
        <v>33</v>
      </c>
      <c r="E76" s="95" t="s">
        <v>49</v>
      </c>
      <c r="F76" s="95" t="s">
        <v>66</v>
      </c>
      <c r="G76" s="95" t="s">
        <v>227</v>
      </c>
      <c r="H76" s="95" t="s">
        <v>37</v>
      </c>
      <c r="I76" s="96"/>
      <c r="K76" s="95" t="s">
        <v>45</v>
      </c>
      <c r="L76" s="96">
        <v>43570</v>
      </c>
      <c r="R76" s="95" t="s">
        <v>323</v>
      </c>
      <c r="S76" s="95" t="s">
        <v>40</v>
      </c>
      <c r="U76" s="95" t="s">
        <v>41</v>
      </c>
      <c r="V76" s="95" t="s">
        <v>71</v>
      </c>
      <c r="W76" s="95">
        <v>210</v>
      </c>
      <c r="X76" s="95" t="s">
        <v>63</v>
      </c>
      <c r="Y76" s="95" t="s">
        <v>44</v>
      </c>
      <c r="Z76" s="95" t="s">
        <v>45</v>
      </c>
      <c r="AA76" s="95" t="s">
        <v>46</v>
      </c>
      <c r="AB76" s="95" t="s">
        <v>47</v>
      </c>
      <c r="AC76" s="95" t="s">
        <v>48</v>
      </c>
      <c r="AD76" s="95" t="s">
        <v>49</v>
      </c>
      <c r="AE76" s="95" t="s">
        <v>50</v>
      </c>
    </row>
    <row r="77" spans="1:31">
      <c r="A77" s="95">
        <v>779019</v>
      </c>
      <c r="B77" s="95" t="s">
        <v>324</v>
      </c>
      <c r="C77" s="95" t="s">
        <v>325</v>
      </c>
      <c r="D77" s="95" t="s">
        <v>33</v>
      </c>
      <c r="E77" s="95" t="s">
        <v>83</v>
      </c>
      <c r="F77" s="95" t="s">
        <v>66</v>
      </c>
      <c r="G77" s="95" t="s">
        <v>227</v>
      </c>
      <c r="H77" s="95" t="s">
        <v>47</v>
      </c>
      <c r="I77" s="96"/>
      <c r="K77" s="95" t="s">
        <v>45</v>
      </c>
      <c r="L77" s="96">
        <v>43719</v>
      </c>
      <c r="O77" s="95" t="s">
        <v>77</v>
      </c>
      <c r="P77" s="95" t="s">
        <v>153</v>
      </c>
      <c r="Q77" s="95" t="s">
        <v>326</v>
      </c>
      <c r="R77" s="95" t="s">
        <v>39</v>
      </c>
      <c r="U77" s="95" t="s">
        <v>70</v>
      </c>
      <c r="V77" s="95" t="s">
        <v>131</v>
      </c>
      <c r="W77" s="95">
        <v>103</v>
      </c>
      <c r="X77" s="95" t="s">
        <v>63</v>
      </c>
      <c r="Y77" s="95" t="s">
        <v>44</v>
      </c>
      <c r="Z77" s="95" t="s">
        <v>45</v>
      </c>
      <c r="AA77" s="95" t="s">
        <v>46</v>
      </c>
      <c r="AB77" s="95" t="s">
        <v>47</v>
      </c>
      <c r="AC77" s="95" t="s">
        <v>48</v>
      </c>
      <c r="AD77" s="95" t="s">
        <v>49</v>
      </c>
      <c r="AE77" s="95" t="s">
        <v>50</v>
      </c>
    </row>
    <row r="78" spans="1:31">
      <c r="A78" s="95">
        <v>769760</v>
      </c>
      <c r="B78" s="95" t="s">
        <v>327</v>
      </c>
      <c r="C78" s="95" t="s">
        <v>328</v>
      </c>
      <c r="D78" s="95" t="s">
        <v>33</v>
      </c>
      <c r="E78" s="95" t="s">
        <v>49</v>
      </c>
      <c r="F78" s="95" t="s">
        <v>35</v>
      </c>
      <c r="G78" s="95" t="s">
        <v>227</v>
      </c>
      <c r="H78" s="95" t="s">
        <v>47</v>
      </c>
      <c r="I78" s="96"/>
      <c r="K78" s="95" t="s">
        <v>45</v>
      </c>
      <c r="L78" s="96">
        <v>43565</v>
      </c>
      <c r="R78" s="95" t="s">
        <v>60</v>
      </c>
      <c r="S78" s="95" t="s">
        <v>40</v>
      </c>
      <c r="U78" s="95" t="s">
        <v>250</v>
      </c>
      <c r="V78" s="95" t="s">
        <v>71</v>
      </c>
      <c r="W78" s="95">
        <v>213</v>
      </c>
      <c r="X78" s="95" t="s">
        <v>63</v>
      </c>
      <c r="Y78" s="95" t="s">
        <v>44</v>
      </c>
      <c r="Z78" s="95" t="s">
        <v>45</v>
      </c>
      <c r="AA78" s="95" t="s">
        <v>46</v>
      </c>
      <c r="AB78" s="95" t="s">
        <v>47</v>
      </c>
      <c r="AC78" s="95" t="s">
        <v>48</v>
      </c>
      <c r="AD78" s="95" t="s">
        <v>49</v>
      </c>
      <c r="AE78" s="95" t="s">
        <v>50</v>
      </c>
    </row>
    <row r="79" spans="1:31">
      <c r="A79" s="95">
        <v>776444</v>
      </c>
      <c r="B79" s="95" t="s">
        <v>329</v>
      </c>
      <c r="C79" s="95" t="s">
        <v>330</v>
      </c>
      <c r="D79" s="95" t="s">
        <v>190</v>
      </c>
      <c r="E79" s="95" t="s">
        <v>49</v>
      </c>
      <c r="F79" s="95" t="s">
        <v>49</v>
      </c>
      <c r="G79" s="95" t="s">
        <v>227</v>
      </c>
      <c r="H79" s="95" t="s">
        <v>54</v>
      </c>
      <c r="I79" s="96"/>
      <c r="K79" s="95" t="s">
        <v>75</v>
      </c>
      <c r="L79" s="96">
        <v>43679</v>
      </c>
      <c r="M79" s="95" t="s">
        <v>76</v>
      </c>
      <c r="O79" s="95" t="s">
        <v>95</v>
      </c>
      <c r="P79" s="95" t="s">
        <v>331</v>
      </c>
      <c r="R79" s="95" t="s">
        <v>105</v>
      </c>
      <c r="S79" s="95" t="s">
        <v>69</v>
      </c>
      <c r="U79" s="95" t="s">
        <v>61</v>
      </c>
      <c r="V79" s="95" t="s">
        <v>131</v>
      </c>
      <c r="W79" s="95">
        <v>131</v>
      </c>
      <c r="X79" s="95" t="s">
        <v>63</v>
      </c>
      <c r="Y79" s="95" t="s">
        <v>44</v>
      </c>
      <c r="Z79" s="95" t="s">
        <v>75</v>
      </c>
      <c r="AA79" s="95" t="s">
        <v>46</v>
      </c>
      <c r="AB79" s="95" t="s">
        <v>47</v>
      </c>
      <c r="AC79" s="95" t="s">
        <v>48</v>
      </c>
      <c r="AD79" s="95" t="s">
        <v>49</v>
      </c>
      <c r="AE79" s="95" t="s">
        <v>135</v>
      </c>
    </row>
    <row r="80" spans="1:31">
      <c r="A80" s="95">
        <v>771281</v>
      </c>
      <c r="B80" s="95" t="s">
        <v>332</v>
      </c>
      <c r="C80" s="95" t="s">
        <v>333</v>
      </c>
      <c r="D80" s="95" t="s">
        <v>144</v>
      </c>
      <c r="E80" s="95" t="s">
        <v>49</v>
      </c>
      <c r="F80" s="95" t="s">
        <v>49</v>
      </c>
      <c r="G80" s="95" t="s">
        <v>227</v>
      </c>
      <c r="H80" s="95" t="s">
        <v>37</v>
      </c>
      <c r="I80" s="96"/>
      <c r="K80" s="95" t="s">
        <v>75</v>
      </c>
      <c r="L80" s="96">
        <v>43591</v>
      </c>
      <c r="N80" s="95" t="s">
        <v>56</v>
      </c>
      <c r="O80" s="95" t="s">
        <v>57</v>
      </c>
      <c r="P80" s="95" t="s">
        <v>334</v>
      </c>
      <c r="R80" s="95" t="s">
        <v>60</v>
      </c>
      <c r="S80" s="95" t="s">
        <v>69</v>
      </c>
      <c r="T80" s="95" t="s">
        <v>335</v>
      </c>
      <c r="U80" s="95" t="s">
        <v>176</v>
      </c>
      <c r="V80" s="95" t="s">
        <v>131</v>
      </c>
      <c r="W80" s="95">
        <v>195</v>
      </c>
      <c r="X80" s="95" t="s">
        <v>63</v>
      </c>
      <c r="Y80" s="95" t="s">
        <v>44</v>
      </c>
      <c r="Z80" s="95" t="s">
        <v>75</v>
      </c>
      <c r="AA80" s="95" t="s">
        <v>46</v>
      </c>
      <c r="AB80" s="95" t="s">
        <v>47</v>
      </c>
      <c r="AC80" s="95" t="s">
        <v>48</v>
      </c>
      <c r="AD80" s="95" t="s">
        <v>49</v>
      </c>
      <c r="AE80" s="95" t="s">
        <v>50</v>
      </c>
    </row>
    <row r="81" spans="1:31">
      <c r="A81" s="95">
        <v>781736</v>
      </c>
      <c r="B81" s="95" t="s">
        <v>336</v>
      </c>
      <c r="C81" s="95" t="s">
        <v>337</v>
      </c>
      <c r="D81" s="95" t="s">
        <v>74</v>
      </c>
      <c r="E81" s="95" t="s">
        <v>49</v>
      </c>
      <c r="F81" s="95" t="s">
        <v>35</v>
      </c>
      <c r="G81" s="95" t="s">
        <v>227</v>
      </c>
      <c r="H81" s="95" t="s">
        <v>47</v>
      </c>
      <c r="I81" s="96"/>
      <c r="K81" s="95" t="s">
        <v>75</v>
      </c>
      <c r="L81" s="96">
        <v>43767</v>
      </c>
      <c r="P81" s="95" t="s">
        <v>338</v>
      </c>
      <c r="R81" s="95" t="s">
        <v>105</v>
      </c>
      <c r="S81" s="95" t="s">
        <v>69</v>
      </c>
      <c r="U81" s="95" t="s">
        <v>70</v>
      </c>
      <c r="V81" s="95" t="s">
        <v>71</v>
      </c>
      <c r="W81" s="95">
        <v>69</v>
      </c>
      <c r="X81" s="95" t="s">
        <v>156</v>
      </c>
      <c r="Y81" s="95" t="s">
        <v>44</v>
      </c>
      <c r="Z81" s="95" t="s">
        <v>75</v>
      </c>
      <c r="AA81" s="95" t="s">
        <v>46</v>
      </c>
      <c r="AB81" s="95" t="s">
        <v>47</v>
      </c>
      <c r="AC81" s="95" t="s">
        <v>48</v>
      </c>
      <c r="AD81" s="95" t="s">
        <v>49</v>
      </c>
      <c r="AE81" s="95" t="s">
        <v>91</v>
      </c>
    </row>
    <row r="82" spans="1:31">
      <c r="A82" s="95">
        <v>781553</v>
      </c>
      <c r="B82" s="95" t="s">
        <v>339</v>
      </c>
      <c r="C82" s="95" t="s">
        <v>340</v>
      </c>
      <c r="D82" s="95" t="s">
        <v>33</v>
      </c>
      <c r="E82" s="95" t="s">
        <v>49</v>
      </c>
      <c r="F82" s="95" t="s">
        <v>66</v>
      </c>
      <c r="G82" s="95" t="s">
        <v>227</v>
      </c>
      <c r="H82" s="95" t="s">
        <v>37</v>
      </c>
      <c r="I82" s="96"/>
      <c r="K82" s="95" t="s">
        <v>45</v>
      </c>
      <c r="L82" s="96">
        <v>43762</v>
      </c>
      <c r="R82" s="95" t="s">
        <v>84</v>
      </c>
      <c r="S82" s="95" t="s">
        <v>40</v>
      </c>
      <c r="U82" s="95" t="s">
        <v>70</v>
      </c>
      <c r="V82" s="95" t="s">
        <v>71</v>
      </c>
      <c r="W82" s="95">
        <v>72</v>
      </c>
      <c r="X82" s="95" t="s">
        <v>156</v>
      </c>
      <c r="Y82" s="95" t="s">
        <v>44</v>
      </c>
      <c r="Z82" s="95" t="s">
        <v>45</v>
      </c>
      <c r="AA82" s="95" t="s">
        <v>46</v>
      </c>
      <c r="AB82" s="95" t="s">
        <v>47</v>
      </c>
      <c r="AC82" s="95" t="s">
        <v>48</v>
      </c>
      <c r="AD82" s="95" t="s">
        <v>49</v>
      </c>
      <c r="AE82" s="95" t="s">
        <v>135</v>
      </c>
    </row>
    <row r="83" spans="1:31">
      <c r="A83" s="95">
        <v>780860</v>
      </c>
      <c r="B83" s="95" t="s">
        <v>341</v>
      </c>
      <c r="C83" s="95" t="s">
        <v>342</v>
      </c>
      <c r="D83" s="95" t="s">
        <v>74</v>
      </c>
      <c r="E83" s="95" t="s">
        <v>49</v>
      </c>
      <c r="F83" s="95" t="s">
        <v>49</v>
      </c>
      <c r="G83" s="95" t="s">
        <v>227</v>
      </c>
      <c r="H83" s="95" t="s">
        <v>37</v>
      </c>
      <c r="I83" s="96">
        <v>43903</v>
      </c>
      <c r="K83" s="95" t="s">
        <v>45</v>
      </c>
      <c r="L83" s="96">
        <v>43752</v>
      </c>
      <c r="R83" s="95" t="s">
        <v>39</v>
      </c>
      <c r="S83" s="95" t="s">
        <v>40</v>
      </c>
      <c r="U83" s="95" t="s">
        <v>61</v>
      </c>
      <c r="V83" s="95" t="s">
        <v>71</v>
      </c>
      <c r="W83" s="95">
        <v>80</v>
      </c>
      <c r="X83" s="95" t="s">
        <v>156</v>
      </c>
      <c r="Y83" s="95" t="s">
        <v>44</v>
      </c>
      <c r="Z83" s="95" t="s">
        <v>45</v>
      </c>
      <c r="AA83" s="95" t="s">
        <v>79</v>
      </c>
      <c r="AB83" s="95" t="s">
        <v>80</v>
      </c>
      <c r="AC83" s="95" t="s">
        <v>48</v>
      </c>
      <c r="AD83" s="95" t="s">
        <v>49</v>
      </c>
      <c r="AE83" s="95" t="s">
        <v>79</v>
      </c>
    </row>
    <row r="84" spans="1:31">
      <c r="A84" s="95">
        <v>776852</v>
      </c>
      <c r="B84" s="95" t="s">
        <v>343</v>
      </c>
      <c r="C84" s="95" t="s">
        <v>344</v>
      </c>
      <c r="D84" s="95" t="s">
        <v>33</v>
      </c>
      <c r="E84" s="95" t="s">
        <v>83</v>
      </c>
      <c r="F84" s="95" t="s">
        <v>35</v>
      </c>
      <c r="G84" s="95" t="s">
        <v>227</v>
      </c>
      <c r="H84" s="95" t="s">
        <v>47</v>
      </c>
      <c r="I84" s="96"/>
      <c r="K84" s="95" t="s">
        <v>45</v>
      </c>
      <c r="L84" s="96">
        <v>43685</v>
      </c>
      <c r="R84" s="95" t="s">
        <v>105</v>
      </c>
      <c r="U84" s="95" t="s">
        <v>70</v>
      </c>
      <c r="V84" s="95" t="s">
        <v>131</v>
      </c>
      <c r="W84" s="95">
        <v>127</v>
      </c>
      <c r="X84" s="95" t="s">
        <v>63</v>
      </c>
      <c r="Y84" s="95" t="s">
        <v>44</v>
      </c>
      <c r="Z84" s="95" t="s">
        <v>45</v>
      </c>
      <c r="AA84" s="95" t="s">
        <v>46</v>
      </c>
      <c r="AB84" s="95" t="s">
        <v>47</v>
      </c>
      <c r="AC84" s="95" t="s">
        <v>48</v>
      </c>
      <c r="AD84" s="95" t="s">
        <v>49</v>
      </c>
      <c r="AE84" s="95" t="s">
        <v>135</v>
      </c>
    </row>
    <row r="85" spans="1:31">
      <c r="A85" s="95">
        <v>770849</v>
      </c>
      <c r="B85" s="95" t="s">
        <v>345</v>
      </c>
      <c r="C85" s="95" t="s">
        <v>346</v>
      </c>
      <c r="D85" s="95" t="s">
        <v>33</v>
      </c>
      <c r="E85" s="95" t="s">
        <v>49</v>
      </c>
      <c r="F85" s="95" t="s">
        <v>66</v>
      </c>
      <c r="G85" s="95" t="s">
        <v>227</v>
      </c>
      <c r="H85" s="95" t="s">
        <v>47</v>
      </c>
      <c r="I85" s="96"/>
      <c r="K85" s="95" t="s">
        <v>109</v>
      </c>
      <c r="L85" s="96">
        <v>43584</v>
      </c>
      <c r="R85" s="95" t="s">
        <v>68</v>
      </c>
      <c r="S85" s="95" t="s">
        <v>69</v>
      </c>
      <c r="U85" s="95" t="s">
        <v>41</v>
      </c>
      <c r="V85" s="95" t="s">
        <v>131</v>
      </c>
      <c r="W85" s="95">
        <v>200</v>
      </c>
      <c r="X85" s="95" t="s">
        <v>63</v>
      </c>
      <c r="Y85" s="95" t="s">
        <v>44</v>
      </c>
      <c r="Z85" s="95" t="s">
        <v>75</v>
      </c>
      <c r="AA85" s="95" t="s">
        <v>46</v>
      </c>
      <c r="AB85" s="95" t="s">
        <v>47</v>
      </c>
      <c r="AC85" s="95" t="s">
        <v>48</v>
      </c>
      <c r="AD85" s="95" t="s">
        <v>49</v>
      </c>
      <c r="AE85" s="95" t="s">
        <v>50</v>
      </c>
    </row>
    <row r="86" spans="1:31">
      <c r="A86" s="95">
        <v>782766</v>
      </c>
      <c r="B86" s="95" t="s">
        <v>347</v>
      </c>
      <c r="C86" s="95" t="s">
        <v>348</v>
      </c>
      <c r="D86" s="95" t="s">
        <v>117</v>
      </c>
      <c r="E86" s="95" t="s">
        <v>49</v>
      </c>
      <c r="F86" s="95" t="s">
        <v>49</v>
      </c>
      <c r="G86" s="95" t="s">
        <v>227</v>
      </c>
      <c r="H86" s="95" t="s">
        <v>47</v>
      </c>
      <c r="I86" s="96">
        <v>43903</v>
      </c>
      <c r="K86" s="95" t="s">
        <v>75</v>
      </c>
      <c r="L86" s="96">
        <v>43783</v>
      </c>
      <c r="O86" s="95" t="s">
        <v>77</v>
      </c>
      <c r="P86" s="95" t="s">
        <v>67</v>
      </c>
      <c r="R86" s="95" t="s">
        <v>140</v>
      </c>
      <c r="U86" s="95" t="s">
        <v>90</v>
      </c>
      <c r="V86" s="95" t="s">
        <v>131</v>
      </c>
      <c r="W86" s="95">
        <v>57</v>
      </c>
      <c r="X86" s="95" t="s">
        <v>43</v>
      </c>
      <c r="Y86" s="95" t="s">
        <v>44</v>
      </c>
      <c r="Z86" s="95" t="s">
        <v>75</v>
      </c>
      <c r="AA86" s="95" t="s">
        <v>79</v>
      </c>
      <c r="AB86" s="95" t="s">
        <v>80</v>
      </c>
      <c r="AC86" s="95" t="s">
        <v>48</v>
      </c>
      <c r="AD86" s="95" t="s">
        <v>49</v>
      </c>
      <c r="AE86" s="95" t="s">
        <v>79</v>
      </c>
    </row>
    <row r="87" spans="1:31">
      <c r="A87" s="95">
        <v>784672</v>
      </c>
      <c r="B87" s="95" t="s">
        <v>349</v>
      </c>
      <c r="C87" s="95" t="s">
        <v>350</v>
      </c>
      <c r="D87" s="95" t="s">
        <v>33</v>
      </c>
      <c r="E87" s="95" t="s">
        <v>49</v>
      </c>
      <c r="F87" s="95" t="s">
        <v>66</v>
      </c>
      <c r="G87" s="95" t="s">
        <v>227</v>
      </c>
      <c r="H87" s="95" t="s">
        <v>37</v>
      </c>
      <c r="I87" s="96"/>
      <c r="K87" s="95" t="s">
        <v>38</v>
      </c>
      <c r="L87" s="96">
        <v>43816</v>
      </c>
      <c r="R87" s="95" t="s">
        <v>57</v>
      </c>
      <c r="U87" s="95" t="s">
        <v>351</v>
      </c>
      <c r="V87" s="95" t="s">
        <v>131</v>
      </c>
      <c r="W87" s="95">
        <v>34</v>
      </c>
      <c r="X87" s="95" t="s">
        <v>43</v>
      </c>
      <c r="Y87" s="95" t="s">
        <v>44</v>
      </c>
      <c r="Z87" s="95" t="s">
        <v>45</v>
      </c>
      <c r="AA87" s="95" t="s">
        <v>46</v>
      </c>
      <c r="AB87" s="95" t="s">
        <v>47</v>
      </c>
      <c r="AC87" s="95" t="s">
        <v>48</v>
      </c>
      <c r="AD87" s="95" t="s">
        <v>49</v>
      </c>
      <c r="AE87" s="95" t="s">
        <v>50</v>
      </c>
    </row>
    <row r="88" spans="1:31">
      <c r="A88" s="95">
        <v>785635</v>
      </c>
      <c r="B88" s="95" t="s">
        <v>352</v>
      </c>
      <c r="C88" s="95" t="s">
        <v>353</v>
      </c>
      <c r="D88" s="95" t="s">
        <v>33</v>
      </c>
      <c r="E88" s="95" t="s">
        <v>49</v>
      </c>
      <c r="F88" s="95" t="s">
        <v>35</v>
      </c>
      <c r="G88" s="95" t="s">
        <v>227</v>
      </c>
      <c r="H88" s="95" t="s">
        <v>37</v>
      </c>
      <c r="I88" s="96"/>
      <c r="K88" s="95" t="s">
        <v>75</v>
      </c>
      <c r="L88" s="96">
        <v>43839</v>
      </c>
      <c r="N88" s="95" t="s">
        <v>56</v>
      </c>
      <c r="P88" s="95" t="s">
        <v>67</v>
      </c>
      <c r="R88" s="95" t="s">
        <v>39</v>
      </c>
      <c r="S88" s="95" t="s">
        <v>40</v>
      </c>
      <c r="T88" s="95" t="s">
        <v>354</v>
      </c>
      <c r="U88" s="95" t="s">
        <v>355</v>
      </c>
      <c r="V88" s="95" t="s">
        <v>131</v>
      </c>
      <c r="W88" s="95">
        <v>17</v>
      </c>
      <c r="X88" s="95" t="s">
        <v>101</v>
      </c>
      <c r="Y88" s="95" t="s">
        <v>44</v>
      </c>
      <c r="Z88" s="95" t="s">
        <v>75</v>
      </c>
      <c r="AA88" s="95" t="s">
        <v>46</v>
      </c>
      <c r="AB88" s="95" t="s">
        <v>47</v>
      </c>
      <c r="AC88" s="95" t="s">
        <v>48</v>
      </c>
      <c r="AD88" s="95" t="s">
        <v>49</v>
      </c>
      <c r="AE88" s="95" t="s">
        <v>135</v>
      </c>
    </row>
    <row r="89" spans="1:31">
      <c r="A89" s="95">
        <v>780557</v>
      </c>
      <c r="B89" s="95" t="s">
        <v>356</v>
      </c>
      <c r="C89" s="95" t="s">
        <v>357</v>
      </c>
      <c r="D89" s="95" t="s">
        <v>94</v>
      </c>
      <c r="E89" s="95" t="s">
        <v>49</v>
      </c>
      <c r="F89" s="95" t="s">
        <v>49</v>
      </c>
      <c r="G89" s="95" t="s">
        <v>227</v>
      </c>
      <c r="H89" s="95" t="s">
        <v>37</v>
      </c>
      <c r="I89" s="96">
        <v>43903</v>
      </c>
      <c r="K89" s="95" t="s">
        <v>75</v>
      </c>
      <c r="L89" s="96">
        <v>43746</v>
      </c>
      <c r="N89" s="95" t="s">
        <v>56</v>
      </c>
      <c r="O89" s="95" t="s">
        <v>95</v>
      </c>
      <c r="P89" s="95" t="s">
        <v>255</v>
      </c>
      <c r="R89" s="95" t="s">
        <v>68</v>
      </c>
      <c r="U89" s="95" t="s">
        <v>61</v>
      </c>
      <c r="V89" s="95" t="s">
        <v>42</v>
      </c>
      <c r="W89" s="95">
        <v>84</v>
      </c>
      <c r="X89" s="95" t="s">
        <v>156</v>
      </c>
      <c r="Y89" s="95" t="s">
        <v>44</v>
      </c>
      <c r="Z89" s="95" t="s">
        <v>75</v>
      </c>
      <c r="AA89" s="95" t="s">
        <v>79</v>
      </c>
      <c r="AB89" s="95" t="s">
        <v>80</v>
      </c>
      <c r="AC89" s="95" t="s">
        <v>48</v>
      </c>
      <c r="AD89" s="95" t="s">
        <v>49</v>
      </c>
      <c r="AE89" s="95" t="s">
        <v>79</v>
      </c>
    </row>
    <row r="90" spans="1:31">
      <c r="A90" s="95">
        <v>778896</v>
      </c>
      <c r="B90" s="95" t="s">
        <v>358</v>
      </c>
      <c r="C90" s="95" t="s">
        <v>359</v>
      </c>
      <c r="D90" s="95" t="s">
        <v>296</v>
      </c>
      <c r="E90" s="95" t="s">
        <v>49</v>
      </c>
      <c r="F90" s="95" t="s">
        <v>49</v>
      </c>
      <c r="G90" s="95" t="s">
        <v>227</v>
      </c>
      <c r="H90" s="95" t="s">
        <v>37</v>
      </c>
      <c r="I90" s="96"/>
      <c r="K90" s="95" t="s">
        <v>75</v>
      </c>
      <c r="L90" s="96">
        <v>43718</v>
      </c>
      <c r="N90" s="95" t="s">
        <v>56</v>
      </c>
      <c r="O90" s="95" t="s">
        <v>57</v>
      </c>
      <c r="P90" s="95" t="s">
        <v>360</v>
      </c>
      <c r="R90" s="95" t="s">
        <v>84</v>
      </c>
      <c r="S90" s="95" t="s">
        <v>40</v>
      </c>
      <c r="U90" s="95" t="s">
        <v>361</v>
      </c>
      <c r="V90" s="95" t="s">
        <v>42</v>
      </c>
      <c r="W90" s="95">
        <v>104</v>
      </c>
      <c r="X90" s="95" t="s">
        <v>63</v>
      </c>
      <c r="Y90" s="95" t="s">
        <v>44</v>
      </c>
      <c r="Z90" s="95" t="s">
        <v>75</v>
      </c>
      <c r="AA90" s="95" t="s">
        <v>46</v>
      </c>
      <c r="AB90" s="95" t="s">
        <v>47</v>
      </c>
      <c r="AC90" s="95" t="s">
        <v>48</v>
      </c>
      <c r="AD90" s="95" t="s">
        <v>49</v>
      </c>
      <c r="AE90" s="95" t="s">
        <v>135</v>
      </c>
    </row>
    <row r="91" spans="1:31">
      <c r="A91" s="95">
        <v>771943</v>
      </c>
      <c r="B91" s="95" t="s">
        <v>362</v>
      </c>
      <c r="C91" s="95" t="s">
        <v>363</v>
      </c>
      <c r="D91" s="95" t="s">
        <v>33</v>
      </c>
      <c r="E91" s="95" t="s">
        <v>49</v>
      </c>
      <c r="F91" s="95" t="s">
        <v>35</v>
      </c>
      <c r="G91" s="95" t="s">
        <v>227</v>
      </c>
      <c r="H91" s="95" t="s">
        <v>54</v>
      </c>
      <c r="I91" s="96"/>
      <c r="K91" s="95" t="s">
        <v>75</v>
      </c>
      <c r="L91" s="96">
        <v>43601</v>
      </c>
      <c r="M91" s="95" t="s">
        <v>76</v>
      </c>
      <c r="O91" s="95" t="s">
        <v>84</v>
      </c>
      <c r="P91" s="95" t="s">
        <v>238</v>
      </c>
      <c r="R91" s="95" t="s">
        <v>87</v>
      </c>
      <c r="U91" s="95" t="s">
        <v>61</v>
      </c>
      <c r="V91" s="95" t="s">
        <v>131</v>
      </c>
      <c r="W91" s="95">
        <v>187</v>
      </c>
      <c r="X91" s="95" t="s">
        <v>63</v>
      </c>
      <c r="Y91" s="95" t="s">
        <v>44</v>
      </c>
      <c r="Z91" s="95" t="s">
        <v>75</v>
      </c>
      <c r="AA91" s="95" t="s">
        <v>46</v>
      </c>
      <c r="AB91" s="95" t="s">
        <v>47</v>
      </c>
      <c r="AC91" s="95" t="s">
        <v>48</v>
      </c>
      <c r="AD91" s="95" t="s">
        <v>49</v>
      </c>
      <c r="AE91" s="95" t="s">
        <v>50</v>
      </c>
    </row>
    <row r="92" spans="1:31">
      <c r="A92" s="95">
        <v>773824</v>
      </c>
      <c r="B92" s="95" t="s">
        <v>364</v>
      </c>
      <c r="C92" s="95" t="s">
        <v>365</v>
      </c>
      <c r="D92" s="95" t="s">
        <v>33</v>
      </c>
      <c r="E92" s="95" t="s">
        <v>49</v>
      </c>
      <c r="F92" s="95" t="s">
        <v>49</v>
      </c>
      <c r="G92" s="95" t="s">
        <v>227</v>
      </c>
      <c r="H92" s="95" t="s">
        <v>37</v>
      </c>
      <c r="I92" s="96"/>
      <c r="K92" s="95" t="s">
        <v>109</v>
      </c>
      <c r="L92" s="96">
        <v>43634</v>
      </c>
      <c r="R92" s="95" t="s">
        <v>140</v>
      </c>
      <c r="S92" s="95" t="s">
        <v>40</v>
      </c>
      <c r="U92" s="95" t="s">
        <v>61</v>
      </c>
      <c r="V92" s="95" t="s">
        <v>131</v>
      </c>
      <c r="W92" s="95">
        <v>164</v>
      </c>
      <c r="X92" s="95" t="s">
        <v>63</v>
      </c>
      <c r="Y92" s="95" t="s">
        <v>44</v>
      </c>
      <c r="Z92" s="95" t="s">
        <v>75</v>
      </c>
      <c r="AA92" s="95" t="s">
        <v>46</v>
      </c>
      <c r="AB92" s="95" t="s">
        <v>47</v>
      </c>
      <c r="AC92" s="95" t="s">
        <v>48</v>
      </c>
      <c r="AD92" s="95" t="s">
        <v>49</v>
      </c>
      <c r="AE92" s="95" t="s">
        <v>50</v>
      </c>
    </row>
    <row r="93" spans="1:31">
      <c r="A93" s="95">
        <v>773896</v>
      </c>
      <c r="B93" s="95" t="s">
        <v>366</v>
      </c>
      <c r="C93" s="95" t="s">
        <v>367</v>
      </c>
      <c r="D93" s="95" t="s">
        <v>274</v>
      </c>
      <c r="E93" s="95" t="s">
        <v>49</v>
      </c>
      <c r="F93" s="95" t="s">
        <v>35</v>
      </c>
      <c r="G93" s="95" t="s">
        <v>227</v>
      </c>
      <c r="H93" s="95" t="s">
        <v>37</v>
      </c>
      <c r="I93" s="96"/>
      <c r="K93" s="95" t="s">
        <v>45</v>
      </c>
      <c r="L93" s="96">
        <v>43635</v>
      </c>
      <c r="O93" s="95" t="s">
        <v>57</v>
      </c>
      <c r="P93" s="95" t="s">
        <v>368</v>
      </c>
      <c r="R93" s="95" t="s">
        <v>140</v>
      </c>
      <c r="S93" s="95" t="s">
        <v>40</v>
      </c>
      <c r="U93" s="95" t="s">
        <v>61</v>
      </c>
      <c r="V93" s="95" t="s">
        <v>131</v>
      </c>
      <c r="W93" s="95">
        <v>163</v>
      </c>
      <c r="X93" s="95" t="s">
        <v>63</v>
      </c>
      <c r="Y93" s="95" t="s">
        <v>44</v>
      </c>
      <c r="Z93" s="95" t="s">
        <v>45</v>
      </c>
      <c r="AA93" s="95" t="s">
        <v>46</v>
      </c>
      <c r="AB93" s="95" t="s">
        <v>47</v>
      </c>
      <c r="AC93" s="95" t="s">
        <v>48</v>
      </c>
      <c r="AD93" s="95" t="s">
        <v>49</v>
      </c>
      <c r="AE93" s="95" t="s">
        <v>50</v>
      </c>
    </row>
    <row r="94" spans="1:31">
      <c r="A94" s="95">
        <v>776748</v>
      </c>
      <c r="B94" s="95" t="s">
        <v>369</v>
      </c>
      <c r="C94" s="95" t="s">
        <v>370</v>
      </c>
      <c r="D94" s="95" t="s">
        <v>33</v>
      </c>
      <c r="E94" s="95" t="s">
        <v>49</v>
      </c>
      <c r="F94" s="95" t="s">
        <v>35</v>
      </c>
      <c r="G94" s="95" t="s">
        <v>227</v>
      </c>
      <c r="H94" s="95" t="s">
        <v>47</v>
      </c>
      <c r="I94" s="96"/>
      <c r="K94" s="95" t="s">
        <v>109</v>
      </c>
      <c r="L94" s="96">
        <v>43684</v>
      </c>
      <c r="R94" s="95" t="s">
        <v>105</v>
      </c>
      <c r="S94" s="95" t="s">
        <v>69</v>
      </c>
      <c r="U94" s="95" t="s">
        <v>70</v>
      </c>
      <c r="V94" s="95" t="s">
        <v>131</v>
      </c>
      <c r="W94" s="95">
        <v>128</v>
      </c>
      <c r="X94" s="95" t="s">
        <v>63</v>
      </c>
      <c r="Y94" s="95" t="s">
        <v>44</v>
      </c>
      <c r="Z94" s="95" t="s">
        <v>75</v>
      </c>
      <c r="AA94" s="95" t="s">
        <v>46</v>
      </c>
      <c r="AB94" s="95" t="s">
        <v>47</v>
      </c>
      <c r="AC94" s="95" t="s">
        <v>48</v>
      </c>
      <c r="AD94" s="95" t="s">
        <v>49</v>
      </c>
      <c r="AE94" s="95" t="s">
        <v>50</v>
      </c>
    </row>
    <row r="95" spans="1:31">
      <c r="A95" s="95">
        <v>775607</v>
      </c>
      <c r="B95" s="95" t="s">
        <v>371</v>
      </c>
      <c r="C95" s="95" t="s">
        <v>372</v>
      </c>
      <c r="D95" s="95" t="s">
        <v>33</v>
      </c>
      <c r="E95" s="95" t="s">
        <v>49</v>
      </c>
      <c r="F95" s="95" t="s">
        <v>35</v>
      </c>
      <c r="G95" s="95" t="s">
        <v>227</v>
      </c>
      <c r="H95" s="95" t="s">
        <v>54</v>
      </c>
      <c r="I95" s="96"/>
      <c r="K95" s="95" t="s">
        <v>75</v>
      </c>
      <c r="L95" s="96">
        <v>43663</v>
      </c>
      <c r="M95" s="95" t="s">
        <v>76</v>
      </c>
      <c r="N95" s="95" t="s">
        <v>56</v>
      </c>
      <c r="O95" s="95" t="s">
        <v>95</v>
      </c>
      <c r="P95" s="95" t="s">
        <v>373</v>
      </c>
      <c r="Q95" s="95" t="s">
        <v>374</v>
      </c>
      <c r="R95" s="95" t="s">
        <v>140</v>
      </c>
      <c r="S95" s="95" t="s">
        <v>69</v>
      </c>
      <c r="U95" s="95" t="s">
        <v>355</v>
      </c>
      <c r="V95" s="95" t="s">
        <v>131</v>
      </c>
      <c r="W95" s="95">
        <v>143</v>
      </c>
      <c r="X95" s="95" t="s">
        <v>63</v>
      </c>
      <c r="Y95" s="95" t="s">
        <v>44</v>
      </c>
      <c r="Z95" s="95" t="s">
        <v>75</v>
      </c>
      <c r="AA95" s="95" t="s">
        <v>46</v>
      </c>
      <c r="AB95" s="95" t="s">
        <v>47</v>
      </c>
      <c r="AC95" s="95" t="s">
        <v>48</v>
      </c>
      <c r="AD95" s="95" t="s">
        <v>49</v>
      </c>
      <c r="AE95" s="95" t="s">
        <v>50</v>
      </c>
    </row>
    <row r="96" spans="1:31">
      <c r="A96" s="95">
        <v>768439</v>
      </c>
      <c r="B96" s="95" t="s">
        <v>375</v>
      </c>
      <c r="C96" s="95" t="s">
        <v>376</v>
      </c>
      <c r="D96" s="95" t="s">
        <v>33</v>
      </c>
      <c r="E96" s="95" t="s">
        <v>49</v>
      </c>
      <c r="F96" s="95" t="s">
        <v>35</v>
      </c>
      <c r="G96" s="95" t="s">
        <v>227</v>
      </c>
      <c r="H96" s="95" t="s">
        <v>47</v>
      </c>
      <c r="I96" s="96"/>
      <c r="K96" s="95" t="s">
        <v>45</v>
      </c>
      <c r="L96" s="96">
        <v>43546</v>
      </c>
      <c r="R96" s="95" t="s">
        <v>60</v>
      </c>
      <c r="U96" s="95" t="s">
        <v>355</v>
      </c>
      <c r="V96" s="95" t="s">
        <v>131</v>
      </c>
      <c r="W96" s="95">
        <v>226</v>
      </c>
      <c r="X96" s="95" t="s">
        <v>63</v>
      </c>
      <c r="Y96" s="95" t="s">
        <v>44</v>
      </c>
      <c r="Z96" s="95" t="s">
        <v>45</v>
      </c>
      <c r="AA96" s="95" t="s">
        <v>46</v>
      </c>
      <c r="AB96" s="95" t="s">
        <v>47</v>
      </c>
      <c r="AC96" s="95" t="s">
        <v>48</v>
      </c>
      <c r="AD96" s="95" t="s">
        <v>49</v>
      </c>
      <c r="AE96" s="95" t="s">
        <v>135</v>
      </c>
    </row>
    <row r="97" spans="1:31">
      <c r="A97" s="95">
        <v>784009</v>
      </c>
      <c r="B97" s="95" t="s">
        <v>377</v>
      </c>
      <c r="C97" s="95" t="s">
        <v>378</v>
      </c>
      <c r="D97" s="95" t="s">
        <v>33</v>
      </c>
      <c r="E97" s="95" t="s">
        <v>49</v>
      </c>
      <c r="F97" s="95" t="s">
        <v>66</v>
      </c>
      <c r="G97" s="95" t="s">
        <v>227</v>
      </c>
      <c r="H97" s="95" t="s">
        <v>37</v>
      </c>
      <c r="I97" s="96"/>
      <c r="K97" s="95" t="s">
        <v>45</v>
      </c>
      <c r="L97" s="96">
        <v>43805</v>
      </c>
      <c r="R97" s="95" t="s">
        <v>68</v>
      </c>
      <c r="U97" s="95" t="s">
        <v>147</v>
      </c>
      <c r="V97" s="95" t="s">
        <v>131</v>
      </c>
      <c r="W97" s="95">
        <v>41</v>
      </c>
      <c r="X97" s="95" t="s">
        <v>43</v>
      </c>
      <c r="Y97" s="95" t="s">
        <v>44</v>
      </c>
      <c r="Z97" s="95" t="s">
        <v>45</v>
      </c>
      <c r="AA97" s="95" t="s">
        <v>46</v>
      </c>
      <c r="AB97" s="95" t="s">
        <v>47</v>
      </c>
      <c r="AC97" s="95" t="s">
        <v>48</v>
      </c>
      <c r="AD97" s="95" t="s">
        <v>49</v>
      </c>
      <c r="AE97" s="95" t="s">
        <v>50</v>
      </c>
    </row>
    <row r="98" spans="1:31">
      <c r="A98" s="95">
        <v>771028</v>
      </c>
      <c r="B98" s="95" t="s">
        <v>379</v>
      </c>
      <c r="C98" s="95" t="s">
        <v>380</v>
      </c>
      <c r="D98" s="95" t="s">
        <v>33</v>
      </c>
      <c r="E98" s="95" t="s">
        <v>49</v>
      </c>
      <c r="F98" s="95" t="s">
        <v>35</v>
      </c>
      <c r="G98" s="95" t="s">
        <v>227</v>
      </c>
      <c r="H98" s="95" t="s">
        <v>54</v>
      </c>
      <c r="I98" s="96"/>
      <c r="K98" s="95" t="s">
        <v>75</v>
      </c>
      <c r="L98" s="96">
        <v>43587</v>
      </c>
      <c r="M98" s="95" t="s">
        <v>381</v>
      </c>
      <c r="N98" s="95" t="s">
        <v>56</v>
      </c>
      <c r="O98" s="95" t="s">
        <v>95</v>
      </c>
      <c r="P98" s="95" t="s">
        <v>382</v>
      </c>
      <c r="R98" s="95" t="s">
        <v>60</v>
      </c>
      <c r="S98" s="95" t="s">
        <v>69</v>
      </c>
      <c r="U98" s="95" t="s">
        <v>61</v>
      </c>
      <c r="V98" s="95" t="s">
        <v>42</v>
      </c>
      <c r="W98" s="95">
        <v>197</v>
      </c>
      <c r="X98" s="95" t="s">
        <v>63</v>
      </c>
      <c r="Y98" s="95" t="s">
        <v>44</v>
      </c>
      <c r="Z98" s="95" t="s">
        <v>75</v>
      </c>
      <c r="AA98" s="95" t="s">
        <v>46</v>
      </c>
      <c r="AB98" s="95" t="s">
        <v>47</v>
      </c>
      <c r="AC98" s="95" t="s">
        <v>48</v>
      </c>
      <c r="AD98" s="95" t="s">
        <v>49</v>
      </c>
      <c r="AE98" s="95" t="s">
        <v>50</v>
      </c>
    </row>
    <row r="99" spans="1:31">
      <c r="A99" s="95">
        <v>778882</v>
      </c>
      <c r="B99" s="95" t="s">
        <v>383</v>
      </c>
      <c r="C99" s="95" t="s">
        <v>384</v>
      </c>
      <c r="D99" s="95" t="s">
        <v>33</v>
      </c>
      <c r="E99" s="95" t="s">
        <v>49</v>
      </c>
      <c r="F99" s="95" t="s">
        <v>35</v>
      </c>
      <c r="G99" s="95" t="s">
        <v>227</v>
      </c>
      <c r="H99" s="95" t="s">
        <v>37</v>
      </c>
      <c r="I99" s="96"/>
      <c r="K99" s="95" t="s">
        <v>45</v>
      </c>
      <c r="L99" s="96">
        <v>43718</v>
      </c>
      <c r="R99" s="95" t="s">
        <v>39</v>
      </c>
      <c r="S99" s="95" t="s">
        <v>40</v>
      </c>
      <c r="U99" s="95" t="s">
        <v>355</v>
      </c>
      <c r="V99" s="95" t="s">
        <v>131</v>
      </c>
      <c r="W99" s="95">
        <v>104</v>
      </c>
      <c r="X99" s="95" t="s">
        <v>63</v>
      </c>
      <c r="Y99" s="95" t="s">
        <v>44</v>
      </c>
      <c r="Z99" s="95" t="s">
        <v>45</v>
      </c>
      <c r="AA99" s="95" t="s">
        <v>46</v>
      </c>
      <c r="AB99" s="95" t="s">
        <v>47</v>
      </c>
      <c r="AC99" s="95" t="s">
        <v>48</v>
      </c>
      <c r="AD99" s="95" t="s">
        <v>49</v>
      </c>
      <c r="AE99" s="95" t="s">
        <v>50</v>
      </c>
    </row>
    <row r="100" spans="1:31">
      <c r="A100" s="95">
        <v>786281</v>
      </c>
      <c r="B100" s="95" t="s">
        <v>385</v>
      </c>
      <c r="C100" s="95" t="s">
        <v>386</v>
      </c>
      <c r="D100" s="95" t="s">
        <v>387</v>
      </c>
      <c r="E100" s="95" t="s">
        <v>49</v>
      </c>
      <c r="F100" s="95" t="s">
        <v>35</v>
      </c>
      <c r="G100" s="95" t="s">
        <v>227</v>
      </c>
      <c r="H100" s="95" t="s">
        <v>37</v>
      </c>
      <c r="I100" s="96"/>
      <c r="K100" s="95" t="s">
        <v>75</v>
      </c>
      <c r="L100" s="96">
        <v>43853</v>
      </c>
      <c r="N100" s="95" t="s">
        <v>56</v>
      </c>
      <c r="P100" s="95" t="s">
        <v>153</v>
      </c>
      <c r="R100" s="95" t="s">
        <v>388</v>
      </c>
      <c r="T100" s="95" t="s">
        <v>389</v>
      </c>
      <c r="U100" s="95" t="s">
        <v>176</v>
      </c>
      <c r="V100" s="95" t="s">
        <v>42</v>
      </c>
      <c r="W100" s="95">
        <v>7</v>
      </c>
      <c r="X100" s="95" t="s">
        <v>101</v>
      </c>
      <c r="Y100" s="95" t="s">
        <v>44</v>
      </c>
      <c r="Z100" s="95" t="s">
        <v>75</v>
      </c>
      <c r="AA100" s="95" t="s">
        <v>46</v>
      </c>
      <c r="AB100" s="95" t="s">
        <v>47</v>
      </c>
      <c r="AC100" s="95" t="s">
        <v>48</v>
      </c>
      <c r="AD100" s="95" t="s">
        <v>49</v>
      </c>
      <c r="AE100" s="95" t="s">
        <v>50</v>
      </c>
    </row>
    <row r="101" spans="1:31">
      <c r="A101" s="95">
        <v>784870</v>
      </c>
      <c r="B101" s="95" t="s">
        <v>390</v>
      </c>
      <c r="C101" s="95" t="s">
        <v>391</v>
      </c>
      <c r="D101" s="95" t="s">
        <v>117</v>
      </c>
      <c r="E101" s="95" t="s">
        <v>49</v>
      </c>
      <c r="F101" s="95" t="s">
        <v>35</v>
      </c>
      <c r="G101" s="95" t="s">
        <v>227</v>
      </c>
      <c r="H101" s="95" t="s">
        <v>47</v>
      </c>
      <c r="I101" s="96">
        <v>43903</v>
      </c>
      <c r="K101" s="95" t="s">
        <v>109</v>
      </c>
      <c r="L101" s="96">
        <v>43819</v>
      </c>
      <c r="N101" s="95" t="s">
        <v>56</v>
      </c>
      <c r="O101" s="95" t="s">
        <v>77</v>
      </c>
      <c r="P101" s="95" t="s">
        <v>67</v>
      </c>
      <c r="Q101" s="95" t="s">
        <v>392</v>
      </c>
      <c r="R101" s="95" t="s">
        <v>57</v>
      </c>
      <c r="T101" s="95" t="s">
        <v>393</v>
      </c>
      <c r="U101" s="95" t="s">
        <v>61</v>
      </c>
      <c r="V101" s="95" t="s">
        <v>42</v>
      </c>
      <c r="W101" s="95">
        <v>31</v>
      </c>
      <c r="X101" s="95" t="s">
        <v>43</v>
      </c>
      <c r="Y101" s="95" t="s">
        <v>44</v>
      </c>
      <c r="Z101" s="95" t="s">
        <v>75</v>
      </c>
      <c r="AA101" s="95" t="s">
        <v>79</v>
      </c>
      <c r="AB101" s="95" t="s">
        <v>80</v>
      </c>
      <c r="AC101" s="95" t="s">
        <v>48</v>
      </c>
      <c r="AD101" s="95" t="s">
        <v>49</v>
      </c>
      <c r="AE101" s="95" t="s">
        <v>79</v>
      </c>
    </row>
    <row r="102" spans="1:31">
      <c r="A102" s="95">
        <v>784865</v>
      </c>
      <c r="B102" s="95" t="s">
        <v>394</v>
      </c>
      <c r="C102" s="95" t="s">
        <v>395</v>
      </c>
      <c r="D102" s="95" t="s">
        <v>33</v>
      </c>
      <c r="E102" s="95" t="s">
        <v>49</v>
      </c>
      <c r="F102" s="95" t="s">
        <v>35</v>
      </c>
      <c r="G102" s="95" t="s">
        <v>227</v>
      </c>
      <c r="H102" s="95" t="s">
        <v>47</v>
      </c>
      <c r="I102" s="96"/>
      <c r="K102" s="95" t="s">
        <v>75</v>
      </c>
      <c r="L102" s="96">
        <v>43819</v>
      </c>
      <c r="R102" s="95" t="s">
        <v>68</v>
      </c>
      <c r="U102" s="95" t="s">
        <v>61</v>
      </c>
      <c r="V102" s="95" t="s">
        <v>42</v>
      </c>
      <c r="W102" s="95">
        <v>31</v>
      </c>
      <c r="X102" s="95" t="s">
        <v>43</v>
      </c>
      <c r="Y102" s="95" t="s">
        <v>44</v>
      </c>
      <c r="Z102" s="95" t="s">
        <v>75</v>
      </c>
      <c r="AA102" s="95" t="s">
        <v>46</v>
      </c>
      <c r="AB102" s="95" t="s">
        <v>47</v>
      </c>
      <c r="AC102" s="95" t="s">
        <v>48</v>
      </c>
      <c r="AD102" s="95" t="s">
        <v>49</v>
      </c>
      <c r="AE102" s="95" t="s">
        <v>396</v>
      </c>
    </row>
    <row r="103" spans="1:31">
      <c r="A103" s="95">
        <v>783145</v>
      </c>
      <c r="B103" s="95" t="s">
        <v>397</v>
      </c>
      <c r="C103" s="95" t="s">
        <v>398</v>
      </c>
      <c r="D103" s="95" t="s">
        <v>399</v>
      </c>
      <c r="E103" s="95" t="s">
        <v>49</v>
      </c>
      <c r="F103" s="95" t="s">
        <v>35</v>
      </c>
      <c r="G103" s="95" t="s">
        <v>227</v>
      </c>
      <c r="H103" s="95" t="s">
        <v>37</v>
      </c>
      <c r="I103" s="96">
        <v>43903</v>
      </c>
      <c r="K103" s="95" t="s">
        <v>75</v>
      </c>
      <c r="L103" s="96">
        <v>43788</v>
      </c>
      <c r="O103" s="95" t="s">
        <v>77</v>
      </c>
      <c r="P103" s="95" t="s">
        <v>153</v>
      </c>
      <c r="R103" s="95" t="s">
        <v>113</v>
      </c>
      <c r="U103" s="95" t="s">
        <v>90</v>
      </c>
      <c r="V103" s="95" t="s">
        <v>42</v>
      </c>
      <c r="W103" s="95">
        <v>54</v>
      </c>
      <c r="X103" s="95" t="s">
        <v>43</v>
      </c>
      <c r="Y103" s="95" t="s">
        <v>44</v>
      </c>
      <c r="Z103" s="95" t="s">
        <v>75</v>
      </c>
      <c r="AA103" s="95" t="s">
        <v>79</v>
      </c>
      <c r="AB103" s="95" t="s">
        <v>80</v>
      </c>
      <c r="AC103" s="95" t="s">
        <v>48</v>
      </c>
      <c r="AD103" s="95" t="s">
        <v>49</v>
      </c>
      <c r="AE103" s="95" t="s">
        <v>79</v>
      </c>
    </row>
    <row r="104" spans="1:31">
      <c r="A104" s="95">
        <v>783213</v>
      </c>
      <c r="B104" s="95" t="s">
        <v>400</v>
      </c>
      <c r="C104" s="95" t="s">
        <v>401</v>
      </c>
      <c r="D104" s="95" t="s">
        <v>402</v>
      </c>
      <c r="E104" s="95" t="s">
        <v>49</v>
      </c>
      <c r="F104" s="95" t="s">
        <v>49</v>
      </c>
      <c r="G104" s="95" t="s">
        <v>227</v>
      </c>
      <c r="H104" s="95" t="s">
        <v>37</v>
      </c>
      <c r="I104" s="96"/>
      <c r="K104" s="95" t="s">
        <v>75</v>
      </c>
      <c r="L104" s="96">
        <v>43789</v>
      </c>
      <c r="O104" s="95" t="s">
        <v>77</v>
      </c>
      <c r="P104" s="95" t="s">
        <v>67</v>
      </c>
      <c r="Q104" s="95" t="s">
        <v>403</v>
      </c>
      <c r="R104" s="95" t="s">
        <v>60</v>
      </c>
      <c r="U104" s="95" t="s">
        <v>70</v>
      </c>
      <c r="V104" s="95" t="s">
        <v>131</v>
      </c>
      <c r="W104" s="95">
        <v>53</v>
      </c>
      <c r="X104" s="95" t="s">
        <v>43</v>
      </c>
      <c r="Y104" s="95" t="s">
        <v>44</v>
      </c>
      <c r="Z104" s="95" t="s">
        <v>75</v>
      </c>
      <c r="AA104" s="95" t="s">
        <v>46</v>
      </c>
      <c r="AB104" s="95" t="s">
        <v>47</v>
      </c>
      <c r="AC104" s="95" t="s">
        <v>48</v>
      </c>
      <c r="AD104" s="95" t="s">
        <v>49</v>
      </c>
      <c r="AE104" s="95" t="s">
        <v>135</v>
      </c>
    </row>
    <row r="105" spans="1:31">
      <c r="A105" s="95">
        <v>782775</v>
      </c>
      <c r="B105" s="95" t="s">
        <v>404</v>
      </c>
      <c r="C105" s="95" t="s">
        <v>405</v>
      </c>
      <c r="D105" s="95" t="s">
        <v>33</v>
      </c>
      <c r="E105" s="95" t="s">
        <v>49</v>
      </c>
      <c r="F105" s="95" t="s">
        <v>35</v>
      </c>
      <c r="G105" s="95" t="s">
        <v>227</v>
      </c>
      <c r="H105" s="95" t="s">
        <v>47</v>
      </c>
      <c r="I105" s="96"/>
      <c r="K105" s="95" t="s">
        <v>75</v>
      </c>
      <c r="L105" s="96">
        <v>43783</v>
      </c>
      <c r="R105" s="95" t="s">
        <v>60</v>
      </c>
      <c r="U105" s="95" t="s">
        <v>161</v>
      </c>
      <c r="V105" s="95" t="s">
        <v>42</v>
      </c>
      <c r="W105" s="95">
        <v>57</v>
      </c>
      <c r="X105" s="95" t="s">
        <v>43</v>
      </c>
      <c r="Y105" s="95" t="s">
        <v>44</v>
      </c>
      <c r="Z105" s="95" t="s">
        <v>75</v>
      </c>
      <c r="AA105" s="95" t="s">
        <v>46</v>
      </c>
      <c r="AB105" s="95" t="s">
        <v>47</v>
      </c>
      <c r="AC105" s="95" t="s">
        <v>48</v>
      </c>
      <c r="AD105" s="95" t="s">
        <v>49</v>
      </c>
      <c r="AE105" s="95" t="s">
        <v>135</v>
      </c>
    </row>
    <row r="106" spans="1:31">
      <c r="A106" s="95">
        <v>779702</v>
      </c>
      <c r="B106" s="95" t="s">
        <v>406</v>
      </c>
      <c r="C106" s="95" t="s">
        <v>407</v>
      </c>
      <c r="D106" s="95" t="s">
        <v>408</v>
      </c>
      <c r="E106" s="95" t="s">
        <v>49</v>
      </c>
      <c r="F106" s="95" t="s">
        <v>49</v>
      </c>
      <c r="G106" s="95" t="s">
        <v>227</v>
      </c>
      <c r="H106" s="95" t="s">
        <v>37</v>
      </c>
      <c r="I106" s="96"/>
      <c r="K106" s="95" t="s">
        <v>75</v>
      </c>
      <c r="L106" s="96">
        <v>43731</v>
      </c>
      <c r="O106" s="95" t="s">
        <v>77</v>
      </c>
      <c r="P106" s="95" t="s">
        <v>153</v>
      </c>
      <c r="R106" s="95" t="s">
        <v>84</v>
      </c>
      <c r="U106" s="95" t="s">
        <v>222</v>
      </c>
      <c r="V106" s="95" t="s">
        <v>42</v>
      </c>
      <c r="W106" s="95">
        <v>95</v>
      </c>
      <c r="X106" s="95" t="s">
        <v>63</v>
      </c>
      <c r="Y106" s="95" t="s">
        <v>44</v>
      </c>
      <c r="Z106" s="95" t="s">
        <v>75</v>
      </c>
      <c r="AA106" s="95" t="s">
        <v>46</v>
      </c>
      <c r="AB106" s="95" t="s">
        <v>47</v>
      </c>
      <c r="AC106" s="95" t="s">
        <v>48</v>
      </c>
      <c r="AD106" s="95" t="s">
        <v>49</v>
      </c>
      <c r="AE106" s="95" t="s">
        <v>50</v>
      </c>
    </row>
    <row r="107" spans="1:31">
      <c r="A107" s="95">
        <v>778245</v>
      </c>
      <c r="B107" s="95" t="s">
        <v>409</v>
      </c>
      <c r="C107" s="95" t="s">
        <v>410</v>
      </c>
      <c r="D107" s="95" t="s">
        <v>117</v>
      </c>
      <c r="E107" s="95" t="s">
        <v>49</v>
      </c>
      <c r="F107" s="95" t="s">
        <v>49</v>
      </c>
      <c r="G107" s="95" t="s">
        <v>227</v>
      </c>
      <c r="H107" s="95" t="s">
        <v>54</v>
      </c>
      <c r="I107" s="96"/>
      <c r="K107" s="95" t="s">
        <v>75</v>
      </c>
      <c r="L107" s="96">
        <v>43706</v>
      </c>
      <c r="M107" s="95" t="s">
        <v>411</v>
      </c>
      <c r="O107" s="95" t="s">
        <v>95</v>
      </c>
      <c r="P107" s="95" t="s">
        <v>412</v>
      </c>
      <c r="R107" s="95" t="s">
        <v>105</v>
      </c>
      <c r="U107" s="95" t="s">
        <v>41</v>
      </c>
      <c r="V107" s="95" t="s">
        <v>42</v>
      </c>
      <c r="W107" s="95">
        <v>112</v>
      </c>
      <c r="X107" s="95" t="s">
        <v>63</v>
      </c>
      <c r="Y107" s="95" t="s">
        <v>44</v>
      </c>
      <c r="Z107" s="95" t="s">
        <v>75</v>
      </c>
      <c r="AA107" s="95" t="s">
        <v>46</v>
      </c>
      <c r="AB107" s="95" t="s">
        <v>47</v>
      </c>
      <c r="AC107" s="95" t="s">
        <v>48</v>
      </c>
      <c r="AD107" s="95" t="s">
        <v>49</v>
      </c>
      <c r="AE107" s="95" t="s">
        <v>50</v>
      </c>
    </row>
    <row r="108" spans="1:31">
      <c r="A108" s="95">
        <v>776206</v>
      </c>
      <c r="B108" s="95" t="s">
        <v>413</v>
      </c>
      <c r="C108" s="95" t="s">
        <v>414</v>
      </c>
      <c r="D108" s="95" t="s">
        <v>33</v>
      </c>
      <c r="E108" s="95" t="s">
        <v>49</v>
      </c>
      <c r="F108" s="95" t="s">
        <v>49</v>
      </c>
      <c r="G108" s="95" t="s">
        <v>227</v>
      </c>
      <c r="H108" s="95" t="s">
        <v>37</v>
      </c>
      <c r="I108" s="96"/>
      <c r="K108" s="95" t="s">
        <v>45</v>
      </c>
      <c r="L108" s="96">
        <v>43676</v>
      </c>
      <c r="R108" s="95" t="s">
        <v>87</v>
      </c>
      <c r="S108" s="95" t="s">
        <v>69</v>
      </c>
      <c r="U108" s="95" t="s">
        <v>164</v>
      </c>
      <c r="V108" s="95" t="s">
        <v>42</v>
      </c>
      <c r="W108" s="95">
        <v>134</v>
      </c>
      <c r="X108" s="95" t="s">
        <v>63</v>
      </c>
      <c r="Y108" s="95" t="s">
        <v>44</v>
      </c>
      <c r="Z108" s="95" t="s">
        <v>45</v>
      </c>
      <c r="AA108" s="95" t="s">
        <v>46</v>
      </c>
      <c r="AB108" s="95" t="s">
        <v>47</v>
      </c>
      <c r="AC108" s="95" t="s">
        <v>48</v>
      </c>
      <c r="AD108" s="95" t="s">
        <v>49</v>
      </c>
      <c r="AE108" s="95" t="s">
        <v>91</v>
      </c>
    </row>
    <row r="109" spans="1:31">
      <c r="A109" s="95">
        <v>769476</v>
      </c>
      <c r="B109" s="95" t="s">
        <v>415</v>
      </c>
      <c r="C109" s="95" t="s">
        <v>416</v>
      </c>
      <c r="D109" s="95" t="s">
        <v>33</v>
      </c>
      <c r="E109" s="95" t="s">
        <v>49</v>
      </c>
      <c r="F109" s="95" t="s">
        <v>66</v>
      </c>
      <c r="G109" s="95" t="s">
        <v>227</v>
      </c>
      <c r="H109" s="95" t="s">
        <v>47</v>
      </c>
      <c r="I109" s="96"/>
      <c r="K109" s="95" t="s">
        <v>75</v>
      </c>
      <c r="L109" s="96">
        <v>43560</v>
      </c>
      <c r="O109" s="95" t="s">
        <v>95</v>
      </c>
      <c r="P109" s="95" t="s">
        <v>417</v>
      </c>
      <c r="Q109" s="95" t="s">
        <v>418</v>
      </c>
      <c r="R109" s="95" t="s">
        <v>96</v>
      </c>
      <c r="U109" s="95" t="s">
        <v>70</v>
      </c>
      <c r="V109" s="95" t="s">
        <v>131</v>
      </c>
      <c r="W109" s="95">
        <v>216</v>
      </c>
      <c r="X109" s="95" t="s">
        <v>63</v>
      </c>
      <c r="Y109" s="95" t="s">
        <v>44</v>
      </c>
      <c r="Z109" s="95" t="s">
        <v>75</v>
      </c>
      <c r="AA109" s="95" t="s">
        <v>46</v>
      </c>
      <c r="AB109" s="95" t="s">
        <v>47</v>
      </c>
      <c r="AC109" s="95" t="s">
        <v>48</v>
      </c>
      <c r="AD109" s="95" t="s">
        <v>49</v>
      </c>
      <c r="AE109" s="95" t="s">
        <v>135</v>
      </c>
    </row>
    <row r="110" spans="1:31">
      <c r="A110" s="95">
        <v>783061</v>
      </c>
      <c r="B110" s="95" t="s">
        <v>419</v>
      </c>
      <c r="C110" s="95" t="s">
        <v>420</v>
      </c>
      <c r="D110" s="95" t="s">
        <v>33</v>
      </c>
      <c r="E110" s="95" t="s">
        <v>49</v>
      </c>
      <c r="F110" s="95" t="s">
        <v>66</v>
      </c>
      <c r="G110" s="95" t="s">
        <v>227</v>
      </c>
      <c r="H110" s="95" t="s">
        <v>47</v>
      </c>
      <c r="I110" s="96"/>
      <c r="K110" s="95" t="s">
        <v>45</v>
      </c>
      <c r="L110" s="96">
        <v>43788</v>
      </c>
      <c r="R110" s="95" t="s">
        <v>60</v>
      </c>
      <c r="S110" s="95" t="s">
        <v>40</v>
      </c>
      <c r="U110" s="95" t="s">
        <v>61</v>
      </c>
      <c r="V110" s="95" t="s">
        <v>42</v>
      </c>
      <c r="W110" s="95">
        <v>54</v>
      </c>
      <c r="X110" s="95" t="s">
        <v>43</v>
      </c>
      <c r="Y110" s="95" t="s">
        <v>44</v>
      </c>
      <c r="Z110" s="95" t="s">
        <v>45</v>
      </c>
      <c r="AA110" s="95" t="s">
        <v>46</v>
      </c>
      <c r="AB110" s="95" t="s">
        <v>47</v>
      </c>
      <c r="AC110" s="95" t="s">
        <v>48</v>
      </c>
      <c r="AD110" s="95" t="s">
        <v>49</v>
      </c>
      <c r="AE110" s="95" t="s">
        <v>50</v>
      </c>
    </row>
    <row r="111" spans="1:31">
      <c r="A111" s="95">
        <v>777290</v>
      </c>
      <c r="B111" s="95" t="s">
        <v>421</v>
      </c>
      <c r="C111" s="95" t="s">
        <v>422</v>
      </c>
      <c r="D111" s="95" t="s">
        <v>117</v>
      </c>
      <c r="E111" s="95" t="s">
        <v>49</v>
      </c>
      <c r="F111" s="95" t="s">
        <v>49</v>
      </c>
      <c r="G111" s="95" t="s">
        <v>227</v>
      </c>
      <c r="H111" s="95" t="s">
        <v>47</v>
      </c>
      <c r="I111" s="96"/>
      <c r="K111" s="95" t="s">
        <v>75</v>
      </c>
      <c r="L111" s="96">
        <v>43692</v>
      </c>
      <c r="M111" s="95" t="s">
        <v>55</v>
      </c>
      <c r="N111" s="95" t="s">
        <v>56</v>
      </c>
      <c r="O111" s="95" t="s">
        <v>57</v>
      </c>
      <c r="P111" s="95" t="s">
        <v>423</v>
      </c>
      <c r="R111" s="95" t="s">
        <v>68</v>
      </c>
      <c r="U111" s="95" t="s">
        <v>147</v>
      </c>
      <c r="V111" s="95" t="s">
        <v>42</v>
      </c>
      <c r="W111" s="95">
        <v>122</v>
      </c>
      <c r="X111" s="95" t="s">
        <v>63</v>
      </c>
      <c r="Y111" s="95" t="s">
        <v>44</v>
      </c>
      <c r="Z111" s="95" t="s">
        <v>75</v>
      </c>
      <c r="AA111" s="95" t="s">
        <v>46</v>
      </c>
      <c r="AB111" s="95" t="s">
        <v>47</v>
      </c>
      <c r="AC111" s="95" t="s">
        <v>48</v>
      </c>
      <c r="AD111" s="95" t="s">
        <v>49</v>
      </c>
      <c r="AE111" s="95" t="s">
        <v>135</v>
      </c>
    </row>
    <row r="112" spans="1:31">
      <c r="A112" s="95">
        <v>768771</v>
      </c>
      <c r="B112" s="95" t="s">
        <v>424</v>
      </c>
      <c r="C112" s="95" t="s">
        <v>425</v>
      </c>
      <c r="D112" s="95" t="s">
        <v>426</v>
      </c>
      <c r="E112" s="95" t="s">
        <v>49</v>
      </c>
      <c r="F112" s="95" t="s">
        <v>66</v>
      </c>
      <c r="G112" s="95" t="s">
        <v>227</v>
      </c>
      <c r="H112" s="95" t="s">
        <v>47</v>
      </c>
      <c r="I112" s="96"/>
      <c r="K112" s="95" t="s">
        <v>45</v>
      </c>
      <c r="L112" s="96">
        <v>43551</v>
      </c>
      <c r="O112" s="95" t="s">
        <v>95</v>
      </c>
      <c r="P112" s="95" t="s">
        <v>292</v>
      </c>
      <c r="R112" s="95" t="s">
        <v>60</v>
      </c>
      <c r="S112" s="95" t="s">
        <v>69</v>
      </c>
      <c r="U112" s="95" t="s">
        <v>427</v>
      </c>
      <c r="V112" s="95" t="s">
        <v>42</v>
      </c>
      <c r="W112" s="95">
        <v>223</v>
      </c>
      <c r="X112" s="95" t="s">
        <v>63</v>
      </c>
      <c r="Y112" s="95" t="s">
        <v>44</v>
      </c>
      <c r="Z112" s="95" t="s">
        <v>45</v>
      </c>
      <c r="AA112" s="95" t="s">
        <v>46</v>
      </c>
      <c r="AB112" s="95" t="s">
        <v>47</v>
      </c>
      <c r="AC112" s="95" t="s">
        <v>48</v>
      </c>
      <c r="AD112" s="95" t="s">
        <v>49</v>
      </c>
      <c r="AE112" s="95" t="s">
        <v>50</v>
      </c>
    </row>
    <row r="113" spans="1:31">
      <c r="A113" s="95">
        <v>767864</v>
      </c>
      <c r="B113" s="95" t="s">
        <v>428</v>
      </c>
      <c r="C113" s="95" t="s">
        <v>429</v>
      </c>
      <c r="D113" s="95" t="s">
        <v>430</v>
      </c>
      <c r="E113" s="95" t="s">
        <v>49</v>
      </c>
      <c r="F113" s="95" t="s">
        <v>66</v>
      </c>
      <c r="G113" s="95" t="s">
        <v>227</v>
      </c>
      <c r="H113" s="95" t="s">
        <v>47</v>
      </c>
      <c r="I113" s="96"/>
      <c r="K113" s="95" t="s">
        <v>75</v>
      </c>
      <c r="L113" s="96">
        <v>43539</v>
      </c>
      <c r="M113" s="95" t="s">
        <v>431</v>
      </c>
      <c r="O113" s="95" t="s">
        <v>77</v>
      </c>
      <c r="P113" s="95" t="s">
        <v>432</v>
      </c>
      <c r="Q113" s="95" t="s">
        <v>433</v>
      </c>
      <c r="R113" s="95" t="s">
        <v>96</v>
      </c>
      <c r="S113" s="95" t="s">
        <v>69</v>
      </c>
      <c r="U113" s="95" t="s">
        <v>434</v>
      </c>
      <c r="V113" s="95" t="s">
        <v>42</v>
      </c>
      <c r="W113" s="95">
        <v>231</v>
      </c>
      <c r="X113" s="95" t="s">
        <v>63</v>
      </c>
      <c r="Y113" s="95" t="s">
        <v>44</v>
      </c>
      <c r="Z113" s="95" t="s">
        <v>75</v>
      </c>
      <c r="AA113" s="95" t="s">
        <v>46</v>
      </c>
      <c r="AB113" s="95" t="s">
        <v>47</v>
      </c>
      <c r="AC113" s="95" t="s">
        <v>48</v>
      </c>
      <c r="AD113" s="95" t="s">
        <v>49</v>
      </c>
      <c r="AE113" s="95" t="s">
        <v>50</v>
      </c>
    </row>
    <row r="114" spans="1:31">
      <c r="A114" s="95">
        <v>768775</v>
      </c>
      <c r="B114" s="95" t="s">
        <v>435</v>
      </c>
      <c r="C114" s="95" t="s">
        <v>436</v>
      </c>
      <c r="D114" s="95" t="s">
        <v>33</v>
      </c>
      <c r="E114" s="95" t="s">
        <v>34</v>
      </c>
      <c r="F114" s="95" t="s">
        <v>35</v>
      </c>
      <c r="G114" s="95" t="s">
        <v>227</v>
      </c>
      <c r="H114" s="95" t="s">
        <v>37</v>
      </c>
      <c r="I114" s="96"/>
      <c r="K114" s="95" t="s">
        <v>45</v>
      </c>
      <c r="L114" s="96">
        <v>43551</v>
      </c>
      <c r="R114" s="95" t="s">
        <v>60</v>
      </c>
      <c r="U114" s="95" t="s">
        <v>61</v>
      </c>
      <c r="V114" s="95" t="s">
        <v>42</v>
      </c>
      <c r="W114" s="95">
        <v>223</v>
      </c>
      <c r="X114" s="95" t="s">
        <v>63</v>
      </c>
      <c r="Y114" s="95" t="s">
        <v>44</v>
      </c>
      <c r="Z114" s="95" t="s">
        <v>45</v>
      </c>
      <c r="AA114" s="95" t="s">
        <v>46</v>
      </c>
      <c r="AB114" s="95" t="s">
        <v>47</v>
      </c>
      <c r="AC114" s="95" t="s">
        <v>48</v>
      </c>
      <c r="AD114" s="95" t="s">
        <v>49</v>
      </c>
      <c r="AE114" s="95" t="s">
        <v>50</v>
      </c>
    </row>
    <row r="115" spans="1:31">
      <c r="A115" s="95">
        <v>768145</v>
      </c>
      <c r="B115" s="95" t="s">
        <v>437</v>
      </c>
      <c r="C115" s="95" t="s">
        <v>438</v>
      </c>
      <c r="D115" s="95" t="s">
        <v>296</v>
      </c>
      <c r="E115" s="95" t="s">
        <v>49</v>
      </c>
      <c r="F115" s="95" t="s">
        <v>35</v>
      </c>
      <c r="G115" s="95" t="s">
        <v>227</v>
      </c>
      <c r="H115" s="95" t="s">
        <v>54</v>
      </c>
      <c r="I115" s="96"/>
      <c r="K115" s="95" t="s">
        <v>109</v>
      </c>
      <c r="L115" s="96">
        <v>43543</v>
      </c>
      <c r="M115" s="95" t="s">
        <v>439</v>
      </c>
      <c r="O115" s="95" t="s">
        <v>95</v>
      </c>
      <c r="P115" s="95" t="s">
        <v>440</v>
      </c>
      <c r="R115" s="95" t="s">
        <v>96</v>
      </c>
      <c r="S115" s="95" t="s">
        <v>69</v>
      </c>
      <c r="U115" s="95" t="s">
        <v>176</v>
      </c>
      <c r="V115" s="95" t="s">
        <v>42</v>
      </c>
      <c r="W115" s="95">
        <v>229</v>
      </c>
      <c r="X115" s="95" t="s">
        <v>63</v>
      </c>
      <c r="Y115" s="95" t="s">
        <v>44</v>
      </c>
      <c r="Z115" s="95" t="s">
        <v>75</v>
      </c>
      <c r="AA115" s="95" t="s">
        <v>46</v>
      </c>
      <c r="AB115" s="95" t="s">
        <v>47</v>
      </c>
      <c r="AC115" s="95" t="s">
        <v>48</v>
      </c>
      <c r="AD115" s="95" t="s">
        <v>49</v>
      </c>
      <c r="AE115" s="95" t="s">
        <v>50</v>
      </c>
    </row>
    <row r="116" spans="1:31">
      <c r="A116" s="95">
        <v>767850</v>
      </c>
      <c r="B116" s="95" t="s">
        <v>441</v>
      </c>
      <c r="C116" s="95" t="s">
        <v>442</v>
      </c>
      <c r="D116" s="95" t="s">
        <v>33</v>
      </c>
      <c r="E116" s="95" t="s">
        <v>49</v>
      </c>
      <c r="F116" s="95" t="s">
        <v>49</v>
      </c>
      <c r="G116" s="95" t="s">
        <v>227</v>
      </c>
      <c r="H116" s="95" t="s">
        <v>54</v>
      </c>
      <c r="I116" s="96"/>
      <c r="K116" s="95" t="s">
        <v>75</v>
      </c>
      <c r="L116" s="96">
        <v>43538</v>
      </c>
      <c r="M116" s="95" t="s">
        <v>76</v>
      </c>
      <c r="N116" s="95" t="s">
        <v>56</v>
      </c>
      <c r="O116" s="95" t="s">
        <v>77</v>
      </c>
      <c r="P116" s="95" t="s">
        <v>443</v>
      </c>
      <c r="Q116" s="95" t="s">
        <v>59</v>
      </c>
      <c r="R116" s="95" t="s">
        <v>96</v>
      </c>
      <c r="S116" s="95" t="s">
        <v>69</v>
      </c>
      <c r="U116" s="95" t="s">
        <v>176</v>
      </c>
      <c r="V116" s="95" t="s">
        <v>42</v>
      </c>
      <c r="W116" s="95">
        <v>232</v>
      </c>
      <c r="X116" s="95" t="s">
        <v>63</v>
      </c>
      <c r="Y116" s="95" t="s">
        <v>44</v>
      </c>
      <c r="Z116" s="95" t="s">
        <v>75</v>
      </c>
      <c r="AA116" s="95" t="s">
        <v>46</v>
      </c>
      <c r="AB116" s="95" t="s">
        <v>47</v>
      </c>
      <c r="AC116" s="95" t="s">
        <v>48</v>
      </c>
      <c r="AD116" s="95" t="s">
        <v>49</v>
      </c>
      <c r="AE116" s="95" t="s">
        <v>50</v>
      </c>
    </row>
    <row r="117" spans="1:31">
      <c r="A117" s="95">
        <v>769519</v>
      </c>
      <c r="B117" s="95" t="s">
        <v>444</v>
      </c>
      <c r="C117" s="95" t="s">
        <v>445</v>
      </c>
      <c r="D117" s="95" t="s">
        <v>33</v>
      </c>
      <c r="E117" s="95" t="s">
        <v>49</v>
      </c>
      <c r="F117" s="95" t="s">
        <v>35</v>
      </c>
      <c r="G117" s="95" t="s">
        <v>227</v>
      </c>
      <c r="H117" s="95" t="s">
        <v>37</v>
      </c>
      <c r="I117" s="96"/>
      <c r="K117" s="95" t="s">
        <v>75</v>
      </c>
      <c r="L117" s="96">
        <v>43563</v>
      </c>
      <c r="N117" s="95" t="s">
        <v>56</v>
      </c>
      <c r="O117" s="95" t="s">
        <v>95</v>
      </c>
      <c r="P117" s="95" t="s">
        <v>446</v>
      </c>
      <c r="R117" s="95" t="s">
        <v>68</v>
      </c>
      <c r="S117" s="95" t="s">
        <v>69</v>
      </c>
      <c r="U117" s="95" t="s">
        <v>164</v>
      </c>
      <c r="V117" s="95" t="s">
        <v>447</v>
      </c>
      <c r="W117" s="95">
        <v>215</v>
      </c>
      <c r="X117" s="95" t="s">
        <v>63</v>
      </c>
      <c r="Y117" s="95" t="s">
        <v>44</v>
      </c>
      <c r="Z117" s="95" t="s">
        <v>75</v>
      </c>
      <c r="AA117" s="95" t="s">
        <v>46</v>
      </c>
      <c r="AB117" s="95" t="s">
        <v>47</v>
      </c>
      <c r="AC117" s="95" t="s">
        <v>48</v>
      </c>
      <c r="AD117" s="95" t="s">
        <v>49</v>
      </c>
      <c r="AE117" s="95" t="s">
        <v>50</v>
      </c>
    </row>
    <row r="118" spans="1:31">
      <c r="A118" s="95">
        <v>769766</v>
      </c>
      <c r="B118" s="95" t="s">
        <v>448</v>
      </c>
      <c r="C118" s="95" t="s">
        <v>449</v>
      </c>
      <c r="D118" s="95" t="s">
        <v>450</v>
      </c>
      <c r="E118" s="95" t="s">
        <v>49</v>
      </c>
      <c r="F118" s="95" t="s">
        <v>66</v>
      </c>
      <c r="G118" s="95" t="s">
        <v>227</v>
      </c>
      <c r="H118" s="95" t="s">
        <v>37</v>
      </c>
      <c r="I118" s="96"/>
      <c r="K118" s="95" t="s">
        <v>45</v>
      </c>
      <c r="L118" s="96">
        <v>43565</v>
      </c>
      <c r="R118" s="95" t="s">
        <v>68</v>
      </c>
      <c r="S118" s="95" t="s">
        <v>40</v>
      </c>
      <c r="U118" s="95" t="s">
        <v>41</v>
      </c>
      <c r="V118" s="95" t="s">
        <v>451</v>
      </c>
      <c r="W118" s="95">
        <v>213</v>
      </c>
      <c r="X118" s="95" t="s">
        <v>63</v>
      </c>
      <c r="Y118" s="95" t="s">
        <v>44</v>
      </c>
      <c r="Z118" s="95" t="s">
        <v>45</v>
      </c>
      <c r="AA118" s="95" t="s">
        <v>46</v>
      </c>
      <c r="AB118" s="95" t="s">
        <v>47</v>
      </c>
      <c r="AC118" s="95" t="s">
        <v>48</v>
      </c>
      <c r="AD118" s="95" t="s">
        <v>49</v>
      </c>
      <c r="AE118" s="95" t="s">
        <v>91</v>
      </c>
    </row>
    <row r="119" spans="1:31">
      <c r="A119" s="95">
        <v>784498</v>
      </c>
      <c r="B119" s="95" t="s">
        <v>452</v>
      </c>
      <c r="C119" s="95" t="s">
        <v>453</v>
      </c>
      <c r="D119" s="95" t="s">
        <v>33</v>
      </c>
      <c r="E119" s="95" t="s">
        <v>49</v>
      </c>
      <c r="F119" s="95" t="s">
        <v>35</v>
      </c>
      <c r="G119" s="95" t="s">
        <v>227</v>
      </c>
      <c r="H119" s="95" t="s">
        <v>47</v>
      </c>
      <c r="I119" s="96">
        <v>43882</v>
      </c>
      <c r="K119" s="95" t="s">
        <v>109</v>
      </c>
      <c r="L119" s="96">
        <v>43813</v>
      </c>
      <c r="O119" s="95" t="s">
        <v>139</v>
      </c>
      <c r="P119" s="95" t="s">
        <v>67</v>
      </c>
      <c r="R119" s="95" t="s">
        <v>57</v>
      </c>
      <c r="U119" s="95" t="s">
        <v>250</v>
      </c>
      <c r="V119" s="95" t="s">
        <v>454</v>
      </c>
      <c r="W119" s="95">
        <v>35</v>
      </c>
      <c r="X119" s="95" t="s">
        <v>43</v>
      </c>
      <c r="Y119" s="95" t="s">
        <v>44</v>
      </c>
      <c r="Z119" s="95" t="s">
        <v>75</v>
      </c>
      <c r="AA119" s="95" t="s">
        <v>114</v>
      </c>
      <c r="AB119" s="95" t="s">
        <v>80</v>
      </c>
      <c r="AC119" s="95" t="s">
        <v>48</v>
      </c>
      <c r="AD119" s="95" t="s">
        <v>49</v>
      </c>
      <c r="AE119" s="95" t="s">
        <v>114</v>
      </c>
    </row>
    <row r="120" spans="1:31">
      <c r="A120" s="95">
        <v>769677</v>
      </c>
      <c r="B120" s="95" t="s">
        <v>455</v>
      </c>
      <c r="C120" s="95" t="s">
        <v>456</v>
      </c>
      <c r="D120" s="95" t="s">
        <v>33</v>
      </c>
      <c r="E120" s="95" t="s">
        <v>49</v>
      </c>
      <c r="F120" s="95" t="s">
        <v>35</v>
      </c>
      <c r="G120" s="95" t="s">
        <v>227</v>
      </c>
      <c r="H120" s="95" t="s">
        <v>37</v>
      </c>
      <c r="I120" s="96"/>
      <c r="K120" s="95" t="s">
        <v>109</v>
      </c>
      <c r="L120" s="96">
        <v>43564</v>
      </c>
      <c r="O120" s="95" t="s">
        <v>95</v>
      </c>
      <c r="P120" s="95" t="s">
        <v>457</v>
      </c>
      <c r="Q120" s="95" t="s">
        <v>59</v>
      </c>
      <c r="R120" s="95" t="s">
        <v>60</v>
      </c>
      <c r="U120" s="95" t="s">
        <v>61</v>
      </c>
      <c r="V120" s="95" t="s">
        <v>131</v>
      </c>
      <c r="W120" s="95">
        <v>214</v>
      </c>
      <c r="X120" s="95" t="s">
        <v>63</v>
      </c>
      <c r="Y120" s="95" t="s">
        <v>44</v>
      </c>
      <c r="Z120" s="95" t="s">
        <v>75</v>
      </c>
      <c r="AA120" s="95" t="s">
        <v>46</v>
      </c>
      <c r="AB120" s="95" t="s">
        <v>47</v>
      </c>
      <c r="AC120" s="95" t="s">
        <v>48</v>
      </c>
      <c r="AD120" s="95" t="s">
        <v>49</v>
      </c>
      <c r="AE120" s="95" t="s">
        <v>135</v>
      </c>
    </row>
    <row r="121" spans="1:31">
      <c r="A121" s="95">
        <v>780268</v>
      </c>
      <c r="B121" s="95" t="s">
        <v>458</v>
      </c>
      <c r="C121" s="95" t="s">
        <v>459</v>
      </c>
      <c r="D121" s="95" t="s">
        <v>460</v>
      </c>
      <c r="E121" s="95" t="s">
        <v>49</v>
      </c>
      <c r="F121" s="95" t="s">
        <v>49</v>
      </c>
      <c r="G121" s="95" t="s">
        <v>227</v>
      </c>
      <c r="H121" s="95" t="s">
        <v>47</v>
      </c>
      <c r="I121" s="96">
        <v>43882</v>
      </c>
      <c r="K121" s="95" t="s">
        <v>75</v>
      </c>
      <c r="L121" s="96">
        <v>43739</v>
      </c>
      <c r="M121" s="95" t="s">
        <v>174</v>
      </c>
      <c r="N121" s="95" t="s">
        <v>56</v>
      </c>
      <c r="O121" s="95" t="s">
        <v>57</v>
      </c>
      <c r="P121" s="95" t="s">
        <v>461</v>
      </c>
      <c r="R121" s="95" t="s">
        <v>155</v>
      </c>
      <c r="T121" s="95" t="s">
        <v>462</v>
      </c>
      <c r="U121" s="95" t="s">
        <v>463</v>
      </c>
      <c r="V121" s="95" t="s">
        <v>131</v>
      </c>
      <c r="W121" s="95">
        <v>89</v>
      </c>
      <c r="X121" s="95" t="s">
        <v>156</v>
      </c>
      <c r="Y121" s="95" t="s">
        <v>44</v>
      </c>
      <c r="Z121" s="95" t="s">
        <v>75</v>
      </c>
      <c r="AA121" s="95" t="s">
        <v>114</v>
      </c>
      <c r="AB121" s="95" t="s">
        <v>80</v>
      </c>
      <c r="AC121" s="95" t="s">
        <v>48</v>
      </c>
      <c r="AD121" s="95" t="s">
        <v>49</v>
      </c>
      <c r="AE121" s="95" t="s">
        <v>114</v>
      </c>
    </row>
    <row r="122" spans="1:31">
      <c r="A122" s="95">
        <v>769614</v>
      </c>
      <c r="B122" s="95" t="s">
        <v>464</v>
      </c>
      <c r="C122" s="95" t="s">
        <v>465</v>
      </c>
      <c r="D122" s="95" t="s">
        <v>144</v>
      </c>
      <c r="E122" s="95" t="s">
        <v>49</v>
      </c>
      <c r="F122" s="95" t="s">
        <v>66</v>
      </c>
      <c r="G122" s="95" t="s">
        <v>227</v>
      </c>
      <c r="H122" s="95" t="s">
        <v>47</v>
      </c>
      <c r="I122" s="96"/>
      <c r="K122" s="95" t="s">
        <v>75</v>
      </c>
      <c r="L122" s="96">
        <v>43564</v>
      </c>
      <c r="O122" s="95" t="s">
        <v>95</v>
      </c>
      <c r="P122" s="95" t="s">
        <v>466</v>
      </c>
      <c r="Q122" s="95" t="s">
        <v>467</v>
      </c>
      <c r="R122" s="95" t="s">
        <v>60</v>
      </c>
      <c r="S122" s="95" t="s">
        <v>69</v>
      </c>
      <c r="U122" s="95" t="s">
        <v>176</v>
      </c>
      <c r="V122" s="95" t="s">
        <v>131</v>
      </c>
      <c r="W122" s="95">
        <v>214</v>
      </c>
      <c r="X122" s="95" t="s">
        <v>63</v>
      </c>
      <c r="Y122" s="95" t="s">
        <v>44</v>
      </c>
      <c r="Z122" s="95" t="s">
        <v>75</v>
      </c>
      <c r="AA122" s="95" t="s">
        <v>46</v>
      </c>
      <c r="AB122" s="95" t="s">
        <v>47</v>
      </c>
      <c r="AC122" s="95" t="s">
        <v>48</v>
      </c>
      <c r="AD122" s="95" t="s">
        <v>49</v>
      </c>
      <c r="AE122" s="95" t="s">
        <v>50</v>
      </c>
    </row>
    <row r="123" spans="1:31">
      <c r="A123" s="95">
        <v>768104</v>
      </c>
      <c r="B123" s="95" t="s">
        <v>468</v>
      </c>
      <c r="C123" s="95" t="s">
        <v>469</v>
      </c>
      <c r="D123" s="95" t="s">
        <v>470</v>
      </c>
      <c r="E123" s="95" t="s">
        <v>49</v>
      </c>
      <c r="F123" s="95" t="s">
        <v>35</v>
      </c>
      <c r="G123" s="95" t="s">
        <v>227</v>
      </c>
      <c r="H123" s="95" t="s">
        <v>47</v>
      </c>
      <c r="I123" s="96"/>
      <c r="K123" s="95" t="s">
        <v>75</v>
      </c>
      <c r="L123" s="96">
        <v>43543</v>
      </c>
      <c r="M123" s="95" t="s">
        <v>471</v>
      </c>
      <c r="N123" s="95" t="s">
        <v>56</v>
      </c>
      <c r="O123" s="95" t="s">
        <v>95</v>
      </c>
      <c r="P123" s="95" t="s">
        <v>440</v>
      </c>
      <c r="R123" s="95" t="s">
        <v>60</v>
      </c>
      <c r="S123" s="95" t="s">
        <v>69</v>
      </c>
      <c r="U123" s="95" t="s">
        <v>176</v>
      </c>
      <c r="V123" s="95" t="s">
        <v>131</v>
      </c>
      <c r="W123" s="95">
        <v>229</v>
      </c>
      <c r="X123" s="95" t="s">
        <v>63</v>
      </c>
      <c r="Y123" s="95" t="s">
        <v>44</v>
      </c>
      <c r="Z123" s="95" t="s">
        <v>75</v>
      </c>
      <c r="AA123" s="95" t="s">
        <v>46</v>
      </c>
      <c r="AB123" s="95" t="s">
        <v>47</v>
      </c>
      <c r="AC123" s="95" t="s">
        <v>48</v>
      </c>
      <c r="AD123" s="95" t="s">
        <v>49</v>
      </c>
      <c r="AE123" s="95" t="s">
        <v>50</v>
      </c>
    </row>
    <row r="124" spans="1:31">
      <c r="A124" s="95">
        <v>785568</v>
      </c>
      <c r="B124" s="95" t="s">
        <v>472</v>
      </c>
      <c r="C124" s="95" t="s">
        <v>473</v>
      </c>
      <c r="D124" s="95" t="s">
        <v>33</v>
      </c>
      <c r="E124" s="95" t="s">
        <v>49</v>
      </c>
      <c r="F124" s="95" t="s">
        <v>49</v>
      </c>
      <c r="G124" s="95" t="s">
        <v>227</v>
      </c>
      <c r="H124" s="95" t="s">
        <v>37</v>
      </c>
      <c r="I124" s="96"/>
      <c r="K124" s="95" t="s">
        <v>109</v>
      </c>
      <c r="L124" s="96">
        <v>43838</v>
      </c>
      <c r="N124" s="95" t="s">
        <v>56</v>
      </c>
      <c r="P124" s="95" t="s">
        <v>67</v>
      </c>
      <c r="R124" s="95" t="s">
        <v>112</v>
      </c>
      <c r="U124" s="95" t="s">
        <v>250</v>
      </c>
      <c r="V124" s="95" t="s">
        <v>71</v>
      </c>
      <c r="W124" s="95">
        <v>18</v>
      </c>
      <c r="X124" s="95" t="s">
        <v>101</v>
      </c>
      <c r="Y124" s="95" t="s">
        <v>44</v>
      </c>
      <c r="Z124" s="95" t="s">
        <v>75</v>
      </c>
      <c r="AA124" s="95" t="s">
        <v>46</v>
      </c>
      <c r="AB124" s="95" t="s">
        <v>47</v>
      </c>
      <c r="AC124" s="95" t="s">
        <v>48</v>
      </c>
      <c r="AD124" s="95" t="s">
        <v>49</v>
      </c>
      <c r="AE124" s="95" t="s">
        <v>91</v>
      </c>
    </row>
    <row r="125" spans="1:31">
      <c r="A125" s="95">
        <v>783876</v>
      </c>
      <c r="B125" s="95" t="s">
        <v>474</v>
      </c>
      <c r="C125" s="95" t="s">
        <v>475</v>
      </c>
      <c r="D125" s="95" t="s">
        <v>476</v>
      </c>
      <c r="E125" s="95" t="s">
        <v>49</v>
      </c>
      <c r="F125" s="95" t="s">
        <v>66</v>
      </c>
      <c r="G125" s="95" t="s">
        <v>227</v>
      </c>
      <c r="H125" s="95" t="s">
        <v>47</v>
      </c>
      <c r="I125" s="96"/>
      <c r="K125" s="95" t="s">
        <v>38</v>
      </c>
      <c r="L125" s="96">
        <v>43803</v>
      </c>
      <c r="R125" s="95" t="s">
        <v>112</v>
      </c>
      <c r="U125" s="95" t="s">
        <v>41</v>
      </c>
      <c r="V125" s="95" t="s">
        <v>71</v>
      </c>
      <c r="W125" s="95">
        <v>43</v>
      </c>
      <c r="X125" s="95" t="s">
        <v>43</v>
      </c>
      <c r="Y125" s="95" t="s">
        <v>44</v>
      </c>
      <c r="Z125" s="95" t="s">
        <v>45</v>
      </c>
      <c r="AA125" s="95" t="s">
        <v>46</v>
      </c>
      <c r="AB125" s="95" t="s">
        <v>47</v>
      </c>
      <c r="AC125" s="95" t="s">
        <v>48</v>
      </c>
      <c r="AD125" s="95" t="s">
        <v>49</v>
      </c>
      <c r="AE125" s="95" t="s">
        <v>50</v>
      </c>
    </row>
    <row r="126" spans="1:31">
      <c r="A126" s="95">
        <v>785726</v>
      </c>
      <c r="B126" s="95" t="s">
        <v>477</v>
      </c>
      <c r="C126" s="95" t="s">
        <v>478</v>
      </c>
      <c r="D126" s="95" t="s">
        <v>33</v>
      </c>
      <c r="E126" s="95" t="s">
        <v>49</v>
      </c>
      <c r="F126" s="95" t="s">
        <v>66</v>
      </c>
      <c r="G126" s="95" t="s">
        <v>227</v>
      </c>
      <c r="H126" s="95" t="s">
        <v>37</v>
      </c>
      <c r="I126" s="96"/>
      <c r="K126" s="95" t="s">
        <v>38</v>
      </c>
      <c r="L126" s="96">
        <v>43840</v>
      </c>
      <c r="R126" s="95" t="s">
        <v>112</v>
      </c>
      <c r="S126" s="95" t="s">
        <v>40</v>
      </c>
      <c r="U126" s="95" t="s">
        <v>427</v>
      </c>
      <c r="V126" s="95" t="s">
        <v>131</v>
      </c>
      <c r="W126" s="95">
        <v>16</v>
      </c>
      <c r="X126" s="95" t="s">
        <v>101</v>
      </c>
      <c r="Y126" s="95" t="s">
        <v>44</v>
      </c>
      <c r="Z126" s="95" t="s">
        <v>45</v>
      </c>
      <c r="AA126" s="95" t="s">
        <v>46</v>
      </c>
      <c r="AB126" s="95" t="s">
        <v>47</v>
      </c>
      <c r="AC126" s="95" t="s">
        <v>48</v>
      </c>
      <c r="AD126" s="95" t="s">
        <v>49</v>
      </c>
      <c r="AE126" s="95" t="s">
        <v>135</v>
      </c>
    </row>
    <row r="127" spans="1:31">
      <c r="A127" s="95">
        <v>784607</v>
      </c>
      <c r="B127" s="95" t="s">
        <v>479</v>
      </c>
      <c r="C127" s="95" t="s">
        <v>480</v>
      </c>
      <c r="D127" s="95" t="s">
        <v>33</v>
      </c>
      <c r="E127" s="95" t="s">
        <v>49</v>
      </c>
      <c r="F127" s="95" t="s">
        <v>35</v>
      </c>
      <c r="G127" s="95" t="s">
        <v>227</v>
      </c>
      <c r="H127" s="95" t="s">
        <v>37</v>
      </c>
      <c r="I127" s="96"/>
      <c r="K127" s="95" t="s">
        <v>109</v>
      </c>
      <c r="L127" s="96">
        <v>43816</v>
      </c>
      <c r="N127" s="95" t="s">
        <v>56</v>
      </c>
      <c r="P127" s="95" t="s">
        <v>481</v>
      </c>
      <c r="R127" s="95" t="s">
        <v>112</v>
      </c>
      <c r="U127" s="95" t="s">
        <v>61</v>
      </c>
      <c r="V127" s="95" t="s">
        <v>131</v>
      </c>
      <c r="W127" s="95">
        <v>34</v>
      </c>
      <c r="X127" s="95" t="s">
        <v>43</v>
      </c>
      <c r="Y127" s="95" t="s">
        <v>44</v>
      </c>
      <c r="Z127" s="95" t="s">
        <v>75</v>
      </c>
      <c r="AA127" s="95" t="s">
        <v>46</v>
      </c>
      <c r="AB127" s="95" t="s">
        <v>47</v>
      </c>
      <c r="AC127" s="95" t="s">
        <v>48</v>
      </c>
      <c r="AD127" s="95" t="s">
        <v>49</v>
      </c>
      <c r="AE127" s="95" t="s">
        <v>135</v>
      </c>
    </row>
    <row r="128" spans="1:31">
      <c r="A128" s="95">
        <v>783312</v>
      </c>
      <c r="B128" s="95" t="s">
        <v>482</v>
      </c>
      <c r="C128" s="95" t="s">
        <v>483</v>
      </c>
      <c r="D128" s="95" t="s">
        <v>33</v>
      </c>
      <c r="E128" s="95" t="s">
        <v>49</v>
      </c>
      <c r="F128" s="95" t="s">
        <v>66</v>
      </c>
      <c r="G128" s="95" t="s">
        <v>227</v>
      </c>
      <c r="H128" s="95" t="s">
        <v>47</v>
      </c>
      <c r="I128" s="96"/>
      <c r="K128" s="95" t="s">
        <v>38</v>
      </c>
      <c r="L128" s="96">
        <v>43790</v>
      </c>
      <c r="R128" s="95" t="s">
        <v>112</v>
      </c>
      <c r="S128" s="95" t="s">
        <v>40</v>
      </c>
      <c r="U128" s="95" t="s">
        <v>70</v>
      </c>
      <c r="V128" s="95" t="s">
        <v>71</v>
      </c>
      <c r="W128" s="95">
        <v>52</v>
      </c>
      <c r="X128" s="95" t="s">
        <v>43</v>
      </c>
      <c r="Y128" s="95" t="s">
        <v>44</v>
      </c>
      <c r="Z128" s="95" t="s">
        <v>45</v>
      </c>
      <c r="AA128" s="95" t="s">
        <v>46</v>
      </c>
      <c r="AB128" s="95" t="s">
        <v>47</v>
      </c>
      <c r="AC128" s="95" t="s">
        <v>48</v>
      </c>
      <c r="AD128" s="95" t="s">
        <v>49</v>
      </c>
      <c r="AE128" s="95" t="s">
        <v>50</v>
      </c>
    </row>
    <row r="129" spans="1:31">
      <c r="A129" s="95">
        <v>783770</v>
      </c>
      <c r="B129" s="95" t="s">
        <v>484</v>
      </c>
      <c r="C129" s="95" t="s">
        <v>485</v>
      </c>
      <c r="D129" s="95" t="s">
        <v>33</v>
      </c>
      <c r="E129" s="95" t="s">
        <v>49</v>
      </c>
      <c r="F129" s="95" t="s">
        <v>35</v>
      </c>
      <c r="G129" s="95" t="s">
        <v>227</v>
      </c>
      <c r="H129" s="95" t="s">
        <v>47</v>
      </c>
      <c r="I129" s="96"/>
      <c r="K129" s="95" t="s">
        <v>109</v>
      </c>
      <c r="L129" s="96">
        <v>43801</v>
      </c>
      <c r="R129" s="95" t="s">
        <v>112</v>
      </c>
      <c r="S129" s="95" t="s">
        <v>40</v>
      </c>
      <c r="U129" s="95" t="s">
        <v>61</v>
      </c>
      <c r="V129" s="95" t="s">
        <v>42</v>
      </c>
      <c r="W129" s="95">
        <v>45</v>
      </c>
      <c r="X129" s="95" t="s">
        <v>43</v>
      </c>
      <c r="Y129" s="95" t="s">
        <v>44</v>
      </c>
      <c r="Z129" s="95" t="s">
        <v>75</v>
      </c>
      <c r="AA129" s="95" t="s">
        <v>46</v>
      </c>
      <c r="AB129" s="95" t="s">
        <v>47</v>
      </c>
      <c r="AC129" s="95" t="s">
        <v>48</v>
      </c>
      <c r="AD129" s="95" t="s">
        <v>49</v>
      </c>
      <c r="AE129" s="95" t="s">
        <v>135</v>
      </c>
    </row>
    <row r="130" spans="1:31">
      <c r="A130" s="95">
        <v>784497</v>
      </c>
      <c r="B130" s="95" t="s">
        <v>486</v>
      </c>
      <c r="C130" s="95" t="s">
        <v>487</v>
      </c>
      <c r="D130" s="95" t="s">
        <v>33</v>
      </c>
      <c r="E130" s="95" t="s">
        <v>49</v>
      </c>
      <c r="F130" s="95" t="s">
        <v>35</v>
      </c>
      <c r="G130" s="95" t="s">
        <v>227</v>
      </c>
      <c r="H130" s="95" t="s">
        <v>37</v>
      </c>
      <c r="I130" s="96"/>
      <c r="K130" s="95" t="s">
        <v>109</v>
      </c>
      <c r="L130" s="96">
        <v>43813</v>
      </c>
      <c r="N130" s="95" t="s">
        <v>56</v>
      </c>
      <c r="O130" s="95" t="s">
        <v>77</v>
      </c>
      <c r="P130" s="95" t="s">
        <v>67</v>
      </c>
      <c r="Q130" s="95" t="s">
        <v>488</v>
      </c>
      <c r="R130" s="95" t="s">
        <v>112</v>
      </c>
      <c r="S130" s="95" t="s">
        <v>40</v>
      </c>
      <c r="U130" s="95" t="s">
        <v>90</v>
      </c>
      <c r="V130" s="95" t="s">
        <v>131</v>
      </c>
      <c r="W130" s="95">
        <v>35</v>
      </c>
      <c r="X130" s="95" t="s">
        <v>43</v>
      </c>
      <c r="Y130" s="95" t="s">
        <v>44</v>
      </c>
      <c r="Z130" s="95" t="s">
        <v>75</v>
      </c>
      <c r="AA130" s="95" t="s">
        <v>46</v>
      </c>
      <c r="AB130" s="95" t="s">
        <v>47</v>
      </c>
      <c r="AC130" s="95" t="s">
        <v>48</v>
      </c>
      <c r="AD130" s="95" t="s">
        <v>49</v>
      </c>
      <c r="AE130" s="95" t="s">
        <v>135</v>
      </c>
    </row>
    <row r="131" spans="1:31">
      <c r="A131" s="95">
        <v>784041</v>
      </c>
      <c r="B131" s="95" t="s">
        <v>489</v>
      </c>
      <c r="C131" s="95" t="s">
        <v>490</v>
      </c>
      <c r="D131" s="95" t="s">
        <v>491</v>
      </c>
      <c r="E131" s="95" t="s">
        <v>49</v>
      </c>
      <c r="F131" s="95" t="s">
        <v>35</v>
      </c>
      <c r="G131" s="95" t="s">
        <v>227</v>
      </c>
      <c r="H131" s="95" t="s">
        <v>47</v>
      </c>
      <c r="I131" s="96">
        <v>43882</v>
      </c>
      <c r="K131" s="95" t="s">
        <v>109</v>
      </c>
      <c r="L131" s="96">
        <v>43805</v>
      </c>
      <c r="N131" s="95" t="s">
        <v>56</v>
      </c>
      <c r="O131" s="95" t="s">
        <v>77</v>
      </c>
      <c r="P131" s="95" t="s">
        <v>67</v>
      </c>
      <c r="R131" s="95" t="s">
        <v>112</v>
      </c>
      <c r="T131" s="95" t="s">
        <v>492</v>
      </c>
      <c r="U131" s="95" t="s">
        <v>250</v>
      </c>
      <c r="V131" s="95" t="s">
        <v>42</v>
      </c>
      <c r="W131" s="95">
        <v>41</v>
      </c>
      <c r="X131" s="95" t="s">
        <v>43</v>
      </c>
      <c r="Y131" s="95" t="s">
        <v>44</v>
      </c>
      <c r="Z131" s="95" t="s">
        <v>75</v>
      </c>
      <c r="AA131" s="95" t="s">
        <v>114</v>
      </c>
      <c r="AB131" s="95" t="s">
        <v>80</v>
      </c>
      <c r="AC131" s="95" t="s">
        <v>48</v>
      </c>
      <c r="AD131" s="95" t="s">
        <v>49</v>
      </c>
      <c r="AE131" s="95" t="s">
        <v>114</v>
      </c>
    </row>
    <row r="132" spans="1:31">
      <c r="A132" s="95">
        <v>783069</v>
      </c>
      <c r="B132" s="95" t="s">
        <v>493</v>
      </c>
      <c r="C132" s="95" t="s">
        <v>494</v>
      </c>
      <c r="D132" s="95" t="s">
        <v>495</v>
      </c>
      <c r="E132" s="95" t="s">
        <v>49</v>
      </c>
      <c r="F132" s="95" t="s">
        <v>35</v>
      </c>
      <c r="G132" s="95" t="s">
        <v>227</v>
      </c>
      <c r="H132" s="95" t="s">
        <v>47</v>
      </c>
      <c r="I132" s="96">
        <v>43882</v>
      </c>
      <c r="K132" s="95" t="s">
        <v>109</v>
      </c>
      <c r="L132" s="96">
        <v>43788</v>
      </c>
      <c r="R132" s="95" t="s">
        <v>112</v>
      </c>
      <c r="U132" s="95" t="s">
        <v>61</v>
      </c>
      <c r="V132" s="95" t="s">
        <v>42</v>
      </c>
      <c r="W132" s="95">
        <v>54</v>
      </c>
      <c r="X132" s="95" t="s">
        <v>43</v>
      </c>
      <c r="Y132" s="95" t="s">
        <v>44</v>
      </c>
      <c r="Z132" s="95" t="s">
        <v>75</v>
      </c>
      <c r="AA132" s="95" t="s">
        <v>114</v>
      </c>
      <c r="AB132" s="95" t="s">
        <v>80</v>
      </c>
      <c r="AC132" s="95" t="s">
        <v>48</v>
      </c>
      <c r="AD132" s="95" t="s">
        <v>49</v>
      </c>
      <c r="AE132" s="95" t="s">
        <v>114</v>
      </c>
    </row>
    <row r="133" spans="1:31">
      <c r="A133" s="95">
        <v>783382</v>
      </c>
      <c r="B133" s="95" t="s">
        <v>496</v>
      </c>
      <c r="C133" s="95" t="s">
        <v>497</v>
      </c>
      <c r="D133" s="95" t="s">
        <v>33</v>
      </c>
      <c r="E133" s="95" t="s">
        <v>83</v>
      </c>
      <c r="F133" s="95" t="s">
        <v>35</v>
      </c>
      <c r="G133" s="95" t="s">
        <v>227</v>
      </c>
      <c r="H133" s="95" t="s">
        <v>47</v>
      </c>
      <c r="I133" s="96"/>
      <c r="K133" s="95" t="s">
        <v>109</v>
      </c>
      <c r="L133" s="96">
        <v>43791</v>
      </c>
      <c r="R133" s="95" t="s">
        <v>112</v>
      </c>
      <c r="U133" s="95" t="s">
        <v>90</v>
      </c>
      <c r="V133" s="95" t="s">
        <v>131</v>
      </c>
      <c r="W133" s="95">
        <v>51</v>
      </c>
      <c r="X133" s="95" t="s">
        <v>43</v>
      </c>
      <c r="Y133" s="95" t="s">
        <v>44</v>
      </c>
      <c r="Z133" s="95" t="s">
        <v>75</v>
      </c>
      <c r="AA133" s="95" t="s">
        <v>46</v>
      </c>
      <c r="AB133" s="95" t="s">
        <v>47</v>
      </c>
      <c r="AC133" s="95" t="s">
        <v>48</v>
      </c>
      <c r="AD133" s="95" t="s">
        <v>49</v>
      </c>
      <c r="AE133" s="95" t="s">
        <v>50</v>
      </c>
    </row>
    <row r="134" spans="1:31">
      <c r="A134" s="95">
        <v>786233</v>
      </c>
      <c r="B134" s="95" t="s">
        <v>498</v>
      </c>
      <c r="C134" s="95" t="s">
        <v>499</v>
      </c>
      <c r="D134" s="95" t="s">
        <v>225</v>
      </c>
      <c r="E134" s="95" t="s">
        <v>49</v>
      </c>
      <c r="F134" s="95" t="s">
        <v>35</v>
      </c>
      <c r="G134" s="95" t="s">
        <v>500</v>
      </c>
      <c r="H134" s="95" t="s">
        <v>37</v>
      </c>
      <c r="I134" s="96"/>
      <c r="K134" s="95" t="s">
        <v>38</v>
      </c>
      <c r="L134" s="96">
        <v>43852</v>
      </c>
      <c r="R134" s="95" t="s">
        <v>112</v>
      </c>
      <c r="U134" s="95" t="s">
        <v>228</v>
      </c>
      <c r="V134" s="95" t="s">
        <v>62</v>
      </c>
      <c r="W134" s="95">
        <v>8</v>
      </c>
      <c r="X134" s="95" t="s">
        <v>101</v>
      </c>
      <c r="Y134" s="95" t="s">
        <v>44</v>
      </c>
      <c r="Z134" s="95" t="s">
        <v>45</v>
      </c>
      <c r="AA134" s="95" t="s">
        <v>46</v>
      </c>
      <c r="AB134" s="95" t="s">
        <v>47</v>
      </c>
      <c r="AC134" s="95" t="s">
        <v>230</v>
      </c>
      <c r="AD134" s="95" t="s">
        <v>49</v>
      </c>
    </row>
    <row r="135" spans="1:31">
      <c r="A135" s="95">
        <v>785144</v>
      </c>
      <c r="B135" s="95" t="s">
        <v>501</v>
      </c>
      <c r="C135" s="95" t="s">
        <v>502</v>
      </c>
      <c r="D135" s="95" t="s">
        <v>33</v>
      </c>
      <c r="E135" s="95" t="s">
        <v>49</v>
      </c>
      <c r="F135" s="95" t="s">
        <v>49</v>
      </c>
      <c r="G135" s="95" t="s">
        <v>500</v>
      </c>
      <c r="H135" s="95" t="s">
        <v>37</v>
      </c>
      <c r="I135" s="96"/>
      <c r="K135" s="95" t="s">
        <v>109</v>
      </c>
      <c r="L135" s="96">
        <v>43829</v>
      </c>
      <c r="R135" s="95" t="s">
        <v>39</v>
      </c>
      <c r="U135" s="95" t="s">
        <v>228</v>
      </c>
      <c r="V135" s="95" t="s">
        <v>62</v>
      </c>
      <c r="W135" s="95">
        <v>25</v>
      </c>
      <c r="X135" s="95" t="s">
        <v>101</v>
      </c>
      <c r="Y135" s="95" t="s">
        <v>44</v>
      </c>
      <c r="Z135" s="95" t="s">
        <v>75</v>
      </c>
      <c r="AA135" s="95" t="s">
        <v>46</v>
      </c>
      <c r="AB135" s="95" t="s">
        <v>47</v>
      </c>
      <c r="AC135" s="95" t="s">
        <v>230</v>
      </c>
      <c r="AD135" s="95" t="s">
        <v>49</v>
      </c>
    </row>
    <row r="136" spans="1:31">
      <c r="A136" s="95">
        <v>781536</v>
      </c>
      <c r="B136" s="95" t="s">
        <v>503</v>
      </c>
      <c r="C136" s="95" t="s">
        <v>504</v>
      </c>
      <c r="D136" s="95" t="s">
        <v>33</v>
      </c>
      <c r="E136" s="95" t="s">
        <v>248</v>
      </c>
      <c r="F136" s="95" t="s">
        <v>35</v>
      </c>
      <c r="G136" s="95" t="s">
        <v>500</v>
      </c>
      <c r="H136" s="95" t="s">
        <v>47</v>
      </c>
      <c r="I136" s="96"/>
      <c r="K136" s="95" t="s">
        <v>109</v>
      </c>
      <c r="L136" s="96">
        <v>43762</v>
      </c>
      <c r="R136" s="95" t="s">
        <v>39</v>
      </c>
      <c r="U136" s="95" t="s">
        <v>228</v>
      </c>
      <c r="V136" s="95" t="s">
        <v>62</v>
      </c>
      <c r="W136" s="95">
        <v>72</v>
      </c>
      <c r="X136" s="95" t="s">
        <v>156</v>
      </c>
      <c r="Y136" s="95" t="s">
        <v>44</v>
      </c>
      <c r="Z136" s="95" t="s">
        <v>75</v>
      </c>
      <c r="AA136" s="95" t="s">
        <v>46</v>
      </c>
      <c r="AB136" s="95" t="s">
        <v>47</v>
      </c>
      <c r="AC136" s="95" t="s">
        <v>230</v>
      </c>
      <c r="AD136" s="95" t="s">
        <v>49</v>
      </c>
    </row>
    <row r="137" spans="1:31">
      <c r="A137" s="95">
        <v>780939</v>
      </c>
      <c r="B137" s="95" t="s">
        <v>505</v>
      </c>
      <c r="C137" s="95" t="s">
        <v>506</v>
      </c>
      <c r="D137" s="95" t="s">
        <v>33</v>
      </c>
      <c r="E137" s="95" t="s">
        <v>49</v>
      </c>
      <c r="F137" s="95" t="s">
        <v>49</v>
      </c>
      <c r="G137" s="95" t="s">
        <v>500</v>
      </c>
      <c r="H137" s="95" t="s">
        <v>37</v>
      </c>
      <c r="I137" s="96"/>
      <c r="K137" s="95" t="s">
        <v>45</v>
      </c>
      <c r="L137" s="96">
        <v>43753</v>
      </c>
      <c r="R137" s="95" t="s">
        <v>60</v>
      </c>
      <c r="U137" s="95" t="s">
        <v>228</v>
      </c>
      <c r="V137" s="95" t="s">
        <v>71</v>
      </c>
      <c r="W137" s="95">
        <v>79</v>
      </c>
      <c r="X137" s="95" t="s">
        <v>156</v>
      </c>
      <c r="Y137" s="95" t="s">
        <v>44</v>
      </c>
      <c r="Z137" s="95" t="s">
        <v>45</v>
      </c>
      <c r="AA137" s="95" t="s">
        <v>46</v>
      </c>
      <c r="AB137" s="95" t="s">
        <v>47</v>
      </c>
      <c r="AC137" s="95" t="s">
        <v>230</v>
      </c>
      <c r="AD137" s="95" t="s">
        <v>49</v>
      </c>
    </row>
    <row r="138" spans="1:31">
      <c r="A138" s="95">
        <v>786302</v>
      </c>
      <c r="B138" s="95" t="s">
        <v>507</v>
      </c>
      <c r="C138" s="95" t="s">
        <v>508</v>
      </c>
      <c r="D138" s="95" t="s">
        <v>33</v>
      </c>
      <c r="E138" s="95" t="s">
        <v>83</v>
      </c>
      <c r="F138" s="95" t="s">
        <v>35</v>
      </c>
      <c r="G138" s="95" t="s">
        <v>500</v>
      </c>
      <c r="H138" s="95" t="s">
        <v>37</v>
      </c>
      <c r="I138" s="96"/>
      <c r="K138" s="95" t="s">
        <v>38</v>
      </c>
      <c r="L138" s="96">
        <v>43853</v>
      </c>
      <c r="R138" s="95" t="s">
        <v>95</v>
      </c>
      <c r="U138" s="95" t="s">
        <v>228</v>
      </c>
      <c r="V138" s="95" t="s">
        <v>131</v>
      </c>
      <c r="W138" s="95">
        <v>7</v>
      </c>
      <c r="X138" s="95" t="s">
        <v>101</v>
      </c>
      <c r="Y138" s="95" t="s">
        <v>44</v>
      </c>
      <c r="Z138" s="95" t="s">
        <v>45</v>
      </c>
      <c r="AA138" s="95" t="s">
        <v>46</v>
      </c>
      <c r="AB138" s="95" t="s">
        <v>47</v>
      </c>
      <c r="AC138" s="95" t="s">
        <v>230</v>
      </c>
      <c r="AD138" s="95" t="s">
        <v>49</v>
      </c>
    </row>
    <row r="139" spans="1:31">
      <c r="A139" s="95">
        <v>784883</v>
      </c>
      <c r="B139" s="95" t="s">
        <v>509</v>
      </c>
      <c r="C139" s="95" t="s">
        <v>510</v>
      </c>
      <c r="D139" s="95" t="s">
        <v>511</v>
      </c>
      <c r="E139" s="95" t="s">
        <v>49</v>
      </c>
      <c r="F139" s="95" t="s">
        <v>35</v>
      </c>
      <c r="G139" s="95" t="s">
        <v>500</v>
      </c>
      <c r="H139" s="95" t="s">
        <v>37</v>
      </c>
      <c r="I139" s="96"/>
      <c r="K139" s="95" t="s">
        <v>38</v>
      </c>
      <c r="L139" s="96">
        <v>43819</v>
      </c>
      <c r="R139" s="95" t="s">
        <v>84</v>
      </c>
      <c r="U139" s="95" t="s">
        <v>228</v>
      </c>
      <c r="V139" s="95" t="s">
        <v>131</v>
      </c>
      <c r="W139" s="95">
        <v>31</v>
      </c>
      <c r="X139" s="95" t="s">
        <v>43</v>
      </c>
      <c r="Y139" s="95" t="s">
        <v>44</v>
      </c>
      <c r="Z139" s="95" t="s">
        <v>45</v>
      </c>
      <c r="AA139" s="95" t="s">
        <v>46</v>
      </c>
      <c r="AB139" s="95" t="s">
        <v>47</v>
      </c>
      <c r="AC139" s="95" t="s">
        <v>230</v>
      </c>
      <c r="AD139" s="95" t="s">
        <v>49</v>
      </c>
    </row>
    <row r="140" spans="1:31">
      <c r="A140" s="95">
        <v>782470</v>
      </c>
      <c r="B140" s="95" t="s">
        <v>512</v>
      </c>
      <c r="C140" s="95" t="s">
        <v>513</v>
      </c>
      <c r="D140" s="95" t="s">
        <v>514</v>
      </c>
      <c r="E140" s="95" t="s">
        <v>83</v>
      </c>
      <c r="F140" s="95" t="s">
        <v>35</v>
      </c>
      <c r="G140" s="95" t="s">
        <v>500</v>
      </c>
      <c r="H140" s="95" t="s">
        <v>47</v>
      </c>
      <c r="I140" s="96"/>
      <c r="K140" s="95" t="s">
        <v>38</v>
      </c>
      <c r="L140" s="96">
        <v>43777</v>
      </c>
      <c r="R140" s="95" t="s">
        <v>39</v>
      </c>
      <c r="U140" s="95" t="s">
        <v>228</v>
      </c>
      <c r="V140" s="95" t="s">
        <v>131</v>
      </c>
      <c r="W140" s="95">
        <v>61</v>
      </c>
      <c r="X140" s="95" t="s">
        <v>156</v>
      </c>
      <c r="Y140" s="95" t="s">
        <v>44</v>
      </c>
      <c r="Z140" s="95" t="s">
        <v>45</v>
      </c>
      <c r="AA140" s="95" t="s">
        <v>46</v>
      </c>
      <c r="AB140" s="95" t="s">
        <v>47</v>
      </c>
      <c r="AC140" s="95" t="s">
        <v>230</v>
      </c>
      <c r="AD140" s="95" t="s">
        <v>49</v>
      </c>
    </row>
    <row r="141" spans="1:31">
      <c r="A141" s="95">
        <v>784774</v>
      </c>
      <c r="B141" s="95" t="s">
        <v>515</v>
      </c>
      <c r="C141" s="95" t="s">
        <v>516</v>
      </c>
      <c r="D141" s="95" t="s">
        <v>33</v>
      </c>
      <c r="E141" s="95" t="s">
        <v>49</v>
      </c>
      <c r="F141" s="95" t="s">
        <v>35</v>
      </c>
      <c r="G141" s="95" t="s">
        <v>500</v>
      </c>
      <c r="H141" s="95" t="s">
        <v>37</v>
      </c>
      <c r="I141" s="96"/>
      <c r="K141" s="95" t="s">
        <v>109</v>
      </c>
      <c r="L141" s="96">
        <v>43818</v>
      </c>
      <c r="N141" s="95" t="s">
        <v>56</v>
      </c>
      <c r="R141" s="95" t="s">
        <v>112</v>
      </c>
      <c r="T141" s="95" t="s">
        <v>517</v>
      </c>
      <c r="U141" s="95" t="s">
        <v>228</v>
      </c>
      <c r="V141" s="95" t="s">
        <v>131</v>
      </c>
      <c r="W141" s="95">
        <v>32</v>
      </c>
      <c r="X141" s="95" t="s">
        <v>43</v>
      </c>
      <c r="Y141" s="95" t="s">
        <v>44</v>
      </c>
      <c r="Z141" s="95" t="s">
        <v>75</v>
      </c>
      <c r="AA141" s="95" t="s">
        <v>46</v>
      </c>
      <c r="AB141" s="95" t="s">
        <v>47</v>
      </c>
      <c r="AC141" s="95" t="s">
        <v>230</v>
      </c>
      <c r="AD141" s="95" t="s">
        <v>49</v>
      </c>
    </row>
    <row r="142" spans="1:31">
      <c r="A142" s="95">
        <v>777892</v>
      </c>
      <c r="B142" s="95" t="s">
        <v>518</v>
      </c>
      <c r="C142" s="95" t="s">
        <v>519</v>
      </c>
      <c r="D142" s="95" t="s">
        <v>520</v>
      </c>
      <c r="E142" s="95" t="s">
        <v>49</v>
      </c>
      <c r="F142" s="95" t="s">
        <v>49</v>
      </c>
      <c r="G142" s="95" t="s">
        <v>500</v>
      </c>
      <c r="H142" s="95" t="s">
        <v>54</v>
      </c>
      <c r="I142" s="96"/>
      <c r="K142" s="95" t="s">
        <v>38</v>
      </c>
      <c r="L142" s="96">
        <v>43701</v>
      </c>
      <c r="M142" s="95" t="s">
        <v>76</v>
      </c>
      <c r="R142" s="95" t="s">
        <v>39</v>
      </c>
      <c r="U142" s="95" t="s">
        <v>61</v>
      </c>
      <c r="V142" s="95" t="s">
        <v>71</v>
      </c>
      <c r="W142" s="95">
        <v>115</v>
      </c>
      <c r="X142" s="95" t="s">
        <v>63</v>
      </c>
      <c r="Y142" s="95" t="s">
        <v>44</v>
      </c>
      <c r="Z142" s="95" t="s">
        <v>45</v>
      </c>
      <c r="AA142" s="95" t="s">
        <v>46</v>
      </c>
      <c r="AB142" s="95" t="s">
        <v>47</v>
      </c>
      <c r="AC142" s="95" t="s">
        <v>48</v>
      </c>
      <c r="AD142" s="95" t="s">
        <v>49</v>
      </c>
    </row>
    <row r="143" spans="1:31">
      <c r="A143" s="95">
        <v>783115</v>
      </c>
      <c r="B143" s="95" t="s">
        <v>521</v>
      </c>
      <c r="C143" s="95" t="s">
        <v>522</v>
      </c>
      <c r="D143" s="95" t="s">
        <v>523</v>
      </c>
      <c r="E143" s="95" t="s">
        <v>49</v>
      </c>
      <c r="F143" s="95" t="s">
        <v>35</v>
      </c>
      <c r="G143" s="95" t="s">
        <v>500</v>
      </c>
      <c r="H143" s="95" t="s">
        <v>47</v>
      </c>
      <c r="I143" s="96"/>
      <c r="K143" s="95" t="s">
        <v>38</v>
      </c>
      <c r="L143" s="96">
        <v>43788</v>
      </c>
      <c r="R143" s="95" t="s">
        <v>39</v>
      </c>
      <c r="U143" s="95" t="s">
        <v>228</v>
      </c>
      <c r="V143" s="95" t="s">
        <v>71</v>
      </c>
      <c r="W143" s="95">
        <v>54</v>
      </c>
      <c r="X143" s="95" t="s">
        <v>43</v>
      </c>
      <c r="Y143" s="95" t="s">
        <v>44</v>
      </c>
      <c r="Z143" s="95" t="s">
        <v>45</v>
      </c>
      <c r="AA143" s="95" t="s">
        <v>46</v>
      </c>
      <c r="AB143" s="95" t="s">
        <v>47</v>
      </c>
      <c r="AC143" s="95" t="s">
        <v>230</v>
      </c>
      <c r="AD143" s="95" t="s">
        <v>49</v>
      </c>
    </row>
    <row r="144" spans="1:31">
      <c r="A144" s="95">
        <v>782692</v>
      </c>
      <c r="B144" s="95" t="s">
        <v>524</v>
      </c>
      <c r="C144" s="95" t="s">
        <v>525</v>
      </c>
      <c r="D144" s="95" t="s">
        <v>33</v>
      </c>
      <c r="E144" s="95" t="s">
        <v>49</v>
      </c>
      <c r="F144" s="95" t="s">
        <v>49</v>
      </c>
      <c r="G144" s="95" t="s">
        <v>500</v>
      </c>
      <c r="H144" s="95" t="s">
        <v>37</v>
      </c>
      <c r="I144" s="96"/>
      <c r="K144" s="95" t="s">
        <v>38</v>
      </c>
      <c r="L144" s="96">
        <v>43782</v>
      </c>
      <c r="R144" s="95" t="s">
        <v>39</v>
      </c>
      <c r="S144" s="95" t="s">
        <v>40</v>
      </c>
      <c r="U144" s="95" t="s">
        <v>61</v>
      </c>
      <c r="V144" s="95" t="s">
        <v>71</v>
      </c>
      <c r="W144" s="95">
        <v>58</v>
      </c>
      <c r="X144" s="95" t="s">
        <v>43</v>
      </c>
      <c r="Y144" s="95" t="s">
        <v>44</v>
      </c>
      <c r="Z144" s="95" t="s">
        <v>45</v>
      </c>
      <c r="AA144" s="95" t="s">
        <v>46</v>
      </c>
      <c r="AB144" s="95" t="s">
        <v>47</v>
      </c>
      <c r="AC144" s="95" t="s">
        <v>48</v>
      </c>
      <c r="AD144" s="95" t="s">
        <v>49</v>
      </c>
    </row>
    <row r="145" spans="1:30">
      <c r="A145" s="95">
        <v>785382</v>
      </c>
      <c r="B145" s="95" t="s">
        <v>526</v>
      </c>
      <c r="C145" s="95" t="s">
        <v>527</v>
      </c>
      <c r="D145" s="95" t="s">
        <v>33</v>
      </c>
      <c r="E145" s="95" t="s">
        <v>49</v>
      </c>
      <c r="F145" s="95" t="s">
        <v>66</v>
      </c>
      <c r="G145" s="95" t="s">
        <v>500</v>
      </c>
      <c r="H145" s="95" t="s">
        <v>37</v>
      </c>
      <c r="I145" s="96"/>
      <c r="K145" s="95" t="s">
        <v>109</v>
      </c>
      <c r="L145" s="96">
        <v>43836</v>
      </c>
      <c r="R145" s="95" t="s">
        <v>39</v>
      </c>
      <c r="U145" s="95" t="s">
        <v>147</v>
      </c>
      <c r="V145" s="95" t="s">
        <v>131</v>
      </c>
      <c r="W145" s="95">
        <v>20</v>
      </c>
      <c r="X145" s="95" t="s">
        <v>101</v>
      </c>
      <c r="Y145" s="95" t="s">
        <v>44</v>
      </c>
      <c r="Z145" s="95" t="s">
        <v>75</v>
      </c>
      <c r="AA145" s="95" t="s">
        <v>46</v>
      </c>
      <c r="AB145" s="95" t="s">
        <v>47</v>
      </c>
      <c r="AC145" s="95" t="s">
        <v>48</v>
      </c>
      <c r="AD145" s="95" t="s">
        <v>49</v>
      </c>
    </row>
    <row r="146" spans="1:30">
      <c r="A146" s="95">
        <v>785147</v>
      </c>
      <c r="B146" s="95" t="s">
        <v>528</v>
      </c>
      <c r="C146" s="95" t="s">
        <v>529</v>
      </c>
      <c r="D146" s="95" t="s">
        <v>530</v>
      </c>
      <c r="E146" s="95" t="s">
        <v>49</v>
      </c>
      <c r="F146" s="95" t="s">
        <v>49</v>
      </c>
      <c r="G146" s="95" t="s">
        <v>500</v>
      </c>
      <c r="H146" s="95" t="s">
        <v>37</v>
      </c>
      <c r="I146" s="96"/>
      <c r="K146" s="95" t="s">
        <v>45</v>
      </c>
      <c r="L146" s="96">
        <v>43829</v>
      </c>
      <c r="R146" s="95" t="s">
        <v>112</v>
      </c>
      <c r="U146" s="95" t="s">
        <v>228</v>
      </c>
      <c r="V146" s="95" t="s">
        <v>71</v>
      </c>
      <c r="W146" s="95">
        <v>25</v>
      </c>
      <c r="X146" s="95" t="s">
        <v>101</v>
      </c>
      <c r="Y146" s="95" t="s">
        <v>44</v>
      </c>
      <c r="Z146" s="95" t="s">
        <v>45</v>
      </c>
      <c r="AA146" s="95" t="s">
        <v>46</v>
      </c>
      <c r="AB146" s="95" t="s">
        <v>47</v>
      </c>
      <c r="AC146" s="95" t="s">
        <v>230</v>
      </c>
      <c r="AD146" s="95" t="s">
        <v>49</v>
      </c>
    </row>
    <row r="147" spans="1:30">
      <c r="A147" s="95">
        <v>785863</v>
      </c>
      <c r="B147" s="95" t="s">
        <v>531</v>
      </c>
      <c r="C147" s="95" t="s">
        <v>532</v>
      </c>
      <c r="D147" s="95" t="s">
        <v>33</v>
      </c>
      <c r="E147" s="95" t="s">
        <v>49</v>
      </c>
      <c r="F147" s="95" t="s">
        <v>66</v>
      </c>
      <c r="G147" s="95" t="s">
        <v>500</v>
      </c>
      <c r="H147" s="95" t="s">
        <v>37</v>
      </c>
      <c r="I147" s="96"/>
      <c r="K147" s="95" t="s">
        <v>38</v>
      </c>
      <c r="L147" s="96">
        <v>43844</v>
      </c>
      <c r="R147" s="95" t="s">
        <v>39</v>
      </c>
      <c r="U147" s="95" t="s">
        <v>90</v>
      </c>
      <c r="V147" s="95" t="s">
        <v>131</v>
      </c>
      <c r="W147" s="95">
        <v>14</v>
      </c>
      <c r="X147" s="95" t="s">
        <v>101</v>
      </c>
      <c r="Y147" s="95" t="s">
        <v>44</v>
      </c>
      <c r="Z147" s="95" t="s">
        <v>45</v>
      </c>
      <c r="AA147" s="95" t="s">
        <v>46</v>
      </c>
      <c r="AB147" s="95" t="s">
        <v>47</v>
      </c>
      <c r="AC147" s="95" t="s">
        <v>48</v>
      </c>
      <c r="AD147" s="95" t="s">
        <v>49</v>
      </c>
    </row>
    <row r="148" spans="1:30">
      <c r="A148" s="95">
        <v>778147</v>
      </c>
      <c r="B148" s="95" t="s">
        <v>533</v>
      </c>
      <c r="C148" s="95" t="s">
        <v>534</v>
      </c>
      <c r="D148" s="95" t="s">
        <v>535</v>
      </c>
      <c r="E148" s="95" t="s">
        <v>34</v>
      </c>
      <c r="F148" s="95" t="s">
        <v>35</v>
      </c>
      <c r="G148" s="95" t="s">
        <v>500</v>
      </c>
      <c r="H148" s="95" t="s">
        <v>37</v>
      </c>
      <c r="I148" s="96"/>
      <c r="K148" s="95" t="s">
        <v>38</v>
      </c>
      <c r="L148" s="96">
        <v>43705</v>
      </c>
      <c r="R148" s="95" t="s">
        <v>84</v>
      </c>
      <c r="S148" s="95" t="s">
        <v>40</v>
      </c>
      <c r="U148" s="95" t="s">
        <v>228</v>
      </c>
      <c r="V148" s="95" t="s">
        <v>42</v>
      </c>
      <c r="W148" s="95">
        <v>113</v>
      </c>
      <c r="X148" s="95" t="s">
        <v>63</v>
      </c>
      <c r="Y148" s="95" t="s">
        <v>44</v>
      </c>
      <c r="Z148" s="95" t="s">
        <v>45</v>
      </c>
      <c r="AA148" s="95" t="s">
        <v>46</v>
      </c>
      <c r="AB148" s="95" t="s">
        <v>47</v>
      </c>
      <c r="AC148" s="95" t="s">
        <v>230</v>
      </c>
      <c r="AD148" s="95" t="s">
        <v>49</v>
      </c>
    </row>
    <row r="149" spans="1:30">
      <c r="A149" s="95">
        <v>785495</v>
      </c>
      <c r="B149" s="95" t="s">
        <v>536</v>
      </c>
      <c r="C149" s="95" t="s">
        <v>537</v>
      </c>
      <c r="D149" s="95" t="s">
        <v>225</v>
      </c>
      <c r="E149" s="95" t="s">
        <v>49</v>
      </c>
      <c r="F149" s="95" t="s">
        <v>35</v>
      </c>
      <c r="G149" s="95" t="s">
        <v>500</v>
      </c>
      <c r="H149" s="95" t="s">
        <v>37</v>
      </c>
      <c r="I149" s="96"/>
      <c r="K149" s="95" t="s">
        <v>38</v>
      </c>
      <c r="L149" s="96">
        <v>43837</v>
      </c>
      <c r="R149" s="95" t="s">
        <v>112</v>
      </c>
      <c r="U149" s="95" t="s">
        <v>228</v>
      </c>
      <c r="V149" s="95" t="s">
        <v>131</v>
      </c>
      <c r="W149" s="95">
        <v>19</v>
      </c>
      <c r="X149" s="95" t="s">
        <v>101</v>
      </c>
      <c r="Y149" s="95" t="s">
        <v>44</v>
      </c>
      <c r="Z149" s="95" t="s">
        <v>45</v>
      </c>
      <c r="AA149" s="95" t="s">
        <v>46</v>
      </c>
      <c r="AB149" s="95" t="s">
        <v>47</v>
      </c>
      <c r="AC149" s="95" t="s">
        <v>230</v>
      </c>
      <c r="AD149" s="95" t="s">
        <v>49</v>
      </c>
    </row>
    <row r="150" spans="1:30">
      <c r="A150" s="95">
        <v>782097</v>
      </c>
      <c r="B150" s="95" t="s">
        <v>538</v>
      </c>
      <c r="C150" s="95" t="s">
        <v>539</v>
      </c>
      <c r="D150" s="95" t="s">
        <v>262</v>
      </c>
      <c r="E150" s="95" t="s">
        <v>49</v>
      </c>
      <c r="F150" s="95" t="s">
        <v>49</v>
      </c>
      <c r="G150" s="95" t="s">
        <v>500</v>
      </c>
      <c r="H150" s="95" t="s">
        <v>37</v>
      </c>
      <c r="I150" s="96"/>
      <c r="K150" s="95" t="s">
        <v>109</v>
      </c>
      <c r="L150" s="96">
        <v>43773</v>
      </c>
      <c r="R150" s="95" t="s">
        <v>39</v>
      </c>
      <c r="U150" s="95" t="s">
        <v>61</v>
      </c>
      <c r="V150" s="95" t="s">
        <v>42</v>
      </c>
      <c r="W150" s="95">
        <v>65</v>
      </c>
      <c r="X150" s="95" t="s">
        <v>156</v>
      </c>
      <c r="Y150" s="95" t="s">
        <v>44</v>
      </c>
      <c r="Z150" s="95" t="s">
        <v>75</v>
      </c>
      <c r="AA150" s="95" t="s">
        <v>46</v>
      </c>
      <c r="AB150" s="95" t="s">
        <v>47</v>
      </c>
      <c r="AC150" s="95" t="s">
        <v>48</v>
      </c>
      <c r="AD150" s="95" t="s">
        <v>49</v>
      </c>
    </row>
    <row r="151" spans="1:30">
      <c r="A151" s="95">
        <v>779004</v>
      </c>
      <c r="B151" s="95" t="s">
        <v>540</v>
      </c>
      <c r="C151" s="95" t="s">
        <v>541</v>
      </c>
      <c r="D151" s="95" t="s">
        <v>33</v>
      </c>
      <c r="E151" s="95" t="s">
        <v>226</v>
      </c>
      <c r="F151" s="95" t="s">
        <v>35</v>
      </c>
      <c r="G151" s="95" t="s">
        <v>500</v>
      </c>
      <c r="H151" s="95" t="s">
        <v>37</v>
      </c>
      <c r="I151" s="96"/>
      <c r="K151" s="95" t="s">
        <v>38</v>
      </c>
      <c r="L151" s="96">
        <v>43719</v>
      </c>
      <c r="R151" s="95" t="s">
        <v>39</v>
      </c>
      <c r="S151" s="95" t="s">
        <v>69</v>
      </c>
      <c r="U151" s="95" t="s">
        <v>70</v>
      </c>
      <c r="V151" s="95" t="s">
        <v>42</v>
      </c>
      <c r="W151" s="95">
        <v>103</v>
      </c>
      <c r="X151" s="95" t="s">
        <v>63</v>
      </c>
      <c r="Y151" s="95" t="s">
        <v>44</v>
      </c>
      <c r="Z151" s="95" t="s">
        <v>45</v>
      </c>
      <c r="AA151" s="95" t="s">
        <v>46</v>
      </c>
      <c r="AB151" s="95" t="s">
        <v>47</v>
      </c>
      <c r="AC151" s="95" t="s">
        <v>48</v>
      </c>
      <c r="AD151" s="95" t="s">
        <v>49</v>
      </c>
    </row>
    <row r="152" spans="1:30">
      <c r="A152" s="95">
        <v>786161</v>
      </c>
      <c r="B152" s="95" t="s">
        <v>542</v>
      </c>
      <c r="C152" s="95" t="s">
        <v>543</v>
      </c>
      <c r="D152" s="95" t="s">
        <v>33</v>
      </c>
      <c r="E152" s="95" t="s">
        <v>49</v>
      </c>
      <c r="F152" s="95" t="s">
        <v>35</v>
      </c>
      <c r="G152" s="95" t="s">
        <v>500</v>
      </c>
      <c r="H152" s="95" t="s">
        <v>37</v>
      </c>
      <c r="I152" s="96"/>
      <c r="K152" s="95" t="s">
        <v>109</v>
      </c>
      <c r="L152" s="96">
        <v>43851</v>
      </c>
      <c r="P152" s="95" t="s">
        <v>153</v>
      </c>
      <c r="R152" s="95" t="s">
        <v>95</v>
      </c>
      <c r="U152" s="95" t="s">
        <v>61</v>
      </c>
      <c r="V152" s="95" t="s">
        <v>62</v>
      </c>
      <c r="W152" s="95">
        <v>9</v>
      </c>
      <c r="X152" s="95" t="s">
        <v>101</v>
      </c>
      <c r="Y152" s="95" t="s">
        <v>44</v>
      </c>
      <c r="Z152" s="95" t="s">
        <v>75</v>
      </c>
      <c r="AA152" s="95" t="s">
        <v>46</v>
      </c>
      <c r="AB152" s="95" t="s">
        <v>47</v>
      </c>
      <c r="AC152" s="95" t="s">
        <v>48</v>
      </c>
      <c r="AD152" s="95" t="s">
        <v>49</v>
      </c>
    </row>
    <row r="153" spans="1:30">
      <c r="A153" s="95">
        <v>782727</v>
      </c>
      <c r="B153" s="95" t="s">
        <v>544</v>
      </c>
      <c r="C153" s="95" t="s">
        <v>545</v>
      </c>
      <c r="D153" s="95" t="s">
        <v>33</v>
      </c>
      <c r="E153" s="95" t="s">
        <v>49</v>
      </c>
      <c r="F153" s="95" t="s">
        <v>49</v>
      </c>
      <c r="G153" s="95" t="s">
        <v>500</v>
      </c>
      <c r="H153" s="95" t="s">
        <v>37</v>
      </c>
      <c r="I153" s="96"/>
      <c r="K153" s="95" t="s">
        <v>45</v>
      </c>
      <c r="L153" s="96">
        <v>43782</v>
      </c>
      <c r="R153" s="95" t="s">
        <v>140</v>
      </c>
      <c r="U153" s="95" t="s">
        <v>222</v>
      </c>
      <c r="V153" s="95" t="s">
        <v>62</v>
      </c>
      <c r="W153" s="95">
        <v>58</v>
      </c>
      <c r="X153" s="95" t="s">
        <v>43</v>
      </c>
      <c r="Y153" s="95" t="s">
        <v>44</v>
      </c>
      <c r="Z153" s="95" t="s">
        <v>45</v>
      </c>
      <c r="AA153" s="95" t="s">
        <v>46</v>
      </c>
      <c r="AB153" s="95" t="s">
        <v>47</v>
      </c>
      <c r="AC153" s="95" t="s">
        <v>48</v>
      </c>
      <c r="AD153" s="95" t="s">
        <v>49</v>
      </c>
    </row>
    <row r="154" spans="1:30">
      <c r="A154" s="95">
        <v>772726</v>
      </c>
      <c r="B154" s="95" t="s">
        <v>546</v>
      </c>
      <c r="C154" s="95" t="s">
        <v>547</v>
      </c>
      <c r="D154" s="95" t="s">
        <v>190</v>
      </c>
      <c r="E154" s="95" t="s">
        <v>49</v>
      </c>
      <c r="F154" s="95" t="s">
        <v>49</v>
      </c>
      <c r="G154" s="95" t="s">
        <v>500</v>
      </c>
      <c r="H154" s="95" t="s">
        <v>47</v>
      </c>
      <c r="I154" s="96"/>
      <c r="K154" s="95" t="s">
        <v>75</v>
      </c>
      <c r="L154" s="96">
        <v>43615</v>
      </c>
      <c r="R154" s="95" t="s">
        <v>87</v>
      </c>
      <c r="S154" s="95" t="s">
        <v>40</v>
      </c>
      <c r="U154" s="95" t="s">
        <v>70</v>
      </c>
      <c r="V154" s="95" t="s">
        <v>62</v>
      </c>
      <c r="W154" s="95">
        <v>177</v>
      </c>
      <c r="X154" s="95" t="s">
        <v>63</v>
      </c>
      <c r="Y154" s="95" t="s">
        <v>44</v>
      </c>
      <c r="Z154" s="95" t="s">
        <v>75</v>
      </c>
      <c r="AA154" s="95" t="s">
        <v>46</v>
      </c>
      <c r="AB154" s="95" t="s">
        <v>47</v>
      </c>
      <c r="AC154" s="95" t="s">
        <v>48</v>
      </c>
      <c r="AD154" s="95" t="s">
        <v>49</v>
      </c>
    </row>
    <row r="155" spans="1:30">
      <c r="A155" s="95">
        <v>771306</v>
      </c>
      <c r="B155" s="95" t="s">
        <v>548</v>
      </c>
      <c r="C155" s="95" t="s">
        <v>549</v>
      </c>
      <c r="D155" s="95" t="s">
        <v>190</v>
      </c>
      <c r="E155" s="95" t="s">
        <v>49</v>
      </c>
      <c r="F155" s="95" t="s">
        <v>35</v>
      </c>
      <c r="G155" s="95" t="s">
        <v>500</v>
      </c>
      <c r="H155" s="95" t="s">
        <v>37</v>
      </c>
      <c r="I155" s="96"/>
      <c r="K155" s="95" t="s">
        <v>45</v>
      </c>
      <c r="L155" s="96">
        <v>43591</v>
      </c>
      <c r="R155" s="95" t="s">
        <v>68</v>
      </c>
      <c r="S155" s="95" t="s">
        <v>40</v>
      </c>
      <c r="U155" s="95" t="s">
        <v>61</v>
      </c>
      <c r="V155" s="95" t="s">
        <v>62</v>
      </c>
      <c r="W155" s="95">
        <v>195</v>
      </c>
      <c r="X155" s="95" t="s">
        <v>63</v>
      </c>
      <c r="Y155" s="95" t="s">
        <v>44</v>
      </c>
      <c r="Z155" s="95" t="s">
        <v>45</v>
      </c>
      <c r="AA155" s="95" t="s">
        <v>46</v>
      </c>
      <c r="AB155" s="95" t="s">
        <v>47</v>
      </c>
      <c r="AC155" s="95" t="s">
        <v>48</v>
      </c>
      <c r="AD155" s="95" t="s">
        <v>49</v>
      </c>
    </row>
    <row r="156" spans="1:30">
      <c r="A156" s="95">
        <v>768821</v>
      </c>
      <c r="B156" s="95" t="s">
        <v>550</v>
      </c>
      <c r="C156" s="95" t="s">
        <v>551</v>
      </c>
      <c r="D156" s="95" t="s">
        <v>33</v>
      </c>
      <c r="E156" s="95" t="s">
        <v>49</v>
      </c>
      <c r="F156" s="95" t="s">
        <v>49</v>
      </c>
      <c r="G156" s="95" t="s">
        <v>500</v>
      </c>
      <c r="H156" s="95" t="s">
        <v>47</v>
      </c>
      <c r="I156" s="96"/>
      <c r="K156" s="95" t="s">
        <v>38</v>
      </c>
      <c r="L156" s="96">
        <v>43551</v>
      </c>
      <c r="R156" s="95" t="s">
        <v>60</v>
      </c>
      <c r="U156" s="95" t="s">
        <v>61</v>
      </c>
      <c r="V156" s="95" t="s">
        <v>62</v>
      </c>
      <c r="W156" s="95">
        <v>223</v>
      </c>
      <c r="X156" s="95" t="s">
        <v>63</v>
      </c>
      <c r="Y156" s="95" t="s">
        <v>44</v>
      </c>
      <c r="Z156" s="95" t="s">
        <v>45</v>
      </c>
      <c r="AA156" s="95" t="s">
        <v>46</v>
      </c>
      <c r="AB156" s="95" t="s">
        <v>47</v>
      </c>
      <c r="AC156" s="95" t="s">
        <v>48</v>
      </c>
      <c r="AD156" s="95" t="s">
        <v>49</v>
      </c>
    </row>
    <row r="157" spans="1:30">
      <c r="A157" s="95">
        <v>786231</v>
      </c>
      <c r="B157" s="95" t="s">
        <v>552</v>
      </c>
      <c r="C157" s="95" t="s">
        <v>553</v>
      </c>
      <c r="D157" s="95" t="s">
        <v>33</v>
      </c>
      <c r="E157" s="95" t="s">
        <v>49</v>
      </c>
      <c r="F157" s="95" t="s">
        <v>35</v>
      </c>
      <c r="G157" s="95" t="s">
        <v>500</v>
      </c>
      <c r="H157" s="95" t="s">
        <v>37</v>
      </c>
      <c r="I157" s="96"/>
      <c r="K157" s="95" t="s">
        <v>109</v>
      </c>
      <c r="L157" s="96">
        <v>43852</v>
      </c>
      <c r="R157" s="95" t="s">
        <v>95</v>
      </c>
      <c r="S157" s="95" t="s">
        <v>40</v>
      </c>
      <c r="U157" s="95" t="s">
        <v>250</v>
      </c>
      <c r="V157" s="95" t="s">
        <v>62</v>
      </c>
      <c r="W157" s="95">
        <v>8</v>
      </c>
      <c r="X157" s="95" t="s">
        <v>101</v>
      </c>
      <c r="Y157" s="95" t="s">
        <v>44</v>
      </c>
      <c r="Z157" s="95" t="s">
        <v>75</v>
      </c>
      <c r="AA157" s="95" t="s">
        <v>46</v>
      </c>
      <c r="AB157" s="95" t="s">
        <v>47</v>
      </c>
      <c r="AC157" s="95" t="s">
        <v>48</v>
      </c>
      <c r="AD157" s="95" t="s">
        <v>49</v>
      </c>
    </row>
    <row r="158" spans="1:30">
      <c r="A158" s="95">
        <v>783896</v>
      </c>
      <c r="B158" s="95" t="s">
        <v>554</v>
      </c>
      <c r="C158" s="95" t="s">
        <v>555</v>
      </c>
      <c r="D158" s="95" t="s">
        <v>33</v>
      </c>
      <c r="E158" s="95" t="s">
        <v>49</v>
      </c>
      <c r="F158" s="95" t="s">
        <v>66</v>
      </c>
      <c r="G158" s="95" t="s">
        <v>500</v>
      </c>
      <c r="H158" s="95" t="s">
        <v>37</v>
      </c>
      <c r="I158" s="96"/>
      <c r="K158" s="95" t="s">
        <v>45</v>
      </c>
      <c r="L158" s="96">
        <v>43803</v>
      </c>
      <c r="R158" s="95" t="s">
        <v>60</v>
      </c>
      <c r="U158" s="95" t="s">
        <v>193</v>
      </c>
      <c r="V158" s="95" t="s">
        <v>197</v>
      </c>
      <c r="W158" s="95">
        <v>43</v>
      </c>
      <c r="X158" s="95" t="s">
        <v>43</v>
      </c>
      <c r="Y158" s="95" t="s">
        <v>44</v>
      </c>
      <c r="Z158" s="95" t="s">
        <v>45</v>
      </c>
      <c r="AA158" s="95" t="s">
        <v>46</v>
      </c>
      <c r="AB158" s="95" t="s">
        <v>47</v>
      </c>
      <c r="AC158" s="95" t="s">
        <v>48</v>
      </c>
      <c r="AD158" s="95" t="s">
        <v>49</v>
      </c>
    </row>
    <row r="159" spans="1:30">
      <c r="A159" s="95">
        <v>785585</v>
      </c>
      <c r="B159" s="95" t="s">
        <v>556</v>
      </c>
      <c r="C159" s="95" t="s">
        <v>557</v>
      </c>
      <c r="D159" s="95" t="s">
        <v>33</v>
      </c>
      <c r="E159" s="95" t="s">
        <v>49</v>
      </c>
      <c r="F159" s="95" t="s">
        <v>49</v>
      </c>
      <c r="G159" s="95" t="s">
        <v>500</v>
      </c>
      <c r="H159" s="95" t="s">
        <v>37</v>
      </c>
      <c r="I159" s="96"/>
      <c r="K159" s="95" t="s">
        <v>75</v>
      </c>
      <c r="L159" s="96">
        <v>43838</v>
      </c>
      <c r="R159" s="95" t="s">
        <v>60</v>
      </c>
      <c r="U159" s="95" t="s">
        <v>222</v>
      </c>
      <c r="V159" s="95" t="s">
        <v>558</v>
      </c>
      <c r="W159" s="95">
        <v>18</v>
      </c>
      <c r="X159" s="95" t="s">
        <v>101</v>
      </c>
      <c r="Y159" s="95" t="s">
        <v>44</v>
      </c>
      <c r="Z159" s="95" t="s">
        <v>75</v>
      </c>
      <c r="AA159" s="95" t="s">
        <v>46</v>
      </c>
      <c r="AB159" s="95" t="s">
        <v>47</v>
      </c>
      <c r="AC159" s="95" t="s">
        <v>48</v>
      </c>
      <c r="AD159" s="95" t="s">
        <v>49</v>
      </c>
    </row>
    <row r="160" spans="1:30">
      <c r="A160" s="95">
        <v>784783</v>
      </c>
      <c r="B160" s="95" t="s">
        <v>559</v>
      </c>
      <c r="C160" s="95" t="s">
        <v>560</v>
      </c>
      <c r="D160" s="95" t="s">
        <v>33</v>
      </c>
      <c r="E160" s="95" t="s">
        <v>49</v>
      </c>
      <c r="F160" s="95" t="s">
        <v>35</v>
      </c>
      <c r="G160" s="95" t="s">
        <v>500</v>
      </c>
      <c r="H160" s="95" t="s">
        <v>37</v>
      </c>
      <c r="I160" s="96"/>
      <c r="K160" s="95" t="s">
        <v>75</v>
      </c>
      <c r="L160" s="96">
        <v>43818</v>
      </c>
      <c r="R160" s="95" t="s">
        <v>140</v>
      </c>
      <c r="S160" s="95" t="s">
        <v>40</v>
      </c>
      <c r="U160" s="95" t="s">
        <v>90</v>
      </c>
      <c r="V160" s="95" t="s">
        <v>62</v>
      </c>
      <c r="W160" s="95">
        <v>32</v>
      </c>
      <c r="X160" s="95" t="s">
        <v>43</v>
      </c>
      <c r="Y160" s="95" t="s">
        <v>44</v>
      </c>
      <c r="Z160" s="95" t="s">
        <v>75</v>
      </c>
      <c r="AA160" s="95" t="s">
        <v>46</v>
      </c>
      <c r="AB160" s="95" t="s">
        <v>47</v>
      </c>
      <c r="AC160" s="95" t="s">
        <v>48</v>
      </c>
      <c r="AD160" s="95" t="s">
        <v>49</v>
      </c>
    </row>
    <row r="161" spans="1:30">
      <c r="A161" s="95">
        <v>783973</v>
      </c>
      <c r="B161" s="95" t="s">
        <v>561</v>
      </c>
      <c r="C161" s="95" t="s">
        <v>562</v>
      </c>
      <c r="D161" s="95" t="s">
        <v>33</v>
      </c>
      <c r="E161" s="95" t="s">
        <v>49</v>
      </c>
      <c r="F161" s="95" t="s">
        <v>35</v>
      </c>
      <c r="G161" s="95" t="s">
        <v>500</v>
      </c>
      <c r="H161" s="95" t="s">
        <v>37</v>
      </c>
      <c r="I161" s="96"/>
      <c r="K161" s="95" t="s">
        <v>75</v>
      </c>
      <c r="L161" s="96">
        <v>43804</v>
      </c>
      <c r="O161" s="95" t="s">
        <v>104</v>
      </c>
      <c r="P161" s="95" t="s">
        <v>238</v>
      </c>
      <c r="R161" s="95" t="s">
        <v>87</v>
      </c>
      <c r="S161" s="95" t="s">
        <v>40</v>
      </c>
      <c r="U161" s="95" t="s">
        <v>90</v>
      </c>
      <c r="V161" s="95" t="s">
        <v>563</v>
      </c>
      <c r="W161" s="95">
        <v>42</v>
      </c>
      <c r="X161" s="95" t="s">
        <v>43</v>
      </c>
      <c r="Y161" s="95" t="s">
        <v>44</v>
      </c>
      <c r="Z161" s="95" t="s">
        <v>75</v>
      </c>
      <c r="AA161" s="95" t="s">
        <v>46</v>
      </c>
      <c r="AB161" s="95" t="s">
        <v>47</v>
      </c>
      <c r="AC161" s="95" t="s">
        <v>48</v>
      </c>
      <c r="AD161" s="95" t="s">
        <v>49</v>
      </c>
    </row>
    <row r="162" spans="1:30">
      <c r="A162" s="95">
        <v>783956</v>
      </c>
      <c r="B162" s="95" t="s">
        <v>564</v>
      </c>
      <c r="C162" s="95" t="s">
        <v>565</v>
      </c>
      <c r="D162" s="95" t="s">
        <v>33</v>
      </c>
      <c r="E162" s="95" t="s">
        <v>49</v>
      </c>
      <c r="F162" s="95" t="s">
        <v>35</v>
      </c>
      <c r="G162" s="95" t="s">
        <v>500</v>
      </c>
      <c r="H162" s="95" t="s">
        <v>37</v>
      </c>
      <c r="I162" s="96"/>
      <c r="K162" s="95" t="s">
        <v>75</v>
      </c>
      <c r="L162" s="96">
        <v>43804</v>
      </c>
      <c r="R162" s="95" t="s">
        <v>68</v>
      </c>
      <c r="U162" s="95" t="s">
        <v>90</v>
      </c>
      <c r="V162" s="95" t="s">
        <v>40</v>
      </c>
      <c r="W162" s="95">
        <v>42</v>
      </c>
      <c r="X162" s="95" t="s">
        <v>43</v>
      </c>
      <c r="Y162" s="95" t="s">
        <v>44</v>
      </c>
      <c r="Z162" s="95" t="s">
        <v>75</v>
      </c>
      <c r="AA162" s="95" t="s">
        <v>46</v>
      </c>
      <c r="AB162" s="95" t="s">
        <v>47</v>
      </c>
      <c r="AC162" s="95" t="s">
        <v>48</v>
      </c>
      <c r="AD162" s="95" t="s">
        <v>49</v>
      </c>
    </row>
    <row r="163" spans="1:30">
      <c r="A163" s="95">
        <v>781179</v>
      </c>
      <c r="B163" s="95" t="s">
        <v>566</v>
      </c>
      <c r="C163" s="95" t="s">
        <v>567</v>
      </c>
      <c r="D163" s="95" t="s">
        <v>33</v>
      </c>
      <c r="E163" s="95" t="s">
        <v>49</v>
      </c>
      <c r="F163" s="95" t="s">
        <v>35</v>
      </c>
      <c r="G163" s="95" t="s">
        <v>500</v>
      </c>
      <c r="H163" s="95" t="s">
        <v>37</v>
      </c>
      <c r="I163" s="96"/>
      <c r="K163" s="95" t="s">
        <v>45</v>
      </c>
      <c r="L163" s="96">
        <v>43756</v>
      </c>
      <c r="R163" s="95" t="s">
        <v>388</v>
      </c>
      <c r="U163" s="95" t="s">
        <v>355</v>
      </c>
      <c r="V163" s="95" t="s">
        <v>62</v>
      </c>
      <c r="W163" s="95">
        <v>76</v>
      </c>
      <c r="X163" s="95" t="s">
        <v>156</v>
      </c>
      <c r="Y163" s="95" t="s">
        <v>44</v>
      </c>
      <c r="Z163" s="95" t="s">
        <v>45</v>
      </c>
      <c r="AA163" s="95" t="s">
        <v>46</v>
      </c>
      <c r="AB163" s="95" t="s">
        <v>47</v>
      </c>
      <c r="AC163" s="95" t="s">
        <v>48</v>
      </c>
      <c r="AD163" s="95" t="s">
        <v>49</v>
      </c>
    </row>
    <row r="164" spans="1:30">
      <c r="A164" s="95">
        <v>779223</v>
      </c>
      <c r="B164" s="95" t="s">
        <v>568</v>
      </c>
      <c r="C164" s="95" t="s">
        <v>569</v>
      </c>
      <c r="D164" s="95" t="s">
        <v>33</v>
      </c>
      <c r="E164" s="95" t="s">
        <v>248</v>
      </c>
      <c r="F164" s="95" t="s">
        <v>66</v>
      </c>
      <c r="G164" s="95" t="s">
        <v>500</v>
      </c>
      <c r="H164" s="95" t="s">
        <v>37</v>
      </c>
      <c r="I164" s="96"/>
      <c r="K164" s="95" t="s">
        <v>45</v>
      </c>
      <c r="L164" s="96">
        <v>43721</v>
      </c>
      <c r="R164" s="95" t="s">
        <v>39</v>
      </c>
      <c r="U164" s="95" t="s">
        <v>70</v>
      </c>
      <c r="V164" s="95" t="s">
        <v>62</v>
      </c>
      <c r="W164" s="95">
        <v>101</v>
      </c>
      <c r="X164" s="95" t="s">
        <v>63</v>
      </c>
      <c r="Y164" s="95" t="s">
        <v>44</v>
      </c>
      <c r="Z164" s="95" t="s">
        <v>45</v>
      </c>
      <c r="AA164" s="95" t="s">
        <v>46</v>
      </c>
      <c r="AB164" s="95" t="s">
        <v>47</v>
      </c>
      <c r="AC164" s="95" t="s">
        <v>48</v>
      </c>
      <c r="AD164" s="95" t="s">
        <v>49</v>
      </c>
    </row>
    <row r="165" spans="1:30">
      <c r="A165" s="95">
        <v>778184</v>
      </c>
      <c r="B165" s="95" t="s">
        <v>570</v>
      </c>
      <c r="C165" s="95" t="s">
        <v>571</v>
      </c>
      <c r="D165" s="95" t="s">
        <v>33</v>
      </c>
      <c r="E165" s="95" t="s">
        <v>49</v>
      </c>
      <c r="F165" s="95" t="s">
        <v>49</v>
      </c>
      <c r="G165" s="95" t="s">
        <v>500</v>
      </c>
      <c r="H165" s="95" t="s">
        <v>37</v>
      </c>
      <c r="I165" s="96"/>
      <c r="K165" s="95" t="s">
        <v>45</v>
      </c>
      <c r="L165" s="96">
        <v>43705</v>
      </c>
      <c r="R165" s="95" t="s">
        <v>105</v>
      </c>
      <c r="S165" s="95" t="s">
        <v>40</v>
      </c>
      <c r="U165" s="95" t="s">
        <v>355</v>
      </c>
      <c r="V165" s="95" t="s">
        <v>62</v>
      </c>
      <c r="W165" s="95">
        <v>113</v>
      </c>
      <c r="X165" s="95" t="s">
        <v>63</v>
      </c>
      <c r="Y165" s="95" t="s">
        <v>44</v>
      </c>
      <c r="Z165" s="95" t="s">
        <v>45</v>
      </c>
      <c r="AA165" s="95" t="s">
        <v>46</v>
      </c>
      <c r="AB165" s="95" t="s">
        <v>47</v>
      </c>
      <c r="AC165" s="95" t="s">
        <v>48</v>
      </c>
      <c r="AD165" s="95" t="s">
        <v>49</v>
      </c>
    </row>
    <row r="166" spans="1:30">
      <c r="A166" s="95">
        <v>776810</v>
      </c>
      <c r="B166" s="95" t="s">
        <v>572</v>
      </c>
      <c r="C166" s="95" t="s">
        <v>573</v>
      </c>
      <c r="D166" s="95" t="s">
        <v>33</v>
      </c>
      <c r="E166" s="95" t="s">
        <v>49</v>
      </c>
      <c r="F166" s="95" t="s">
        <v>35</v>
      </c>
      <c r="G166" s="95" t="s">
        <v>500</v>
      </c>
      <c r="H166" s="95" t="s">
        <v>37</v>
      </c>
      <c r="I166" s="96"/>
      <c r="K166" s="95" t="s">
        <v>45</v>
      </c>
      <c r="L166" s="96">
        <v>43685</v>
      </c>
      <c r="R166" s="95" t="s">
        <v>105</v>
      </c>
      <c r="S166" s="95" t="s">
        <v>40</v>
      </c>
      <c r="U166" s="95" t="s">
        <v>61</v>
      </c>
      <c r="V166" s="95" t="s">
        <v>62</v>
      </c>
      <c r="W166" s="95">
        <v>127</v>
      </c>
      <c r="X166" s="95" t="s">
        <v>63</v>
      </c>
      <c r="Y166" s="95" t="s">
        <v>44</v>
      </c>
      <c r="Z166" s="95" t="s">
        <v>45</v>
      </c>
      <c r="AA166" s="95" t="s">
        <v>46</v>
      </c>
      <c r="AB166" s="95" t="s">
        <v>47</v>
      </c>
      <c r="AC166" s="95" t="s">
        <v>48</v>
      </c>
      <c r="AD166" s="95" t="s">
        <v>49</v>
      </c>
    </row>
    <row r="167" spans="1:30">
      <c r="A167" s="95">
        <v>774110</v>
      </c>
      <c r="B167" s="95" t="s">
        <v>574</v>
      </c>
      <c r="C167" s="95" t="s">
        <v>575</v>
      </c>
      <c r="D167" s="95" t="s">
        <v>33</v>
      </c>
      <c r="E167" s="95" t="s">
        <v>49</v>
      </c>
      <c r="F167" s="95" t="s">
        <v>49</v>
      </c>
      <c r="G167" s="95" t="s">
        <v>500</v>
      </c>
      <c r="H167" s="95" t="s">
        <v>37</v>
      </c>
      <c r="I167" s="96"/>
      <c r="K167" s="95" t="s">
        <v>109</v>
      </c>
      <c r="L167" s="96">
        <v>43637</v>
      </c>
      <c r="N167" s="95" t="s">
        <v>56</v>
      </c>
      <c r="R167" s="95" t="s">
        <v>140</v>
      </c>
      <c r="S167" s="95" t="s">
        <v>69</v>
      </c>
      <c r="U167" s="95" t="s">
        <v>434</v>
      </c>
      <c r="V167" s="95" t="s">
        <v>62</v>
      </c>
      <c r="W167" s="95">
        <v>161</v>
      </c>
      <c r="X167" s="95" t="s">
        <v>63</v>
      </c>
      <c r="Y167" s="95" t="s">
        <v>44</v>
      </c>
      <c r="Z167" s="95" t="s">
        <v>75</v>
      </c>
      <c r="AA167" s="95" t="s">
        <v>46</v>
      </c>
      <c r="AB167" s="95" t="s">
        <v>47</v>
      </c>
      <c r="AC167" s="95" t="s">
        <v>48</v>
      </c>
      <c r="AD167" s="95" t="s">
        <v>49</v>
      </c>
    </row>
    <row r="168" spans="1:30">
      <c r="A168" s="95">
        <v>773804</v>
      </c>
      <c r="B168" s="95" t="s">
        <v>576</v>
      </c>
      <c r="C168" s="95" t="s">
        <v>577</v>
      </c>
      <c r="D168" s="95" t="s">
        <v>33</v>
      </c>
      <c r="E168" s="95" t="s">
        <v>49</v>
      </c>
      <c r="F168" s="95" t="s">
        <v>49</v>
      </c>
      <c r="G168" s="95" t="s">
        <v>500</v>
      </c>
      <c r="H168" s="95" t="s">
        <v>37</v>
      </c>
      <c r="I168" s="96"/>
      <c r="K168" s="95" t="s">
        <v>38</v>
      </c>
      <c r="L168" s="96">
        <v>43634</v>
      </c>
      <c r="R168" s="95" t="s">
        <v>140</v>
      </c>
      <c r="S168" s="95" t="s">
        <v>40</v>
      </c>
      <c r="U168" s="95" t="s">
        <v>61</v>
      </c>
      <c r="V168" s="95" t="s">
        <v>62</v>
      </c>
      <c r="W168" s="95">
        <v>164</v>
      </c>
      <c r="X168" s="95" t="s">
        <v>63</v>
      </c>
      <c r="Y168" s="95" t="s">
        <v>44</v>
      </c>
      <c r="Z168" s="95" t="s">
        <v>45</v>
      </c>
      <c r="AA168" s="95" t="s">
        <v>46</v>
      </c>
      <c r="AB168" s="95" t="s">
        <v>47</v>
      </c>
      <c r="AC168" s="95" t="s">
        <v>48</v>
      </c>
      <c r="AD168" s="95" t="s">
        <v>49</v>
      </c>
    </row>
    <row r="169" spans="1:30">
      <c r="A169" s="95">
        <v>769332</v>
      </c>
      <c r="B169" s="95" t="s">
        <v>578</v>
      </c>
      <c r="C169" s="95" t="s">
        <v>579</v>
      </c>
      <c r="D169" s="95" t="s">
        <v>535</v>
      </c>
      <c r="E169" s="95" t="s">
        <v>49</v>
      </c>
      <c r="F169" s="95" t="s">
        <v>66</v>
      </c>
      <c r="G169" s="95" t="s">
        <v>500</v>
      </c>
      <c r="H169" s="95" t="s">
        <v>37</v>
      </c>
      <c r="I169" s="96"/>
      <c r="K169" s="95" t="s">
        <v>75</v>
      </c>
      <c r="L169" s="96">
        <v>43558</v>
      </c>
      <c r="R169" s="95" t="s">
        <v>68</v>
      </c>
      <c r="S169" s="95" t="s">
        <v>69</v>
      </c>
      <c r="U169" s="95" t="s">
        <v>70</v>
      </c>
      <c r="V169" s="95" t="s">
        <v>98</v>
      </c>
      <c r="W169" s="95">
        <v>218</v>
      </c>
      <c r="X169" s="95" t="s">
        <v>63</v>
      </c>
      <c r="Y169" s="95" t="s">
        <v>44</v>
      </c>
      <c r="Z169" s="95" t="s">
        <v>75</v>
      </c>
      <c r="AA169" s="95" t="s">
        <v>46</v>
      </c>
      <c r="AB169" s="95" t="s">
        <v>47</v>
      </c>
      <c r="AC169" s="95" t="s">
        <v>48</v>
      </c>
      <c r="AD169" s="95" t="s">
        <v>49</v>
      </c>
    </row>
    <row r="170" spans="1:30">
      <c r="A170" s="95">
        <v>767447</v>
      </c>
      <c r="B170" s="95" t="s">
        <v>580</v>
      </c>
      <c r="C170" s="95" t="s">
        <v>581</v>
      </c>
      <c r="D170" s="95" t="s">
        <v>144</v>
      </c>
      <c r="E170" s="95" t="s">
        <v>49</v>
      </c>
      <c r="F170" s="95" t="s">
        <v>35</v>
      </c>
      <c r="G170" s="95" t="s">
        <v>500</v>
      </c>
      <c r="H170" s="95" t="s">
        <v>54</v>
      </c>
      <c r="I170" s="96"/>
      <c r="K170" s="95" t="s">
        <v>45</v>
      </c>
      <c r="L170" s="96">
        <v>43531</v>
      </c>
      <c r="M170" s="95" t="s">
        <v>76</v>
      </c>
      <c r="O170" s="95" t="s">
        <v>57</v>
      </c>
      <c r="P170" s="95" t="s">
        <v>241</v>
      </c>
      <c r="Q170" s="95" t="s">
        <v>582</v>
      </c>
      <c r="R170" s="95" t="s">
        <v>96</v>
      </c>
      <c r="U170" s="95" t="s">
        <v>61</v>
      </c>
      <c r="V170" s="95" t="s">
        <v>62</v>
      </c>
      <c r="W170" s="95">
        <v>237</v>
      </c>
      <c r="X170" s="95" t="s">
        <v>63</v>
      </c>
      <c r="Y170" s="95" t="s">
        <v>44</v>
      </c>
      <c r="Z170" s="95" t="s">
        <v>45</v>
      </c>
      <c r="AA170" s="95" t="s">
        <v>46</v>
      </c>
      <c r="AB170" s="95" t="s">
        <v>47</v>
      </c>
      <c r="AC170" s="95" t="s">
        <v>48</v>
      </c>
      <c r="AD170" s="95" t="s">
        <v>49</v>
      </c>
    </row>
    <row r="171" spans="1:30">
      <c r="A171" s="95">
        <v>768246</v>
      </c>
      <c r="B171" s="95" t="s">
        <v>583</v>
      </c>
      <c r="C171" s="95" t="s">
        <v>584</v>
      </c>
      <c r="D171" s="95" t="s">
        <v>535</v>
      </c>
      <c r="E171" s="95" t="s">
        <v>49</v>
      </c>
      <c r="F171" s="95" t="s">
        <v>66</v>
      </c>
      <c r="G171" s="95" t="s">
        <v>500</v>
      </c>
      <c r="H171" s="95" t="s">
        <v>47</v>
      </c>
      <c r="I171" s="96"/>
      <c r="K171" s="95" t="s">
        <v>45</v>
      </c>
      <c r="L171" s="96">
        <v>43544</v>
      </c>
      <c r="R171" s="95" t="s">
        <v>60</v>
      </c>
      <c r="U171" s="95" t="s">
        <v>41</v>
      </c>
      <c r="V171" s="95" t="s">
        <v>71</v>
      </c>
      <c r="W171" s="95">
        <v>228</v>
      </c>
      <c r="X171" s="95" t="s">
        <v>63</v>
      </c>
      <c r="Y171" s="95" t="s">
        <v>44</v>
      </c>
      <c r="Z171" s="95" t="s">
        <v>45</v>
      </c>
      <c r="AA171" s="95" t="s">
        <v>46</v>
      </c>
      <c r="AB171" s="95" t="s">
        <v>47</v>
      </c>
      <c r="AC171" s="95" t="s">
        <v>48</v>
      </c>
      <c r="AD171" s="95" t="s">
        <v>49</v>
      </c>
    </row>
    <row r="172" spans="1:30">
      <c r="A172" s="95">
        <v>770094</v>
      </c>
      <c r="B172" s="95" t="s">
        <v>585</v>
      </c>
      <c r="C172" s="95" t="s">
        <v>586</v>
      </c>
      <c r="D172" s="95" t="s">
        <v>535</v>
      </c>
      <c r="E172" s="95" t="s">
        <v>49</v>
      </c>
      <c r="F172" s="95" t="s">
        <v>66</v>
      </c>
      <c r="G172" s="95" t="s">
        <v>500</v>
      </c>
      <c r="H172" s="95" t="s">
        <v>54</v>
      </c>
      <c r="I172" s="96"/>
      <c r="K172" s="95" t="s">
        <v>38</v>
      </c>
      <c r="L172" s="96">
        <v>43571</v>
      </c>
      <c r="M172" s="95" t="s">
        <v>76</v>
      </c>
      <c r="O172" s="95" t="s">
        <v>95</v>
      </c>
      <c r="P172" s="95" t="s">
        <v>587</v>
      </c>
      <c r="R172" s="95" t="s">
        <v>68</v>
      </c>
      <c r="S172" s="95" t="s">
        <v>40</v>
      </c>
      <c r="U172" s="95" t="s">
        <v>41</v>
      </c>
      <c r="V172" s="95" t="s">
        <v>71</v>
      </c>
      <c r="W172" s="95">
        <v>209</v>
      </c>
      <c r="X172" s="95" t="s">
        <v>63</v>
      </c>
      <c r="Y172" s="95" t="s">
        <v>44</v>
      </c>
      <c r="Z172" s="95" t="s">
        <v>45</v>
      </c>
      <c r="AA172" s="95" t="s">
        <v>46</v>
      </c>
      <c r="AB172" s="95" t="s">
        <v>47</v>
      </c>
      <c r="AC172" s="95" t="s">
        <v>48</v>
      </c>
      <c r="AD172" s="95" t="s">
        <v>49</v>
      </c>
    </row>
    <row r="173" spans="1:30">
      <c r="A173" s="95">
        <v>781836</v>
      </c>
      <c r="B173" s="95" t="s">
        <v>588</v>
      </c>
      <c r="C173" s="95" t="s">
        <v>589</v>
      </c>
      <c r="D173" s="95" t="s">
        <v>74</v>
      </c>
      <c r="E173" s="95" t="s">
        <v>49</v>
      </c>
      <c r="F173" s="95" t="s">
        <v>35</v>
      </c>
      <c r="G173" s="95" t="s">
        <v>500</v>
      </c>
      <c r="H173" s="95" t="s">
        <v>37</v>
      </c>
      <c r="I173" s="96"/>
      <c r="K173" s="95" t="s">
        <v>45</v>
      </c>
      <c r="L173" s="96">
        <v>43768</v>
      </c>
      <c r="O173" s="95" t="s">
        <v>95</v>
      </c>
      <c r="P173" s="95" t="s">
        <v>249</v>
      </c>
      <c r="R173" s="95" t="s">
        <v>590</v>
      </c>
      <c r="U173" s="95" t="s">
        <v>61</v>
      </c>
      <c r="V173" s="95" t="s">
        <v>98</v>
      </c>
      <c r="W173" s="95">
        <v>68</v>
      </c>
      <c r="X173" s="95" t="s">
        <v>156</v>
      </c>
      <c r="Y173" s="95" t="s">
        <v>44</v>
      </c>
      <c r="Z173" s="95" t="s">
        <v>45</v>
      </c>
      <c r="AA173" s="95" t="s">
        <v>46</v>
      </c>
      <c r="AB173" s="95" t="s">
        <v>47</v>
      </c>
      <c r="AC173" s="95" t="s">
        <v>48</v>
      </c>
      <c r="AD173" s="95" t="s">
        <v>49</v>
      </c>
    </row>
    <row r="174" spans="1:30">
      <c r="A174" s="95">
        <v>782881</v>
      </c>
      <c r="B174" s="95" t="s">
        <v>591</v>
      </c>
      <c r="C174" s="95" t="s">
        <v>592</v>
      </c>
      <c r="D174" s="95" t="s">
        <v>274</v>
      </c>
      <c r="E174" s="95" t="s">
        <v>49</v>
      </c>
      <c r="F174" s="95" t="s">
        <v>66</v>
      </c>
      <c r="G174" s="95" t="s">
        <v>500</v>
      </c>
      <c r="H174" s="95" t="s">
        <v>37</v>
      </c>
      <c r="I174" s="96">
        <v>43903</v>
      </c>
      <c r="K174" s="95" t="s">
        <v>75</v>
      </c>
      <c r="L174" s="96">
        <v>43784</v>
      </c>
      <c r="O174" s="95" t="s">
        <v>77</v>
      </c>
      <c r="P174" s="95" t="s">
        <v>153</v>
      </c>
      <c r="R174" s="95" t="s">
        <v>68</v>
      </c>
      <c r="S174" s="95" t="s">
        <v>40</v>
      </c>
      <c r="U174" s="95" t="s">
        <v>193</v>
      </c>
      <c r="V174" s="95" t="s">
        <v>98</v>
      </c>
      <c r="W174" s="95">
        <v>56</v>
      </c>
      <c r="X174" s="95" t="s">
        <v>43</v>
      </c>
      <c r="Y174" s="95" t="s">
        <v>44</v>
      </c>
      <c r="Z174" s="95" t="s">
        <v>75</v>
      </c>
      <c r="AA174" s="95" t="s">
        <v>79</v>
      </c>
      <c r="AB174" s="95" t="s">
        <v>80</v>
      </c>
      <c r="AC174" s="95" t="s">
        <v>48</v>
      </c>
      <c r="AD174" s="95" t="s">
        <v>49</v>
      </c>
    </row>
    <row r="175" spans="1:30">
      <c r="A175" s="95">
        <v>785201</v>
      </c>
      <c r="B175" s="95" t="s">
        <v>593</v>
      </c>
      <c r="C175" s="95" t="s">
        <v>594</v>
      </c>
      <c r="D175" s="95" t="s">
        <v>33</v>
      </c>
      <c r="E175" s="95" t="s">
        <v>49</v>
      </c>
      <c r="F175" s="95" t="s">
        <v>35</v>
      </c>
      <c r="G175" s="95" t="s">
        <v>500</v>
      </c>
      <c r="H175" s="95" t="s">
        <v>37</v>
      </c>
      <c r="I175" s="96"/>
      <c r="K175" s="95" t="s">
        <v>109</v>
      </c>
      <c r="L175" s="96">
        <v>43830</v>
      </c>
      <c r="R175" s="95" t="s">
        <v>155</v>
      </c>
      <c r="U175" s="95" t="s">
        <v>61</v>
      </c>
      <c r="V175" s="95" t="s">
        <v>71</v>
      </c>
      <c r="W175" s="95">
        <v>24</v>
      </c>
      <c r="X175" s="95" t="s">
        <v>101</v>
      </c>
      <c r="Y175" s="95" t="s">
        <v>44</v>
      </c>
      <c r="Z175" s="95" t="s">
        <v>75</v>
      </c>
      <c r="AA175" s="95" t="s">
        <v>46</v>
      </c>
      <c r="AB175" s="95" t="s">
        <v>47</v>
      </c>
      <c r="AC175" s="95" t="s">
        <v>48</v>
      </c>
      <c r="AD175" s="95" t="s">
        <v>49</v>
      </c>
    </row>
    <row r="176" spans="1:30">
      <c r="A176" s="95">
        <v>773234</v>
      </c>
      <c r="B176" s="95" t="s">
        <v>595</v>
      </c>
      <c r="C176" s="95" t="s">
        <v>596</v>
      </c>
      <c r="D176" s="95" t="s">
        <v>597</v>
      </c>
      <c r="E176" s="95" t="s">
        <v>49</v>
      </c>
      <c r="F176" s="95" t="s">
        <v>66</v>
      </c>
      <c r="G176" s="95" t="s">
        <v>500</v>
      </c>
      <c r="H176" s="95" t="s">
        <v>37</v>
      </c>
      <c r="I176" s="96"/>
      <c r="K176" s="95" t="s">
        <v>45</v>
      </c>
      <c r="L176" s="96">
        <v>43623</v>
      </c>
      <c r="O176" s="95" t="s">
        <v>77</v>
      </c>
      <c r="P176" s="95" t="s">
        <v>153</v>
      </c>
      <c r="R176" s="95" t="s">
        <v>60</v>
      </c>
      <c r="S176" s="95" t="s">
        <v>69</v>
      </c>
      <c r="U176" s="95" t="s">
        <v>361</v>
      </c>
      <c r="V176" s="95" t="s">
        <v>71</v>
      </c>
      <c r="W176" s="95">
        <v>171</v>
      </c>
      <c r="X176" s="95" t="s">
        <v>63</v>
      </c>
      <c r="Y176" s="95" t="s">
        <v>44</v>
      </c>
      <c r="Z176" s="95" t="s">
        <v>45</v>
      </c>
      <c r="AA176" s="95" t="s">
        <v>46</v>
      </c>
      <c r="AB176" s="95" t="s">
        <v>47</v>
      </c>
      <c r="AC176" s="95" t="s">
        <v>48</v>
      </c>
      <c r="AD176" s="95" t="s">
        <v>49</v>
      </c>
    </row>
    <row r="177" spans="1:30">
      <c r="A177" s="95">
        <v>775138</v>
      </c>
      <c r="B177" s="95" t="s">
        <v>598</v>
      </c>
      <c r="C177" s="95" t="s">
        <v>599</v>
      </c>
      <c r="D177" s="95" t="s">
        <v>33</v>
      </c>
      <c r="E177" s="95" t="s">
        <v>49</v>
      </c>
      <c r="F177" s="95" t="s">
        <v>49</v>
      </c>
      <c r="G177" s="95" t="s">
        <v>500</v>
      </c>
      <c r="H177" s="95" t="s">
        <v>37</v>
      </c>
      <c r="I177" s="96"/>
      <c r="K177" s="95" t="s">
        <v>109</v>
      </c>
      <c r="L177" s="96">
        <v>43656</v>
      </c>
      <c r="R177" s="95" t="s">
        <v>105</v>
      </c>
      <c r="S177" s="95" t="s">
        <v>69</v>
      </c>
      <c r="U177" s="95" t="s">
        <v>61</v>
      </c>
      <c r="V177" s="95" t="s">
        <v>98</v>
      </c>
      <c r="W177" s="95">
        <v>148</v>
      </c>
      <c r="X177" s="95" t="s">
        <v>63</v>
      </c>
      <c r="Y177" s="95" t="s">
        <v>44</v>
      </c>
      <c r="Z177" s="95" t="s">
        <v>75</v>
      </c>
      <c r="AA177" s="95" t="s">
        <v>46</v>
      </c>
      <c r="AB177" s="95" t="s">
        <v>47</v>
      </c>
      <c r="AC177" s="95" t="s">
        <v>48</v>
      </c>
      <c r="AD177" s="95" t="s">
        <v>49</v>
      </c>
    </row>
    <row r="178" spans="1:30">
      <c r="A178" s="95">
        <v>770435</v>
      </c>
      <c r="B178" s="95" t="s">
        <v>600</v>
      </c>
      <c r="C178" s="95" t="s">
        <v>601</v>
      </c>
      <c r="D178" s="95" t="s">
        <v>33</v>
      </c>
      <c r="E178" s="95" t="s">
        <v>226</v>
      </c>
      <c r="F178" s="95" t="s">
        <v>66</v>
      </c>
      <c r="G178" s="95" t="s">
        <v>500</v>
      </c>
      <c r="H178" s="95" t="s">
        <v>37</v>
      </c>
      <c r="I178" s="96"/>
      <c r="K178" s="95" t="s">
        <v>45</v>
      </c>
      <c r="L178" s="96">
        <v>43577</v>
      </c>
      <c r="R178" s="95" t="s">
        <v>60</v>
      </c>
      <c r="S178" s="95" t="s">
        <v>40</v>
      </c>
      <c r="U178" s="95" t="s">
        <v>602</v>
      </c>
      <c r="V178" s="95" t="s">
        <v>71</v>
      </c>
      <c r="W178" s="95">
        <v>205</v>
      </c>
      <c r="X178" s="95" t="s">
        <v>63</v>
      </c>
      <c r="Y178" s="95" t="s">
        <v>44</v>
      </c>
      <c r="Z178" s="95" t="s">
        <v>45</v>
      </c>
      <c r="AA178" s="95" t="s">
        <v>46</v>
      </c>
      <c r="AB178" s="95" t="s">
        <v>47</v>
      </c>
      <c r="AC178" s="95" t="s">
        <v>48</v>
      </c>
      <c r="AD178" s="95" t="s">
        <v>49</v>
      </c>
    </row>
    <row r="179" spans="1:30">
      <c r="A179" s="95">
        <v>772668</v>
      </c>
      <c r="B179" s="95" t="s">
        <v>603</v>
      </c>
      <c r="C179" s="95" t="s">
        <v>604</v>
      </c>
      <c r="D179" s="95" t="s">
        <v>33</v>
      </c>
      <c r="E179" s="95" t="s">
        <v>49</v>
      </c>
      <c r="F179" s="95" t="s">
        <v>49</v>
      </c>
      <c r="G179" s="95" t="s">
        <v>500</v>
      </c>
      <c r="H179" s="95" t="s">
        <v>37</v>
      </c>
      <c r="I179" s="96"/>
      <c r="K179" s="95" t="s">
        <v>75</v>
      </c>
      <c r="L179" s="96">
        <v>43614</v>
      </c>
      <c r="R179" s="95" t="s">
        <v>258</v>
      </c>
      <c r="U179" s="95" t="s">
        <v>90</v>
      </c>
      <c r="V179" s="95" t="s">
        <v>98</v>
      </c>
      <c r="W179" s="95">
        <v>178</v>
      </c>
      <c r="X179" s="95" t="s">
        <v>63</v>
      </c>
      <c r="Y179" s="95" t="s">
        <v>44</v>
      </c>
      <c r="Z179" s="95" t="s">
        <v>75</v>
      </c>
      <c r="AA179" s="95" t="s">
        <v>46</v>
      </c>
      <c r="AB179" s="95" t="s">
        <v>47</v>
      </c>
      <c r="AC179" s="95" t="s">
        <v>48</v>
      </c>
      <c r="AD179" s="95" t="s">
        <v>49</v>
      </c>
    </row>
    <row r="180" spans="1:30">
      <c r="A180" s="95">
        <v>772669</v>
      </c>
      <c r="B180" s="95" t="s">
        <v>605</v>
      </c>
      <c r="C180" s="95" t="s">
        <v>606</v>
      </c>
      <c r="D180" s="95" t="s">
        <v>33</v>
      </c>
      <c r="E180" s="95" t="s">
        <v>49</v>
      </c>
      <c r="F180" s="95" t="s">
        <v>49</v>
      </c>
      <c r="G180" s="95" t="s">
        <v>500</v>
      </c>
      <c r="H180" s="95" t="s">
        <v>37</v>
      </c>
      <c r="I180" s="96"/>
      <c r="K180" s="95" t="s">
        <v>75</v>
      </c>
      <c r="L180" s="96">
        <v>43614</v>
      </c>
      <c r="R180" s="95" t="s">
        <v>258</v>
      </c>
      <c r="U180" s="95" t="s">
        <v>90</v>
      </c>
      <c r="V180" s="95" t="s">
        <v>98</v>
      </c>
      <c r="W180" s="95">
        <v>178</v>
      </c>
      <c r="X180" s="95" t="s">
        <v>63</v>
      </c>
      <c r="Y180" s="95" t="s">
        <v>44</v>
      </c>
      <c r="Z180" s="95" t="s">
        <v>75</v>
      </c>
      <c r="AA180" s="95" t="s">
        <v>46</v>
      </c>
      <c r="AB180" s="95" t="s">
        <v>47</v>
      </c>
      <c r="AC180" s="95" t="s">
        <v>48</v>
      </c>
      <c r="AD180" s="95" t="s">
        <v>49</v>
      </c>
    </row>
    <row r="181" spans="1:30">
      <c r="A181" s="95">
        <v>783895</v>
      </c>
      <c r="B181" s="95" t="s">
        <v>607</v>
      </c>
      <c r="C181" s="95" t="s">
        <v>608</v>
      </c>
      <c r="D181" s="95" t="s">
        <v>33</v>
      </c>
      <c r="E181" s="95" t="s">
        <v>49</v>
      </c>
      <c r="F181" s="95" t="s">
        <v>35</v>
      </c>
      <c r="G181" s="95" t="s">
        <v>500</v>
      </c>
      <c r="H181" s="95" t="s">
        <v>37</v>
      </c>
      <c r="I181" s="96"/>
      <c r="K181" s="95" t="s">
        <v>75</v>
      </c>
      <c r="L181" s="96">
        <v>43803</v>
      </c>
      <c r="R181" s="95" t="s">
        <v>39</v>
      </c>
      <c r="U181" s="95" t="s">
        <v>61</v>
      </c>
      <c r="V181" s="95" t="s">
        <v>98</v>
      </c>
      <c r="W181" s="95">
        <v>43</v>
      </c>
      <c r="X181" s="95" t="s">
        <v>43</v>
      </c>
      <c r="Y181" s="95" t="s">
        <v>44</v>
      </c>
      <c r="Z181" s="95" t="s">
        <v>75</v>
      </c>
      <c r="AA181" s="95" t="s">
        <v>46</v>
      </c>
      <c r="AB181" s="95" t="s">
        <v>47</v>
      </c>
      <c r="AC181" s="95" t="s">
        <v>48</v>
      </c>
      <c r="AD181" s="95" t="s">
        <v>49</v>
      </c>
    </row>
    <row r="182" spans="1:30">
      <c r="A182" s="95">
        <v>763402</v>
      </c>
      <c r="B182" s="95" t="s">
        <v>609</v>
      </c>
      <c r="C182" s="95" t="s">
        <v>610</v>
      </c>
      <c r="D182" s="95" t="s">
        <v>33</v>
      </c>
      <c r="E182" s="95" t="s">
        <v>49</v>
      </c>
      <c r="F182" s="95" t="s">
        <v>49</v>
      </c>
      <c r="G182" s="95" t="s">
        <v>500</v>
      </c>
      <c r="H182" s="95" t="s">
        <v>54</v>
      </c>
      <c r="I182" s="96"/>
      <c r="K182" s="95" t="s">
        <v>45</v>
      </c>
      <c r="L182" s="96">
        <v>43451</v>
      </c>
      <c r="M182" s="95" t="s">
        <v>471</v>
      </c>
      <c r="R182" s="95" t="s">
        <v>170</v>
      </c>
      <c r="S182" s="95" t="s">
        <v>40</v>
      </c>
      <c r="U182" s="95" t="s">
        <v>90</v>
      </c>
      <c r="V182" s="95" t="s">
        <v>71</v>
      </c>
      <c r="W182" s="95">
        <v>295</v>
      </c>
      <c r="X182" s="95" t="s">
        <v>63</v>
      </c>
      <c r="Y182" s="95" t="s">
        <v>44</v>
      </c>
      <c r="Z182" s="95" t="s">
        <v>45</v>
      </c>
      <c r="AA182" s="95" t="s">
        <v>46</v>
      </c>
      <c r="AB182" s="95" t="s">
        <v>47</v>
      </c>
      <c r="AC182" s="95" t="s">
        <v>48</v>
      </c>
      <c r="AD182" s="95" t="s">
        <v>49</v>
      </c>
    </row>
    <row r="183" spans="1:30">
      <c r="A183" s="95">
        <v>783686</v>
      </c>
      <c r="B183" s="95" t="s">
        <v>611</v>
      </c>
      <c r="C183" s="95" t="s">
        <v>612</v>
      </c>
      <c r="D183" s="95" t="s">
        <v>33</v>
      </c>
      <c r="E183" s="95" t="s">
        <v>49</v>
      </c>
      <c r="F183" s="95" t="s">
        <v>35</v>
      </c>
      <c r="G183" s="95" t="s">
        <v>500</v>
      </c>
      <c r="H183" s="95" t="s">
        <v>37</v>
      </c>
      <c r="I183" s="96"/>
      <c r="K183" s="95" t="s">
        <v>75</v>
      </c>
      <c r="L183" s="96">
        <v>43798</v>
      </c>
      <c r="R183" s="95" t="s">
        <v>60</v>
      </c>
      <c r="U183" s="95" t="s">
        <v>90</v>
      </c>
      <c r="V183" s="95" t="s">
        <v>98</v>
      </c>
      <c r="W183" s="95">
        <v>46</v>
      </c>
      <c r="X183" s="95" t="s">
        <v>43</v>
      </c>
      <c r="Y183" s="95" t="s">
        <v>44</v>
      </c>
      <c r="Z183" s="95" t="s">
        <v>75</v>
      </c>
      <c r="AA183" s="95" t="s">
        <v>46</v>
      </c>
      <c r="AB183" s="95" t="s">
        <v>47</v>
      </c>
      <c r="AC183" s="95" t="s">
        <v>48</v>
      </c>
      <c r="AD183" s="95" t="s">
        <v>49</v>
      </c>
    </row>
    <row r="184" spans="1:30">
      <c r="A184" s="95">
        <v>769418</v>
      </c>
      <c r="B184" s="95" t="s">
        <v>613</v>
      </c>
      <c r="C184" s="95" t="s">
        <v>614</v>
      </c>
      <c r="D184" s="95" t="s">
        <v>33</v>
      </c>
      <c r="E184" s="95" t="s">
        <v>49</v>
      </c>
      <c r="F184" s="95" t="s">
        <v>66</v>
      </c>
      <c r="G184" s="95" t="s">
        <v>500</v>
      </c>
      <c r="H184" s="95" t="s">
        <v>37</v>
      </c>
      <c r="I184" s="96"/>
      <c r="K184" s="95" t="s">
        <v>45</v>
      </c>
      <c r="L184" s="96">
        <v>43559</v>
      </c>
      <c r="R184" s="95" t="s">
        <v>68</v>
      </c>
      <c r="S184" s="95" t="s">
        <v>69</v>
      </c>
      <c r="U184" s="95" t="s">
        <v>41</v>
      </c>
      <c r="V184" s="95" t="s">
        <v>98</v>
      </c>
      <c r="W184" s="95">
        <v>217</v>
      </c>
      <c r="X184" s="95" t="s">
        <v>63</v>
      </c>
      <c r="Y184" s="95" t="s">
        <v>44</v>
      </c>
      <c r="Z184" s="95" t="s">
        <v>45</v>
      </c>
      <c r="AA184" s="95" t="s">
        <v>46</v>
      </c>
      <c r="AB184" s="95" t="s">
        <v>47</v>
      </c>
      <c r="AC184" s="95" t="s">
        <v>48</v>
      </c>
      <c r="AD184" s="95" t="s">
        <v>49</v>
      </c>
    </row>
    <row r="185" spans="1:30">
      <c r="A185" s="95">
        <v>769853</v>
      </c>
      <c r="B185" s="95" t="s">
        <v>615</v>
      </c>
      <c r="C185" s="95" t="s">
        <v>616</v>
      </c>
      <c r="D185" s="95" t="s">
        <v>33</v>
      </c>
      <c r="E185" s="95" t="s">
        <v>49</v>
      </c>
      <c r="F185" s="95" t="s">
        <v>66</v>
      </c>
      <c r="G185" s="95" t="s">
        <v>500</v>
      </c>
      <c r="H185" s="95" t="s">
        <v>54</v>
      </c>
      <c r="I185" s="96">
        <v>43840</v>
      </c>
      <c r="K185" s="95" t="s">
        <v>45</v>
      </c>
      <c r="L185" s="96">
        <v>43567</v>
      </c>
      <c r="M185" s="95" t="s">
        <v>76</v>
      </c>
      <c r="R185" s="95" t="s">
        <v>68</v>
      </c>
      <c r="S185" s="95" t="s">
        <v>40</v>
      </c>
      <c r="U185" s="95" t="s">
        <v>41</v>
      </c>
      <c r="V185" s="95" t="s">
        <v>98</v>
      </c>
      <c r="W185" s="95">
        <v>211</v>
      </c>
      <c r="X185" s="95" t="s">
        <v>63</v>
      </c>
      <c r="Y185" s="95" t="s">
        <v>44</v>
      </c>
      <c r="Z185" s="95" t="s">
        <v>45</v>
      </c>
      <c r="AA185" s="95" t="s">
        <v>46</v>
      </c>
      <c r="AB185" s="95" t="s">
        <v>47</v>
      </c>
      <c r="AC185" s="95" t="s">
        <v>48</v>
      </c>
      <c r="AD185" s="95" t="s">
        <v>49</v>
      </c>
    </row>
    <row r="186" spans="1:30">
      <c r="A186" s="95">
        <v>765767</v>
      </c>
      <c r="B186" s="95" t="s">
        <v>617</v>
      </c>
      <c r="C186" s="95" t="s">
        <v>618</v>
      </c>
      <c r="D186" s="95" t="s">
        <v>619</v>
      </c>
      <c r="E186" s="95" t="s">
        <v>226</v>
      </c>
      <c r="F186" s="95" t="s">
        <v>35</v>
      </c>
      <c r="G186" s="95" t="s">
        <v>500</v>
      </c>
      <c r="H186" s="95" t="s">
        <v>47</v>
      </c>
      <c r="I186" s="96"/>
      <c r="K186" s="95" t="s">
        <v>75</v>
      </c>
      <c r="L186" s="96">
        <v>43504</v>
      </c>
      <c r="R186" s="95" t="s">
        <v>258</v>
      </c>
      <c r="U186" s="95" t="s">
        <v>70</v>
      </c>
      <c r="V186" s="95" t="s">
        <v>71</v>
      </c>
      <c r="W186" s="95">
        <v>256</v>
      </c>
      <c r="X186" s="95" t="s">
        <v>63</v>
      </c>
      <c r="Y186" s="95" t="s">
        <v>44</v>
      </c>
      <c r="Z186" s="95" t="s">
        <v>75</v>
      </c>
      <c r="AA186" s="95" t="s">
        <v>46</v>
      </c>
      <c r="AB186" s="95" t="s">
        <v>47</v>
      </c>
      <c r="AC186" s="95" t="s">
        <v>48</v>
      </c>
      <c r="AD186" s="95" t="s">
        <v>49</v>
      </c>
    </row>
    <row r="187" spans="1:30">
      <c r="A187" s="95">
        <v>757693</v>
      </c>
      <c r="B187" s="95" t="s">
        <v>620</v>
      </c>
      <c r="C187" s="95" t="s">
        <v>621</v>
      </c>
      <c r="D187" s="95" t="s">
        <v>74</v>
      </c>
      <c r="E187" s="95" t="s">
        <v>226</v>
      </c>
      <c r="F187" s="95" t="s">
        <v>35</v>
      </c>
      <c r="G187" s="95" t="s">
        <v>500</v>
      </c>
      <c r="H187" s="95" t="s">
        <v>54</v>
      </c>
      <c r="I187" s="96">
        <v>43903</v>
      </c>
      <c r="K187" s="95" t="s">
        <v>75</v>
      </c>
      <c r="L187" s="96">
        <v>43328</v>
      </c>
      <c r="O187" s="95" t="s">
        <v>95</v>
      </c>
      <c r="P187" s="95" t="s">
        <v>145</v>
      </c>
      <c r="R187" s="95" t="s">
        <v>113</v>
      </c>
      <c r="S187" s="95" t="s">
        <v>40</v>
      </c>
      <c r="U187" s="95" t="s">
        <v>250</v>
      </c>
      <c r="V187" s="95" t="s">
        <v>71</v>
      </c>
      <c r="W187" s="95">
        <v>382</v>
      </c>
      <c r="X187" s="95" t="s">
        <v>63</v>
      </c>
      <c r="Y187" s="95" t="s">
        <v>44</v>
      </c>
      <c r="Z187" s="95" t="s">
        <v>75</v>
      </c>
      <c r="AA187" s="95" t="s">
        <v>79</v>
      </c>
      <c r="AB187" s="95" t="s">
        <v>80</v>
      </c>
      <c r="AC187" s="95" t="s">
        <v>48</v>
      </c>
      <c r="AD187" s="95" t="s">
        <v>49</v>
      </c>
    </row>
    <row r="188" spans="1:30">
      <c r="A188" s="95">
        <v>775942</v>
      </c>
      <c r="B188" s="95" t="s">
        <v>622</v>
      </c>
      <c r="C188" s="95" t="s">
        <v>623</v>
      </c>
      <c r="D188" s="95" t="s">
        <v>624</v>
      </c>
      <c r="E188" s="95" t="s">
        <v>83</v>
      </c>
      <c r="F188" s="95" t="s">
        <v>49</v>
      </c>
      <c r="G188" s="95" t="s">
        <v>500</v>
      </c>
      <c r="H188" s="95" t="s">
        <v>47</v>
      </c>
      <c r="I188" s="96"/>
      <c r="K188" s="95" t="s">
        <v>45</v>
      </c>
      <c r="L188" s="96">
        <v>43670</v>
      </c>
      <c r="R188" s="95" t="s">
        <v>140</v>
      </c>
      <c r="S188" s="95" t="s">
        <v>40</v>
      </c>
      <c r="U188" s="95" t="s">
        <v>602</v>
      </c>
      <c r="V188" s="95" t="s">
        <v>131</v>
      </c>
      <c r="W188" s="95">
        <v>138</v>
      </c>
      <c r="X188" s="95" t="s">
        <v>63</v>
      </c>
      <c r="Y188" s="95" t="s">
        <v>44</v>
      </c>
      <c r="Z188" s="95" t="s">
        <v>45</v>
      </c>
      <c r="AA188" s="95" t="s">
        <v>46</v>
      </c>
      <c r="AB188" s="95" t="s">
        <v>47</v>
      </c>
      <c r="AC188" s="95" t="s">
        <v>48</v>
      </c>
      <c r="AD188" s="95" t="s">
        <v>49</v>
      </c>
    </row>
    <row r="189" spans="1:30">
      <c r="A189" s="95">
        <v>772431</v>
      </c>
      <c r="B189" s="95" t="s">
        <v>625</v>
      </c>
      <c r="C189" s="95" t="s">
        <v>626</v>
      </c>
      <c r="D189" s="95" t="s">
        <v>33</v>
      </c>
      <c r="E189" s="95" t="s">
        <v>83</v>
      </c>
      <c r="F189" s="95" t="s">
        <v>49</v>
      </c>
      <c r="G189" s="95" t="s">
        <v>500</v>
      </c>
      <c r="H189" s="95" t="s">
        <v>47</v>
      </c>
      <c r="I189" s="96"/>
      <c r="K189" s="95" t="s">
        <v>38</v>
      </c>
      <c r="L189" s="96">
        <v>43609</v>
      </c>
      <c r="O189" s="95" t="s">
        <v>112</v>
      </c>
      <c r="P189" s="95" t="s">
        <v>153</v>
      </c>
      <c r="R189" s="95" t="s">
        <v>87</v>
      </c>
      <c r="S189" s="95" t="s">
        <v>40</v>
      </c>
      <c r="U189" s="95" t="s">
        <v>97</v>
      </c>
      <c r="V189" s="95" t="s">
        <v>131</v>
      </c>
      <c r="W189" s="95">
        <v>181</v>
      </c>
      <c r="X189" s="95" t="s">
        <v>63</v>
      </c>
      <c r="Y189" s="95" t="s">
        <v>44</v>
      </c>
      <c r="Z189" s="95" t="s">
        <v>45</v>
      </c>
      <c r="AA189" s="95" t="s">
        <v>46</v>
      </c>
      <c r="AB189" s="95" t="s">
        <v>47</v>
      </c>
      <c r="AC189" s="95" t="s">
        <v>48</v>
      </c>
      <c r="AD189" s="95" t="s">
        <v>49</v>
      </c>
    </row>
    <row r="190" spans="1:30">
      <c r="A190" s="95">
        <v>785728</v>
      </c>
      <c r="B190" s="95" t="s">
        <v>627</v>
      </c>
      <c r="C190" s="95" t="s">
        <v>628</v>
      </c>
      <c r="D190" s="95" t="s">
        <v>33</v>
      </c>
      <c r="E190" s="95" t="s">
        <v>49</v>
      </c>
      <c r="F190" s="95" t="s">
        <v>35</v>
      </c>
      <c r="G190" s="95" t="s">
        <v>500</v>
      </c>
      <c r="H190" s="95" t="s">
        <v>37</v>
      </c>
      <c r="I190" s="96"/>
      <c r="K190" s="95" t="s">
        <v>45</v>
      </c>
      <c r="L190" s="96">
        <v>43840</v>
      </c>
      <c r="O190" s="95" t="s">
        <v>104</v>
      </c>
      <c r="P190" s="95" t="s">
        <v>67</v>
      </c>
      <c r="R190" s="95" t="s">
        <v>140</v>
      </c>
      <c r="U190" s="95" t="s">
        <v>61</v>
      </c>
      <c r="V190" s="95" t="s">
        <v>131</v>
      </c>
      <c r="W190" s="95">
        <v>16</v>
      </c>
      <c r="X190" s="95" t="s">
        <v>101</v>
      </c>
      <c r="Y190" s="95" t="s">
        <v>44</v>
      </c>
      <c r="Z190" s="95" t="s">
        <v>45</v>
      </c>
      <c r="AA190" s="95" t="s">
        <v>46</v>
      </c>
      <c r="AB190" s="95" t="s">
        <v>47</v>
      </c>
      <c r="AC190" s="95" t="s">
        <v>48</v>
      </c>
      <c r="AD190" s="95" t="s">
        <v>49</v>
      </c>
    </row>
    <row r="191" spans="1:30">
      <c r="A191" s="95">
        <v>785804</v>
      </c>
      <c r="B191" s="95" t="s">
        <v>629</v>
      </c>
      <c r="C191" s="95" t="s">
        <v>630</v>
      </c>
      <c r="D191" s="95" t="s">
        <v>33</v>
      </c>
      <c r="E191" s="95" t="s">
        <v>49</v>
      </c>
      <c r="F191" s="95" t="s">
        <v>35</v>
      </c>
      <c r="G191" s="95" t="s">
        <v>500</v>
      </c>
      <c r="H191" s="95" t="s">
        <v>37</v>
      </c>
      <c r="I191" s="96"/>
      <c r="K191" s="95" t="s">
        <v>45</v>
      </c>
      <c r="L191" s="96">
        <v>43843</v>
      </c>
      <c r="R191" s="95" t="s">
        <v>60</v>
      </c>
      <c r="S191" s="95" t="s">
        <v>40</v>
      </c>
      <c r="U191" s="95" t="s">
        <v>250</v>
      </c>
      <c r="V191" s="95" t="s">
        <v>71</v>
      </c>
      <c r="W191" s="95">
        <v>15</v>
      </c>
      <c r="X191" s="95" t="s">
        <v>101</v>
      </c>
      <c r="Y191" s="95" t="s">
        <v>44</v>
      </c>
      <c r="Z191" s="95" t="s">
        <v>45</v>
      </c>
      <c r="AA191" s="95" t="s">
        <v>46</v>
      </c>
      <c r="AB191" s="95" t="s">
        <v>47</v>
      </c>
      <c r="AC191" s="95" t="s">
        <v>48</v>
      </c>
      <c r="AD191" s="95" t="s">
        <v>49</v>
      </c>
    </row>
    <row r="192" spans="1:30">
      <c r="A192" s="95">
        <v>784620</v>
      </c>
      <c r="B192" s="95" t="s">
        <v>631</v>
      </c>
      <c r="C192" s="95" t="s">
        <v>632</v>
      </c>
      <c r="D192" s="95" t="s">
        <v>33</v>
      </c>
      <c r="E192" s="95" t="s">
        <v>49</v>
      </c>
      <c r="F192" s="95" t="s">
        <v>35</v>
      </c>
      <c r="G192" s="95" t="s">
        <v>500</v>
      </c>
      <c r="H192" s="95" t="s">
        <v>47</v>
      </c>
      <c r="I192" s="96"/>
      <c r="K192" s="95" t="s">
        <v>75</v>
      </c>
      <c r="L192" s="96">
        <v>43816</v>
      </c>
      <c r="N192" s="95" t="s">
        <v>56</v>
      </c>
      <c r="R192" s="95" t="s">
        <v>39</v>
      </c>
      <c r="T192" s="95" t="s">
        <v>633</v>
      </c>
      <c r="U192" s="95" t="s">
        <v>61</v>
      </c>
      <c r="V192" s="95" t="s">
        <v>71</v>
      </c>
      <c r="W192" s="95">
        <v>34</v>
      </c>
      <c r="X192" s="95" t="s">
        <v>43</v>
      </c>
      <c r="Y192" s="95" t="s">
        <v>44</v>
      </c>
      <c r="Z192" s="95" t="s">
        <v>75</v>
      </c>
      <c r="AA192" s="95" t="s">
        <v>46</v>
      </c>
      <c r="AB192" s="95" t="s">
        <v>47</v>
      </c>
      <c r="AC192" s="95" t="s">
        <v>48</v>
      </c>
      <c r="AD192" s="95" t="s">
        <v>49</v>
      </c>
    </row>
    <row r="193" spans="1:30">
      <c r="A193" s="95">
        <v>781513</v>
      </c>
      <c r="B193" s="95" t="s">
        <v>634</v>
      </c>
      <c r="C193" s="95" t="s">
        <v>635</v>
      </c>
      <c r="D193" s="95" t="s">
        <v>33</v>
      </c>
      <c r="E193" s="95" t="s">
        <v>49</v>
      </c>
      <c r="F193" s="95" t="s">
        <v>35</v>
      </c>
      <c r="G193" s="95" t="s">
        <v>500</v>
      </c>
      <c r="H193" s="95" t="s">
        <v>47</v>
      </c>
      <c r="I193" s="96"/>
      <c r="K193" s="95" t="s">
        <v>45</v>
      </c>
      <c r="L193" s="96">
        <v>43762</v>
      </c>
      <c r="R193" s="95" t="s">
        <v>39</v>
      </c>
      <c r="U193" s="95" t="s">
        <v>355</v>
      </c>
      <c r="V193" s="95" t="s">
        <v>71</v>
      </c>
      <c r="W193" s="95">
        <v>72</v>
      </c>
      <c r="X193" s="95" t="s">
        <v>156</v>
      </c>
      <c r="Y193" s="95" t="s">
        <v>44</v>
      </c>
      <c r="Z193" s="95" t="s">
        <v>45</v>
      </c>
      <c r="AA193" s="95" t="s">
        <v>46</v>
      </c>
      <c r="AB193" s="95" t="s">
        <v>47</v>
      </c>
      <c r="AC193" s="95" t="s">
        <v>48</v>
      </c>
      <c r="AD193" s="95" t="s">
        <v>49</v>
      </c>
    </row>
    <row r="194" spans="1:30">
      <c r="A194" s="95">
        <v>780796</v>
      </c>
      <c r="B194" s="95" t="s">
        <v>636</v>
      </c>
      <c r="C194" s="95" t="s">
        <v>637</v>
      </c>
      <c r="D194" s="95" t="s">
        <v>638</v>
      </c>
      <c r="E194" s="95" t="s">
        <v>49</v>
      </c>
      <c r="F194" s="95" t="s">
        <v>49</v>
      </c>
      <c r="G194" s="95" t="s">
        <v>500</v>
      </c>
      <c r="H194" s="95" t="s">
        <v>37</v>
      </c>
      <c r="I194" s="96"/>
      <c r="K194" s="95" t="s">
        <v>639</v>
      </c>
      <c r="L194" s="96">
        <v>43750</v>
      </c>
      <c r="R194" s="95" t="s">
        <v>640</v>
      </c>
      <c r="U194" s="95" t="s">
        <v>61</v>
      </c>
      <c r="V194" s="95" t="s">
        <v>71</v>
      </c>
      <c r="W194" s="95">
        <v>80</v>
      </c>
      <c r="X194" s="95" t="s">
        <v>156</v>
      </c>
      <c r="Y194" s="95" t="s">
        <v>44</v>
      </c>
      <c r="Z194" s="95" t="s">
        <v>45</v>
      </c>
      <c r="AA194" s="95" t="s">
        <v>46</v>
      </c>
      <c r="AB194" s="95" t="s">
        <v>47</v>
      </c>
      <c r="AC194" s="95" t="s">
        <v>48</v>
      </c>
      <c r="AD194" s="95" t="s">
        <v>49</v>
      </c>
    </row>
    <row r="195" spans="1:30">
      <c r="A195" s="95">
        <v>777953</v>
      </c>
      <c r="B195" s="95" t="s">
        <v>641</v>
      </c>
      <c r="C195" s="95" t="s">
        <v>642</v>
      </c>
      <c r="D195" s="95" t="s">
        <v>33</v>
      </c>
      <c r="E195" s="95" t="s">
        <v>49</v>
      </c>
      <c r="F195" s="95" t="s">
        <v>49</v>
      </c>
      <c r="G195" s="95" t="s">
        <v>500</v>
      </c>
      <c r="H195" s="95" t="s">
        <v>37</v>
      </c>
      <c r="I195" s="96"/>
      <c r="K195" s="95" t="s">
        <v>75</v>
      </c>
      <c r="L195" s="96">
        <v>43703</v>
      </c>
      <c r="R195" s="95" t="s">
        <v>39</v>
      </c>
      <c r="U195" s="95" t="s">
        <v>222</v>
      </c>
      <c r="V195" s="95" t="s">
        <v>71</v>
      </c>
      <c r="W195" s="95">
        <v>115</v>
      </c>
      <c r="X195" s="95" t="s">
        <v>63</v>
      </c>
      <c r="Y195" s="95" t="s">
        <v>44</v>
      </c>
      <c r="Z195" s="95" t="s">
        <v>75</v>
      </c>
      <c r="AA195" s="95" t="s">
        <v>46</v>
      </c>
      <c r="AB195" s="95" t="s">
        <v>47</v>
      </c>
      <c r="AC195" s="95" t="s">
        <v>48</v>
      </c>
      <c r="AD195" s="95" t="s">
        <v>49</v>
      </c>
    </row>
    <row r="196" spans="1:30">
      <c r="A196" s="95">
        <v>777881</v>
      </c>
      <c r="B196" s="95" t="s">
        <v>643</v>
      </c>
      <c r="C196" s="95" t="s">
        <v>644</v>
      </c>
      <c r="D196" s="95" t="s">
        <v>274</v>
      </c>
      <c r="E196" s="95" t="s">
        <v>49</v>
      </c>
      <c r="F196" s="95" t="s">
        <v>49</v>
      </c>
      <c r="G196" s="95" t="s">
        <v>500</v>
      </c>
      <c r="H196" s="95" t="s">
        <v>47</v>
      </c>
      <c r="I196" s="96"/>
      <c r="K196" s="95" t="s">
        <v>75</v>
      </c>
      <c r="L196" s="96">
        <v>43701</v>
      </c>
      <c r="O196" s="95" t="s">
        <v>104</v>
      </c>
      <c r="P196" s="95" t="s">
        <v>238</v>
      </c>
      <c r="Q196" s="95" t="s">
        <v>645</v>
      </c>
      <c r="R196" s="95" t="s">
        <v>105</v>
      </c>
      <c r="S196" s="95" t="s">
        <v>40</v>
      </c>
      <c r="U196" s="95" t="s">
        <v>70</v>
      </c>
      <c r="V196" s="95" t="s">
        <v>71</v>
      </c>
      <c r="W196" s="95">
        <v>115</v>
      </c>
      <c r="X196" s="95" t="s">
        <v>63</v>
      </c>
      <c r="Y196" s="95" t="s">
        <v>44</v>
      </c>
      <c r="Z196" s="95" t="s">
        <v>75</v>
      </c>
      <c r="AA196" s="95" t="s">
        <v>46</v>
      </c>
      <c r="AB196" s="95" t="s">
        <v>47</v>
      </c>
      <c r="AC196" s="95" t="s">
        <v>48</v>
      </c>
      <c r="AD196" s="95" t="s">
        <v>49</v>
      </c>
    </row>
    <row r="197" spans="1:30">
      <c r="A197" s="95">
        <v>777878</v>
      </c>
      <c r="B197" s="95" t="s">
        <v>646</v>
      </c>
      <c r="C197" s="95" t="s">
        <v>647</v>
      </c>
      <c r="D197" s="95" t="s">
        <v>33</v>
      </c>
      <c r="E197" s="95" t="s">
        <v>49</v>
      </c>
      <c r="F197" s="95" t="s">
        <v>49</v>
      </c>
      <c r="G197" s="95" t="s">
        <v>500</v>
      </c>
      <c r="H197" s="95" t="s">
        <v>37</v>
      </c>
      <c r="I197" s="96"/>
      <c r="K197" s="95" t="s">
        <v>45</v>
      </c>
      <c r="L197" s="96">
        <v>43701</v>
      </c>
      <c r="R197" s="95" t="s">
        <v>39</v>
      </c>
      <c r="U197" s="95" t="s">
        <v>90</v>
      </c>
      <c r="V197" s="95" t="s">
        <v>71</v>
      </c>
      <c r="W197" s="95">
        <v>115</v>
      </c>
      <c r="X197" s="95" t="s">
        <v>63</v>
      </c>
      <c r="Y197" s="95" t="s">
        <v>44</v>
      </c>
      <c r="Z197" s="95" t="s">
        <v>45</v>
      </c>
      <c r="AA197" s="95" t="s">
        <v>46</v>
      </c>
      <c r="AB197" s="95" t="s">
        <v>47</v>
      </c>
      <c r="AC197" s="95" t="s">
        <v>48</v>
      </c>
      <c r="AD197" s="95" t="s">
        <v>49</v>
      </c>
    </row>
    <row r="198" spans="1:30">
      <c r="A198" s="95">
        <v>785640</v>
      </c>
      <c r="B198" s="95" t="s">
        <v>648</v>
      </c>
      <c r="C198" s="95" t="s">
        <v>649</v>
      </c>
      <c r="D198" s="95" t="s">
        <v>33</v>
      </c>
      <c r="E198" s="95" t="s">
        <v>49</v>
      </c>
      <c r="F198" s="95" t="s">
        <v>66</v>
      </c>
      <c r="G198" s="95" t="s">
        <v>500</v>
      </c>
      <c r="H198" s="95" t="s">
        <v>37</v>
      </c>
      <c r="I198" s="96"/>
      <c r="K198" s="95" t="s">
        <v>75</v>
      </c>
      <c r="L198" s="96">
        <v>43839</v>
      </c>
      <c r="R198" s="95" t="s">
        <v>39</v>
      </c>
      <c r="S198" s="95" t="s">
        <v>40</v>
      </c>
      <c r="U198" s="95" t="s">
        <v>355</v>
      </c>
      <c r="V198" s="95" t="s">
        <v>131</v>
      </c>
      <c r="W198" s="95">
        <v>17</v>
      </c>
      <c r="X198" s="95" t="s">
        <v>101</v>
      </c>
      <c r="Y198" s="95" t="s">
        <v>44</v>
      </c>
      <c r="Z198" s="95" t="s">
        <v>75</v>
      </c>
      <c r="AA198" s="95" t="s">
        <v>46</v>
      </c>
      <c r="AB198" s="95" t="s">
        <v>47</v>
      </c>
      <c r="AC198" s="95" t="s">
        <v>48</v>
      </c>
      <c r="AD198" s="95" t="s">
        <v>49</v>
      </c>
    </row>
    <row r="199" spans="1:30">
      <c r="A199" s="95">
        <v>774850</v>
      </c>
      <c r="B199" s="95" t="s">
        <v>650</v>
      </c>
      <c r="C199" s="95" t="s">
        <v>651</v>
      </c>
      <c r="D199" s="95" t="s">
        <v>33</v>
      </c>
      <c r="E199" s="95" t="s">
        <v>49</v>
      </c>
      <c r="F199" s="95" t="s">
        <v>35</v>
      </c>
      <c r="G199" s="95" t="s">
        <v>500</v>
      </c>
      <c r="H199" s="95" t="s">
        <v>37</v>
      </c>
      <c r="I199" s="96"/>
      <c r="K199" s="95" t="s">
        <v>38</v>
      </c>
      <c r="L199" s="96">
        <v>43650</v>
      </c>
      <c r="R199" s="95" t="s">
        <v>60</v>
      </c>
      <c r="U199" s="95" t="s">
        <v>70</v>
      </c>
      <c r="V199" s="95" t="s">
        <v>131</v>
      </c>
      <c r="W199" s="95">
        <v>152</v>
      </c>
      <c r="X199" s="95" t="s">
        <v>63</v>
      </c>
      <c r="Y199" s="95" t="s">
        <v>44</v>
      </c>
      <c r="Z199" s="95" t="s">
        <v>45</v>
      </c>
      <c r="AA199" s="95" t="s">
        <v>46</v>
      </c>
      <c r="AB199" s="95" t="s">
        <v>47</v>
      </c>
      <c r="AC199" s="95" t="s">
        <v>48</v>
      </c>
      <c r="AD199" s="95" t="s">
        <v>49</v>
      </c>
    </row>
    <row r="200" spans="1:30">
      <c r="A200" s="95">
        <v>783373</v>
      </c>
      <c r="B200" s="95" t="s">
        <v>652</v>
      </c>
      <c r="C200" s="95" t="s">
        <v>653</v>
      </c>
      <c r="D200" s="95" t="s">
        <v>33</v>
      </c>
      <c r="E200" s="95" t="s">
        <v>83</v>
      </c>
      <c r="F200" s="95" t="s">
        <v>66</v>
      </c>
      <c r="G200" s="95" t="s">
        <v>500</v>
      </c>
      <c r="H200" s="95" t="s">
        <v>37</v>
      </c>
      <c r="I200" s="96"/>
      <c r="K200" s="95" t="s">
        <v>38</v>
      </c>
      <c r="L200" s="96">
        <v>43791</v>
      </c>
      <c r="R200" s="95" t="s">
        <v>84</v>
      </c>
      <c r="S200" s="95" t="s">
        <v>40</v>
      </c>
      <c r="U200" s="95" t="s">
        <v>61</v>
      </c>
      <c r="V200" s="95" t="s">
        <v>131</v>
      </c>
      <c r="W200" s="95">
        <v>51</v>
      </c>
      <c r="X200" s="95" t="s">
        <v>43</v>
      </c>
      <c r="Y200" s="95" t="s">
        <v>44</v>
      </c>
      <c r="Z200" s="95" t="s">
        <v>45</v>
      </c>
      <c r="AA200" s="95" t="s">
        <v>46</v>
      </c>
      <c r="AB200" s="95" t="s">
        <v>47</v>
      </c>
      <c r="AC200" s="95" t="s">
        <v>48</v>
      </c>
      <c r="AD200" s="95" t="s">
        <v>49</v>
      </c>
    </row>
    <row r="201" spans="1:30">
      <c r="A201" s="95">
        <v>785755</v>
      </c>
      <c r="B201" s="95" t="s">
        <v>654</v>
      </c>
      <c r="C201" s="95" t="s">
        <v>655</v>
      </c>
      <c r="D201" s="95" t="s">
        <v>33</v>
      </c>
      <c r="E201" s="95" t="s">
        <v>49</v>
      </c>
      <c r="F201" s="95" t="s">
        <v>35</v>
      </c>
      <c r="G201" s="95" t="s">
        <v>500</v>
      </c>
      <c r="H201" s="95" t="s">
        <v>37</v>
      </c>
      <c r="I201" s="96"/>
      <c r="K201" s="95" t="s">
        <v>75</v>
      </c>
      <c r="L201" s="96">
        <v>43841</v>
      </c>
      <c r="P201" s="95" t="s">
        <v>238</v>
      </c>
      <c r="R201" s="95" t="s">
        <v>39</v>
      </c>
      <c r="U201" s="95" t="s">
        <v>61</v>
      </c>
      <c r="V201" s="95" t="s">
        <v>131</v>
      </c>
      <c r="W201" s="95">
        <v>15</v>
      </c>
      <c r="X201" s="95" t="s">
        <v>101</v>
      </c>
      <c r="Y201" s="95" t="s">
        <v>44</v>
      </c>
      <c r="Z201" s="95" t="s">
        <v>75</v>
      </c>
      <c r="AA201" s="95" t="s">
        <v>46</v>
      </c>
      <c r="AB201" s="95" t="s">
        <v>47</v>
      </c>
      <c r="AC201" s="95" t="s">
        <v>48</v>
      </c>
      <c r="AD201" s="95" t="s">
        <v>49</v>
      </c>
    </row>
    <row r="202" spans="1:30">
      <c r="A202" s="95">
        <v>768786</v>
      </c>
      <c r="B202" s="95" t="s">
        <v>656</v>
      </c>
      <c r="C202" s="95" t="s">
        <v>657</v>
      </c>
      <c r="D202" s="95" t="s">
        <v>33</v>
      </c>
      <c r="E202" s="95" t="s">
        <v>49</v>
      </c>
      <c r="F202" s="95" t="s">
        <v>35</v>
      </c>
      <c r="G202" s="95" t="s">
        <v>500</v>
      </c>
      <c r="H202" s="95" t="s">
        <v>37</v>
      </c>
      <c r="I202" s="96"/>
      <c r="K202" s="95" t="s">
        <v>45</v>
      </c>
      <c r="L202" s="96">
        <v>43551</v>
      </c>
      <c r="R202" s="95" t="s">
        <v>60</v>
      </c>
      <c r="S202" s="95" t="s">
        <v>40</v>
      </c>
      <c r="U202" s="95" t="s">
        <v>61</v>
      </c>
      <c r="V202" s="95" t="s">
        <v>131</v>
      </c>
      <c r="W202" s="95">
        <v>223</v>
      </c>
      <c r="X202" s="95" t="s">
        <v>63</v>
      </c>
      <c r="Y202" s="95" t="s">
        <v>44</v>
      </c>
      <c r="Z202" s="95" t="s">
        <v>45</v>
      </c>
      <c r="AA202" s="95" t="s">
        <v>46</v>
      </c>
      <c r="AB202" s="95" t="s">
        <v>47</v>
      </c>
      <c r="AC202" s="95" t="s">
        <v>48</v>
      </c>
      <c r="AD202" s="95" t="s">
        <v>49</v>
      </c>
    </row>
    <row r="203" spans="1:30">
      <c r="A203" s="95">
        <v>782078</v>
      </c>
      <c r="B203" s="95" t="s">
        <v>658</v>
      </c>
      <c r="C203" s="95" t="s">
        <v>659</v>
      </c>
      <c r="D203" s="95" t="s">
        <v>660</v>
      </c>
      <c r="E203" s="95" t="s">
        <v>49</v>
      </c>
      <c r="F203" s="95" t="s">
        <v>35</v>
      </c>
      <c r="G203" s="95" t="s">
        <v>500</v>
      </c>
      <c r="H203" s="95" t="s">
        <v>47</v>
      </c>
      <c r="I203" s="96"/>
      <c r="K203" s="95" t="s">
        <v>75</v>
      </c>
      <c r="L203" s="96">
        <v>43773</v>
      </c>
      <c r="O203" s="95" t="s">
        <v>95</v>
      </c>
      <c r="P203" s="95" t="s">
        <v>292</v>
      </c>
      <c r="R203" s="95" t="s">
        <v>96</v>
      </c>
      <c r="U203" s="95" t="s">
        <v>70</v>
      </c>
      <c r="V203" s="95" t="s">
        <v>131</v>
      </c>
      <c r="W203" s="95">
        <v>65</v>
      </c>
      <c r="X203" s="95" t="s">
        <v>156</v>
      </c>
      <c r="Y203" s="95" t="s">
        <v>44</v>
      </c>
      <c r="Z203" s="95" t="s">
        <v>75</v>
      </c>
      <c r="AA203" s="95" t="s">
        <v>46</v>
      </c>
      <c r="AB203" s="95" t="s">
        <v>47</v>
      </c>
      <c r="AC203" s="95" t="s">
        <v>48</v>
      </c>
      <c r="AD203" s="95" t="s">
        <v>49</v>
      </c>
    </row>
    <row r="204" spans="1:30">
      <c r="A204" s="95">
        <v>772701</v>
      </c>
      <c r="B204" s="95" t="s">
        <v>661</v>
      </c>
      <c r="C204" s="95" t="s">
        <v>662</v>
      </c>
      <c r="D204" s="95" t="s">
        <v>520</v>
      </c>
      <c r="E204" s="95" t="s">
        <v>49</v>
      </c>
      <c r="F204" s="95" t="s">
        <v>66</v>
      </c>
      <c r="G204" s="95" t="s">
        <v>500</v>
      </c>
      <c r="H204" s="95" t="s">
        <v>47</v>
      </c>
      <c r="I204" s="96"/>
      <c r="K204" s="95" t="s">
        <v>38</v>
      </c>
      <c r="L204" s="96">
        <v>43614</v>
      </c>
      <c r="R204" s="95" t="s">
        <v>87</v>
      </c>
      <c r="S204" s="95" t="s">
        <v>40</v>
      </c>
      <c r="U204" s="95" t="s">
        <v>351</v>
      </c>
      <c r="V204" s="95" t="s">
        <v>71</v>
      </c>
      <c r="W204" s="95">
        <v>178</v>
      </c>
      <c r="X204" s="95" t="s">
        <v>63</v>
      </c>
      <c r="Y204" s="95" t="s">
        <v>44</v>
      </c>
      <c r="Z204" s="95" t="s">
        <v>45</v>
      </c>
      <c r="AA204" s="95" t="s">
        <v>46</v>
      </c>
      <c r="AB204" s="95" t="s">
        <v>47</v>
      </c>
      <c r="AC204" s="95" t="s">
        <v>48</v>
      </c>
      <c r="AD204" s="95" t="s">
        <v>49</v>
      </c>
    </row>
    <row r="205" spans="1:30">
      <c r="A205" s="95">
        <v>785562</v>
      </c>
      <c r="B205" s="95" t="s">
        <v>663</v>
      </c>
      <c r="C205" s="95" t="s">
        <v>664</v>
      </c>
      <c r="D205" s="95" t="s">
        <v>33</v>
      </c>
      <c r="E205" s="95" t="s">
        <v>49</v>
      </c>
      <c r="F205" s="95" t="s">
        <v>35</v>
      </c>
      <c r="G205" s="95" t="s">
        <v>500</v>
      </c>
      <c r="H205" s="95" t="s">
        <v>37</v>
      </c>
      <c r="I205" s="96"/>
      <c r="K205" s="95" t="s">
        <v>75</v>
      </c>
      <c r="L205" s="96">
        <v>43838</v>
      </c>
      <c r="N205" s="95" t="s">
        <v>56</v>
      </c>
      <c r="R205" s="95" t="s">
        <v>140</v>
      </c>
      <c r="U205" s="95" t="s">
        <v>176</v>
      </c>
      <c r="V205" s="95" t="s">
        <v>131</v>
      </c>
      <c r="W205" s="95">
        <v>18</v>
      </c>
      <c r="X205" s="95" t="s">
        <v>101</v>
      </c>
      <c r="Y205" s="95" t="s">
        <v>44</v>
      </c>
      <c r="Z205" s="95" t="s">
        <v>75</v>
      </c>
      <c r="AA205" s="95" t="s">
        <v>46</v>
      </c>
      <c r="AB205" s="95" t="s">
        <v>47</v>
      </c>
      <c r="AC205" s="95" t="s">
        <v>48</v>
      </c>
      <c r="AD205" s="95" t="s">
        <v>49</v>
      </c>
    </row>
    <row r="206" spans="1:30">
      <c r="A206" s="95">
        <v>786363</v>
      </c>
      <c r="B206" s="95" t="s">
        <v>665</v>
      </c>
      <c r="C206" s="95" t="s">
        <v>666</v>
      </c>
      <c r="D206" s="95" t="s">
        <v>190</v>
      </c>
      <c r="E206" s="95" t="s">
        <v>49</v>
      </c>
      <c r="F206" s="95" t="s">
        <v>66</v>
      </c>
      <c r="G206" s="95" t="s">
        <v>500</v>
      </c>
      <c r="H206" s="95" t="s">
        <v>37</v>
      </c>
      <c r="I206" s="96"/>
      <c r="K206" s="95" t="s">
        <v>109</v>
      </c>
      <c r="L206" s="96">
        <v>43854</v>
      </c>
      <c r="R206" s="95" t="s">
        <v>95</v>
      </c>
      <c r="U206" s="95" t="s">
        <v>70</v>
      </c>
      <c r="V206" s="95" t="s">
        <v>71</v>
      </c>
      <c r="W206" s="95">
        <v>6</v>
      </c>
      <c r="X206" s="95" t="s">
        <v>101</v>
      </c>
      <c r="Y206" s="95" t="s">
        <v>44</v>
      </c>
      <c r="Z206" s="95" t="s">
        <v>75</v>
      </c>
      <c r="AA206" s="95" t="s">
        <v>46</v>
      </c>
      <c r="AB206" s="95" t="s">
        <v>47</v>
      </c>
      <c r="AC206" s="95" t="s">
        <v>48</v>
      </c>
      <c r="AD206" s="95" t="s">
        <v>49</v>
      </c>
    </row>
    <row r="207" spans="1:30">
      <c r="A207" s="95">
        <v>785511</v>
      </c>
      <c r="B207" s="95" t="s">
        <v>667</v>
      </c>
      <c r="C207" s="95" t="s">
        <v>668</v>
      </c>
      <c r="D207" s="95" t="s">
        <v>33</v>
      </c>
      <c r="E207" s="95" t="s">
        <v>49</v>
      </c>
      <c r="F207" s="95" t="s">
        <v>35</v>
      </c>
      <c r="G207" s="95" t="s">
        <v>500</v>
      </c>
      <c r="H207" s="95" t="s">
        <v>37</v>
      </c>
      <c r="I207" s="96"/>
      <c r="K207" s="95" t="s">
        <v>109</v>
      </c>
      <c r="L207" s="96">
        <v>43837</v>
      </c>
      <c r="O207" s="95" t="s">
        <v>104</v>
      </c>
      <c r="P207" s="95" t="s">
        <v>153</v>
      </c>
      <c r="R207" s="95" t="s">
        <v>95</v>
      </c>
      <c r="S207" s="95" t="s">
        <v>40</v>
      </c>
      <c r="U207" s="95" t="s">
        <v>70</v>
      </c>
      <c r="V207" s="95" t="s">
        <v>131</v>
      </c>
      <c r="W207" s="95">
        <v>19</v>
      </c>
      <c r="X207" s="95" t="s">
        <v>101</v>
      </c>
      <c r="Y207" s="95" t="s">
        <v>44</v>
      </c>
      <c r="Z207" s="95" t="s">
        <v>75</v>
      </c>
      <c r="AA207" s="95" t="s">
        <v>46</v>
      </c>
      <c r="AB207" s="95" t="s">
        <v>47</v>
      </c>
      <c r="AC207" s="95" t="s">
        <v>48</v>
      </c>
      <c r="AD207" s="95" t="s">
        <v>49</v>
      </c>
    </row>
    <row r="208" spans="1:30">
      <c r="A208" s="95">
        <v>786685</v>
      </c>
      <c r="B208" s="95" t="s">
        <v>669</v>
      </c>
      <c r="C208" s="95" t="s">
        <v>670</v>
      </c>
      <c r="D208" s="95" t="s">
        <v>33</v>
      </c>
      <c r="E208" s="95" t="s">
        <v>49</v>
      </c>
      <c r="F208" s="95" t="s">
        <v>35</v>
      </c>
      <c r="G208" s="95" t="s">
        <v>500</v>
      </c>
      <c r="H208" s="95" t="s">
        <v>37</v>
      </c>
      <c r="I208" s="96"/>
      <c r="K208" s="95" t="s">
        <v>109</v>
      </c>
      <c r="L208" s="96">
        <v>43861</v>
      </c>
      <c r="R208" s="95" t="s">
        <v>57</v>
      </c>
      <c r="U208" s="95" t="s">
        <v>61</v>
      </c>
      <c r="V208" s="95" t="s">
        <v>131</v>
      </c>
      <c r="W208" s="95">
        <v>1</v>
      </c>
      <c r="X208" s="95" t="s">
        <v>101</v>
      </c>
      <c r="Y208" s="95" t="s">
        <v>44</v>
      </c>
      <c r="Z208" s="95" t="s">
        <v>75</v>
      </c>
      <c r="AA208" s="95" t="s">
        <v>46</v>
      </c>
      <c r="AB208" s="95" t="s">
        <v>47</v>
      </c>
      <c r="AC208" s="95" t="s">
        <v>48</v>
      </c>
      <c r="AD208" s="95" t="s">
        <v>49</v>
      </c>
    </row>
    <row r="209" spans="1:30">
      <c r="A209" s="95">
        <v>785964</v>
      </c>
      <c r="B209" s="95" t="s">
        <v>671</v>
      </c>
      <c r="C209" s="95" t="s">
        <v>672</v>
      </c>
      <c r="D209" s="95" t="s">
        <v>33</v>
      </c>
      <c r="E209" s="95" t="s">
        <v>49</v>
      </c>
      <c r="F209" s="95" t="s">
        <v>35</v>
      </c>
      <c r="G209" s="95" t="s">
        <v>500</v>
      </c>
      <c r="H209" s="95" t="s">
        <v>37</v>
      </c>
      <c r="I209" s="96"/>
      <c r="K209" s="95" t="s">
        <v>38</v>
      </c>
      <c r="L209" s="96">
        <v>43846</v>
      </c>
      <c r="R209" s="95" t="s">
        <v>95</v>
      </c>
      <c r="U209" s="95" t="s">
        <v>61</v>
      </c>
      <c r="V209" s="95" t="s">
        <v>71</v>
      </c>
      <c r="W209" s="95">
        <v>12</v>
      </c>
      <c r="X209" s="95" t="s">
        <v>101</v>
      </c>
      <c r="Y209" s="95" t="s">
        <v>44</v>
      </c>
      <c r="Z209" s="95" t="s">
        <v>45</v>
      </c>
      <c r="AA209" s="95" t="s">
        <v>46</v>
      </c>
      <c r="AB209" s="95" t="s">
        <v>47</v>
      </c>
      <c r="AC209" s="95" t="s">
        <v>48</v>
      </c>
      <c r="AD209" s="95" t="s">
        <v>49</v>
      </c>
    </row>
    <row r="210" spans="1:30">
      <c r="A210" s="95">
        <v>780173</v>
      </c>
      <c r="B210" s="95" t="s">
        <v>673</v>
      </c>
      <c r="C210" s="95" t="s">
        <v>674</v>
      </c>
      <c r="D210" s="95" t="s">
        <v>33</v>
      </c>
      <c r="E210" s="95" t="s">
        <v>49</v>
      </c>
      <c r="F210" s="95" t="s">
        <v>49</v>
      </c>
      <c r="G210" s="95" t="s">
        <v>500</v>
      </c>
      <c r="H210" s="95" t="s">
        <v>37</v>
      </c>
      <c r="I210" s="96"/>
      <c r="K210" s="95" t="s">
        <v>75</v>
      </c>
      <c r="L210" s="96">
        <v>43738</v>
      </c>
      <c r="N210" s="95" t="s">
        <v>56</v>
      </c>
      <c r="R210" s="95" t="s">
        <v>84</v>
      </c>
      <c r="U210" s="95" t="s">
        <v>141</v>
      </c>
      <c r="V210" s="95" t="s">
        <v>131</v>
      </c>
      <c r="W210" s="95">
        <v>90</v>
      </c>
      <c r="X210" s="95" t="s">
        <v>156</v>
      </c>
      <c r="Y210" s="95" t="s">
        <v>44</v>
      </c>
      <c r="Z210" s="95" t="s">
        <v>75</v>
      </c>
      <c r="AA210" s="95" t="s">
        <v>46</v>
      </c>
      <c r="AB210" s="95" t="s">
        <v>47</v>
      </c>
      <c r="AC210" s="95" t="s">
        <v>48</v>
      </c>
      <c r="AD210" s="95" t="s">
        <v>49</v>
      </c>
    </row>
    <row r="211" spans="1:30">
      <c r="A211" s="95">
        <v>783088</v>
      </c>
      <c r="B211" s="95" t="s">
        <v>675</v>
      </c>
      <c r="C211" s="95" t="s">
        <v>676</v>
      </c>
      <c r="D211" s="95" t="s">
        <v>33</v>
      </c>
      <c r="E211" s="95" t="s">
        <v>49</v>
      </c>
      <c r="F211" s="95" t="s">
        <v>66</v>
      </c>
      <c r="G211" s="95" t="s">
        <v>500</v>
      </c>
      <c r="H211" s="95" t="s">
        <v>37</v>
      </c>
      <c r="I211" s="96"/>
      <c r="K211" s="95" t="s">
        <v>45</v>
      </c>
      <c r="L211" s="96">
        <v>43788</v>
      </c>
      <c r="R211" s="95" t="s">
        <v>113</v>
      </c>
      <c r="U211" s="95" t="s">
        <v>41</v>
      </c>
      <c r="V211" s="95" t="s">
        <v>71</v>
      </c>
      <c r="W211" s="95">
        <v>54</v>
      </c>
      <c r="X211" s="95" t="s">
        <v>43</v>
      </c>
      <c r="Y211" s="95" t="s">
        <v>44</v>
      </c>
      <c r="Z211" s="95" t="s">
        <v>45</v>
      </c>
      <c r="AA211" s="95" t="s">
        <v>46</v>
      </c>
      <c r="AB211" s="95" t="s">
        <v>47</v>
      </c>
      <c r="AC211" s="95" t="s">
        <v>48</v>
      </c>
      <c r="AD211" s="95" t="s">
        <v>49</v>
      </c>
    </row>
    <row r="212" spans="1:30">
      <c r="A212" s="95">
        <v>782648</v>
      </c>
      <c r="B212" s="95" t="s">
        <v>677</v>
      </c>
      <c r="C212" s="95" t="s">
        <v>678</v>
      </c>
      <c r="D212" s="95" t="s">
        <v>33</v>
      </c>
      <c r="E212" s="95" t="s">
        <v>49</v>
      </c>
      <c r="F212" s="95" t="s">
        <v>35</v>
      </c>
      <c r="G212" s="95" t="s">
        <v>500</v>
      </c>
      <c r="H212" s="95" t="s">
        <v>37</v>
      </c>
      <c r="I212" s="96"/>
      <c r="K212" s="95" t="s">
        <v>45</v>
      </c>
      <c r="L212" s="96">
        <v>43781</v>
      </c>
      <c r="R212" s="95" t="s">
        <v>155</v>
      </c>
      <c r="S212" s="95" t="s">
        <v>69</v>
      </c>
      <c r="U212" s="95" t="s">
        <v>70</v>
      </c>
      <c r="V212" s="95" t="s">
        <v>71</v>
      </c>
      <c r="W212" s="95">
        <v>59</v>
      </c>
      <c r="X212" s="95" t="s">
        <v>43</v>
      </c>
      <c r="Y212" s="95" t="s">
        <v>44</v>
      </c>
      <c r="Z212" s="95" t="s">
        <v>45</v>
      </c>
      <c r="AA212" s="95" t="s">
        <v>46</v>
      </c>
      <c r="AB212" s="95" t="s">
        <v>47</v>
      </c>
      <c r="AC212" s="95" t="s">
        <v>48</v>
      </c>
      <c r="AD212" s="95" t="s">
        <v>49</v>
      </c>
    </row>
    <row r="213" spans="1:30">
      <c r="A213" s="95">
        <v>782255</v>
      </c>
      <c r="B213" s="95" t="s">
        <v>679</v>
      </c>
      <c r="C213" s="95" t="s">
        <v>680</v>
      </c>
      <c r="D213" s="95" t="s">
        <v>33</v>
      </c>
      <c r="E213" s="95" t="s">
        <v>226</v>
      </c>
      <c r="F213" s="95" t="s">
        <v>35</v>
      </c>
      <c r="G213" s="95" t="s">
        <v>500</v>
      </c>
      <c r="H213" s="95" t="s">
        <v>37</v>
      </c>
      <c r="I213" s="96"/>
      <c r="K213" s="95" t="s">
        <v>45</v>
      </c>
      <c r="L213" s="96">
        <v>43775</v>
      </c>
      <c r="R213" s="95" t="s">
        <v>60</v>
      </c>
      <c r="U213" s="95" t="s">
        <v>106</v>
      </c>
      <c r="V213" s="95" t="s">
        <v>71</v>
      </c>
      <c r="W213" s="95">
        <v>63</v>
      </c>
      <c r="X213" s="95" t="s">
        <v>156</v>
      </c>
      <c r="Y213" s="95" t="s">
        <v>44</v>
      </c>
      <c r="Z213" s="95" t="s">
        <v>45</v>
      </c>
      <c r="AA213" s="95" t="s">
        <v>46</v>
      </c>
      <c r="AB213" s="95" t="s">
        <v>47</v>
      </c>
      <c r="AC213" s="95" t="s">
        <v>48</v>
      </c>
      <c r="AD213" s="95" t="s">
        <v>49</v>
      </c>
    </row>
    <row r="214" spans="1:30">
      <c r="A214" s="95">
        <v>784285</v>
      </c>
      <c r="B214" s="95" t="s">
        <v>681</v>
      </c>
      <c r="C214" s="95" t="s">
        <v>682</v>
      </c>
      <c r="D214" s="95" t="s">
        <v>33</v>
      </c>
      <c r="E214" s="95" t="s">
        <v>49</v>
      </c>
      <c r="F214" s="95" t="s">
        <v>35</v>
      </c>
      <c r="G214" s="95" t="s">
        <v>500</v>
      </c>
      <c r="H214" s="95" t="s">
        <v>37</v>
      </c>
      <c r="I214" s="96"/>
      <c r="K214" s="95" t="s">
        <v>75</v>
      </c>
      <c r="L214" s="96">
        <v>43810</v>
      </c>
      <c r="R214" s="95" t="s">
        <v>39</v>
      </c>
      <c r="U214" s="95" t="s">
        <v>61</v>
      </c>
      <c r="V214" s="95" t="s">
        <v>131</v>
      </c>
      <c r="W214" s="95">
        <v>38</v>
      </c>
      <c r="X214" s="95" t="s">
        <v>43</v>
      </c>
      <c r="Y214" s="95" t="s">
        <v>44</v>
      </c>
      <c r="Z214" s="95" t="s">
        <v>75</v>
      </c>
      <c r="AA214" s="95" t="s">
        <v>46</v>
      </c>
      <c r="AB214" s="95" t="s">
        <v>47</v>
      </c>
      <c r="AC214" s="95" t="s">
        <v>48</v>
      </c>
      <c r="AD214" s="95" t="s">
        <v>49</v>
      </c>
    </row>
    <row r="215" spans="1:30">
      <c r="A215" s="95">
        <v>776099</v>
      </c>
      <c r="B215" s="95" t="s">
        <v>683</v>
      </c>
      <c r="C215" s="95" t="s">
        <v>684</v>
      </c>
      <c r="D215" s="95" t="s">
        <v>624</v>
      </c>
      <c r="E215" s="95" t="s">
        <v>49</v>
      </c>
      <c r="F215" s="95" t="s">
        <v>49</v>
      </c>
      <c r="G215" s="95" t="s">
        <v>500</v>
      </c>
      <c r="H215" s="95" t="s">
        <v>37</v>
      </c>
      <c r="I215" s="96"/>
      <c r="K215" s="95" t="s">
        <v>109</v>
      </c>
      <c r="L215" s="96">
        <v>43673</v>
      </c>
      <c r="R215" s="95" t="s">
        <v>105</v>
      </c>
      <c r="S215" s="95" t="s">
        <v>40</v>
      </c>
      <c r="U215" s="95" t="s">
        <v>90</v>
      </c>
      <c r="V215" s="95" t="s">
        <v>131</v>
      </c>
      <c r="W215" s="95">
        <v>135</v>
      </c>
      <c r="X215" s="95" t="s">
        <v>63</v>
      </c>
      <c r="Y215" s="95" t="s">
        <v>44</v>
      </c>
      <c r="Z215" s="95" t="s">
        <v>75</v>
      </c>
      <c r="AA215" s="95" t="s">
        <v>46</v>
      </c>
      <c r="AB215" s="95" t="s">
        <v>47</v>
      </c>
      <c r="AC215" s="95" t="s">
        <v>48</v>
      </c>
      <c r="AD215" s="95" t="s">
        <v>49</v>
      </c>
    </row>
    <row r="216" spans="1:30">
      <c r="A216" s="95">
        <v>786209</v>
      </c>
      <c r="B216" s="95" t="s">
        <v>685</v>
      </c>
      <c r="C216" s="95" t="s">
        <v>686</v>
      </c>
      <c r="D216" s="95" t="s">
        <v>33</v>
      </c>
      <c r="E216" s="95" t="s">
        <v>49</v>
      </c>
      <c r="F216" s="95" t="s">
        <v>35</v>
      </c>
      <c r="G216" s="95" t="s">
        <v>500</v>
      </c>
      <c r="H216" s="95" t="s">
        <v>37</v>
      </c>
      <c r="I216" s="96"/>
      <c r="K216" s="95" t="s">
        <v>109</v>
      </c>
      <c r="L216" s="96">
        <v>43852</v>
      </c>
      <c r="N216" s="95" t="s">
        <v>56</v>
      </c>
      <c r="P216" s="95" t="s">
        <v>153</v>
      </c>
      <c r="R216" s="95" t="s">
        <v>57</v>
      </c>
      <c r="T216" s="95" t="s">
        <v>687</v>
      </c>
      <c r="U216" s="95" t="s">
        <v>176</v>
      </c>
      <c r="V216" s="95" t="s">
        <v>131</v>
      </c>
      <c r="W216" s="95">
        <v>8</v>
      </c>
      <c r="X216" s="95" t="s">
        <v>101</v>
      </c>
      <c r="Y216" s="95" t="s">
        <v>44</v>
      </c>
      <c r="Z216" s="95" t="s">
        <v>75</v>
      </c>
      <c r="AA216" s="95" t="s">
        <v>46</v>
      </c>
      <c r="AB216" s="95" t="s">
        <v>47</v>
      </c>
      <c r="AC216" s="95" t="s">
        <v>48</v>
      </c>
      <c r="AD216" s="95" t="s">
        <v>49</v>
      </c>
    </row>
    <row r="217" spans="1:30">
      <c r="A217" s="95">
        <v>774286</v>
      </c>
      <c r="B217" s="95" t="s">
        <v>688</v>
      </c>
      <c r="C217" s="95" t="s">
        <v>689</v>
      </c>
      <c r="D217" s="95" t="s">
        <v>33</v>
      </c>
      <c r="E217" s="95" t="s">
        <v>49</v>
      </c>
      <c r="F217" s="95" t="s">
        <v>66</v>
      </c>
      <c r="G217" s="95" t="s">
        <v>500</v>
      </c>
      <c r="H217" s="95" t="s">
        <v>37</v>
      </c>
      <c r="I217" s="96"/>
      <c r="K217" s="95" t="s">
        <v>45</v>
      </c>
      <c r="L217" s="96">
        <v>43641</v>
      </c>
      <c r="R217" s="95" t="s">
        <v>690</v>
      </c>
      <c r="S217" s="95" t="s">
        <v>40</v>
      </c>
      <c r="V217" s="95" t="s">
        <v>71</v>
      </c>
      <c r="W217" s="95">
        <v>159</v>
      </c>
      <c r="X217" s="95" t="s">
        <v>63</v>
      </c>
      <c r="Y217" s="95" t="s">
        <v>44</v>
      </c>
      <c r="Z217" s="95" t="s">
        <v>45</v>
      </c>
      <c r="AA217" s="95" t="s">
        <v>46</v>
      </c>
      <c r="AB217" s="95" t="s">
        <v>47</v>
      </c>
      <c r="AC217" s="95" t="s">
        <v>48</v>
      </c>
      <c r="AD217" s="95" t="s">
        <v>49</v>
      </c>
    </row>
    <row r="218" spans="1:30">
      <c r="A218" s="95">
        <v>773362</v>
      </c>
      <c r="B218" s="95" t="s">
        <v>691</v>
      </c>
      <c r="C218" s="95" t="s">
        <v>692</v>
      </c>
      <c r="D218" s="95" t="s">
        <v>33</v>
      </c>
      <c r="E218" s="95" t="s">
        <v>83</v>
      </c>
      <c r="F218" s="95" t="s">
        <v>49</v>
      </c>
      <c r="G218" s="95" t="s">
        <v>500</v>
      </c>
      <c r="H218" s="95" t="s">
        <v>47</v>
      </c>
      <c r="I218" s="96"/>
      <c r="K218" s="95" t="s">
        <v>75</v>
      </c>
      <c r="L218" s="96">
        <v>43627</v>
      </c>
      <c r="R218" s="95" t="s">
        <v>87</v>
      </c>
      <c r="S218" s="95" t="s">
        <v>40</v>
      </c>
      <c r="U218" s="95" t="s">
        <v>61</v>
      </c>
      <c r="V218" s="95" t="s">
        <v>131</v>
      </c>
      <c r="W218" s="95">
        <v>169</v>
      </c>
      <c r="X218" s="95" t="s">
        <v>63</v>
      </c>
      <c r="Y218" s="95" t="s">
        <v>44</v>
      </c>
      <c r="Z218" s="95" t="s">
        <v>75</v>
      </c>
      <c r="AA218" s="95" t="s">
        <v>46</v>
      </c>
      <c r="AB218" s="95" t="s">
        <v>47</v>
      </c>
      <c r="AC218" s="95" t="s">
        <v>48</v>
      </c>
      <c r="AD218" s="95" t="s">
        <v>49</v>
      </c>
    </row>
    <row r="219" spans="1:30">
      <c r="A219" s="95">
        <v>784618</v>
      </c>
      <c r="B219" s="95" t="s">
        <v>693</v>
      </c>
      <c r="C219" s="95" t="s">
        <v>694</v>
      </c>
      <c r="D219" s="95" t="s">
        <v>33</v>
      </c>
      <c r="E219" s="95" t="s">
        <v>49</v>
      </c>
      <c r="F219" s="95" t="s">
        <v>35</v>
      </c>
      <c r="G219" s="95" t="s">
        <v>500</v>
      </c>
      <c r="H219" s="95" t="s">
        <v>47</v>
      </c>
      <c r="I219" s="96">
        <v>43882</v>
      </c>
      <c r="K219" s="95" t="s">
        <v>109</v>
      </c>
      <c r="L219" s="96">
        <v>43816</v>
      </c>
      <c r="R219" s="95" t="s">
        <v>57</v>
      </c>
      <c r="U219" s="95" t="s">
        <v>70</v>
      </c>
      <c r="V219" s="95" t="s">
        <v>71</v>
      </c>
      <c r="W219" s="95">
        <v>34</v>
      </c>
      <c r="X219" s="95" t="s">
        <v>43</v>
      </c>
      <c r="Y219" s="95" t="s">
        <v>44</v>
      </c>
      <c r="Z219" s="95" t="s">
        <v>75</v>
      </c>
      <c r="AA219" s="95" t="s">
        <v>114</v>
      </c>
      <c r="AB219" s="95" t="s">
        <v>80</v>
      </c>
      <c r="AC219" s="95" t="s">
        <v>48</v>
      </c>
      <c r="AD219" s="95" t="s">
        <v>49</v>
      </c>
    </row>
    <row r="220" spans="1:30">
      <c r="A220" s="95">
        <v>785120</v>
      </c>
      <c r="B220" s="95" t="s">
        <v>695</v>
      </c>
      <c r="C220" s="95" t="s">
        <v>696</v>
      </c>
      <c r="D220" s="95" t="s">
        <v>33</v>
      </c>
      <c r="E220" s="95" t="s">
        <v>49</v>
      </c>
      <c r="F220" s="95" t="s">
        <v>35</v>
      </c>
      <c r="G220" s="95" t="s">
        <v>500</v>
      </c>
      <c r="H220" s="95" t="s">
        <v>37</v>
      </c>
      <c r="I220" s="96"/>
      <c r="K220" s="95" t="s">
        <v>45</v>
      </c>
      <c r="L220" s="96">
        <v>43829</v>
      </c>
      <c r="R220" s="95" t="s">
        <v>84</v>
      </c>
      <c r="U220" s="95" t="s">
        <v>147</v>
      </c>
      <c r="V220" s="95" t="s">
        <v>131</v>
      </c>
      <c r="W220" s="95">
        <v>25</v>
      </c>
      <c r="X220" s="95" t="s">
        <v>101</v>
      </c>
      <c r="Y220" s="95" t="s">
        <v>44</v>
      </c>
      <c r="Z220" s="95" t="s">
        <v>45</v>
      </c>
      <c r="AA220" s="95" t="s">
        <v>46</v>
      </c>
      <c r="AB220" s="95" t="s">
        <v>47</v>
      </c>
      <c r="AC220" s="95" t="s">
        <v>48</v>
      </c>
      <c r="AD220" s="95" t="s">
        <v>49</v>
      </c>
    </row>
    <row r="221" spans="1:30">
      <c r="A221" s="95">
        <v>773825</v>
      </c>
      <c r="B221" s="95" t="s">
        <v>697</v>
      </c>
      <c r="C221" s="95" t="s">
        <v>698</v>
      </c>
      <c r="D221" s="95" t="s">
        <v>33</v>
      </c>
      <c r="E221" s="95" t="s">
        <v>49</v>
      </c>
      <c r="F221" s="95" t="s">
        <v>49</v>
      </c>
      <c r="G221" s="95" t="s">
        <v>500</v>
      </c>
      <c r="H221" s="95" t="s">
        <v>37</v>
      </c>
      <c r="I221" s="96"/>
      <c r="K221" s="95" t="s">
        <v>75</v>
      </c>
      <c r="L221" s="96">
        <v>43634</v>
      </c>
      <c r="R221" s="95" t="s">
        <v>140</v>
      </c>
      <c r="S221" s="95" t="s">
        <v>40</v>
      </c>
      <c r="U221" s="95" t="s">
        <v>61</v>
      </c>
      <c r="V221" s="95" t="s">
        <v>131</v>
      </c>
      <c r="W221" s="95">
        <v>164</v>
      </c>
      <c r="X221" s="95" t="s">
        <v>63</v>
      </c>
      <c r="Y221" s="95" t="s">
        <v>44</v>
      </c>
      <c r="Z221" s="95" t="s">
        <v>75</v>
      </c>
      <c r="AA221" s="95" t="s">
        <v>46</v>
      </c>
      <c r="AB221" s="95" t="s">
        <v>47</v>
      </c>
      <c r="AC221" s="95" t="s">
        <v>48</v>
      </c>
      <c r="AD221" s="95" t="s">
        <v>49</v>
      </c>
    </row>
    <row r="222" spans="1:30">
      <c r="A222" s="95">
        <v>774466</v>
      </c>
      <c r="B222" s="95" t="s">
        <v>699</v>
      </c>
      <c r="C222" s="95" t="s">
        <v>700</v>
      </c>
      <c r="D222" s="95" t="s">
        <v>33</v>
      </c>
      <c r="E222" s="95" t="s">
        <v>49</v>
      </c>
      <c r="F222" s="95" t="s">
        <v>35</v>
      </c>
      <c r="G222" s="95" t="s">
        <v>500</v>
      </c>
      <c r="H222" s="95" t="s">
        <v>37</v>
      </c>
      <c r="I222" s="96"/>
      <c r="K222" s="95" t="s">
        <v>75</v>
      </c>
      <c r="L222" s="96">
        <v>43644</v>
      </c>
      <c r="R222" s="95" t="s">
        <v>701</v>
      </c>
      <c r="S222" s="95" t="s">
        <v>40</v>
      </c>
      <c r="U222" s="95" t="s">
        <v>61</v>
      </c>
      <c r="V222" s="95" t="s">
        <v>131</v>
      </c>
      <c r="W222" s="95">
        <v>156</v>
      </c>
      <c r="X222" s="95" t="s">
        <v>63</v>
      </c>
      <c r="Y222" s="95" t="s">
        <v>44</v>
      </c>
      <c r="Z222" s="95" t="s">
        <v>75</v>
      </c>
      <c r="AA222" s="95" t="s">
        <v>46</v>
      </c>
      <c r="AB222" s="95" t="s">
        <v>47</v>
      </c>
      <c r="AC222" s="95" t="s">
        <v>48</v>
      </c>
      <c r="AD222" s="95" t="s">
        <v>49</v>
      </c>
    </row>
    <row r="223" spans="1:30">
      <c r="A223" s="95">
        <v>779445</v>
      </c>
      <c r="B223" s="95" t="s">
        <v>702</v>
      </c>
      <c r="C223" s="95" t="s">
        <v>703</v>
      </c>
      <c r="D223" s="95" t="s">
        <v>33</v>
      </c>
      <c r="E223" s="95" t="s">
        <v>49</v>
      </c>
      <c r="F223" s="95" t="s">
        <v>35</v>
      </c>
      <c r="G223" s="95" t="s">
        <v>500</v>
      </c>
      <c r="H223" s="95" t="s">
        <v>37</v>
      </c>
      <c r="I223" s="96"/>
      <c r="K223" s="95" t="s">
        <v>45</v>
      </c>
      <c r="L223" s="96">
        <v>43726</v>
      </c>
      <c r="R223" s="95" t="s">
        <v>39</v>
      </c>
      <c r="S223" s="95" t="s">
        <v>40</v>
      </c>
      <c r="U223" s="95" t="s">
        <v>61</v>
      </c>
      <c r="V223" s="95" t="s">
        <v>131</v>
      </c>
      <c r="W223" s="95">
        <v>98</v>
      </c>
      <c r="X223" s="95" t="s">
        <v>63</v>
      </c>
      <c r="Y223" s="95" t="s">
        <v>44</v>
      </c>
      <c r="Z223" s="95" t="s">
        <v>45</v>
      </c>
      <c r="AA223" s="95" t="s">
        <v>46</v>
      </c>
      <c r="AB223" s="95" t="s">
        <v>47</v>
      </c>
      <c r="AC223" s="95" t="s">
        <v>48</v>
      </c>
      <c r="AD223" s="95" t="s">
        <v>49</v>
      </c>
    </row>
    <row r="224" spans="1:30">
      <c r="A224" s="95">
        <v>780558</v>
      </c>
      <c r="B224" s="95" t="s">
        <v>704</v>
      </c>
      <c r="C224" s="95" t="s">
        <v>705</v>
      </c>
      <c r="D224" s="95" t="s">
        <v>33</v>
      </c>
      <c r="E224" s="95" t="s">
        <v>49</v>
      </c>
      <c r="F224" s="95" t="s">
        <v>66</v>
      </c>
      <c r="G224" s="95" t="s">
        <v>500</v>
      </c>
      <c r="H224" s="95" t="s">
        <v>37</v>
      </c>
      <c r="I224" s="96"/>
      <c r="K224" s="95" t="s">
        <v>75</v>
      </c>
      <c r="L224" s="96">
        <v>43746</v>
      </c>
      <c r="N224" s="95" t="s">
        <v>706</v>
      </c>
      <c r="R224" s="95" t="s">
        <v>155</v>
      </c>
      <c r="U224" s="95" t="s">
        <v>70</v>
      </c>
      <c r="V224" s="95" t="s">
        <v>71</v>
      </c>
      <c r="W224" s="95">
        <v>84</v>
      </c>
      <c r="X224" s="95" t="s">
        <v>156</v>
      </c>
      <c r="Y224" s="95" t="s">
        <v>44</v>
      </c>
      <c r="Z224" s="95" t="s">
        <v>75</v>
      </c>
      <c r="AA224" s="95" t="s">
        <v>46</v>
      </c>
      <c r="AB224" s="95" t="s">
        <v>47</v>
      </c>
      <c r="AC224" s="95" t="s">
        <v>48</v>
      </c>
      <c r="AD224" s="95" t="s">
        <v>49</v>
      </c>
    </row>
    <row r="225" spans="1:30">
      <c r="A225" s="95">
        <v>785187</v>
      </c>
      <c r="B225" s="95" t="s">
        <v>707</v>
      </c>
      <c r="C225" s="95" t="s">
        <v>708</v>
      </c>
      <c r="D225" s="95" t="s">
        <v>33</v>
      </c>
      <c r="E225" s="95" t="s">
        <v>49</v>
      </c>
      <c r="F225" s="95" t="s">
        <v>35</v>
      </c>
      <c r="G225" s="95" t="s">
        <v>500</v>
      </c>
      <c r="H225" s="95" t="s">
        <v>37</v>
      </c>
      <c r="I225" s="96"/>
      <c r="K225" s="95" t="s">
        <v>75</v>
      </c>
      <c r="L225" s="96">
        <v>43830</v>
      </c>
      <c r="O225" s="95" t="s">
        <v>104</v>
      </c>
      <c r="P225" s="95" t="s">
        <v>153</v>
      </c>
      <c r="R225" s="95" t="s">
        <v>68</v>
      </c>
      <c r="U225" s="95" t="s">
        <v>61</v>
      </c>
      <c r="V225" s="95" t="s">
        <v>131</v>
      </c>
      <c r="W225" s="95">
        <v>24</v>
      </c>
      <c r="X225" s="95" t="s">
        <v>101</v>
      </c>
      <c r="Y225" s="95" t="s">
        <v>44</v>
      </c>
      <c r="Z225" s="95" t="s">
        <v>75</v>
      </c>
      <c r="AA225" s="95" t="s">
        <v>46</v>
      </c>
      <c r="AB225" s="95" t="s">
        <v>47</v>
      </c>
      <c r="AC225" s="95" t="s">
        <v>48</v>
      </c>
      <c r="AD225" s="95" t="s">
        <v>49</v>
      </c>
    </row>
    <row r="226" spans="1:30">
      <c r="A226" s="95">
        <v>785794</v>
      </c>
      <c r="B226" s="95" t="s">
        <v>709</v>
      </c>
      <c r="C226" s="95" t="s">
        <v>710</v>
      </c>
      <c r="D226" s="95" t="s">
        <v>33</v>
      </c>
      <c r="E226" s="95" t="s">
        <v>49</v>
      </c>
      <c r="F226" s="95" t="s">
        <v>66</v>
      </c>
      <c r="G226" s="95" t="s">
        <v>500</v>
      </c>
      <c r="H226" s="95" t="s">
        <v>37</v>
      </c>
      <c r="I226" s="96"/>
      <c r="K226" s="95" t="s">
        <v>45</v>
      </c>
      <c r="L226" s="96">
        <v>43843</v>
      </c>
      <c r="R226" s="95" t="s">
        <v>84</v>
      </c>
      <c r="S226" s="95" t="s">
        <v>40</v>
      </c>
      <c r="U226" s="95" t="s">
        <v>61</v>
      </c>
      <c r="V226" s="95" t="s">
        <v>131</v>
      </c>
      <c r="W226" s="95">
        <v>15</v>
      </c>
      <c r="X226" s="95" t="s">
        <v>101</v>
      </c>
      <c r="Y226" s="95" t="s">
        <v>44</v>
      </c>
      <c r="Z226" s="95" t="s">
        <v>45</v>
      </c>
      <c r="AA226" s="95" t="s">
        <v>46</v>
      </c>
      <c r="AB226" s="95" t="s">
        <v>47</v>
      </c>
      <c r="AC226" s="95" t="s">
        <v>48</v>
      </c>
      <c r="AD226" s="95" t="s">
        <v>49</v>
      </c>
    </row>
    <row r="227" spans="1:30">
      <c r="A227" s="95">
        <v>774955</v>
      </c>
      <c r="B227" s="95" t="s">
        <v>711</v>
      </c>
      <c r="C227" s="95" t="s">
        <v>712</v>
      </c>
      <c r="D227" s="95" t="s">
        <v>33</v>
      </c>
      <c r="E227" s="95" t="s">
        <v>34</v>
      </c>
      <c r="F227" s="95" t="s">
        <v>49</v>
      </c>
      <c r="G227" s="95" t="s">
        <v>500</v>
      </c>
      <c r="H227" s="95" t="s">
        <v>37</v>
      </c>
      <c r="I227" s="96"/>
      <c r="K227" s="95" t="s">
        <v>45</v>
      </c>
      <c r="L227" s="96">
        <v>43654</v>
      </c>
      <c r="R227" s="95" t="s">
        <v>87</v>
      </c>
      <c r="U227" s="95" t="s">
        <v>90</v>
      </c>
      <c r="V227" s="95" t="s">
        <v>71</v>
      </c>
      <c r="W227" s="95">
        <v>150</v>
      </c>
      <c r="X227" s="95" t="s">
        <v>63</v>
      </c>
      <c r="Y227" s="95" t="s">
        <v>44</v>
      </c>
      <c r="Z227" s="95" t="s">
        <v>45</v>
      </c>
      <c r="AA227" s="95" t="s">
        <v>46</v>
      </c>
      <c r="AB227" s="95" t="s">
        <v>47</v>
      </c>
      <c r="AC227" s="95" t="s">
        <v>48</v>
      </c>
      <c r="AD227" s="95" t="s">
        <v>49</v>
      </c>
    </row>
    <row r="228" spans="1:30">
      <c r="A228" s="95">
        <v>773481</v>
      </c>
      <c r="B228" s="95" t="s">
        <v>713</v>
      </c>
      <c r="C228" s="95" t="s">
        <v>714</v>
      </c>
      <c r="D228" s="95" t="s">
        <v>33</v>
      </c>
      <c r="E228" s="95" t="s">
        <v>49</v>
      </c>
      <c r="F228" s="95" t="s">
        <v>49</v>
      </c>
      <c r="G228" s="95" t="s">
        <v>500</v>
      </c>
      <c r="H228" s="95" t="s">
        <v>37</v>
      </c>
      <c r="I228" s="96"/>
      <c r="K228" s="95" t="s">
        <v>75</v>
      </c>
      <c r="L228" s="96">
        <v>43628</v>
      </c>
      <c r="R228" s="95" t="s">
        <v>87</v>
      </c>
      <c r="S228" s="95" t="s">
        <v>40</v>
      </c>
      <c r="U228" s="95" t="s">
        <v>61</v>
      </c>
      <c r="V228" s="95" t="s">
        <v>71</v>
      </c>
      <c r="W228" s="95">
        <v>168</v>
      </c>
      <c r="X228" s="95" t="s">
        <v>63</v>
      </c>
      <c r="Y228" s="95" t="s">
        <v>44</v>
      </c>
      <c r="Z228" s="95" t="s">
        <v>75</v>
      </c>
      <c r="AA228" s="95" t="s">
        <v>46</v>
      </c>
      <c r="AB228" s="95" t="s">
        <v>47</v>
      </c>
      <c r="AC228" s="95" t="s">
        <v>48</v>
      </c>
      <c r="AD228" s="95" t="s">
        <v>49</v>
      </c>
    </row>
    <row r="229" spans="1:30">
      <c r="A229" s="95">
        <v>780107</v>
      </c>
      <c r="B229" s="95" t="s">
        <v>715</v>
      </c>
      <c r="C229" s="95" t="s">
        <v>716</v>
      </c>
      <c r="D229" s="95" t="s">
        <v>33</v>
      </c>
      <c r="E229" s="95" t="s">
        <v>49</v>
      </c>
      <c r="F229" s="95" t="s">
        <v>66</v>
      </c>
      <c r="G229" s="95" t="s">
        <v>500</v>
      </c>
      <c r="H229" s="95" t="s">
        <v>37</v>
      </c>
      <c r="I229" s="96"/>
      <c r="K229" s="95" t="s">
        <v>45</v>
      </c>
      <c r="L229" s="96">
        <v>43735</v>
      </c>
      <c r="R229" s="95" t="s">
        <v>105</v>
      </c>
      <c r="U229" s="95" t="s">
        <v>463</v>
      </c>
      <c r="V229" s="95" t="s">
        <v>131</v>
      </c>
      <c r="W229" s="95">
        <v>91</v>
      </c>
      <c r="X229" s="95" t="s">
        <v>63</v>
      </c>
      <c r="Y229" s="95" t="s">
        <v>44</v>
      </c>
      <c r="Z229" s="95" t="s">
        <v>45</v>
      </c>
      <c r="AA229" s="95" t="s">
        <v>46</v>
      </c>
      <c r="AB229" s="95" t="s">
        <v>47</v>
      </c>
      <c r="AC229" s="95" t="s">
        <v>48</v>
      </c>
      <c r="AD229" s="95" t="s">
        <v>49</v>
      </c>
    </row>
    <row r="230" spans="1:30">
      <c r="A230" s="95">
        <v>785046</v>
      </c>
      <c r="B230" s="95" t="s">
        <v>717</v>
      </c>
      <c r="C230" s="95" t="s">
        <v>718</v>
      </c>
      <c r="D230" s="95" t="s">
        <v>33</v>
      </c>
      <c r="E230" s="95" t="s">
        <v>49</v>
      </c>
      <c r="F230" s="95" t="s">
        <v>66</v>
      </c>
      <c r="G230" s="95" t="s">
        <v>500</v>
      </c>
      <c r="H230" s="95" t="s">
        <v>37</v>
      </c>
      <c r="I230" s="96"/>
      <c r="K230" s="95" t="s">
        <v>75</v>
      </c>
      <c r="L230" s="96">
        <v>43825</v>
      </c>
      <c r="R230" s="95" t="s">
        <v>39</v>
      </c>
      <c r="S230" s="95" t="s">
        <v>40</v>
      </c>
      <c r="U230" s="95" t="s">
        <v>355</v>
      </c>
      <c r="V230" s="95" t="s">
        <v>131</v>
      </c>
      <c r="W230" s="95">
        <v>27</v>
      </c>
      <c r="X230" s="95" t="s">
        <v>101</v>
      </c>
      <c r="Y230" s="95" t="s">
        <v>44</v>
      </c>
      <c r="Z230" s="95" t="s">
        <v>75</v>
      </c>
      <c r="AA230" s="95" t="s">
        <v>46</v>
      </c>
      <c r="AB230" s="95" t="s">
        <v>47</v>
      </c>
      <c r="AC230" s="95" t="s">
        <v>48</v>
      </c>
      <c r="AD230" s="95" t="s">
        <v>49</v>
      </c>
    </row>
    <row r="231" spans="1:30">
      <c r="A231" s="95">
        <v>772711</v>
      </c>
      <c r="B231" s="95" t="s">
        <v>719</v>
      </c>
      <c r="C231" s="95" t="s">
        <v>720</v>
      </c>
      <c r="D231" s="95" t="s">
        <v>33</v>
      </c>
      <c r="E231" s="95" t="s">
        <v>49</v>
      </c>
      <c r="F231" s="95" t="s">
        <v>49</v>
      </c>
      <c r="G231" s="95" t="s">
        <v>500</v>
      </c>
      <c r="H231" s="95" t="s">
        <v>37</v>
      </c>
      <c r="I231" s="96"/>
      <c r="K231" s="95" t="s">
        <v>75</v>
      </c>
      <c r="L231" s="96">
        <v>43615</v>
      </c>
      <c r="R231" s="95" t="s">
        <v>87</v>
      </c>
      <c r="S231" s="95" t="s">
        <v>40</v>
      </c>
      <c r="U231" s="95" t="s">
        <v>106</v>
      </c>
      <c r="V231" s="95" t="s">
        <v>71</v>
      </c>
      <c r="W231" s="95">
        <v>177</v>
      </c>
      <c r="X231" s="95" t="s">
        <v>63</v>
      </c>
      <c r="Y231" s="95" t="s">
        <v>44</v>
      </c>
      <c r="Z231" s="95" t="s">
        <v>75</v>
      </c>
      <c r="AA231" s="95" t="s">
        <v>46</v>
      </c>
      <c r="AB231" s="95" t="s">
        <v>47</v>
      </c>
      <c r="AC231" s="95" t="s">
        <v>48</v>
      </c>
      <c r="AD231" s="95" t="s">
        <v>49</v>
      </c>
    </row>
    <row r="232" spans="1:30">
      <c r="A232" s="95">
        <v>773726</v>
      </c>
      <c r="B232" s="95" t="s">
        <v>721</v>
      </c>
      <c r="C232" s="95" t="s">
        <v>722</v>
      </c>
      <c r="D232" s="95" t="s">
        <v>33</v>
      </c>
      <c r="E232" s="95" t="s">
        <v>83</v>
      </c>
      <c r="F232" s="95" t="s">
        <v>49</v>
      </c>
      <c r="G232" s="95" t="s">
        <v>500</v>
      </c>
      <c r="H232" s="95" t="s">
        <v>37</v>
      </c>
      <c r="I232" s="96"/>
      <c r="K232" s="95" t="s">
        <v>75</v>
      </c>
      <c r="L232" s="96">
        <v>43633</v>
      </c>
      <c r="R232" s="95" t="s">
        <v>105</v>
      </c>
      <c r="S232" s="95" t="s">
        <v>40</v>
      </c>
      <c r="U232" s="95" t="s">
        <v>61</v>
      </c>
      <c r="V232" s="95" t="s">
        <v>131</v>
      </c>
      <c r="W232" s="95">
        <v>165</v>
      </c>
      <c r="X232" s="95" t="s">
        <v>63</v>
      </c>
      <c r="Y232" s="95" t="s">
        <v>44</v>
      </c>
      <c r="Z232" s="95" t="s">
        <v>75</v>
      </c>
      <c r="AA232" s="95" t="s">
        <v>46</v>
      </c>
      <c r="AB232" s="95" t="s">
        <v>47</v>
      </c>
      <c r="AC232" s="95" t="s">
        <v>48</v>
      </c>
      <c r="AD232" s="95" t="s">
        <v>49</v>
      </c>
    </row>
    <row r="233" spans="1:30">
      <c r="A233" s="95">
        <v>771334</v>
      </c>
      <c r="B233" s="95" t="s">
        <v>723</v>
      </c>
      <c r="C233" s="95" t="s">
        <v>724</v>
      </c>
      <c r="D233" s="95" t="s">
        <v>33</v>
      </c>
      <c r="E233" s="95" t="s">
        <v>49</v>
      </c>
      <c r="F233" s="95" t="s">
        <v>49</v>
      </c>
      <c r="G233" s="95" t="s">
        <v>500</v>
      </c>
      <c r="H233" s="95" t="s">
        <v>37</v>
      </c>
      <c r="I233" s="96"/>
      <c r="K233" s="95" t="s">
        <v>45</v>
      </c>
      <c r="L233" s="96">
        <v>43592</v>
      </c>
      <c r="R233" s="95" t="s">
        <v>87</v>
      </c>
      <c r="S233" s="95" t="s">
        <v>40</v>
      </c>
      <c r="U233" s="95" t="s">
        <v>70</v>
      </c>
      <c r="V233" s="95" t="s">
        <v>71</v>
      </c>
      <c r="W233" s="95">
        <v>194</v>
      </c>
      <c r="X233" s="95" t="s">
        <v>63</v>
      </c>
      <c r="Y233" s="95" t="s">
        <v>44</v>
      </c>
      <c r="Z233" s="95" t="s">
        <v>45</v>
      </c>
      <c r="AA233" s="95" t="s">
        <v>46</v>
      </c>
      <c r="AB233" s="95" t="s">
        <v>47</v>
      </c>
      <c r="AC233" s="95" t="s">
        <v>48</v>
      </c>
      <c r="AD233" s="95" t="s">
        <v>49</v>
      </c>
    </row>
    <row r="234" spans="1:30">
      <c r="A234" s="95">
        <v>786425</v>
      </c>
      <c r="B234" s="95" t="s">
        <v>725</v>
      </c>
      <c r="C234" s="95" t="s">
        <v>726</v>
      </c>
      <c r="D234" s="95" t="s">
        <v>33</v>
      </c>
      <c r="E234" s="95" t="s">
        <v>49</v>
      </c>
      <c r="F234" s="95" t="s">
        <v>35</v>
      </c>
      <c r="G234" s="95" t="s">
        <v>500</v>
      </c>
      <c r="H234" s="95" t="s">
        <v>37</v>
      </c>
      <c r="I234" s="96"/>
      <c r="K234" s="95" t="s">
        <v>109</v>
      </c>
      <c r="L234" s="96">
        <v>43857</v>
      </c>
      <c r="R234" s="95" t="s">
        <v>95</v>
      </c>
      <c r="S234" s="95" t="s">
        <v>40</v>
      </c>
      <c r="U234" s="95" t="s">
        <v>61</v>
      </c>
      <c r="V234" s="95" t="s">
        <v>42</v>
      </c>
      <c r="W234" s="95">
        <v>5</v>
      </c>
      <c r="X234" s="95" t="s">
        <v>101</v>
      </c>
      <c r="Y234" s="95" t="s">
        <v>44</v>
      </c>
      <c r="Z234" s="95" t="s">
        <v>75</v>
      </c>
      <c r="AA234" s="95" t="s">
        <v>46</v>
      </c>
      <c r="AB234" s="95" t="s">
        <v>47</v>
      </c>
      <c r="AC234" s="95" t="s">
        <v>48</v>
      </c>
      <c r="AD234" s="95" t="s">
        <v>49</v>
      </c>
    </row>
    <row r="235" spans="1:30">
      <c r="A235" s="95">
        <v>786114</v>
      </c>
      <c r="B235" s="95" t="s">
        <v>727</v>
      </c>
      <c r="C235" s="95" t="s">
        <v>728</v>
      </c>
      <c r="D235" s="95" t="s">
        <v>33</v>
      </c>
      <c r="E235" s="95" t="s">
        <v>34</v>
      </c>
      <c r="F235" s="95" t="s">
        <v>35</v>
      </c>
      <c r="G235" s="95" t="s">
        <v>500</v>
      </c>
      <c r="H235" s="95" t="s">
        <v>37</v>
      </c>
      <c r="I235" s="96"/>
      <c r="K235" s="95" t="s">
        <v>109</v>
      </c>
      <c r="L235" s="96">
        <v>43850</v>
      </c>
      <c r="P235" s="95" t="s">
        <v>153</v>
      </c>
      <c r="R235" s="95" t="s">
        <v>57</v>
      </c>
      <c r="S235" s="95" t="s">
        <v>40</v>
      </c>
      <c r="U235" s="95" t="s">
        <v>61</v>
      </c>
      <c r="V235" s="95" t="s">
        <v>42</v>
      </c>
      <c r="W235" s="95">
        <v>10</v>
      </c>
      <c r="X235" s="95" t="s">
        <v>101</v>
      </c>
      <c r="Y235" s="95" t="s">
        <v>44</v>
      </c>
      <c r="Z235" s="95" t="s">
        <v>75</v>
      </c>
      <c r="AA235" s="95" t="s">
        <v>46</v>
      </c>
      <c r="AB235" s="95" t="s">
        <v>47</v>
      </c>
      <c r="AC235" s="95" t="s">
        <v>48</v>
      </c>
      <c r="AD235" s="95" t="s">
        <v>49</v>
      </c>
    </row>
    <row r="236" spans="1:30">
      <c r="A236" s="95">
        <v>785848</v>
      </c>
      <c r="B236" s="95" t="s">
        <v>729</v>
      </c>
      <c r="C236" s="95" t="s">
        <v>730</v>
      </c>
      <c r="D236" s="95" t="s">
        <v>33</v>
      </c>
      <c r="E236" s="95" t="s">
        <v>49</v>
      </c>
      <c r="F236" s="95" t="s">
        <v>66</v>
      </c>
      <c r="G236" s="95" t="s">
        <v>500</v>
      </c>
      <c r="H236" s="95" t="s">
        <v>37</v>
      </c>
      <c r="I236" s="96"/>
      <c r="K236" s="95" t="s">
        <v>38</v>
      </c>
      <c r="L236" s="96">
        <v>43843</v>
      </c>
      <c r="R236" s="95" t="s">
        <v>57</v>
      </c>
      <c r="S236" s="95" t="s">
        <v>40</v>
      </c>
      <c r="U236" s="95" t="s">
        <v>61</v>
      </c>
      <c r="V236" s="95" t="s">
        <v>71</v>
      </c>
      <c r="W236" s="95">
        <v>15</v>
      </c>
      <c r="X236" s="95" t="s">
        <v>101</v>
      </c>
      <c r="Y236" s="95" t="s">
        <v>44</v>
      </c>
      <c r="Z236" s="95" t="s">
        <v>45</v>
      </c>
      <c r="AA236" s="95" t="s">
        <v>46</v>
      </c>
      <c r="AB236" s="95" t="s">
        <v>47</v>
      </c>
      <c r="AC236" s="95" t="s">
        <v>48</v>
      </c>
      <c r="AD236" s="95" t="s">
        <v>49</v>
      </c>
    </row>
    <row r="237" spans="1:30">
      <c r="A237" s="95">
        <v>776611</v>
      </c>
      <c r="B237" s="95" t="s">
        <v>731</v>
      </c>
      <c r="C237" s="95" t="s">
        <v>732</v>
      </c>
      <c r="D237" s="95" t="s">
        <v>74</v>
      </c>
      <c r="E237" s="95" t="s">
        <v>49</v>
      </c>
      <c r="F237" s="95" t="s">
        <v>49</v>
      </c>
      <c r="G237" s="95" t="s">
        <v>500</v>
      </c>
      <c r="H237" s="95" t="s">
        <v>37</v>
      </c>
      <c r="I237" s="96">
        <v>43903</v>
      </c>
      <c r="K237" s="95" t="s">
        <v>45</v>
      </c>
      <c r="L237" s="96">
        <v>43683</v>
      </c>
      <c r="O237" s="95" t="s">
        <v>77</v>
      </c>
      <c r="P237" s="95" t="s">
        <v>153</v>
      </c>
      <c r="R237" s="95" t="s">
        <v>140</v>
      </c>
      <c r="S237" s="95" t="s">
        <v>69</v>
      </c>
      <c r="U237" s="95" t="s">
        <v>61</v>
      </c>
      <c r="V237" s="95" t="s">
        <v>131</v>
      </c>
      <c r="W237" s="95">
        <v>129</v>
      </c>
      <c r="X237" s="95" t="s">
        <v>63</v>
      </c>
      <c r="Y237" s="95" t="s">
        <v>44</v>
      </c>
      <c r="Z237" s="95" t="s">
        <v>45</v>
      </c>
      <c r="AA237" s="95" t="s">
        <v>79</v>
      </c>
      <c r="AB237" s="95" t="s">
        <v>80</v>
      </c>
      <c r="AC237" s="95" t="s">
        <v>48</v>
      </c>
      <c r="AD237" s="95" t="s">
        <v>49</v>
      </c>
    </row>
    <row r="238" spans="1:30">
      <c r="A238" s="95">
        <v>776825</v>
      </c>
      <c r="B238" s="95" t="s">
        <v>733</v>
      </c>
      <c r="C238" s="95" t="s">
        <v>734</v>
      </c>
      <c r="D238" s="95" t="s">
        <v>33</v>
      </c>
      <c r="E238" s="95" t="s">
        <v>49</v>
      </c>
      <c r="F238" s="95" t="s">
        <v>49</v>
      </c>
      <c r="G238" s="95" t="s">
        <v>500</v>
      </c>
      <c r="H238" s="95" t="s">
        <v>37</v>
      </c>
      <c r="I238" s="96"/>
      <c r="K238" s="95" t="s">
        <v>75</v>
      </c>
      <c r="L238" s="96">
        <v>43685</v>
      </c>
      <c r="R238" s="95" t="s">
        <v>68</v>
      </c>
      <c r="S238" s="95" t="s">
        <v>40</v>
      </c>
      <c r="U238" s="95" t="s">
        <v>61</v>
      </c>
      <c r="V238" s="95" t="s">
        <v>131</v>
      </c>
      <c r="W238" s="95">
        <v>127</v>
      </c>
      <c r="X238" s="95" t="s">
        <v>63</v>
      </c>
      <c r="Y238" s="95" t="s">
        <v>44</v>
      </c>
      <c r="Z238" s="95" t="s">
        <v>75</v>
      </c>
      <c r="AA238" s="95" t="s">
        <v>46</v>
      </c>
      <c r="AB238" s="95" t="s">
        <v>47</v>
      </c>
      <c r="AC238" s="95" t="s">
        <v>48</v>
      </c>
      <c r="AD238" s="95" t="s">
        <v>49</v>
      </c>
    </row>
    <row r="239" spans="1:30">
      <c r="A239" s="95">
        <v>778879</v>
      </c>
      <c r="B239" s="95" t="s">
        <v>735</v>
      </c>
      <c r="C239" s="95" t="s">
        <v>736</v>
      </c>
      <c r="D239" s="95" t="s">
        <v>33</v>
      </c>
      <c r="E239" s="95" t="s">
        <v>49</v>
      </c>
      <c r="F239" s="95" t="s">
        <v>35</v>
      </c>
      <c r="G239" s="95" t="s">
        <v>500</v>
      </c>
      <c r="H239" s="95" t="s">
        <v>37</v>
      </c>
      <c r="I239" s="96"/>
      <c r="K239" s="95" t="s">
        <v>75</v>
      </c>
      <c r="L239" s="96">
        <v>43718</v>
      </c>
      <c r="R239" s="95" t="s">
        <v>39</v>
      </c>
      <c r="S239" s="95" t="s">
        <v>40</v>
      </c>
      <c r="U239" s="95" t="s">
        <v>355</v>
      </c>
      <c r="V239" s="95" t="s">
        <v>131</v>
      </c>
      <c r="W239" s="95">
        <v>104</v>
      </c>
      <c r="X239" s="95" t="s">
        <v>63</v>
      </c>
      <c r="Y239" s="95" t="s">
        <v>44</v>
      </c>
      <c r="Z239" s="95" t="s">
        <v>75</v>
      </c>
      <c r="AA239" s="95" t="s">
        <v>46</v>
      </c>
      <c r="AB239" s="95" t="s">
        <v>47</v>
      </c>
      <c r="AC239" s="95" t="s">
        <v>48</v>
      </c>
      <c r="AD239" s="95" t="s">
        <v>49</v>
      </c>
    </row>
    <row r="240" spans="1:30">
      <c r="A240" s="95">
        <v>784983</v>
      </c>
      <c r="B240" s="95" t="s">
        <v>737</v>
      </c>
      <c r="C240" s="95" t="s">
        <v>738</v>
      </c>
      <c r="D240" s="95" t="s">
        <v>33</v>
      </c>
      <c r="E240" s="95" t="s">
        <v>49</v>
      </c>
      <c r="F240" s="95" t="s">
        <v>49</v>
      </c>
      <c r="G240" s="95" t="s">
        <v>500</v>
      </c>
      <c r="H240" s="95" t="s">
        <v>37</v>
      </c>
      <c r="I240" s="96"/>
      <c r="K240" s="95" t="s">
        <v>45</v>
      </c>
      <c r="L240" s="96">
        <v>43823</v>
      </c>
      <c r="R240" s="95" t="s">
        <v>113</v>
      </c>
      <c r="U240" s="95" t="s">
        <v>351</v>
      </c>
      <c r="V240" s="95" t="s">
        <v>71</v>
      </c>
      <c r="W240" s="95">
        <v>29</v>
      </c>
      <c r="X240" s="95" t="s">
        <v>101</v>
      </c>
      <c r="Y240" s="95" t="s">
        <v>44</v>
      </c>
      <c r="Z240" s="95" t="s">
        <v>45</v>
      </c>
      <c r="AA240" s="95" t="s">
        <v>46</v>
      </c>
      <c r="AB240" s="95" t="s">
        <v>47</v>
      </c>
      <c r="AC240" s="95" t="s">
        <v>48</v>
      </c>
      <c r="AD240" s="95" t="s">
        <v>49</v>
      </c>
    </row>
    <row r="241" spans="1:30">
      <c r="A241" s="95">
        <v>784854</v>
      </c>
      <c r="B241" s="95" t="s">
        <v>739</v>
      </c>
      <c r="C241" s="95" t="s">
        <v>740</v>
      </c>
      <c r="D241" s="95" t="s">
        <v>33</v>
      </c>
      <c r="E241" s="95" t="s">
        <v>49</v>
      </c>
      <c r="F241" s="95" t="s">
        <v>35</v>
      </c>
      <c r="G241" s="95" t="s">
        <v>500</v>
      </c>
      <c r="H241" s="95" t="s">
        <v>37</v>
      </c>
      <c r="I241" s="96"/>
      <c r="K241" s="95" t="s">
        <v>45</v>
      </c>
      <c r="L241" s="96">
        <v>43819</v>
      </c>
      <c r="R241" s="95" t="s">
        <v>690</v>
      </c>
      <c r="U241" s="95" t="s">
        <v>741</v>
      </c>
      <c r="V241" s="95" t="s">
        <v>42</v>
      </c>
      <c r="W241" s="95">
        <v>31</v>
      </c>
      <c r="X241" s="95" t="s">
        <v>43</v>
      </c>
      <c r="Y241" s="95" t="s">
        <v>44</v>
      </c>
      <c r="Z241" s="95" t="s">
        <v>45</v>
      </c>
      <c r="AA241" s="95" t="s">
        <v>46</v>
      </c>
      <c r="AB241" s="95" t="s">
        <v>47</v>
      </c>
      <c r="AC241" s="95" t="s">
        <v>48</v>
      </c>
      <c r="AD241" s="95" t="s">
        <v>49</v>
      </c>
    </row>
    <row r="242" spans="1:30">
      <c r="A242" s="95">
        <v>776293</v>
      </c>
      <c r="B242" s="95" t="s">
        <v>742</v>
      </c>
      <c r="C242" s="95" t="s">
        <v>743</v>
      </c>
      <c r="D242" s="95" t="s">
        <v>33</v>
      </c>
      <c r="E242" s="95" t="s">
        <v>83</v>
      </c>
      <c r="F242" s="95" t="s">
        <v>49</v>
      </c>
      <c r="G242" s="95" t="s">
        <v>500</v>
      </c>
      <c r="H242" s="95" t="s">
        <v>54</v>
      </c>
      <c r="I242" s="96"/>
      <c r="K242" s="95" t="s">
        <v>75</v>
      </c>
      <c r="L242" s="96">
        <v>43677</v>
      </c>
      <c r="M242" s="95" t="s">
        <v>471</v>
      </c>
      <c r="O242" s="95" t="s">
        <v>57</v>
      </c>
      <c r="P242" s="95" t="s">
        <v>744</v>
      </c>
      <c r="R242" s="95" t="s">
        <v>87</v>
      </c>
      <c r="S242" s="95" t="s">
        <v>69</v>
      </c>
      <c r="U242" s="95" t="s">
        <v>61</v>
      </c>
      <c r="V242" s="95" t="s">
        <v>131</v>
      </c>
      <c r="W242" s="95">
        <v>133</v>
      </c>
      <c r="X242" s="95" t="s">
        <v>63</v>
      </c>
      <c r="Y242" s="95" t="s">
        <v>44</v>
      </c>
      <c r="Z242" s="95" t="s">
        <v>75</v>
      </c>
      <c r="AA242" s="95" t="s">
        <v>46</v>
      </c>
      <c r="AB242" s="95" t="s">
        <v>47</v>
      </c>
      <c r="AC242" s="95" t="s">
        <v>48</v>
      </c>
      <c r="AD242" s="95" t="s">
        <v>49</v>
      </c>
    </row>
    <row r="243" spans="1:30">
      <c r="A243" s="95">
        <v>783496</v>
      </c>
      <c r="B243" s="95" t="s">
        <v>745</v>
      </c>
      <c r="C243" s="95" t="s">
        <v>746</v>
      </c>
      <c r="D243" s="95" t="s">
        <v>33</v>
      </c>
      <c r="E243" s="95" t="s">
        <v>49</v>
      </c>
      <c r="F243" s="95" t="s">
        <v>49</v>
      </c>
      <c r="G243" s="95" t="s">
        <v>500</v>
      </c>
      <c r="H243" s="95" t="s">
        <v>37</v>
      </c>
      <c r="I243" s="96"/>
      <c r="K243" s="95" t="s">
        <v>109</v>
      </c>
      <c r="L243" s="96">
        <v>43795</v>
      </c>
      <c r="R243" s="95" t="s">
        <v>84</v>
      </c>
      <c r="U243" s="95" t="s">
        <v>747</v>
      </c>
      <c r="V243" s="95" t="s">
        <v>131</v>
      </c>
      <c r="W243" s="95">
        <v>49</v>
      </c>
      <c r="X243" s="95" t="s">
        <v>43</v>
      </c>
      <c r="Y243" s="95" t="s">
        <v>44</v>
      </c>
      <c r="Z243" s="95" t="s">
        <v>75</v>
      </c>
      <c r="AA243" s="95" t="s">
        <v>46</v>
      </c>
      <c r="AB243" s="95" t="s">
        <v>47</v>
      </c>
      <c r="AC243" s="95" t="s">
        <v>48</v>
      </c>
      <c r="AD243" s="95" t="s">
        <v>49</v>
      </c>
    </row>
    <row r="244" spans="1:30">
      <c r="A244" s="95">
        <v>782030</v>
      </c>
      <c r="B244" s="95" t="s">
        <v>748</v>
      </c>
      <c r="C244" s="95" t="s">
        <v>749</v>
      </c>
      <c r="D244" s="95" t="s">
        <v>33</v>
      </c>
      <c r="E244" s="95" t="s">
        <v>49</v>
      </c>
      <c r="F244" s="95" t="s">
        <v>35</v>
      </c>
      <c r="G244" s="95" t="s">
        <v>500</v>
      </c>
      <c r="H244" s="95" t="s">
        <v>37</v>
      </c>
      <c r="I244" s="96"/>
      <c r="K244" s="95" t="s">
        <v>45</v>
      </c>
      <c r="L244" s="96">
        <v>43770</v>
      </c>
      <c r="R244" s="95" t="s">
        <v>87</v>
      </c>
      <c r="S244" s="95" t="s">
        <v>40</v>
      </c>
      <c r="U244" s="95" t="s">
        <v>61</v>
      </c>
      <c r="V244" s="95" t="s">
        <v>71</v>
      </c>
      <c r="W244" s="95">
        <v>66</v>
      </c>
      <c r="X244" s="95" t="s">
        <v>156</v>
      </c>
      <c r="Y244" s="95" t="s">
        <v>44</v>
      </c>
      <c r="Z244" s="95" t="s">
        <v>45</v>
      </c>
      <c r="AA244" s="95" t="s">
        <v>46</v>
      </c>
      <c r="AB244" s="95" t="s">
        <v>47</v>
      </c>
      <c r="AC244" s="95" t="s">
        <v>48</v>
      </c>
      <c r="AD244" s="95" t="s">
        <v>49</v>
      </c>
    </row>
    <row r="245" spans="1:30">
      <c r="A245" s="95">
        <v>786348</v>
      </c>
      <c r="B245" s="95" t="s">
        <v>750</v>
      </c>
      <c r="C245" s="95" t="s">
        <v>751</v>
      </c>
      <c r="D245" s="95" t="s">
        <v>33</v>
      </c>
      <c r="E245" s="95" t="s">
        <v>49</v>
      </c>
      <c r="F245" s="95" t="s">
        <v>35</v>
      </c>
      <c r="G245" s="95" t="s">
        <v>500</v>
      </c>
      <c r="H245" s="95" t="s">
        <v>37</v>
      </c>
      <c r="I245" s="96"/>
      <c r="K245" s="95" t="s">
        <v>75</v>
      </c>
      <c r="L245" s="96">
        <v>43854</v>
      </c>
      <c r="R245" s="95" t="s">
        <v>60</v>
      </c>
      <c r="S245" s="95" t="s">
        <v>40</v>
      </c>
      <c r="U245" s="95" t="s">
        <v>90</v>
      </c>
      <c r="V245" s="95" t="s">
        <v>131</v>
      </c>
      <c r="W245" s="95">
        <v>6</v>
      </c>
      <c r="X245" s="95" t="s">
        <v>101</v>
      </c>
      <c r="Y245" s="95" t="s">
        <v>44</v>
      </c>
      <c r="Z245" s="95" t="s">
        <v>75</v>
      </c>
      <c r="AA245" s="95" t="s">
        <v>46</v>
      </c>
      <c r="AB245" s="95" t="s">
        <v>47</v>
      </c>
      <c r="AC245" s="95" t="s">
        <v>48</v>
      </c>
      <c r="AD245" s="95" t="s">
        <v>49</v>
      </c>
    </row>
    <row r="246" spans="1:30">
      <c r="A246" s="95">
        <v>781259</v>
      </c>
      <c r="B246" s="95" t="s">
        <v>752</v>
      </c>
      <c r="C246" s="95" t="s">
        <v>753</v>
      </c>
      <c r="D246" s="95" t="s">
        <v>33</v>
      </c>
      <c r="E246" s="95" t="s">
        <v>49</v>
      </c>
      <c r="F246" s="95" t="s">
        <v>35</v>
      </c>
      <c r="G246" s="95" t="s">
        <v>500</v>
      </c>
      <c r="H246" s="95" t="s">
        <v>37</v>
      </c>
      <c r="I246" s="96"/>
      <c r="K246" s="95" t="s">
        <v>75</v>
      </c>
      <c r="L246" s="96">
        <v>43759</v>
      </c>
      <c r="O246" s="95" t="s">
        <v>104</v>
      </c>
      <c r="P246" s="95" t="s">
        <v>67</v>
      </c>
      <c r="R246" s="95" t="s">
        <v>68</v>
      </c>
      <c r="U246" s="95" t="s">
        <v>90</v>
      </c>
      <c r="V246" s="95" t="s">
        <v>71</v>
      </c>
      <c r="W246" s="95">
        <v>75</v>
      </c>
      <c r="X246" s="95" t="s">
        <v>156</v>
      </c>
      <c r="Y246" s="95" t="s">
        <v>44</v>
      </c>
      <c r="Z246" s="95" t="s">
        <v>75</v>
      </c>
      <c r="AA246" s="95" t="s">
        <v>46</v>
      </c>
      <c r="AB246" s="95" t="s">
        <v>47</v>
      </c>
      <c r="AC246" s="95" t="s">
        <v>48</v>
      </c>
      <c r="AD246" s="95" t="s">
        <v>49</v>
      </c>
    </row>
    <row r="247" spans="1:30">
      <c r="A247" s="95">
        <v>777029</v>
      </c>
      <c r="B247" s="95" t="s">
        <v>754</v>
      </c>
      <c r="C247" s="95" t="s">
        <v>755</v>
      </c>
      <c r="D247" s="95" t="s">
        <v>33</v>
      </c>
      <c r="E247" s="95" t="s">
        <v>49</v>
      </c>
      <c r="F247" s="95" t="s">
        <v>49</v>
      </c>
      <c r="G247" s="95" t="s">
        <v>500</v>
      </c>
      <c r="H247" s="95" t="s">
        <v>37</v>
      </c>
      <c r="I247" s="96"/>
      <c r="K247" s="95" t="s">
        <v>45</v>
      </c>
      <c r="L247" s="96">
        <v>43689</v>
      </c>
      <c r="R247" s="95" t="s">
        <v>60</v>
      </c>
      <c r="U247" s="95" t="s">
        <v>90</v>
      </c>
      <c r="V247" s="95" t="s">
        <v>42</v>
      </c>
      <c r="W247" s="95">
        <v>125</v>
      </c>
      <c r="X247" s="95" t="s">
        <v>63</v>
      </c>
      <c r="Y247" s="95" t="s">
        <v>44</v>
      </c>
      <c r="Z247" s="95" t="s">
        <v>45</v>
      </c>
      <c r="AA247" s="95" t="s">
        <v>46</v>
      </c>
      <c r="AB247" s="95" t="s">
        <v>47</v>
      </c>
      <c r="AC247" s="95" t="s">
        <v>48</v>
      </c>
      <c r="AD247" s="95" t="s">
        <v>49</v>
      </c>
    </row>
    <row r="248" spans="1:30">
      <c r="A248" s="95">
        <v>773802</v>
      </c>
      <c r="B248" s="95" t="s">
        <v>756</v>
      </c>
      <c r="C248" s="95" t="s">
        <v>757</v>
      </c>
      <c r="D248" s="95" t="s">
        <v>33</v>
      </c>
      <c r="E248" s="95" t="s">
        <v>49</v>
      </c>
      <c r="F248" s="95" t="s">
        <v>49</v>
      </c>
      <c r="G248" s="95" t="s">
        <v>500</v>
      </c>
      <c r="H248" s="95" t="s">
        <v>37</v>
      </c>
      <c r="I248" s="96"/>
      <c r="K248" s="95" t="s">
        <v>75</v>
      </c>
      <c r="L248" s="96">
        <v>43634</v>
      </c>
      <c r="R248" s="95" t="s">
        <v>140</v>
      </c>
      <c r="S248" s="95" t="s">
        <v>69</v>
      </c>
      <c r="U248" s="95" t="s">
        <v>427</v>
      </c>
      <c r="V248" s="95" t="s">
        <v>758</v>
      </c>
      <c r="W248" s="95">
        <v>164</v>
      </c>
      <c r="X248" s="95" t="s">
        <v>63</v>
      </c>
      <c r="Y248" s="95" t="s">
        <v>44</v>
      </c>
      <c r="Z248" s="95" t="s">
        <v>75</v>
      </c>
      <c r="AA248" s="95" t="s">
        <v>46</v>
      </c>
      <c r="AB248" s="95" t="s">
        <v>47</v>
      </c>
      <c r="AC248" s="95" t="s">
        <v>48</v>
      </c>
      <c r="AD248" s="95" t="s">
        <v>49</v>
      </c>
    </row>
    <row r="249" spans="1:30">
      <c r="A249" s="95">
        <v>771008</v>
      </c>
      <c r="B249" s="95" t="s">
        <v>759</v>
      </c>
      <c r="C249" s="95" t="s">
        <v>760</v>
      </c>
      <c r="D249" s="95" t="s">
        <v>33</v>
      </c>
      <c r="E249" s="95" t="s">
        <v>49</v>
      </c>
      <c r="F249" s="95" t="s">
        <v>66</v>
      </c>
      <c r="G249" s="95" t="s">
        <v>500</v>
      </c>
      <c r="H249" s="95" t="s">
        <v>47</v>
      </c>
      <c r="I249" s="96"/>
      <c r="K249" s="95" t="s">
        <v>75</v>
      </c>
      <c r="L249" s="96">
        <v>43586</v>
      </c>
      <c r="R249" s="95" t="s">
        <v>68</v>
      </c>
      <c r="U249" s="95" t="s">
        <v>355</v>
      </c>
      <c r="V249" s="95" t="s">
        <v>71</v>
      </c>
      <c r="W249" s="95">
        <v>198</v>
      </c>
      <c r="X249" s="95" t="s">
        <v>63</v>
      </c>
      <c r="Y249" s="95" t="s">
        <v>44</v>
      </c>
      <c r="Z249" s="95" t="s">
        <v>75</v>
      </c>
      <c r="AA249" s="95" t="s">
        <v>46</v>
      </c>
      <c r="AB249" s="95" t="s">
        <v>47</v>
      </c>
      <c r="AC249" s="95" t="s">
        <v>48</v>
      </c>
      <c r="AD249" s="95" t="s">
        <v>49</v>
      </c>
    </row>
    <row r="250" spans="1:30">
      <c r="A250" s="95">
        <v>770652</v>
      </c>
      <c r="B250" s="95" t="s">
        <v>761</v>
      </c>
      <c r="C250" s="95" t="s">
        <v>762</v>
      </c>
      <c r="D250" s="95" t="s">
        <v>33</v>
      </c>
      <c r="E250" s="95" t="s">
        <v>49</v>
      </c>
      <c r="F250" s="95" t="s">
        <v>35</v>
      </c>
      <c r="G250" s="95" t="s">
        <v>500</v>
      </c>
      <c r="H250" s="95" t="s">
        <v>37</v>
      </c>
      <c r="I250" s="96"/>
      <c r="K250" s="95" t="s">
        <v>75</v>
      </c>
      <c r="L250" s="96">
        <v>43580</v>
      </c>
      <c r="R250" s="95" t="s">
        <v>60</v>
      </c>
      <c r="U250" s="95" t="s">
        <v>90</v>
      </c>
      <c r="V250" s="95" t="s">
        <v>131</v>
      </c>
      <c r="W250" s="95">
        <v>202</v>
      </c>
      <c r="X250" s="95" t="s">
        <v>63</v>
      </c>
      <c r="Y250" s="95" t="s">
        <v>44</v>
      </c>
      <c r="Z250" s="95" t="s">
        <v>75</v>
      </c>
      <c r="AA250" s="95" t="s">
        <v>46</v>
      </c>
      <c r="AB250" s="95" t="s">
        <v>47</v>
      </c>
      <c r="AC250" s="95" t="s">
        <v>48</v>
      </c>
      <c r="AD250" s="95" t="s">
        <v>49</v>
      </c>
    </row>
    <row r="251" spans="1:30">
      <c r="A251" s="95">
        <v>786127</v>
      </c>
      <c r="B251" s="95" t="s">
        <v>763</v>
      </c>
      <c r="C251" s="95" t="s">
        <v>764</v>
      </c>
      <c r="D251" s="95" t="s">
        <v>33</v>
      </c>
      <c r="E251" s="95" t="s">
        <v>49</v>
      </c>
      <c r="F251" s="95" t="s">
        <v>35</v>
      </c>
      <c r="G251" s="95" t="s">
        <v>500</v>
      </c>
      <c r="H251" s="95" t="s">
        <v>37</v>
      </c>
      <c r="I251" s="96"/>
      <c r="K251" s="95" t="s">
        <v>109</v>
      </c>
      <c r="L251" s="96">
        <v>43851</v>
      </c>
      <c r="P251" s="95" t="s">
        <v>238</v>
      </c>
      <c r="R251" s="95" t="s">
        <v>95</v>
      </c>
      <c r="S251" s="95" t="s">
        <v>40</v>
      </c>
      <c r="U251" s="95" t="s">
        <v>61</v>
      </c>
      <c r="V251" s="95" t="s">
        <v>42</v>
      </c>
      <c r="W251" s="95">
        <v>9</v>
      </c>
      <c r="X251" s="95" t="s">
        <v>101</v>
      </c>
      <c r="Y251" s="95" t="s">
        <v>44</v>
      </c>
      <c r="Z251" s="95" t="s">
        <v>75</v>
      </c>
      <c r="AA251" s="95" t="s">
        <v>46</v>
      </c>
      <c r="AB251" s="95" t="s">
        <v>47</v>
      </c>
      <c r="AC251" s="95" t="s">
        <v>48</v>
      </c>
      <c r="AD251" s="95" t="s">
        <v>49</v>
      </c>
    </row>
    <row r="252" spans="1:30">
      <c r="A252" s="95">
        <v>774029</v>
      </c>
      <c r="B252" s="95" t="s">
        <v>765</v>
      </c>
      <c r="C252" s="95" t="s">
        <v>766</v>
      </c>
      <c r="D252" s="95" t="s">
        <v>33</v>
      </c>
      <c r="E252" s="95" t="s">
        <v>49</v>
      </c>
      <c r="F252" s="95" t="s">
        <v>49</v>
      </c>
      <c r="G252" s="95" t="s">
        <v>500</v>
      </c>
      <c r="H252" s="95" t="s">
        <v>37</v>
      </c>
      <c r="I252" s="96"/>
      <c r="K252" s="95" t="s">
        <v>75</v>
      </c>
      <c r="L252" s="96">
        <v>43636</v>
      </c>
      <c r="R252" s="95" t="s">
        <v>140</v>
      </c>
      <c r="S252" s="95" t="s">
        <v>69</v>
      </c>
      <c r="U252" s="95" t="s">
        <v>61</v>
      </c>
      <c r="V252" s="95" t="s">
        <v>131</v>
      </c>
      <c r="W252" s="95">
        <v>162</v>
      </c>
      <c r="X252" s="95" t="s">
        <v>63</v>
      </c>
      <c r="Y252" s="95" t="s">
        <v>44</v>
      </c>
      <c r="Z252" s="95" t="s">
        <v>75</v>
      </c>
      <c r="AA252" s="95" t="s">
        <v>46</v>
      </c>
      <c r="AB252" s="95" t="s">
        <v>47</v>
      </c>
      <c r="AC252" s="95" t="s">
        <v>48</v>
      </c>
      <c r="AD252" s="95" t="s">
        <v>49</v>
      </c>
    </row>
    <row r="253" spans="1:30">
      <c r="A253" s="95">
        <v>785875</v>
      </c>
      <c r="B253" s="95" t="s">
        <v>767</v>
      </c>
      <c r="C253" s="95" t="s">
        <v>768</v>
      </c>
      <c r="D253" s="95" t="s">
        <v>33</v>
      </c>
      <c r="E253" s="95" t="s">
        <v>49</v>
      </c>
      <c r="F253" s="95" t="s">
        <v>35</v>
      </c>
      <c r="G253" s="95" t="s">
        <v>500</v>
      </c>
      <c r="H253" s="95" t="s">
        <v>37</v>
      </c>
      <c r="I253" s="96"/>
      <c r="K253" s="95" t="s">
        <v>75</v>
      </c>
      <c r="L253" s="96">
        <v>43844</v>
      </c>
      <c r="N253" s="95" t="s">
        <v>56</v>
      </c>
      <c r="P253" s="95" t="s">
        <v>153</v>
      </c>
      <c r="R253" s="95" t="s">
        <v>68</v>
      </c>
      <c r="U253" s="95" t="s">
        <v>70</v>
      </c>
      <c r="V253" s="95" t="s">
        <v>42</v>
      </c>
      <c r="W253" s="95">
        <v>14</v>
      </c>
      <c r="X253" s="95" t="s">
        <v>101</v>
      </c>
      <c r="Y253" s="95" t="s">
        <v>44</v>
      </c>
      <c r="Z253" s="95" t="s">
        <v>75</v>
      </c>
      <c r="AA253" s="95" t="s">
        <v>46</v>
      </c>
      <c r="AB253" s="95" t="s">
        <v>47</v>
      </c>
      <c r="AC253" s="95" t="s">
        <v>48</v>
      </c>
      <c r="AD253" s="95" t="s">
        <v>49</v>
      </c>
    </row>
    <row r="254" spans="1:30">
      <c r="A254" s="95">
        <v>785476</v>
      </c>
      <c r="B254" s="95" t="s">
        <v>769</v>
      </c>
      <c r="C254" s="95" t="s">
        <v>770</v>
      </c>
      <c r="D254" s="95" t="s">
        <v>33</v>
      </c>
      <c r="E254" s="95" t="s">
        <v>49</v>
      </c>
      <c r="F254" s="95" t="s">
        <v>49</v>
      </c>
      <c r="G254" s="95" t="s">
        <v>500</v>
      </c>
      <c r="H254" s="95" t="s">
        <v>37</v>
      </c>
      <c r="I254" s="96"/>
      <c r="K254" s="95" t="s">
        <v>75</v>
      </c>
      <c r="L254" s="96">
        <v>43837</v>
      </c>
      <c r="N254" s="95" t="s">
        <v>56</v>
      </c>
      <c r="R254" s="95" t="s">
        <v>105</v>
      </c>
      <c r="U254" s="95" t="s">
        <v>70</v>
      </c>
      <c r="V254" s="95" t="s">
        <v>42</v>
      </c>
      <c r="W254" s="95">
        <v>19</v>
      </c>
      <c r="X254" s="95" t="s">
        <v>101</v>
      </c>
      <c r="Y254" s="95" t="s">
        <v>44</v>
      </c>
      <c r="Z254" s="95" t="s">
        <v>75</v>
      </c>
      <c r="AA254" s="95" t="s">
        <v>46</v>
      </c>
      <c r="AB254" s="95" t="s">
        <v>47</v>
      </c>
      <c r="AC254" s="95" t="s">
        <v>48</v>
      </c>
      <c r="AD254" s="95" t="s">
        <v>49</v>
      </c>
    </row>
    <row r="255" spans="1:30">
      <c r="A255" s="95">
        <v>785005</v>
      </c>
      <c r="B255" s="95" t="s">
        <v>771</v>
      </c>
      <c r="C255" s="95" t="s">
        <v>772</v>
      </c>
      <c r="D255" s="95" t="s">
        <v>33</v>
      </c>
      <c r="E255" s="95" t="s">
        <v>34</v>
      </c>
      <c r="F255" s="95" t="s">
        <v>66</v>
      </c>
      <c r="G255" s="95" t="s">
        <v>500</v>
      </c>
      <c r="H255" s="95" t="s">
        <v>37</v>
      </c>
      <c r="I255" s="96"/>
      <c r="K255" s="95" t="s">
        <v>38</v>
      </c>
      <c r="L255" s="96">
        <v>43825</v>
      </c>
      <c r="R255" s="95" t="s">
        <v>84</v>
      </c>
      <c r="U255" s="95" t="s">
        <v>61</v>
      </c>
      <c r="V255" s="95" t="s">
        <v>42</v>
      </c>
      <c r="W255" s="95">
        <v>27</v>
      </c>
      <c r="X255" s="95" t="s">
        <v>101</v>
      </c>
      <c r="Y255" s="95" t="s">
        <v>44</v>
      </c>
      <c r="Z255" s="95" t="s">
        <v>45</v>
      </c>
      <c r="AA255" s="95" t="s">
        <v>46</v>
      </c>
      <c r="AB255" s="95" t="s">
        <v>47</v>
      </c>
      <c r="AC255" s="95" t="s">
        <v>48</v>
      </c>
      <c r="AD255" s="95" t="s">
        <v>49</v>
      </c>
    </row>
    <row r="256" spans="1:30">
      <c r="A256" s="95">
        <v>784782</v>
      </c>
      <c r="B256" s="95" t="s">
        <v>773</v>
      </c>
      <c r="C256" s="95" t="s">
        <v>774</v>
      </c>
      <c r="D256" s="95" t="s">
        <v>33</v>
      </c>
      <c r="E256" s="95" t="s">
        <v>49</v>
      </c>
      <c r="F256" s="95" t="s">
        <v>35</v>
      </c>
      <c r="G256" s="95" t="s">
        <v>500</v>
      </c>
      <c r="H256" s="95" t="s">
        <v>37</v>
      </c>
      <c r="I256" s="96"/>
      <c r="K256" s="95" t="s">
        <v>109</v>
      </c>
      <c r="L256" s="96">
        <v>43818</v>
      </c>
      <c r="N256" s="95" t="s">
        <v>56</v>
      </c>
      <c r="R256" s="95" t="s">
        <v>155</v>
      </c>
      <c r="T256" s="95" t="s">
        <v>775</v>
      </c>
      <c r="U256" s="95" t="s">
        <v>147</v>
      </c>
      <c r="V256" s="95" t="s">
        <v>42</v>
      </c>
      <c r="W256" s="95">
        <v>32</v>
      </c>
      <c r="X256" s="95" t="s">
        <v>43</v>
      </c>
      <c r="Y256" s="95" t="s">
        <v>44</v>
      </c>
      <c r="Z256" s="95" t="s">
        <v>75</v>
      </c>
      <c r="AA256" s="95" t="s">
        <v>46</v>
      </c>
      <c r="AB256" s="95" t="s">
        <v>47</v>
      </c>
      <c r="AC256" s="95" t="s">
        <v>48</v>
      </c>
      <c r="AD256" s="95" t="s">
        <v>49</v>
      </c>
    </row>
    <row r="257" spans="1:30">
      <c r="A257" s="95">
        <v>784776</v>
      </c>
      <c r="B257" s="95" t="s">
        <v>776</v>
      </c>
      <c r="C257" s="95" t="s">
        <v>777</v>
      </c>
      <c r="D257" s="95" t="s">
        <v>33</v>
      </c>
      <c r="E257" s="95" t="s">
        <v>49</v>
      </c>
      <c r="F257" s="95" t="s">
        <v>35</v>
      </c>
      <c r="G257" s="95" t="s">
        <v>500</v>
      </c>
      <c r="H257" s="95" t="s">
        <v>37</v>
      </c>
      <c r="I257" s="96"/>
      <c r="K257" s="95" t="s">
        <v>38</v>
      </c>
      <c r="L257" s="96">
        <v>43818</v>
      </c>
      <c r="R257" s="95" t="s">
        <v>57</v>
      </c>
      <c r="U257" s="95" t="s">
        <v>61</v>
      </c>
      <c r="V257" s="95" t="s">
        <v>42</v>
      </c>
      <c r="W257" s="95">
        <v>32</v>
      </c>
      <c r="X257" s="95" t="s">
        <v>43</v>
      </c>
      <c r="Y257" s="95" t="s">
        <v>44</v>
      </c>
      <c r="Z257" s="95" t="s">
        <v>45</v>
      </c>
      <c r="AA257" s="95" t="s">
        <v>46</v>
      </c>
      <c r="AB257" s="95" t="s">
        <v>47</v>
      </c>
      <c r="AC257" s="95" t="s">
        <v>48</v>
      </c>
      <c r="AD257" s="95" t="s">
        <v>49</v>
      </c>
    </row>
    <row r="258" spans="1:30">
      <c r="A258" s="95">
        <v>784339</v>
      </c>
      <c r="B258" s="95" t="s">
        <v>778</v>
      </c>
      <c r="C258" s="95" t="s">
        <v>779</v>
      </c>
      <c r="D258" s="95" t="s">
        <v>33</v>
      </c>
      <c r="E258" s="95" t="s">
        <v>49</v>
      </c>
      <c r="F258" s="95" t="s">
        <v>35</v>
      </c>
      <c r="G258" s="95" t="s">
        <v>500</v>
      </c>
      <c r="H258" s="95" t="s">
        <v>37</v>
      </c>
      <c r="I258" s="96"/>
      <c r="K258" s="95" t="s">
        <v>109</v>
      </c>
      <c r="L258" s="96">
        <v>43811</v>
      </c>
      <c r="R258" s="95" t="s">
        <v>155</v>
      </c>
      <c r="U258" s="95" t="s">
        <v>176</v>
      </c>
      <c r="V258" s="95" t="s">
        <v>42</v>
      </c>
      <c r="W258" s="95">
        <v>37</v>
      </c>
      <c r="X258" s="95" t="s">
        <v>43</v>
      </c>
      <c r="Y258" s="95" t="s">
        <v>44</v>
      </c>
      <c r="Z258" s="95" t="s">
        <v>75</v>
      </c>
      <c r="AA258" s="95" t="s">
        <v>46</v>
      </c>
      <c r="AB258" s="95" t="s">
        <v>47</v>
      </c>
      <c r="AC258" s="95" t="s">
        <v>48</v>
      </c>
      <c r="AD258" s="95" t="s">
        <v>49</v>
      </c>
    </row>
    <row r="259" spans="1:30">
      <c r="A259" s="95">
        <v>786605</v>
      </c>
      <c r="B259" s="95" t="s">
        <v>780</v>
      </c>
      <c r="C259" s="95" t="s">
        <v>781</v>
      </c>
      <c r="D259" s="95" t="s">
        <v>33</v>
      </c>
      <c r="E259" s="95" t="s">
        <v>83</v>
      </c>
      <c r="F259" s="95" t="s">
        <v>35</v>
      </c>
      <c r="G259" s="95" t="s">
        <v>500</v>
      </c>
      <c r="H259" s="95" t="s">
        <v>37</v>
      </c>
      <c r="I259" s="96"/>
      <c r="K259" s="95" t="s">
        <v>109</v>
      </c>
      <c r="L259" s="96">
        <v>43860</v>
      </c>
      <c r="R259" s="95" t="s">
        <v>95</v>
      </c>
      <c r="U259" s="95" t="s">
        <v>90</v>
      </c>
      <c r="V259" s="95" t="s">
        <v>131</v>
      </c>
      <c r="W259" s="95">
        <v>2</v>
      </c>
      <c r="X259" s="95" t="s">
        <v>101</v>
      </c>
      <c r="Y259" s="95" t="s">
        <v>44</v>
      </c>
      <c r="Z259" s="95" t="s">
        <v>75</v>
      </c>
      <c r="AA259" s="95" t="s">
        <v>46</v>
      </c>
      <c r="AB259" s="95" t="s">
        <v>47</v>
      </c>
      <c r="AC259" s="95" t="s">
        <v>48</v>
      </c>
      <c r="AD259" s="95" t="s">
        <v>49</v>
      </c>
    </row>
    <row r="260" spans="1:30">
      <c r="A260" s="95">
        <v>783525</v>
      </c>
      <c r="B260" s="95" t="s">
        <v>782</v>
      </c>
      <c r="C260" s="95" t="s">
        <v>783</v>
      </c>
      <c r="D260" s="95" t="s">
        <v>33</v>
      </c>
      <c r="E260" s="95" t="s">
        <v>49</v>
      </c>
      <c r="F260" s="95" t="s">
        <v>35</v>
      </c>
      <c r="G260" s="95" t="s">
        <v>500</v>
      </c>
      <c r="H260" s="95" t="s">
        <v>37</v>
      </c>
      <c r="I260" s="96"/>
      <c r="K260" s="95" t="s">
        <v>45</v>
      </c>
      <c r="L260" s="96">
        <v>43795</v>
      </c>
      <c r="R260" s="95" t="s">
        <v>68</v>
      </c>
      <c r="U260" s="95" t="s">
        <v>61</v>
      </c>
      <c r="V260" s="95" t="s">
        <v>131</v>
      </c>
      <c r="W260" s="95">
        <v>49</v>
      </c>
      <c r="X260" s="95" t="s">
        <v>43</v>
      </c>
      <c r="Y260" s="95" t="s">
        <v>44</v>
      </c>
      <c r="Z260" s="95" t="s">
        <v>45</v>
      </c>
      <c r="AA260" s="95" t="s">
        <v>46</v>
      </c>
      <c r="AB260" s="95" t="s">
        <v>47</v>
      </c>
      <c r="AC260" s="95" t="s">
        <v>48</v>
      </c>
      <c r="AD260" s="95" t="s">
        <v>49</v>
      </c>
    </row>
    <row r="261" spans="1:30">
      <c r="A261" s="95">
        <v>780138</v>
      </c>
      <c r="B261" s="95" t="s">
        <v>784</v>
      </c>
      <c r="C261" s="95" t="s">
        <v>785</v>
      </c>
      <c r="D261" s="95" t="s">
        <v>33</v>
      </c>
      <c r="E261" s="95" t="s">
        <v>49</v>
      </c>
      <c r="F261" s="95" t="s">
        <v>66</v>
      </c>
      <c r="G261" s="95" t="s">
        <v>500</v>
      </c>
      <c r="H261" s="95" t="s">
        <v>37</v>
      </c>
      <c r="I261" s="96"/>
      <c r="K261" s="95" t="s">
        <v>75</v>
      </c>
      <c r="L261" s="96">
        <v>43737</v>
      </c>
      <c r="O261" s="95" t="s">
        <v>57</v>
      </c>
      <c r="P261" s="95" t="s">
        <v>786</v>
      </c>
      <c r="R261" s="95" t="s">
        <v>68</v>
      </c>
      <c r="U261" s="95" t="s">
        <v>70</v>
      </c>
      <c r="V261" s="95" t="s">
        <v>131</v>
      </c>
      <c r="W261" s="95">
        <v>90</v>
      </c>
      <c r="X261" s="95" t="s">
        <v>156</v>
      </c>
      <c r="Y261" s="95" t="s">
        <v>44</v>
      </c>
      <c r="Z261" s="95" t="s">
        <v>75</v>
      </c>
      <c r="AA261" s="95" t="s">
        <v>46</v>
      </c>
      <c r="AB261" s="95" t="s">
        <v>47</v>
      </c>
      <c r="AC261" s="95" t="s">
        <v>48</v>
      </c>
      <c r="AD261" s="95" t="s">
        <v>49</v>
      </c>
    </row>
    <row r="262" spans="1:30">
      <c r="A262" s="95">
        <v>783174</v>
      </c>
      <c r="B262" s="95" t="s">
        <v>787</v>
      </c>
      <c r="C262" s="95" t="s">
        <v>788</v>
      </c>
      <c r="D262" s="95" t="s">
        <v>33</v>
      </c>
      <c r="E262" s="95" t="s">
        <v>49</v>
      </c>
      <c r="F262" s="95" t="s">
        <v>66</v>
      </c>
      <c r="G262" s="95" t="s">
        <v>500</v>
      </c>
      <c r="H262" s="95" t="s">
        <v>37</v>
      </c>
      <c r="I262" s="96"/>
      <c r="K262" s="95" t="s">
        <v>38</v>
      </c>
      <c r="L262" s="96">
        <v>43789</v>
      </c>
      <c r="R262" s="95" t="s">
        <v>84</v>
      </c>
      <c r="S262" s="95" t="s">
        <v>40</v>
      </c>
      <c r="U262" s="95" t="s">
        <v>463</v>
      </c>
      <c r="V262" s="95" t="s">
        <v>131</v>
      </c>
      <c r="W262" s="95">
        <v>53</v>
      </c>
      <c r="X262" s="95" t="s">
        <v>43</v>
      </c>
      <c r="Y262" s="95" t="s">
        <v>44</v>
      </c>
      <c r="Z262" s="95" t="s">
        <v>45</v>
      </c>
      <c r="AA262" s="95" t="s">
        <v>46</v>
      </c>
      <c r="AB262" s="95" t="s">
        <v>47</v>
      </c>
      <c r="AC262" s="95" t="s">
        <v>48</v>
      </c>
      <c r="AD262" s="95" t="s">
        <v>49</v>
      </c>
    </row>
    <row r="263" spans="1:30">
      <c r="A263" s="95">
        <v>783713</v>
      </c>
      <c r="B263" s="95" t="s">
        <v>789</v>
      </c>
      <c r="C263" s="95" t="s">
        <v>790</v>
      </c>
      <c r="D263" s="95" t="s">
        <v>33</v>
      </c>
      <c r="E263" s="95" t="s">
        <v>49</v>
      </c>
      <c r="F263" s="95" t="s">
        <v>35</v>
      </c>
      <c r="G263" s="95" t="s">
        <v>500</v>
      </c>
      <c r="H263" s="95" t="s">
        <v>37</v>
      </c>
      <c r="I263" s="96"/>
      <c r="K263" s="95" t="s">
        <v>75</v>
      </c>
      <c r="L263" s="96">
        <v>43801</v>
      </c>
      <c r="R263" s="95" t="s">
        <v>258</v>
      </c>
      <c r="U263" s="95" t="s">
        <v>147</v>
      </c>
      <c r="V263" s="95" t="s">
        <v>42</v>
      </c>
      <c r="W263" s="95">
        <v>45</v>
      </c>
      <c r="X263" s="95" t="s">
        <v>43</v>
      </c>
      <c r="Y263" s="95" t="s">
        <v>44</v>
      </c>
      <c r="Z263" s="95" t="s">
        <v>75</v>
      </c>
      <c r="AA263" s="95" t="s">
        <v>46</v>
      </c>
      <c r="AB263" s="95" t="s">
        <v>47</v>
      </c>
      <c r="AC263" s="95" t="s">
        <v>48</v>
      </c>
      <c r="AD263" s="95" t="s">
        <v>49</v>
      </c>
    </row>
    <row r="264" spans="1:30">
      <c r="A264" s="95">
        <v>783283</v>
      </c>
      <c r="B264" s="95" t="s">
        <v>791</v>
      </c>
      <c r="C264" s="95" t="s">
        <v>792</v>
      </c>
      <c r="D264" s="95" t="s">
        <v>33</v>
      </c>
      <c r="E264" s="95" t="s">
        <v>49</v>
      </c>
      <c r="F264" s="95" t="s">
        <v>49</v>
      </c>
      <c r="G264" s="95" t="s">
        <v>500</v>
      </c>
      <c r="H264" s="95" t="s">
        <v>37</v>
      </c>
      <c r="I264" s="96"/>
      <c r="K264" s="95" t="s">
        <v>75</v>
      </c>
      <c r="L264" s="96">
        <v>43790</v>
      </c>
      <c r="N264" s="95" t="s">
        <v>56</v>
      </c>
      <c r="O264" s="95" t="s">
        <v>95</v>
      </c>
      <c r="P264" s="95" t="s">
        <v>153</v>
      </c>
      <c r="R264" s="95" t="s">
        <v>60</v>
      </c>
      <c r="S264" s="95" t="s">
        <v>40</v>
      </c>
      <c r="T264" s="95" t="s">
        <v>793</v>
      </c>
      <c r="U264" s="95" t="s">
        <v>250</v>
      </c>
      <c r="V264" s="95" t="s">
        <v>42</v>
      </c>
      <c r="W264" s="95">
        <v>52</v>
      </c>
      <c r="X264" s="95" t="s">
        <v>43</v>
      </c>
      <c r="Y264" s="95" t="s">
        <v>44</v>
      </c>
      <c r="Z264" s="95" t="s">
        <v>75</v>
      </c>
      <c r="AA264" s="95" t="s">
        <v>46</v>
      </c>
      <c r="AB264" s="95" t="s">
        <v>47</v>
      </c>
      <c r="AC264" s="95" t="s">
        <v>48</v>
      </c>
      <c r="AD264" s="95" t="s">
        <v>49</v>
      </c>
    </row>
    <row r="265" spans="1:30">
      <c r="A265" s="95">
        <v>782880</v>
      </c>
      <c r="B265" s="95" t="s">
        <v>794</v>
      </c>
      <c r="C265" s="95" t="s">
        <v>795</v>
      </c>
      <c r="D265" s="95" t="s">
        <v>144</v>
      </c>
      <c r="E265" s="95" t="s">
        <v>49</v>
      </c>
      <c r="F265" s="95" t="s">
        <v>49</v>
      </c>
      <c r="G265" s="95" t="s">
        <v>500</v>
      </c>
      <c r="H265" s="95" t="s">
        <v>37</v>
      </c>
      <c r="I265" s="96">
        <v>43903</v>
      </c>
      <c r="K265" s="95" t="s">
        <v>75</v>
      </c>
      <c r="L265" s="96">
        <v>43784</v>
      </c>
      <c r="O265" s="95" t="s">
        <v>77</v>
      </c>
      <c r="P265" s="95" t="s">
        <v>153</v>
      </c>
      <c r="Q265" s="95" t="s">
        <v>796</v>
      </c>
      <c r="R265" s="95" t="s">
        <v>105</v>
      </c>
      <c r="S265" s="95" t="s">
        <v>69</v>
      </c>
      <c r="U265" s="95" t="s">
        <v>250</v>
      </c>
      <c r="V265" s="95" t="s">
        <v>42</v>
      </c>
      <c r="W265" s="95">
        <v>56</v>
      </c>
      <c r="X265" s="95" t="s">
        <v>43</v>
      </c>
      <c r="Y265" s="95" t="s">
        <v>44</v>
      </c>
      <c r="Z265" s="95" t="s">
        <v>75</v>
      </c>
      <c r="AA265" s="95" t="s">
        <v>79</v>
      </c>
      <c r="AB265" s="95" t="s">
        <v>80</v>
      </c>
      <c r="AC265" s="95" t="s">
        <v>48</v>
      </c>
      <c r="AD265" s="95" t="s">
        <v>49</v>
      </c>
    </row>
    <row r="266" spans="1:30">
      <c r="A266" s="95">
        <v>773798</v>
      </c>
      <c r="B266" s="95" t="s">
        <v>797</v>
      </c>
      <c r="C266" s="95" t="s">
        <v>798</v>
      </c>
      <c r="D266" s="95" t="s">
        <v>33</v>
      </c>
      <c r="E266" s="95" t="s">
        <v>49</v>
      </c>
      <c r="F266" s="95" t="s">
        <v>49</v>
      </c>
      <c r="G266" s="95" t="s">
        <v>500</v>
      </c>
      <c r="H266" s="95" t="s">
        <v>37</v>
      </c>
      <c r="I266" s="96"/>
      <c r="K266" s="95" t="s">
        <v>75</v>
      </c>
      <c r="L266" s="96">
        <v>43634</v>
      </c>
      <c r="R266" s="95" t="s">
        <v>140</v>
      </c>
      <c r="S266" s="95" t="s">
        <v>40</v>
      </c>
      <c r="U266" s="95" t="s">
        <v>434</v>
      </c>
      <c r="V266" s="95" t="s">
        <v>131</v>
      </c>
      <c r="W266" s="95">
        <v>164</v>
      </c>
      <c r="X266" s="95" t="s">
        <v>63</v>
      </c>
      <c r="Y266" s="95" t="s">
        <v>44</v>
      </c>
      <c r="Z266" s="95" t="s">
        <v>75</v>
      </c>
      <c r="AA266" s="95" t="s">
        <v>46</v>
      </c>
      <c r="AB266" s="95" t="s">
        <v>47</v>
      </c>
      <c r="AC266" s="95" t="s">
        <v>48</v>
      </c>
      <c r="AD266" s="95" t="s">
        <v>49</v>
      </c>
    </row>
    <row r="267" spans="1:30">
      <c r="A267" s="95">
        <v>781071</v>
      </c>
      <c r="B267" s="95" t="s">
        <v>799</v>
      </c>
      <c r="C267" s="95" t="s">
        <v>800</v>
      </c>
      <c r="D267" s="95" t="s">
        <v>33</v>
      </c>
      <c r="E267" s="95" t="s">
        <v>34</v>
      </c>
      <c r="F267" s="95" t="s">
        <v>66</v>
      </c>
      <c r="G267" s="95" t="s">
        <v>500</v>
      </c>
      <c r="H267" s="95" t="s">
        <v>47</v>
      </c>
      <c r="I267" s="96"/>
      <c r="K267" s="95" t="s">
        <v>45</v>
      </c>
      <c r="L267" s="96">
        <v>43754</v>
      </c>
      <c r="R267" s="95" t="s">
        <v>155</v>
      </c>
      <c r="S267" s="95" t="s">
        <v>40</v>
      </c>
      <c r="U267" s="95" t="s">
        <v>41</v>
      </c>
      <c r="V267" s="95" t="s">
        <v>42</v>
      </c>
      <c r="W267" s="95">
        <v>78</v>
      </c>
      <c r="X267" s="95" t="s">
        <v>156</v>
      </c>
      <c r="Y267" s="95" t="s">
        <v>44</v>
      </c>
      <c r="Z267" s="95" t="s">
        <v>45</v>
      </c>
      <c r="AA267" s="95" t="s">
        <v>46</v>
      </c>
      <c r="AB267" s="95" t="s">
        <v>47</v>
      </c>
      <c r="AC267" s="95" t="s">
        <v>48</v>
      </c>
      <c r="AD267" s="95" t="s">
        <v>49</v>
      </c>
    </row>
    <row r="268" spans="1:30">
      <c r="A268" s="95">
        <v>780618</v>
      </c>
      <c r="B268" s="95" t="s">
        <v>801</v>
      </c>
      <c r="C268" s="95" t="s">
        <v>802</v>
      </c>
      <c r="D268" s="95" t="s">
        <v>74</v>
      </c>
      <c r="E268" s="95" t="s">
        <v>34</v>
      </c>
      <c r="F268" s="95" t="s">
        <v>66</v>
      </c>
      <c r="G268" s="95" t="s">
        <v>500</v>
      </c>
      <c r="H268" s="95" t="s">
        <v>37</v>
      </c>
      <c r="I268" s="96">
        <v>43903</v>
      </c>
      <c r="K268" s="95" t="s">
        <v>45</v>
      </c>
      <c r="L268" s="96">
        <v>43747</v>
      </c>
      <c r="O268" s="95" t="s">
        <v>77</v>
      </c>
      <c r="P268" s="95" t="s">
        <v>238</v>
      </c>
      <c r="Q268" s="95" t="s">
        <v>803</v>
      </c>
      <c r="R268" s="95" t="s">
        <v>39</v>
      </c>
      <c r="S268" s="95" t="s">
        <v>40</v>
      </c>
      <c r="U268" s="95" t="s">
        <v>193</v>
      </c>
      <c r="V268" s="95" t="s">
        <v>42</v>
      </c>
      <c r="W268" s="95">
        <v>83</v>
      </c>
      <c r="X268" s="95" t="s">
        <v>156</v>
      </c>
      <c r="Y268" s="95" t="s">
        <v>44</v>
      </c>
      <c r="Z268" s="95" t="s">
        <v>45</v>
      </c>
      <c r="AA268" s="95" t="s">
        <v>79</v>
      </c>
      <c r="AB268" s="95" t="s">
        <v>80</v>
      </c>
      <c r="AC268" s="95" t="s">
        <v>48</v>
      </c>
      <c r="AD268" s="95" t="s">
        <v>49</v>
      </c>
    </row>
    <row r="269" spans="1:30">
      <c r="A269" s="95">
        <v>777943</v>
      </c>
      <c r="B269" s="95" t="s">
        <v>804</v>
      </c>
      <c r="C269" s="95" t="s">
        <v>805</v>
      </c>
      <c r="D269" s="95" t="s">
        <v>33</v>
      </c>
      <c r="E269" s="95" t="s">
        <v>49</v>
      </c>
      <c r="F269" s="95" t="s">
        <v>49</v>
      </c>
      <c r="G269" s="95" t="s">
        <v>500</v>
      </c>
      <c r="H269" s="95" t="s">
        <v>37</v>
      </c>
      <c r="I269" s="96"/>
      <c r="K269" s="95" t="s">
        <v>75</v>
      </c>
      <c r="L269" s="96">
        <v>43703</v>
      </c>
      <c r="R269" s="95" t="s">
        <v>39</v>
      </c>
      <c r="S269" s="95" t="s">
        <v>40</v>
      </c>
      <c r="U269" s="95" t="s">
        <v>61</v>
      </c>
      <c r="V269" s="95" t="s">
        <v>42</v>
      </c>
      <c r="W269" s="95">
        <v>115</v>
      </c>
      <c r="X269" s="95" t="s">
        <v>63</v>
      </c>
      <c r="Y269" s="95" t="s">
        <v>44</v>
      </c>
      <c r="Z269" s="95" t="s">
        <v>75</v>
      </c>
      <c r="AA269" s="95" t="s">
        <v>46</v>
      </c>
      <c r="AB269" s="95" t="s">
        <v>47</v>
      </c>
      <c r="AC269" s="95" t="s">
        <v>48</v>
      </c>
      <c r="AD269" s="95" t="s">
        <v>49</v>
      </c>
    </row>
    <row r="270" spans="1:30">
      <c r="A270" s="95">
        <v>781269</v>
      </c>
      <c r="B270" s="95" t="s">
        <v>806</v>
      </c>
      <c r="C270" s="95" t="s">
        <v>807</v>
      </c>
      <c r="D270" s="95" t="s">
        <v>33</v>
      </c>
      <c r="E270" s="95" t="s">
        <v>49</v>
      </c>
      <c r="F270" s="95" t="s">
        <v>35</v>
      </c>
      <c r="G270" s="95" t="s">
        <v>500</v>
      </c>
      <c r="H270" s="95" t="s">
        <v>37</v>
      </c>
      <c r="I270" s="96"/>
      <c r="K270" s="95" t="s">
        <v>75</v>
      </c>
      <c r="L270" s="96">
        <v>43759</v>
      </c>
      <c r="R270" s="95" t="s">
        <v>140</v>
      </c>
      <c r="S270" s="95" t="s">
        <v>40</v>
      </c>
      <c r="U270" s="95" t="s">
        <v>61</v>
      </c>
      <c r="V270" s="95" t="s">
        <v>131</v>
      </c>
      <c r="W270" s="95">
        <v>75</v>
      </c>
      <c r="X270" s="95" t="s">
        <v>156</v>
      </c>
      <c r="Y270" s="95" t="s">
        <v>44</v>
      </c>
      <c r="Z270" s="95" t="s">
        <v>75</v>
      </c>
      <c r="AA270" s="95" t="s">
        <v>46</v>
      </c>
      <c r="AB270" s="95" t="s">
        <v>47</v>
      </c>
      <c r="AC270" s="95" t="s">
        <v>48</v>
      </c>
      <c r="AD270" s="95" t="s">
        <v>49</v>
      </c>
    </row>
    <row r="271" spans="1:30">
      <c r="A271" s="95">
        <v>773781</v>
      </c>
      <c r="B271" s="95" t="s">
        <v>808</v>
      </c>
      <c r="C271" s="95" t="s">
        <v>809</v>
      </c>
      <c r="D271" s="95" t="s">
        <v>33</v>
      </c>
      <c r="E271" s="95" t="s">
        <v>49</v>
      </c>
      <c r="F271" s="95" t="s">
        <v>49</v>
      </c>
      <c r="G271" s="95" t="s">
        <v>500</v>
      </c>
      <c r="H271" s="95" t="s">
        <v>37</v>
      </c>
      <c r="I271" s="96"/>
      <c r="K271" s="95" t="s">
        <v>75</v>
      </c>
      <c r="L271" s="96">
        <v>43634</v>
      </c>
      <c r="R271" s="95" t="s">
        <v>60</v>
      </c>
      <c r="S271" s="95" t="s">
        <v>40</v>
      </c>
      <c r="U271" s="95" t="s">
        <v>61</v>
      </c>
      <c r="V271" s="95" t="s">
        <v>42</v>
      </c>
      <c r="W271" s="95">
        <v>164</v>
      </c>
      <c r="X271" s="95" t="s">
        <v>63</v>
      </c>
      <c r="Y271" s="95" t="s">
        <v>44</v>
      </c>
      <c r="Z271" s="95" t="s">
        <v>75</v>
      </c>
      <c r="AA271" s="95" t="s">
        <v>46</v>
      </c>
      <c r="AB271" s="95" t="s">
        <v>47</v>
      </c>
      <c r="AC271" s="95" t="s">
        <v>48</v>
      </c>
      <c r="AD271" s="95" t="s">
        <v>49</v>
      </c>
    </row>
    <row r="272" spans="1:30">
      <c r="A272" s="95">
        <v>772244</v>
      </c>
      <c r="B272" s="95" t="s">
        <v>810</v>
      </c>
      <c r="C272" s="95" t="s">
        <v>811</v>
      </c>
      <c r="D272" s="95" t="s">
        <v>812</v>
      </c>
      <c r="E272" s="95" t="s">
        <v>49</v>
      </c>
      <c r="F272" s="95" t="s">
        <v>49</v>
      </c>
      <c r="G272" s="95" t="s">
        <v>500</v>
      </c>
      <c r="H272" s="95" t="s">
        <v>37</v>
      </c>
      <c r="I272" s="96"/>
      <c r="K272" s="95" t="s">
        <v>75</v>
      </c>
      <c r="L272" s="96">
        <v>43606</v>
      </c>
      <c r="R272" s="95" t="s">
        <v>96</v>
      </c>
      <c r="S272" s="95" t="s">
        <v>69</v>
      </c>
      <c r="U272" s="95" t="s">
        <v>61</v>
      </c>
      <c r="V272" s="95" t="s">
        <v>42</v>
      </c>
      <c r="W272" s="95">
        <v>184</v>
      </c>
      <c r="X272" s="95" t="s">
        <v>63</v>
      </c>
      <c r="Y272" s="95" t="s">
        <v>44</v>
      </c>
      <c r="Z272" s="95" t="s">
        <v>75</v>
      </c>
      <c r="AA272" s="95" t="s">
        <v>46</v>
      </c>
      <c r="AB272" s="95" t="s">
        <v>47</v>
      </c>
      <c r="AC272" s="95" t="s">
        <v>48</v>
      </c>
      <c r="AD272" s="95" t="s">
        <v>49</v>
      </c>
    </row>
    <row r="273" spans="1:30">
      <c r="A273" s="95">
        <v>774026</v>
      </c>
      <c r="B273" s="95" t="s">
        <v>813</v>
      </c>
      <c r="C273" s="95" t="s">
        <v>814</v>
      </c>
      <c r="D273" s="95" t="s">
        <v>33</v>
      </c>
      <c r="E273" s="95" t="s">
        <v>49</v>
      </c>
      <c r="F273" s="95" t="s">
        <v>49</v>
      </c>
      <c r="G273" s="95" t="s">
        <v>500</v>
      </c>
      <c r="H273" s="95" t="s">
        <v>37</v>
      </c>
      <c r="I273" s="96"/>
      <c r="K273" s="95" t="s">
        <v>75</v>
      </c>
      <c r="L273" s="96">
        <v>43636</v>
      </c>
      <c r="R273" s="95" t="s">
        <v>140</v>
      </c>
      <c r="S273" s="95" t="s">
        <v>69</v>
      </c>
      <c r="U273" s="95" t="s">
        <v>61</v>
      </c>
      <c r="V273" s="95" t="s">
        <v>131</v>
      </c>
      <c r="W273" s="95">
        <v>162</v>
      </c>
      <c r="X273" s="95" t="s">
        <v>63</v>
      </c>
      <c r="Y273" s="95" t="s">
        <v>44</v>
      </c>
      <c r="Z273" s="95" t="s">
        <v>75</v>
      </c>
      <c r="AA273" s="95" t="s">
        <v>46</v>
      </c>
      <c r="AB273" s="95" t="s">
        <v>47</v>
      </c>
      <c r="AC273" s="95" t="s">
        <v>48</v>
      </c>
      <c r="AD273" s="95" t="s">
        <v>49</v>
      </c>
    </row>
    <row r="274" spans="1:30">
      <c r="A274" s="95">
        <v>775556</v>
      </c>
      <c r="B274" s="95" t="s">
        <v>815</v>
      </c>
      <c r="C274" s="95" t="s">
        <v>816</v>
      </c>
      <c r="D274" s="95" t="s">
        <v>274</v>
      </c>
      <c r="E274" s="95" t="s">
        <v>83</v>
      </c>
      <c r="F274" s="95" t="s">
        <v>66</v>
      </c>
      <c r="G274" s="95" t="s">
        <v>500</v>
      </c>
      <c r="H274" s="95" t="s">
        <v>37</v>
      </c>
      <c r="I274" s="96"/>
      <c r="K274" s="95" t="s">
        <v>45</v>
      </c>
      <c r="L274" s="96">
        <v>43663</v>
      </c>
      <c r="R274" s="95" t="s">
        <v>140</v>
      </c>
      <c r="S274" s="95" t="s">
        <v>40</v>
      </c>
      <c r="U274" s="95" t="s">
        <v>70</v>
      </c>
      <c r="V274" s="95" t="s">
        <v>131</v>
      </c>
      <c r="W274" s="95">
        <v>143</v>
      </c>
      <c r="X274" s="95" t="s">
        <v>63</v>
      </c>
      <c r="Y274" s="95" t="s">
        <v>44</v>
      </c>
      <c r="Z274" s="95" t="s">
        <v>45</v>
      </c>
      <c r="AA274" s="95" t="s">
        <v>46</v>
      </c>
      <c r="AB274" s="95" t="s">
        <v>47</v>
      </c>
      <c r="AC274" s="95" t="s">
        <v>48</v>
      </c>
      <c r="AD274" s="95" t="s">
        <v>49</v>
      </c>
    </row>
    <row r="275" spans="1:30">
      <c r="A275" s="95">
        <v>768424</v>
      </c>
      <c r="B275" s="95" t="s">
        <v>817</v>
      </c>
      <c r="C275" s="95" t="s">
        <v>818</v>
      </c>
      <c r="D275" s="95" t="s">
        <v>33</v>
      </c>
      <c r="E275" s="95" t="s">
        <v>34</v>
      </c>
      <c r="F275" s="95" t="s">
        <v>66</v>
      </c>
      <c r="G275" s="95" t="s">
        <v>500</v>
      </c>
      <c r="H275" s="95" t="s">
        <v>47</v>
      </c>
      <c r="I275" s="96"/>
      <c r="K275" s="95" t="s">
        <v>45</v>
      </c>
      <c r="L275" s="96">
        <v>43546</v>
      </c>
      <c r="R275" s="95" t="s">
        <v>60</v>
      </c>
      <c r="U275" s="95" t="s">
        <v>61</v>
      </c>
      <c r="V275" s="95" t="s">
        <v>42</v>
      </c>
      <c r="W275" s="95">
        <v>226</v>
      </c>
      <c r="X275" s="95" t="s">
        <v>63</v>
      </c>
      <c r="Y275" s="95" t="s">
        <v>44</v>
      </c>
      <c r="Z275" s="95" t="s">
        <v>45</v>
      </c>
      <c r="AA275" s="95" t="s">
        <v>46</v>
      </c>
      <c r="AB275" s="95" t="s">
        <v>47</v>
      </c>
      <c r="AC275" s="95" t="s">
        <v>48</v>
      </c>
      <c r="AD275" s="95" t="s">
        <v>49</v>
      </c>
    </row>
    <row r="276" spans="1:30">
      <c r="A276" s="95">
        <v>786612</v>
      </c>
      <c r="B276" s="95" t="s">
        <v>819</v>
      </c>
      <c r="C276" s="95" t="s">
        <v>820</v>
      </c>
      <c r="D276" s="95" t="s">
        <v>33</v>
      </c>
      <c r="E276" s="95" t="s">
        <v>49</v>
      </c>
      <c r="F276" s="95" t="s">
        <v>49</v>
      </c>
      <c r="G276" s="95" t="s">
        <v>500</v>
      </c>
      <c r="H276" s="95" t="s">
        <v>37</v>
      </c>
      <c r="I276" s="96"/>
      <c r="K276" s="95" t="s">
        <v>75</v>
      </c>
      <c r="L276" s="96">
        <v>43860</v>
      </c>
      <c r="R276" s="95" t="s">
        <v>590</v>
      </c>
      <c r="V276" s="95" t="s">
        <v>42</v>
      </c>
      <c r="W276" s="95">
        <v>2</v>
      </c>
      <c r="X276" s="95" t="s">
        <v>101</v>
      </c>
      <c r="Y276" s="95" t="s">
        <v>44</v>
      </c>
      <c r="Z276" s="95" t="s">
        <v>75</v>
      </c>
      <c r="AA276" s="95" t="s">
        <v>46</v>
      </c>
      <c r="AB276" s="95" t="s">
        <v>47</v>
      </c>
      <c r="AC276" s="95" t="s">
        <v>48</v>
      </c>
      <c r="AD276" s="95" t="s">
        <v>49</v>
      </c>
    </row>
    <row r="277" spans="1:30">
      <c r="A277" s="95">
        <v>786437</v>
      </c>
      <c r="B277" s="95" t="s">
        <v>821</v>
      </c>
      <c r="C277" s="95" t="s">
        <v>822</v>
      </c>
      <c r="D277" s="95" t="s">
        <v>33</v>
      </c>
      <c r="E277" s="95" t="s">
        <v>83</v>
      </c>
      <c r="F277" s="95" t="s">
        <v>66</v>
      </c>
      <c r="G277" s="95" t="s">
        <v>500</v>
      </c>
      <c r="H277" s="95" t="s">
        <v>37</v>
      </c>
      <c r="I277" s="96"/>
      <c r="K277" s="95" t="s">
        <v>38</v>
      </c>
      <c r="L277" s="96">
        <v>43857</v>
      </c>
      <c r="P277" s="95" t="s">
        <v>286</v>
      </c>
      <c r="R277" s="95" t="s">
        <v>95</v>
      </c>
      <c r="U277" s="95" t="s">
        <v>70</v>
      </c>
      <c r="V277" s="95" t="s">
        <v>131</v>
      </c>
      <c r="W277" s="95">
        <v>5</v>
      </c>
      <c r="X277" s="95" t="s">
        <v>101</v>
      </c>
      <c r="Y277" s="95" t="s">
        <v>44</v>
      </c>
      <c r="Z277" s="95" t="s">
        <v>45</v>
      </c>
      <c r="AA277" s="95" t="s">
        <v>46</v>
      </c>
      <c r="AB277" s="95" t="s">
        <v>47</v>
      </c>
      <c r="AC277" s="95" t="s">
        <v>48</v>
      </c>
      <c r="AD277" s="95" t="s">
        <v>49</v>
      </c>
    </row>
    <row r="278" spans="1:30">
      <c r="A278" s="95">
        <v>775855</v>
      </c>
      <c r="B278" s="95" t="s">
        <v>823</v>
      </c>
      <c r="C278" s="95" t="s">
        <v>824</v>
      </c>
      <c r="D278" s="95" t="s">
        <v>430</v>
      </c>
      <c r="E278" s="95" t="s">
        <v>83</v>
      </c>
      <c r="F278" s="95" t="s">
        <v>66</v>
      </c>
      <c r="G278" s="95" t="s">
        <v>500</v>
      </c>
      <c r="H278" s="95" t="s">
        <v>47</v>
      </c>
      <c r="I278" s="96"/>
      <c r="K278" s="95" t="s">
        <v>45</v>
      </c>
      <c r="L278" s="96">
        <v>43669</v>
      </c>
      <c r="R278" s="95" t="s">
        <v>140</v>
      </c>
      <c r="S278" s="95" t="s">
        <v>40</v>
      </c>
      <c r="U278" s="95" t="s">
        <v>70</v>
      </c>
      <c r="V278" s="95" t="s">
        <v>131</v>
      </c>
      <c r="W278" s="95">
        <v>139</v>
      </c>
      <c r="X278" s="95" t="s">
        <v>63</v>
      </c>
      <c r="Y278" s="95" t="s">
        <v>44</v>
      </c>
      <c r="Z278" s="95" t="s">
        <v>45</v>
      </c>
      <c r="AA278" s="95" t="s">
        <v>46</v>
      </c>
      <c r="AB278" s="95" t="s">
        <v>47</v>
      </c>
      <c r="AC278" s="95" t="s">
        <v>48</v>
      </c>
      <c r="AD278" s="95" t="s">
        <v>49</v>
      </c>
    </row>
    <row r="279" spans="1:30">
      <c r="A279" s="95">
        <v>784954</v>
      </c>
      <c r="B279" s="95" t="s">
        <v>825</v>
      </c>
      <c r="C279" s="95" t="s">
        <v>826</v>
      </c>
      <c r="D279" s="95" t="s">
        <v>33</v>
      </c>
      <c r="E279" s="95" t="s">
        <v>49</v>
      </c>
      <c r="F279" s="95" t="s">
        <v>35</v>
      </c>
      <c r="G279" s="95" t="s">
        <v>500</v>
      </c>
      <c r="H279" s="95" t="s">
        <v>37</v>
      </c>
      <c r="I279" s="96"/>
      <c r="K279" s="95" t="s">
        <v>109</v>
      </c>
      <c r="L279" s="96">
        <v>43822</v>
      </c>
      <c r="R279" s="95" t="s">
        <v>155</v>
      </c>
      <c r="U279" s="95" t="s">
        <v>70</v>
      </c>
      <c r="V279" s="95" t="s">
        <v>131</v>
      </c>
      <c r="W279" s="95">
        <v>30</v>
      </c>
      <c r="X279" s="95" t="s">
        <v>101</v>
      </c>
      <c r="Y279" s="95" t="s">
        <v>44</v>
      </c>
      <c r="Z279" s="95" t="s">
        <v>75</v>
      </c>
      <c r="AA279" s="95" t="s">
        <v>46</v>
      </c>
      <c r="AB279" s="95" t="s">
        <v>47</v>
      </c>
      <c r="AC279" s="95" t="s">
        <v>48</v>
      </c>
      <c r="AD279" s="95" t="s">
        <v>49</v>
      </c>
    </row>
    <row r="280" spans="1:30">
      <c r="A280" s="95">
        <v>786157</v>
      </c>
      <c r="B280" s="95" t="s">
        <v>827</v>
      </c>
      <c r="C280" s="95" t="s">
        <v>828</v>
      </c>
      <c r="D280" s="95" t="s">
        <v>829</v>
      </c>
      <c r="E280" s="95" t="s">
        <v>49</v>
      </c>
      <c r="F280" s="95" t="s">
        <v>49</v>
      </c>
      <c r="G280" s="95" t="s">
        <v>500</v>
      </c>
      <c r="H280" s="95" t="s">
        <v>37</v>
      </c>
      <c r="I280" s="96"/>
      <c r="K280" s="95" t="s">
        <v>75</v>
      </c>
      <c r="L280" s="96">
        <v>43851</v>
      </c>
      <c r="P280" s="95" t="s">
        <v>238</v>
      </c>
      <c r="R280" s="95" t="s">
        <v>68</v>
      </c>
      <c r="V280" s="95" t="s">
        <v>42</v>
      </c>
      <c r="W280" s="95">
        <v>9</v>
      </c>
      <c r="X280" s="95" t="s">
        <v>101</v>
      </c>
      <c r="Y280" s="95" t="s">
        <v>44</v>
      </c>
      <c r="Z280" s="95" t="s">
        <v>75</v>
      </c>
      <c r="AA280" s="95" t="s">
        <v>46</v>
      </c>
      <c r="AB280" s="95" t="s">
        <v>47</v>
      </c>
      <c r="AC280" s="95" t="s">
        <v>48</v>
      </c>
      <c r="AD280" s="95" t="s">
        <v>49</v>
      </c>
    </row>
    <row r="281" spans="1:30">
      <c r="A281" s="95">
        <v>785930</v>
      </c>
      <c r="B281" s="95" t="s">
        <v>830</v>
      </c>
      <c r="C281" s="95" t="s">
        <v>831</v>
      </c>
      <c r="D281" s="95" t="s">
        <v>33</v>
      </c>
      <c r="E281" s="95" t="s">
        <v>49</v>
      </c>
      <c r="F281" s="95" t="s">
        <v>35</v>
      </c>
      <c r="G281" s="95" t="s">
        <v>500</v>
      </c>
      <c r="H281" s="95" t="s">
        <v>37</v>
      </c>
      <c r="I281" s="96"/>
      <c r="K281" s="95" t="s">
        <v>45</v>
      </c>
      <c r="L281" s="96">
        <v>43845</v>
      </c>
      <c r="O281" s="95" t="s">
        <v>104</v>
      </c>
      <c r="P281" s="95" t="s">
        <v>67</v>
      </c>
      <c r="R281" s="95" t="s">
        <v>60</v>
      </c>
      <c r="U281" s="95" t="s">
        <v>61</v>
      </c>
      <c r="V281" s="95" t="s">
        <v>42</v>
      </c>
      <c r="W281" s="95">
        <v>13</v>
      </c>
      <c r="X281" s="95" t="s">
        <v>101</v>
      </c>
      <c r="Y281" s="95" t="s">
        <v>44</v>
      </c>
      <c r="Z281" s="95" t="s">
        <v>45</v>
      </c>
      <c r="AA281" s="95" t="s">
        <v>46</v>
      </c>
      <c r="AB281" s="95" t="s">
        <v>47</v>
      </c>
      <c r="AC281" s="95" t="s">
        <v>48</v>
      </c>
      <c r="AD281" s="95" t="s">
        <v>49</v>
      </c>
    </row>
    <row r="282" spans="1:30">
      <c r="A282" s="95">
        <v>781395</v>
      </c>
      <c r="B282" s="95" t="s">
        <v>832</v>
      </c>
      <c r="C282" s="95" t="s">
        <v>833</v>
      </c>
      <c r="D282" s="95" t="s">
        <v>834</v>
      </c>
      <c r="E282" s="95" t="s">
        <v>83</v>
      </c>
      <c r="F282" s="95" t="s">
        <v>66</v>
      </c>
      <c r="G282" s="95" t="s">
        <v>500</v>
      </c>
      <c r="H282" s="95" t="s">
        <v>47</v>
      </c>
      <c r="I282" s="96"/>
      <c r="K282" s="95" t="s">
        <v>45</v>
      </c>
      <c r="L282" s="96">
        <v>43760</v>
      </c>
      <c r="R282" s="95" t="s">
        <v>590</v>
      </c>
      <c r="U282" s="95" t="s">
        <v>41</v>
      </c>
      <c r="V282" s="95" t="s">
        <v>131</v>
      </c>
      <c r="W282" s="95">
        <v>74</v>
      </c>
      <c r="X282" s="95" t="s">
        <v>156</v>
      </c>
      <c r="Y282" s="95" t="s">
        <v>44</v>
      </c>
      <c r="Z282" s="95" t="s">
        <v>45</v>
      </c>
      <c r="AA282" s="95" t="s">
        <v>46</v>
      </c>
      <c r="AB282" s="95" t="s">
        <v>47</v>
      </c>
      <c r="AC282" s="95" t="s">
        <v>48</v>
      </c>
      <c r="AD282" s="95" t="s">
        <v>49</v>
      </c>
    </row>
    <row r="283" spans="1:30">
      <c r="A283" s="95">
        <v>785552</v>
      </c>
      <c r="B283" s="95" t="s">
        <v>835</v>
      </c>
      <c r="C283" s="95" t="s">
        <v>836</v>
      </c>
      <c r="D283" s="95" t="s">
        <v>33</v>
      </c>
      <c r="E283" s="95" t="s">
        <v>49</v>
      </c>
      <c r="F283" s="95" t="s">
        <v>35</v>
      </c>
      <c r="G283" s="95" t="s">
        <v>500</v>
      </c>
      <c r="H283" s="95" t="s">
        <v>37</v>
      </c>
      <c r="I283" s="96"/>
      <c r="K283" s="95" t="s">
        <v>38</v>
      </c>
      <c r="L283" s="96">
        <v>43838</v>
      </c>
      <c r="R283" s="95" t="s">
        <v>57</v>
      </c>
      <c r="S283" s="95" t="s">
        <v>40</v>
      </c>
      <c r="U283" s="95" t="s">
        <v>355</v>
      </c>
      <c r="V283" s="95" t="s">
        <v>42</v>
      </c>
      <c r="W283" s="95">
        <v>18</v>
      </c>
      <c r="X283" s="95" t="s">
        <v>101</v>
      </c>
      <c r="Y283" s="95" t="s">
        <v>44</v>
      </c>
      <c r="Z283" s="95" t="s">
        <v>45</v>
      </c>
      <c r="AA283" s="95" t="s">
        <v>46</v>
      </c>
      <c r="AB283" s="95" t="s">
        <v>47</v>
      </c>
      <c r="AC283" s="95" t="s">
        <v>48</v>
      </c>
      <c r="AD283" s="95" t="s">
        <v>49</v>
      </c>
    </row>
    <row r="284" spans="1:30">
      <c r="A284" s="95">
        <v>785071</v>
      </c>
      <c r="B284" s="95" t="s">
        <v>837</v>
      </c>
      <c r="C284" s="95" t="s">
        <v>838</v>
      </c>
      <c r="D284" s="95" t="s">
        <v>33</v>
      </c>
      <c r="E284" s="95" t="s">
        <v>49</v>
      </c>
      <c r="F284" s="95" t="s">
        <v>35</v>
      </c>
      <c r="G284" s="95" t="s">
        <v>500</v>
      </c>
      <c r="H284" s="95" t="s">
        <v>37</v>
      </c>
      <c r="I284" s="96"/>
      <c r="K284" s="95" t="s">
        <v>75</v>
      </c>
      <c r="L284" s="96">
        <v>43826</v>
      </c>
      <c r="R284" s="95" t="s">
        <v>39</v>
      </c>
      <c r="S284" s="95" t="s">
        <v>40</v>
      </c>
      <c r="U284" s="95" t="s">
        <v>41</v>
      </c>
      <c r="V284" s="95" t="s">
        <v>42</v>
      </c>
      <c r="W284" s="95">
        <v>26</v>
      </c>
      <c r="X284" s="95" t="s">
        <v>101</v>
      </c>
      <c r="Y284" s="95" t="s">
        <v>44</v>
      </c>
      <c r="Z284" s="95" t="s">
        <v>75</v>
      </c>
      <c r="AA284" s="95" t="s">
        <v>46</v>
      </c>
      <c r="AB284" s="95" t="s">
        <v>47</v>
      </c>
      <c r="AC284" s="95" t="s">
        <v>48</v>
      </c>
      <c r="AD284" s="95" t="s">
        <v>49</v>
      </c>
    </row>
    <row r="285" spans="1:30">
      <c r="A285" s="95">
        <v>778999</v>
      </c>
      <c r="B285" s="95" t="s">
        <v>839</v>
      </c>
      <c r="C285" s="95" t="s">
        <v>840</v>
      </c>
      <c r="D285" s="95" t="s">
        <v>33</v>
      </c>
      <c r="E285" s="95" t="s">
        <v>83</v>
      </c>
      <c r="F285" s="95" t="s">
        <v>66</v>
      </c>
      <c r="G285" s="95" t="s">
        <v>500</v>
      </c>
      <c r="H285" s="95" t="s">
        <v>47</v>
      </c>
      <c r="I285" s="96"/>
      <c r="K285" s="95" t="s">
        <v>45</v>
      </c>
      <c r="L285" s="96">
        <v>43719</v>
      </c>
      <c r="R285" s="95" t="s">
        <v>84</v>
      </c>
      <c r="U285" s="95" t="s">
        <v>176</v>
      </c>
      <c r="V285" s="95" t="s">
        <v>131</v>
      </c>
      <c r="W285" s="95">
        <v>103</v>
      </c>
      <c r="X285" s="95" t="s">
        <v>63</v>
      </c>
      <c r="Y285" s="95" t="s">
        <v>44</v>
      </c>
      <c r="Z285" s="95" t="s">
        <v>45</v>
      </c>
      <c r="AA285" s="95" t="s">
        <v>46</v>
      </c>
      <c r="AB285" s="95" t="s">
        <v>47</v>
      </c>
      <c r="AC285" s="95" t="s">
        <v>48</v>
      </c>
      <c r="AD285" s="95" t="s">
        <v>49</v>
      </c>
    </row>
    <row r="286" spans="1:30">
      <c r="A286" s="95">
        <v>785017</v>
      </c>
      <c r="B286" s="95" t="s">
        <v>841</v>
      </c>
      <c r="C286" s="95" t="s">
        <v>842</v>
      </c>
      <c r="D286" s="95" t="s">
        <v>33</v>
      </c>
      <c r="E286" s="95" t="s">
        <v>49</v>
      </c>
      <c r="F286" s="95" t="s">
        <v>35</v>
      </c>
      <c r="G286" s="95" t="s">
        <v>500</v>
      </c>
      <c r="H286" s="95" t="s">
        <v>37</v>
      </c>
      <c r="I286" s="96"/>
      <c r="K286" s="95" t="s">
        <v>38</v>
      </c>
      <c r="L286" s="96">
        <v>43825</v>
      </c>
      <c r="R286" s="95" t="s">
        <v>155</v>
      </c>
      <c r="U286" s="95" t="s">
        <v>61</v>
      </c>
      <c r="V286" s="95" t="s">
        <v>42</v>
      </c>
      <c r="W286" s="95">
        <v>27</v>
      </c>
      <c r="X286" s="95" t="s">
        <v>101</v>
      </c>
      <c r="Y286" s="95" t="s">
        <v>44</v>
      </c>
      <c r="Z286" s="95" t="s">
        <v>45</v>
      </c>
      <c r="AA286" s="95" t="s">
        <v>46</v>
      </c>
      <c r="AB286" s="95" t="s">
        <v>47</v>
      </c>
      <c r="AC286" s="95" t="s">
        <v>48</v>
      </c>
      <c r="AD286" s="95" t="s">
        <v>49</v>
      </c>
    </row>
    <row r="287" spans="1:30">
      <c r="A287" s="95">
        <v>773044</v>
      </c>
      <c r="B287" s="95" t="s">
        <v>843</v>
      </c>
      <c r="C287" s="95" t="s">
        <v>844</v>
      </c>
      <c r="D287" s="95" t="s">
        <v>33</v>
      </c>
      <c r="E287" s="95" t="s">
        <v>49</v>
      </c>
      <c r="F287" s="95" t="s">
        <v>35</v>
      </c>
      <c r="G287" s="95" t="s">
        <v>500</v>
      </c>
      <c r="H287" s="95" t="s">
        <v>37</v>
      </c>
      <c r="I287" s="96"/>
      <c r="K287" s="95" t="s">
        <v>45</v>
      </c>
      <c r="L287" s="96">
        <v>43621</v>
      </c>
      <c r="R287" s="95" t="s">
        <v>258</v>
      </c>
      <c r="S287" s="95" t="s">
        <v>40</v>
      </c>
      <c r="U287" s="95" t="s">
        <v>61</v>
      </c>
      <c r="V287" s="95" t="s">
        <v>131</v>
      </c>
      <c r="W287" s="95">
        <v>173</v>
      </c>
      <c r="X287" s="95" t="s">
        <v>63</v>
      </c>
      <c r="Y287" s="95" t="s">
        <v>44</v>
      </c>
      <c r="Z287" s="95" t="s">
        <v>45</v>
      </c>
      <c r="AA287" s="95" t="s">
        <v>46</v>
      </c>
      <c r="AB287" s="95" t="s">
        <v>47</v>
      </c>
      <c r="AC287" s="95" t="s">
        <v>48</v>
      </c>
      <c r="AD287" s="95" t="s">
        <v>49</v>
      </c>
    </row>
    <row r="288" spans="1:30">
      <c r="A288" s="95">
        <v>784580</v>
      </c>
      <c r="B288" s="95" t="s">
        <v>845</v>
      </c>
      <c r="C288" s="95" t="s">
        <v>846</v>
      </c>
      <c r="D288" s="95" t="s">
        <v>33</v>
      </c>
      <c r="E288" s="95" t="s">
        <v>49</v>
      </c>
      <c r="F288" s="95" t="s">
        <v>35</v>
      </c>
      <c r="G288" s="95" t="s">
        <v>500</v>
      </c>
      <c r="H288" s="95" t="s">
        <v>37</v>
      </c>
      <c r="I288" s="96"/>
      <c r="K288" s="95" t="s">
        <v>75</v>
      </c>
      <c r="L288" s="96">
        <v>43815</v>
      </c>
      <c r="N288" s="95" t="s">
        <v>56</v>
      </c>
      <c r="R288" s="95" t="s">
        <v>388</v>
      </c>
      <c r="U288" s="95" t="s">
        <v>70</v>
      </c>
      <c r="V288" s="95" t="s">
        <v>42</v>
      </c>
      <c r="W288" s="95">
        <v>35</v>
      </c>
      <c r="X288" s="95" t="s">
        <v>43</v>
      </c>
      <c r="Y288" s="95" t="s">
        <v>44</v>
      </c>
      <c r="Z288" s="95" t="s">
        <v>75</v>
      </c>
      <c r="AA288" s="95" t="s">
        <v>46</v>
      </c>
      <c r="AB288" s="95" t="s">
        <v>47</v>
      </c>
      <c r="AC288" s="95" t="s">
        <v>48</v>
      </c>
      <c r="AD288" s="95" t="s">
        <v>49</v>
      </c>
    </row>
    <row r="289" spans="1:30">
      <c r="A289" s="95">
        <v>772567</v>
      </c>
      <c r="B289" s="95" t="s">
        <v>847</v>
      </c>
      <c r="C289" s="95" t="s">
        <v>848</v>
      </c>
      <c r="D289" s="95" t="s">
        <v>33</v>
      </c>
      <c r="E289" s="95" t="s">
        <v>49</v>
      </c>
      <c r="F289" s="95" t="s">
        <v>66</v>
      </c>
      <c r="G289" s="95" t="s">
        <v>500</v>
      </c>
      <c r="H289" s="95" t="s">
        <v>47</v>
      </c>
      <c r="I289" s="96"/>
      <c r="K289" s="95" t="s">
        <v>45</v>
      </c>
      <c r="L289" s="96">
        <v>43613</v>
      </c>
      <c r="O289" s="95" t="s">
        <v>57</v>
      </c>
      <c r="P289" s="95" t="s">
        <v>153</v>
      </c>
      <c r="R289" s="95" t="s">
        <v>87</v>
      </c>
      <c r="S289" s="95" t="s">
        <v>40</v>
      </c>
      <c r="U289" s="95" t="s">
        <v>70</v>
      </c>
      <c r="V289" s="95" t="s">
        <v>131</v>
      </c>
      <c r="W289" s="95">
        <v>179</v>
      </c>
      <c r="X289" s="95" t="s">
        <v>63</v>
      </c>
      <c r="Y289" s="95" t="s">
        <v>44</v>
      </c>
      <c r="Z289" s="95" t="s">
        <v>45</v>
      </c>
      <c r="AA289" s="95" t="s">
        <v>46</v>
      </c>
      <c r="AB289" s="95" t="s">
        <v>47</v>
      </c>
      <c r="AC289" s="95" t="s">
        <v>48</v>
      </c>
      <c r="AD289" s="95" t="s">
        <v>49</v>
      </c>
    </row>
    <row r="290" spans="1:30">
      <c r="A290" s="95">
        <v>783459</v>
      </c>
      <c r="B290" s="95" t="s">
        <v>849</v>
      </c>
      <c r="C290" s="95" t="s">
        <v>850</v>
      </c>
      <c r="D290" s="95" t="s">
        <v>33</v>
      </c>
      <c r="E290" s="95" t="s">
        <v>34</v>
      </c>
      <c r="F290" s="95" t="s">
        <v>35</v>
      </c>
      <c r="G290" s="95" t="s">
        <v>500</v>
      </c>
      <c r="H290" s="95" t="s">
        <v>47</v>
      </c>
      <c r="I290" s="96"/>
      <c r="K290" s="95" t="s">
        <v>75</v>
      </c>
      <c r="L290" s="96">
        <v>43794</v>
      </c>
      <c r="O290" s="95" t="s">
        <v>104</v>
      </c>
      <c r="P290" s="95" t="s">
        <v>153</v>
      </c>
      <c r="Q290" s="95" t="s">
        <v>582</v>
      </c>
      <c r="R290" s="95" t="s">
        <v>60</v>
      </c>
      <c r="U290" s="95" t="s">
        <v>141</v>
      </c>
      <c r="V290" s="95" t="s">
        <v>42</v>
      </c>
      <c r="W290" s="95">
        <v>50</v>
      </c>
      <c r="X290" s="95" t="s">
        <v>43</v>
      </c>
      <c r="Y290" s="95" t="s">
        <v>44</v>
      </c>
      <c r="Z290" s="95" t="s">
        <v>75</v>
      </c>
      <c r="AA290" s="95" t="s">
        <v>46</v>
      </c>
      <c r="AB290" s="95" t="s">
        <v>47</v>
      </c>
      <c r="AC290" s="95" t="s">
        <v>48</v>
      </c>
      <c r="AD290" s="95" t="s">
        <v>49</v>
      </c>
    </row>
    <row r="291" spans="1:30">
      <c r="A291" s="95">
        <v>784206</v>
      </c>
      <c r="B291" s="95" t="s">
        <v>851</v>
      </c>
      <c r="C291" s="95" t="s">
        <v>852</v>
      </c>
      <c r="D291" s="95" t="s">
        <v>33</v>
      </c>
      <c r="E291" s="95" t="s">
        <v>49</v>
      </c>
      <c r="F291" s="95" t="s">
        <v>35</v>
      </c>
      <c r="G291" s="95" t="s">
        <v>500</v>
      </c>
      <c r="H291" s="95" t="s">
        <v>47</v>
      </c>
      <c r="I291" s="96">
        <v>43882</v>
      </c>
      <c r="K291" s="95" t="s">
        <v>109</v>
      </c>
      <c r="L291" s="96">
        <v>43809</v>
      </c>
      <c r="O291" s="95" t="s">
        <v>77</v>
      </c>
      <c r="P291" s="95" t="s">
        <v>238</v>
      </c>
      <c r="Q291" s="95" t="s">
        <v>853</v>
      </c>
      <c r="R291" s="95" t="s">
        <v>57</v>
      </c>
      <c r="U291" s="95" t="s">
        <v>222</v>
      </c>
      <c r="V291" s="95" t="s">
        <v>131</v>
      </c>
      <c r="W291" s="95">
        <v>39</v>
      </c>
      <c r="X291" s="95" t="s">
        <v>43</v>
      </c>
      <c r="Y291" s="95" t="s">
        <v>44</v>
      </c>
      <c r="Z291" s="95" t="s">
        <v>75</v>
      </c>
      <c r="AA291" s="95" t="s">
        <v>114</v>
      </c>
      <c r="AB291" s="95" t="s">
        <v>80</v>
      </c>
      <c r="AC291" s="95" t="s">
        <v>48</v>
      </c>
      <c r="AD291" s="95" t="s">
        <v>49</v>
      </c>
    </row>
    <row r="292" spans="1:30">
      <c r="A292" s="95">
        <v>782452</v>
      </c>
      <c r="B292" s="95" t="s">
        <v>854</v>
      </c>
      <c r="C292" s="95" t="s">
        <v>855</v>
      </c>
      <c r="D292" s="95" t="s">
        <v>856</v>
      </c>
      <c r="E292" s="95" t="s">
        <v>83</v>
      </c>
      <c r="F292" s="95" t="s">
        <v>49</v>
      </c>
      <c r="G292" s="95" t="s">
        <v>500</v>
      </c>
      <c r="H292" s="95" t="s">
        <v>37</v>
      </c>
      <c r="I292" s="96"/>
      <c r="K292" s="95" t="s">
        <v>75</v>
      </c>
      <c r="L292" s="96">
        <v>43777</v>
      </c>
      <c r="N292" s="95" t="s">
        <v>56</v>
      </c>
      <c r="O292" s="95" t="s">
        <v>104</v>
      </c>
      <c r="P292" s="95" t="s">
        <v>153</v>
      </c>
      <c r="Q292" s="95" t="s">
        <v>857</v>
      </c>
      <c r="R292" s="95" t="s">
        <v>96</v>
      </c>
      <c r="U292" s="95" t="s">
        <v>176</v>
      </c>
      <c r="V292" s="95" t="s">
        <v>42</v>
      </c>
      <c r="W292" s="95">
        <v>61</v>
      </c>
      <c r="X292" s="95" t="s">
        <v>156</v>
      </c>
      <c r="Y292" s="95" t="s">
        <v>44</v>
      </c>
      <c r="Z292" s="95" t="s">
        <v>75</v>
      </c>
      <c r="AA292" s="95" t="s">
        <v>46</v>
      </c>
      <c r="AB292" s="95" t="s">
        <v>47</v>
      </c>
      <c r="AC292" s="95" t="s">
        <v>48</v>
      </c>
      <c r="AD292" s="95" t="s">
        <v>49</v>
      </c>
    </row>
    <row r="293" spans="1:30">
      <c r="A293" s="95">
        <v>780684</v>
      </c>
      <c r="B293" s="95" t="s">
        <v>858</v>
      </c>
      <c r="C293" s="95" t="s">
        <v>859</v>
      </c>
      <c r="D293" s="95" t="s">
        <v>33</v>
      </c>
      <c r="E293" s="95" t="s">
        <v>49</v>
      </c>
      <c r="F293" s="95" t="s">
        <v>35</v>
      </c>
      <c r="G293" s="95" t="s">
        <v>500</v>
      </c>
      <c r="H293" s="95" t="s">
        <v>37</v>
      </c>
      <c r="I293" s="96"/>
      <c r="K293" s="95" t="s">
        <v>75</v>
      </c>
      <c r="L293" s="96">
        <v>43748</v>
      </c>
      <c r="R293" s="95" t="s">
        <v>84</v>
      </c>
      <c r="S293" s="95" t="s">
        <v>40</v>
      </c>
      <c r="U293" s="95" t="s">
        <v>61</v>
      </c>
      <c r="V293" s="95" t="s">
        <v>42</v>
      </c>
      <c r="W293" s="95">
        <v>82</v>
      </c>
      <c r="X293" s="95" t="s">
        <v>156</v>
      </c>
      <c r="Y293" s="95" t="s">
        <v>44</v>
      </c>
      <c r="Z293" s="95" t="s">
        <v>75</v>
      </c>
      <c r="AA293" s="95" t="s">
        <v>46</v>
      </c>
      <c r="AB293" s="95" t="s">
        <v>47</v>
      </c>
      <c r="AC293" s="95" t="s">
        <v>48</v>
      </c>
      <c r="AD293" s="95" t="s">
        <v>49</v>
      </c>
    </row>
    <row r="294" spans="1:30">
      <c r="A294" s="95">
        <v>780110</v>
      </c>
      <c r="B294" s="95" t="s">
        <v>860</v>
      </c>
      <c r="C294" s="95" t="s">
        <v>861</v>
      </c>
      <c r="D294" s="95" t="s">
        <v>862</v>
      </c>
      <c r="E294" s="95" t="s">
        <v>49</v>
      </c>
      <c r="F294" s="95" t="s">
        <v>66</v>
      </c>
      <c r="G294" s="95" t="s">
        <v>500</v>
      </c>
      <c r="H294" s="95" t="s">
        <v>37</v>
      </c>
      <c r="I294" s="96"/>
      <c r="K294" s="95" t="s">
        <v>45</v>
      </c>
      <c r="L294" s="96">
        <v>43735</v>
      </c>
      <c r="R294" s="95" t="s">
        <v>39</v>
      </c>
      <c r="U294" s="95" t="s">
        <v>863</v>
      </c>
      <c r="V294" s="95" t="s">
        <v>42</v>
      </c>
      <c r="W294" s="95">
        <v>91</v>
      </c>
      <c r="X294" s="95" t="s">
        <v>63</v>
      </c>
      <c r="Y294" s="95" t="s">
        <v>44</v>
      </c>
      <c r="Z294" s="95" t="s">
        <v>45</v>
      </c>
      <c r="AA294" s="95" t="s">
        <v>46</v>
      </c>
      <c r="AB294" s="95" t="s">
        <v>47</v>
      </c>
      <c r="AC294" s="95" t="s">
        <v>48</v>
      </c>
      <c r="AD294" s="95" t="s">
        <v>49</v>
      </c>
    </row>
    <row r="295" spans="1:30">
      <c r="A295" s="95">
        <v>779538</v>
      </c>
      <c r="B295" s="95" t="s">
        <v>864</v>
      </c>
      <c r="C295" s="95" t="s">
        <v>865</v>
      </c>
      <c r="D295" s="95" t="s">
        <v>296</v>
      </c>
      <c r="E295" s="95" t="s">
        <v>49</v>
      </c>
      <c r="F295" s="95" t="s">
        <v>35</v>
      </c>
      <c r="G295" s="95" t="s">
        <v>500</v>
      </c>
      <c r="H295" s="95" t="s">
        <v>37</v>
      </c>
      <c r="I295" s="96"/>
      <c r="K295" s="95" t="s">
        <v>75</v>
      </c>
      <c r="L295" s="96">
        <v>43727</v>
      </c>
      <c r="N295" s="95" t="s">
        <v>866</v>
      </c>
      <c r="O295" s="95" t="s">
        <v>77</v>
      </c>
      <c r="P295" s="95" t="s">
        <v>153</v>
      </c>
      <c r="Q295" s="95" t="s">
        <v>326</v>
      </c>
      <c r="R295" s="95" t="s">
        <v>84</v>
      </c>
      <c r="U295" s="95" t="s">
        <v>61</v>
      </c>
      <c r="V295" s="95" t="s">
        <v>131</v>
      </c>
      <c r="W295" s="95">
        <v>97</v>
      </c>
      <c r="X295" s="95" t="s">
        <v>63</v>
      </c>
      <c r="Y295" s="95" t="s">
        <v>44</v>
      </c>
      <c r="Z295" s="95" t="s">
        <v>75</v>
      </c>
      <c r="AA295" s="95" t="s">
        <v>46</v>
      </c>
      <c r="AB295" s="95" t="s">
        <v>47</v>
      </c>
      <c r="AC295" s="95" t="s">
        <v>48</v>
      </c>
      <c r="AD295" s="95" t="s">
        <v>49</v>
      </c>
    </row>
    <row r="296" spans="1:30">
      <c r="A296" s="95">
        <v>772903</v>
      </c>
      <c r="B296" s="95" t="s">
        <v>867</v>
      </c>
      <c r="C296" s="95" t="s">
        <v>868</v>
      </c>
      <c r="D296" s="95" t="s">
        <v>144</v>
      </c>
      <c r="E296" s="95" t="s">
        <v>49</v>
      </c>
      <c r="F296" s="95" t="s">
        <v>35</v>
      </c>
      <c r="G296" s="95" t="s">
        <v>500</v>
      </c>
      <c r="H296" s="95" t="s">
        <v>37</v>
      </c>
      <c r="I296" s="96">
        <v>43903</v>
      </c>
      <c r="K296" s="95" t="s">
        <v>45</v>
      </c>
      <c r="L296" s="96">
        <v>43619</v>
      </c>
      <c r="O296" s="95" t="s">
        <v>95</v>
      </c>
      <c r="P296" s="95" t="s">
        <v>241</v>
      </c>
      <c r="R296" s="95" t="s">
        <v>60</v>
      </c>
      <c r="S296" s="95" t="s">
        <v>40</v>
      </c>
      <c r="U296" s="95" t="s">
        <v>147</v>
      </c>
      <c r="V296" s="95" t="s">
        <v>131</v>
      </c>
      <c r="W296" s="95">
        <v>175</v>
      </c>
      <c r="X296" s="95" t="s">
        <v>63</v>
      </c>
      <c r="Y296" s="95" t="s">
        <v>44</v>
      </c>
      <c r="Z296" s="95" t="s">
        <v>45</v>
      </c>
      <c r="AA296" s="95" t="s">
        <v>79</v>
      </c>
      <c r="AB296" s="95" t="s">
        <v>80</v>
      </c>
      <c r="AC296" s="95" t="s">
        <v>48</v>
      </c>
      <c r="AD296" s="95" t="s">
        <v>49</v>
      </c>
    </row>
    <row r="297" spans="1:30">
      <c r="A297" s="95">
        <v>779524</v>
      </c>
      <c r="B297" s="95" t="s">
        <v>869</v>
      </c>
      <c r="C297" s="95" t="s">
        <v>870</v>
      </c>
      <c r="D297" s="95" t="s">
        <v>33</v>
      </c>
      <c r="E297" s="95" t="s">
        <v>34</v>
      </c>
      <c r="F297" s="95" t="s">
        <v>66</v>
      </c>
      <c r="G297" s="95" t="s">
        <v>500</v>
      </c>
      <c r="H297" s="95" t="s">
        <v>37</v>
      </c>
      <c r="I297" s="96"/>
      <c r="K297" s="95" t="s">
        <v>45</v>
      </c>
      <c r="L297" s="96">
        <v>43727</v>
      </c>
      <c r="R297" s="95" t="s">
        <v>84</v>
      </c>
      <c r="U297" s="95" t="s">
        <v>434</v>
      </c>
      <c r="V297" s="95" t="s">
        <v>42</v>
      </c>
      <c r="W297" s="95">
        <v>97</v>
      </c>
      <c r="X297" s="95" t="s">
        <v>63</v>
      </c>
      <c r="Y297" s="95" t="s">
        <v>44</v>
      </c>
      <c r="Z297" s="95" t="s">
        <v>45</v>
      </c>
      <c r="AA297" s="95" t="s">
        <v>46</v>
      </c>
      <c r="AB297" s="95" t="s">
        <v>47</v>
      </c>
      <c r="AC297" s="95" t="s">
        <v>48</v>
      </c>
      <c r="AD297" s="95" t="s">
        <v>49</v>
      </c>
    </row>
    <row r="298" spans="1:30">
      <c r="A298" s="95">
        <v>779061</v>
      </c>
      <c r="B298" s="95" t="s">
        <v>871</v>
      </c>
      <c r="C298" s="95" t="s">
        <v>872</v>
      </c>
      <c r="D298" s="95" t="s">
        <v>33</v>
      </c>
      <c r="E298" s="95" t="s">
        <v>49</v>
      </c>
      <c r="F298" s="95" t="s">
        <v>35</v>
      </c>
      <c r="G298" s="95" t="s">
        <v>500</v>
      </c>
      <c r="H298" s="95" t="s">
        <v>37</v>
      </c>
      <c r="I298" s="96"/>
      <c r="K298" s="95" t="s">
        <v>75</v>
      </c>
      <c r="L298" s="96">
        <v>43720</v>
      </c>
      <c r="R298" s="95" t="s">
        <v>170</v>
      </c>
      <c r="S298" s="95" t="s">
        <v>40</v>
      </c>
      <c r="U298" s="95" t="s">
        <v>61</v>
      </c>
      <c r="V298" s="95" t="s">
        <v>42</v>
      </c>
      <c r="W298" s="95">
        <v>102</v>
      </c>
      <c r="X298" s="95" t="s">
        <v>63</v>
      </c>
      <c r="Y298" s="95" t="s">
        <v>44</v>
      </c>
      <c r="Z298" s="95" t="s">
        <v>75</v>
      </c>
      <c r="AA298" s="95" t="s">
        <v>46</v>
      </c>
      <c r="AB298" s="95" t="s">
        <v>47</v>
      </c>
      <c r="AC298" s="95" t="s">
        <v>48</v>
      </c>
      <c r="AD298" s="95" t="s">
        <v>49</v>
      </c>
    </row>
    <row r="299" spans="1:30">
      <c r="A299" s="95">
        <v>783263</v>
      </c>
      <c r="B299" s="95" t="s">
        <v>873</v>
      </c>
      <c r="C299" s="95" t="s">
        <v>874</v>
      </c>
      <c r="D299" s="95" t="s">
        <v>33</v>
      </c>
      <c r="E299" s="95" t="s">
        <v>49</v>
      </c>
      <c r="F299" s="95" t="s">
        <v>35</v>
      </c>
      <c r="G299" s="95" t="s">
        <v>500</v>
      </c>
      <c r="H299" s="95" t="s">
        <v>47</v>
      </c>
      <c r="I299" s="96"/>
      <c r="K299" s="95" t="s">
        <v>109</v>
      </c>
      <c r="L299" s="96">
        <v>43790</v>
      </c>
      <c r="N299" s="95" t="s">
        <v>56</v>
      </c>
      <c r="O299" s="95" t="s">
        <v>95</v>
      </c>
      <c r="P299" s="95" t="s">
        <v>153</v>
      </c>
      <c r="R299" s="95" t="s">
        <v>155</v>
      </c>
      <c r="U299" s="95" t="s">
        <v>147</v>
      </c>
      <c r="V299" s="95" t="s">
        <v>131</v>
      </c>
      <c r="W299" s="95">
        <v>52</v>
      </c>
      <c r="X299" s="95" t="s">
        <v>43</v>
      </c>
      <c r="Y299" s="95" t="s">
        <v>44</v>
      </c>
      <c r="Z299" s="95" t="s">
        <v>75</v>
      </c>
      <c r="AA299" s="95" t="s">
        <v>46</v>
      </c>
      <c r="AB299" s="95" t="s">
        <v>47</v>
      </c>
      <c r="AC299" s="95" t="s">
        <v>48</v>
      </c>
      <c r="AD299" s="95" t="s">
        <v>49</v>
      </c>
    </row>
    <row r="300" spans="1:30">
      <c r="A300" s="95">
        <v>771598</v>
      </c>
      <c r="B300" s="95" t="s">
        <v>875</v>
      </c>
      <c r="C300" s="95" t="s">
        <v>876</v>
      </c>
      <c r="D300" s="95" t="s">
        <v>33</v>
      </c>
      <c r="E300" s="95" t="s">
        <v>83</v>
      </c>
      <c r="F300" s="95" t="s">
        <v>49</v>
      </c>
      <c r="G300" s="95" t="s">
        <v>500</v>
      </c>
      <c r="H300" s="95" t="s">
        <v>37</v>
      </c>
      <c r="I300" s="96"/>
      <c r="K300" s="95" t="s">
        <v>75</v>
      </c>
      <c r="L300" s="96">
        <v>43595</v>
      </c>
      <c r="R300" s="95" t="s">
        <v>68</v>
      </c>
      <c r="S300" s="95" t="s">
        <v>40</v>
      </c>
      <c r="U300" s="95" t="s">
        <v>61</v>
      </c>
      <c r="V300" s="95" t="s">
        <v>131</v>
      </c>
      <c r="W300" s="95">
        <v>191</v>
      </c>
      <c r="X300" s="95" t="s">
        <v>63</v>
      </c>
      <c r="Y300" s="95" t="s">
        <v>44</v>
      </c>
      <c r="Z300" s="95" t="s">
        <v>75</v>
      </c>
      <c r="AA300" s="95" t="s">
        <v>46</v>
      </c>
      <c r="AB300" s="95" t="s">
        <v>47</v>
      </c>
      <c r="AC300" s="95" t="s">
        <v>48</v>
      </c>
      <c r="AD300" s="95" t="s">
        <v>49</v>
      </c>
    </row>
    <row r="301" spans="1:30">
      <c r="A301" s="95">
        <v>776000</v>
      </c>
      <c r="B301" s="95" t="s">
        <v>877</v>
      </c>
      <c r="C301" s="95" t="s">
        <v>878</v>
      </c>
      <c r="D301" s="95" t="s">
        <v>33</v>
      </c>
      <c r="E301" s="95" t="s">
        <v>49</v>
      </c>
      <c r="F301" s="95" t="s">
        <v>35</v>
      </c>
      <c r="G301" s="95" t="s">
        <v>500</v>
      </c>
      <c r="H301" s="95" t="s">
        <v>37</v>
      </c>
      <c r="I301" s="96"/>
      <c r="K301" s="95" t="s">
        <v>75</v>
      </c>
      <c r="L301" s="96">
        <v>43671</v>
      </c>
      <c r="O301" s="95" t="s">
        <v>95</v>
      </c>
      <c r="P301" s="95" t="s">
        <v>255</v>
      </c>
      <c r="R301" s="95" t="s">
        <v>68</v>
      </c>
      <c r="S301" s="95" t="s">
        <v>40</v>
      </c>
      <c r="U301" s="95" t="s">
        <v>61</v>
      </c>
      <c r="V301" s="95" t="s">
        <v>42</v>
      </c>
      <c r="W301" s="95">
        <v>137</v>
      </c>
      <c r="X301" s="95" t="s">
        <v>63</v>
      </c>
      <c r="Y301" s="95" t="s">
        <v>44</v>
      </c>
      <c r="Z301" s="95" t="s">
        <v>75</v>
      </c>
      <c r="AA301" s="95" t="s">
        <v>46</v>
      </c>
      <c r="AB301" s="95" t="s">
        <v>47</v>
      </c>
      <c r="AC301" s="95" t="s">
        <v>48</v>
      </c>
      <c r="AD301" s="95" t="s">
        <v>49</v>
      </c>
    </row>
    <row r="302" spans="1:30">
      <c r="A302" s="95">
        <v>775100</v>
      </c>
      <c r="B302" s="95" t="s">
        <v>879</v>
      </c>
      <c r="C302" s="95" t="s">
        <v>880</v>
      </c>
      <c r="D302" s="95" t="s">
        <v>33</v>
      </c>
      <c r="E302" s="95" t="s">
        <v>34</v>
      </c>
      <c r="F302" s="95" t="s">
        <v>49</v>
      </c>
      <c r="G302" s="95" t="s">
        <v>500</v>
      </c>
      <c r="H302" s="95" t="s">
        <v>37</v>
      </c>
      <c r="I302" s="96"/>
      <c r="K302" s="95" t="s">
        <v>45</v>
      </c>
      <c r="L302" s="96">
        <v>43656</v>
      </c>
      <c r="R302" s="95" t="s">
        <v>87</v>
      </c>
      <c r="S302" s="95" t="s">
        <v>40</v>
      </c>
      <c r="U302" s="95" t="s">
        <v>250</v>
      </c>
      <c r="V302" s="95" t="s">
        <v>42</v>
      </c>
      <c r="W302" s="95">
        <v>148</v>
      </c>
      <c r="X302" s="95" t="s">
        <v>63</v>
      </c>
      <c r="Y302" s="95" t="s">
        <v>44</v>
      </c>
      <c r="Z302" s="95" t="s">
        <v>45</v>
      </c>
      <c r="AA302" s="95" t="s">
        <v>46</v>
      </c>
      <c r="AB302" s="95" t="s">
        <v>47</v>
      </c>
      <c r="AC302" s="95" t="s">
        <v>48</v>
      </c>
      <c r="AD302" s="95" t="s">
        <v>49</v>
      </c>
    </row>
    <row r="303" spans="1:30">
      <c r="A303" s="95">
        <v>771356</v>
      </c>
      <c r="B303" s="95" t="s">
        <v>881</v>
      </c>
      <c r="C303" s="95" t="s">
        <v>882</v>
      </c>
      <c r="D303" s="95" t="s">
        <v>33</v>
      </c>
      <c r="E303" s="95" t="s">
        <v>49</v>
      </c>
      <c r="F303" s="95" t="s">
        <v>49</v>
      </c>
      <c r="G303" s="95" t="s">
        <v>500</v>
      </c>
      <c r="H303" s="95" t="s">
        <v>37</v>
      </c>
      <c r="I303" s="96"/>
      <c r="K303" s="95" t="s">
        <v>45</v>
      </c>
      <c r="L303" s="96">
        <v>43592</v>
      </c>
      <c r="R303" s="95" t="s">
        <v>68</v>
      </c>
      <c r="S303" s="95" t="s">
        <v>69</v>
      </c>
      <c r="U303" s="95" t="s">
        <v>164</v>
      </c>
      <c r="V303" s="95" t="s">
        <v>42</v>
      </c>
      <c r="W303" s="95">
        <v>194</v>
      </c>
      <c r="X303" s="95" t="s">
        <v>63</v>
      </c>
      <c r="Y303" s="95" t="s">
        <v>44</v>
      </c>
      <c r="Z303" s="95" t="s">
        <v>45</v>
      </c>
      <c r="AA303" s="95" t="s">
        <v>46</v>
      </c>
      <c r="AB303" s="95" t="s">
        <v>47</v>
      </c>
      <c r="AC303" s="95" t="s">
        <v>48</v>
      </c>
      <c r="AD303" s="95" t="s">
        <v>49</v>
      </c>
    </row>
    <row r="304" spans="1:30">
      <c r="A304" s="95">
        <v>777955</v>
      </c>
      <c r="B304" s="95" t="s">
        <v>883</v>
      </c>
      <c r="C304" s="95" t="s">
        <v>884</v>
      </c>
      <c r="D304" s="95" t="s">
        <v>33</v>
      </c>
      <c r="E304" s="95" t="s">
        <v>49</v>
      </c>
      <c r="F304" s="95" t="s">
        <v>49</v>
      </c>
      <c r="G304" s="95" t="s">
        <v>500</v>
      </c>
      <c r="H304" s="95" t="s">
        <v>37</v>
      </c>
      <c r="I304" s="96"/>
      <c r="K304" s="95" t="s">
        <v>45</v>
      </c>
      <c r="L304" s="96">
        <v>43703</v>
      </c>
      <c r="R304" s="95" t="s">
        <v>39</v>
      </c>
      <c r="U304" s="95" t="s">
        <v>90</v>
      </c>
      <c r="V304" s="95" t="s">
        <v>42</v>
      </c>
      <c r="W304" s="95">
        <v>115</v>
      </c>
      <c r="X304" s="95" t="s">
        <v>63</v>
      </c>
      <c r="Y304" s="95" t="s">
        <v>44</v>
      </c>
      <c r="Z304" s="95" t="s">
        <v>45</v>
      </c>
      <c r="AA304" s="95" t="s">
        <v>46</v>
      </c>
      <c r="AB304" s="95" t="s">
        <v>47</v>
      </c>
      <c r="AC304" s="95" t="s">
        <v>48</v>
      </c>
      <c r="AD304" s="95" t="s">
        <v>49</v>
      </c>
    </row>
    <row r="305" spans="1:30">
      <c r="A305" s="95">
        <v>772735</v>
      </c>
      <c r="B305" s="95" t="s">
        <v>885</v>
      </c>
      <c r="C305" s="95" t="s">
        <v>886</v>
      </c>
      <c r="D305" s="95" t="s">
        <v>144</v>
      </c>
      <c r="E305" s="95" t="s">
        <v>49</v>
      </c>
      <c r="F305" s="95" t="s">
        <v>49</v>
      </c>
      <c r="G305" s="95" t="s">
        <v>500</v>
      </c>
      <c r="H305" s="95" t="s">
        <v>37</v>
      </c>
      <c r="I305" s="96"/>
      <c r="K305" s="95" t="s">
        <v>75</v>
      </c>
      <c r="L305" s="96">
        <v>43615</v>
      </c>
      <c r="O305" s="95" t="s">
        <v>57</v>
      </c>
      <c r="P305" s="95" t="s">
        <v>153</v>
      </c>
      <c r="R305" s="95" t="s">
        <v>60</v>
      </c>
      <c r="S305" s="95" t="s">
        <v>40</v>
      </c>
      <c r="U305" s="95" t="s">
        <v>61</v>
      </c>
      <c r="V305" s="95" t="s">
        <v>42</v>
      </c>
      <c r="W305" s="95">
        <v>177</v>
      </c>
      <c r="X305" s="95" t="s">
        <v>63</v>
      </c>
      <c r="Y305" s="95" t="s">
        <v>44</v>
      </c>
      <c r="Z305" s="95" t="s">
        <v>75</v>
      </c>
      <c r="AA305" s="95" t="s">
        <v>46</v>
      </c>
      <c r="AB305" s="95" t="s">
        <v>47</v>
      </c>
      <c r="AC305" s="95" t="s">
        <v>48</v>
      </c>
      <c r="AD305" s="95" t="s">
        <v>49</v>
      </c>
    </row>
    <row r="306" spans="1:30">
      <c r="A306" s="95">
        <v>786647</v>
      </c>
      <c r="B306" s="95" t="s">
        <v>887</v>
      </c>
      <c r="C306" s="95" t="s">
        <v>888</v>
      </c>
      <c r="D306" s="95" t="s">
        <v>33</v>
      </c>
      <c r="E306" s="95" t="s">
        <v>49</v>
      </c>
      <c r="F306" s="95" t="s">
        <v>35</v>
      </c>
      <c r="G306" s="95" t="s">
        <v>500</v>
      </c>
      <c r="H306" s="95" t="s">
        <v>37</v>
      </c>
      <c r="I306" s="96"/>
      <c r="K306" s="95" t="s">
        <v>75</v>
      </c>
      <c r="L306" s="96">
        <v>43861</v>
      </c>
      <c r="R306" s="95" t="s">
        <v>140</v>
      </c>
      <c r="U306" s="95" t="s">
        <v>61</v>
      </c>
      <c r="V306" s="95" t="s">
        <v>42</v>
      </c>
      <c r="W306" s="95">
        <v>1</v>
      </c>
      <c r="X306" s="95" t="s">
        <v>101</v>
      </c>
      <c r="Y306" s="95" t="s">
        <v>44</v>
      </c>
      <c r="Z306" s="95" t="s">
        <v>75</v>
      </c>
      <c r="AA306" s="95" t="s">
        <v>46</v>
      </c>
      <c r="AB306" s="95" t="s">
        <v>47</v>
      </c>
      <c r="AC306" s="95" t="s">
        <v>48</v>
      </c>
      <c r="AD306" s="95" t="s">
        <v>49</v>
      </c>
    </row>
    <row r="307" spans="1:30">
      <c r="A307" s="95">
        <v>783859</v>
      </c>
      <c r="B307" s="95" t="s">
        <v>889</v>
      </c>
      <c r="C307" s="95" t="s">
        <v>890</v>
      </c>
      <c r="D307" s="95" t="s">
        <v>891</v>
      </c>
      <c r="E307" s="95" t="s">
        <v>34</v>
      </c>
      <c r="F307" s="95" t="s">
        <v>35</v>
      </c>
      <c r="G307" s="95" t="s">
        <v>500</v>
      </c>
      <c r="H307" s="95" t="s">
        <v>47</v>
      </c>
      <c r="I307" s="96"/>
      <c r="K307" s="95" t="s">
        <v>109</v>
      </c>
      <c r="L307" s="96">
        <v>43803</v>
      </c>
      <c r="R307" s="95" t="s">
        <v>155</v>
      </c>
      <c r="U307" s="95" t="s">
        <v>176</v>
      </c>
      <c r="V307" s="95" t="s">
        <v>42</v>
      </c>
      <c r="W307" s="95">
        <v>43</v>
      </c>
      <c r="X307" s="95" t="s">
        <v>43</v>
      </c>
      <c r="Y307" s="95" t="s">
        <v>44</v>
      </c>
      <c r="Z307" s="95" t="s">
        <v>75</v>
      </c>
      <c r="AA307" s="95" t="s">
        <v>46</v>
      </c>
      <c r="AB307" s="95" t="s">
        <v>47</v>
      </c>
      <c r="AC307" s="95" t="s">
        <v>48</v>
      </c>
      <c r="AD307" s="95" t="s">
        <v>49</v>
      </c>
    </row>
    <row r="308" spans="1:30">
      <c r="A308" s="95">
        <v>779764</v>
      </c>
      <c r="B308" s="95" t="s">
        <v>892</v>
      </c>
      <c r="C308" s="95" t="s">
        <v>893</v>
      </c>
      <c r="D308" s="95" t="s">
        <v>33</v>
      </c>
      <c r="E308" s="95" t="s">
        <v>49</v>
      </c>
      <c r="F308" s="95" t="s">
        <v>66</v>
      </c>
      <c r="G308" s="95" t="s">
        <v>500</v>
      </c>
      <c r="H308" s="95" t="s">
        <v>47</v>
      </c>
      <c r="I308" s="96"/>
      <c r="K308" s="95" t="s">
        <v>45</v>
      </c>
      <c r="L308" s="96">
        <v>43731</v>
      </c>
      <c r="R308" s="95" t="s">
        <v>39</v>
      </c>
      <c r="U308" s="95" t="s">
        <v>70</v>
      </c>
      <c r="V308" s="95" t="s">
        <v>42</v>
      </c>
      <c r="W308" s="95">
        <v>95</v>
      </c>
      <c r="X308" s="95" t="s">
        <v>63</v>
      </c>
      <c r="Y308" s="95" t="s">
        <v>44</v>
      </c>
      <c r="Z308" s="95" t="s">
        <v>45</v>
      </c>
      <c r="AA308" s="95" t="s">
        <v>46</v>
      </c>
      <c r="AB308" s="95" t="s">
        <v>47</v>
      </c>
      <c r="AC308" s="95" t="s">
        <v>48</v>
      </c>
      <c r="AD308" s="95" t="s">
        <v>49</v>
      </c>
    </row>
    <row r="309" spans="1:30">
      <c r="A309" s="95">
        <v>775209</v>
      </c>
      <c r="B309" s="95" t="s">
        <v>894</v>
      </c>
      <c r="C309" s="95" t="s">
        <v>895</v>
      </c>
      <c r="D309" s="95" t="s">
        <v>33</v>
      </c>
      <c r="E309" s="95" t="s">
        <v>34</v>
      </c>
      <c r="F309" s="95" t="s">
        <v>66</v>
      </c>
      <c r="G309" s="95" t="s">
        <v>500</v>
      </c>
      <c r="H309" s="95" t="s">
        <v>47</v>
      </c>
      <c r="I309" s="96"/>
      <c r="K309" s="95" t="s">
        <v>45</v>
      </c>
      <c r="L309" s="96">
        <v>43657</v>
      </c>
      <c r="R309" s="95" t="s">
        <v>140</v>
      </c>
      <c r="S309" s="95" t="s">
        <v>40</v>
      </c>
      <c r="U309" s="95" t="s">
        <v>70</v>
      </c>
      <c r="V309" s="95" t="s">
        <v>42</v>
      </c>
      <c r="W309" s="95">
        <v>147</v>
      </c>
      <c r="X309" s="95" t="s">
        <v>63</v>
      </c>
      <c r="Y309" s="95" t="s">
        <v>44</v>
      </c>
      <c r="Z309" s="95" t="s">
        <v>45</v>
      </c>
      <c r="AA309" s="95" t="s">
        <v>46</v>
      </c>
      <c r="AB309" s="95" t="s">
        <v>47</v>
      </c>
      <c r="AC309" s="95" t="s">
        <v>48</v>
      </c>
      <c r="AD309" s="95" t="s">
        <v>49</v>
      </c>
    </row>
    <row r="310" spans="1:30">
      <c r="A310" s="95">
        <v>767876</v>
      </c>
      <c r="B310" s="95" t="s">
        <v>896</v>
      </c>
      <c r="C310" s="95" t="s">
        <v>897</v>
      </c>
      <c r="D310" s="95" t="s">
        <v>898</v>
      </c>
      <c r="E310" s="95" t="s">
        <v>49</v>
      </c>
      <c r="F310" s="95" t="s">
        <v>49</v>
      </c>
      <c r="G310" s="95" t="s">
        <v>500</v>
      </c>
      <c r="H310" s="95" t="s">
        <v>47</v>
      </c>
      <c r="I310" s="96"/>
      <c r="K310" s="95" t="s">
        <v>75</v>
      </c>
      <c r="L310" s="96">
        <v>43539</v>
      </c>
      <c r="R310" s="95" t="s">
        <v>96</v>
      </c>
      <c r="S310" s="95" t="s">
        <v>69</v>
      </c>
      <c r="U310" s="95" t="s">
        <v>176</v>
      </c>
      <c r="V310" s="95" t="s">
        <v>42</v>
      </c>
      <c r="W310" s="95">
        <v>231</v>
      </c>
      <c r="X310" s="95" t="s">
        <v>63</v>
      </c>
      <c r="Y310" s="95" t="s">
        <v>44</v>
      </c>
      <c r="Z310" s="95" t="s">
        <v>75</v>
      </c>
      <c r="AA310" s="95" t="s">
        <v>46</v>
      </c>
      <c r="AB310" s="95" t="s">
        <v>47</v>
      </c>
      <c r="AC310" s="95" t="s">
        <v>48</v>
      </c>
      <c r="AD310" s="95" t="s">
        <v>49</v>
      </c>
    </row>
    <row r="311" spans="1:30">
      <c r="A311" s="95">
        <v>760981</v>
      </c>
      <c r="B311" s="95" t="s">
        <v>899</v>
      </c>
      <c r="C311" s="95" t="s">
        <v>900</v>
      </c>
      <c r="D311" s="95" t="s">
        <v>314</v>
      </c>
      <c r="E311" s="95" t="s">
        <v>49</v>
      </c>
      <c r="F311" s="95" t="s">
        <v>66</v>
      </c>
      <c r="G311" s="95" t="s">
        <v>500</v>
      </c>
      <c r="H311" s="95" t="s">
        <v>47</v>
      </c>
      <c r="I311" s="96"/>
      <c r="K311" s="95" t="s">
        <v>45</v>
      </c>
      <c r="L311" s="96">
        <v>43397</v>
      </c>
      <c r="M311" s="95" t="s">
        <v>901</v>
      </c>
      <c r="O311" s="95" t="s">
        <v>104</v>
      </c>
      <c r="P311" s="95" t="s">
        <v>67</v>
      </c>
      <c r="Q311" s="95" t="s">
        <v>326</v>
      </c>
      <c r="R311" s="95" t="s">
        <v>113</v>
      </c>
      <c r="S311" s="95" t="s">
        <v>69</v>
      </c>
      <c r="U311" s="95" t="s">
        <v>70</v>
      </c>
      <c r="V311" s="95" t="s">
        <v>42</v>
      </c>
      <c r="W311" s="95">
        <v>333</v>
      </c>
      <c r="X311" s="95" t="s">
        <v>63</v>
      </c>
      <c r="Y311" s="95" t="s">
        <v>44</v>
      </c>
      <c r="Z311" s="95" t="s">
        <v>45</v>
      </c>
      <c r="AA311" s="95" t="s">
        <v>46</v>
      </c>
      <c r="AB311" s="95" t="s">
        <v>47</v>
      </c>
      <c r="AC311" s="95" t="s">
        <v>48</v>
      </c>
      <c r="AD311" s="95" t="s">
        <v>49</v>
      </c>
    </row>
    <row r="312" spans="1:30">
      <c r="A312" s="95">
        <v>771461</v>
      </c>
      <c r="B312" s="95" t="s">
        <v>902</v>
      </c>
      <c r="C312" s="95" t="s">
        <v>903</v>
      </c>
      <c r="D312" s="95" t="s">
        <v>33</v>
      </c>
      <c r="E312" s="95" t="s">
        <v>49</v>
      </c>
      <c r="F312" s="95" t="s">
        <v>49</v>
      </c>
      <c r="G312" s="95" t="s">
        <v>500</v>
      </c>
      <c r="H312" s="95" t="s">
        <v>37</v>
      </c>
      <c r="I312" s="96"/>
      <c r="K312" s="95" t="s">
        <v>75</v>
      </c>
      <c r="L312" s="96">
        <v>43593</v>
      </c>
      <c r="R312" s="95" t="s">
        <v>68</v>
      </c>
      <c r="S312" s="95" t="s">
        <v>40</v>
      </c>
      <c r="U312" s="95" t="s">
        <v>61</v>
      </c>
      <c r="V312" s="95" t="s">
        <v>42</v>
      </c>
      <c r="W312" s="95">
        <v>193</v>
      </c>
      <c r="X312" s="95" t="s">
        <v>63</v>
      </c>
      <c r="Y312" s="95" t="s">
        <v>44</v>
      </c>
      <c r="Z312" s="95" t="s">
        <v>75</v>
      </c>
      <c r="AA312" s="95" t="s">
        <v>46</v>
      </c>
      <c r="AB312" s="95" t="s">
        <v>47</v>
      </c>
      <c r="AC312" s="95" t="s">
        <v>48</v>
      </c>
      <c r="AD312" s="95" t="s">
        <v>49</v>
      </c>
    </row>
    <row r="313" spans="1:30">
      <c r="A313" s="95">
        <v>772211</v>
      </c>
      <c r="B313" s="95" t="s">
        <v>904</v>
      </c>
      <c r="C313" s="95" t="s">
        <v>905</v>
      </c>
      <c r="D313" s="95" t="s">
        <v>33</v>
      </c>
      <c r="E313" s="95" t="s">
        <v>49</v>
      </c>
      <c r="F313" s="95" t="s">
        <v>35</v>
      </c>
      <c r="G313" s="95" t="s">
        <v>500</v>
      </c>
      <c r="H313" s="95" t="s">
        <v>37</v>
      </c>
      <c r="I313" s="96"/>
      <c r="K313" s="95" t="s">
        <v>75</v>
      </c>
      <c r="L313" s="96">
        <v>43606</v>
      </c>
      <c r="R313" s="95" t="s">
        <v>87</v>
      </c>
      <c r="U313" s="95" t="s">
        <v>61</v>
      </c>
      <c r="V313" s="95" t="s">
        <v>42</v>
      </c>
      <c r="W313" s="95">
        <v>184</v>
      </c>
      <c r="X313" s="95" t="s">
        <v>63</v>
      </c>
      <c r="Y313" s="95" t="s">
        <v>44</v>
      </c>
      <c r="Z313" s="95" t="s">
        <v>75</v>
      </c>
      <c r="AA313" s="95" t="s">
        <v>46</v>
      </c>
      <c r="AB313" s="95" t="s">
        <v>47</v>
      </c>
      <c r="AC313" s="95" t="s">
        <v>48</v>
      </c>
      <c r="AD313" s="95" t="s">
        <v>49</v>
      </c>
    </row>
    <row r="314" spans="1:30">
      <c r="A314" s="95">
        <v>777879</v>
      </c>
      <c r="B314" s="95" t="s">
        <v>906</v>
      </c>
      <c r="C314" s="95" t="s">
        <v>907</v>
      </c>
      <c r="D314" s="95" t="s">
        <v>33</v>
      </c>
      <c r="E314" s="95" t="s">
        <v>49</v>
      </c>
      <c r="F314" s="95" t="s">
        <v>35</v>
      </c>
      <c r="G314" s="95" t="s">
        <v>500</v>
      </c>
      <c r="H314" s="95" t="s">
        <v>37</v>
      </c>
      <c r="I314" s="96"/>
      <c r="K314" s="95" t="s">
        <v>45</v>
      </c>
      <c r="L314" s="96">
        <v>43701</v>
      </c>
      <c r="R314" s="95" t="s">
        <v>39</v>
      </c>
      <c r="S314" s="95" t="s">
        <v>69</v>
      </c>
      <c r="U314" s="95" t="s">
        <v>70</v>
      </c>
      <c r="V314" s="95" t="s">
        <v>908</v>
      </c>
      <c r="W314" s="95">
        <v>115</v>
      </c>
      <c r="X314" s="95" t="s">
        <v>63</v>
      </c>
      <c r="Y314" s="95" t="s">
        <v>44</v>
      </c>
      <c r="Z314" s="95" t="s">
        <v>45</v>
      </c>
      <c r="AA314" s="95" t="s">
        <v>46</v>
      </c>
      <c r="AB314" s="95" t="s">
        <v>47</v>
      </c>
      <c r="AC314" s="95" t="s">
        <v>48</v>
      </c>
      <c r="AD314" s="95" t="s">
        <v>49</v>
      </c>
    </row>
    <row r="315" spans="1:30">
      <c r="A315" s="95">
        <v>771074</v>
      </c>
      <c r="B315" s="95" t="s">
        <v>909</v>
      </c>
      <c r="C315" s="95" t="s">
        <v>910</v>
      </c>
      <c r="D315" s="95" t="s">
        <v>33</v>
      </c>
      <c r="E315" s="95" t="s">
        <v>49</v>
      </c>
      <c r="F315" s="95" t="s">
        <v>66</v>
      </c>
      <c r="G315" s="95" t="s">
        <v>500</v>
      </c>
      <c r="H315" s="95" t="s">
        <v>37</v>
      </c>
      <c r="I315" s="96"/>
      <c r="K315" s="95" t="s">
        <v>45</v>
      </c>
      <c r="L315" s="96">
        <v>43587</v>
      </c>
      <c r="R315" s="95" t="s">
        <v>68</v>
      </c>
      <c r="S315" s="95" t="s">
        <v>40</v>
      </c>
      <c r="U315" s="95" t="s">
        <v>70</v>
      </c>
      <c r="V315" s="95" t="s">
        <v>451</v>
      </c>
      <c r="W315" s="95">
        <v>197</v>
      </c>
      <c r="X315" s="95" t="s">
        <v>63</v>
      </c>
      <c r="Y315" s="95" t="s">
        <v>44</v>
      </c>
      <c r="Z315" s="95" t="s">
        <v>45</v>
      </c>
      <c r="AA315" s="95" t="s">
        <v>46</v>
      </c>
      <c r="AB315" s="95" t="s">
        <v>47</v>
      </c>
      <c r="AC315" s="95" t="s">
        <v>48</v>
      </c>
      <c r="AD315" s="95" t="s">
        <v>49</v>
      </c>
    </row>
    <row r="316" spans="1:30">
      <c r="A316" s="95">
        <v>761053</v>
      </c>
      <c r="B316" s="95" t="s">
        <v>911</v>
      </c>
      <c r="C316" s="95" t="s">
        <v>912</v>
      </c>
      <c r="D316" s="95" t="s">
        <v>619</v>
      </c>
      <c r="E316" s="95" t="s">
        <v>49</v>
      </c>
      <c r="F316" s="95" t="s">
        <v>66</v>
      </c>
      <c r="G316" s="95" t="s">
        <v>500</v>
      </c>
      <c r="H316" s="95" t="s">
        <v>47</v>
      </c>
      <c r="I316" s="96"/>
      <c r="K316" s="95" t="s">
        <v>38</v>
      </c>
      <c r="L316" s="96">
        <v>43398</v>
      </c>
      <c r="R316" s="95" t="s">
        <v>113</v>
      </c>
      <c r="S316" s="95" t="s">
        <v>69</v>
      </c>
      <c r="U316" s="95" t="s">
        <v>70</v>
      </c>
      <c r="V316" s="95" t="s">
        <v>451</v>
      </c>
      <c r="W316" s="95">
        <v>332</v>
      </c>
      <c r="X316" s="95" t="s">
        <v>63</v>
      </c>
      <c r="Y316" s="95" t="s">
        <v>44</v>
      </c>
      <c r="Z316" s="95" t="s">
        <v>45</v>
      </c>
      <c r="AA316" s="95" t="s">
        <v>46</v>
      </c>
      <c r="AB316" s="95" t="s">
        <v>47</v>
      </c>
      <c r="AC316" s="95" t="s">
        <v>48</v>
      </c>
      <c r="AD316" s="95" t="s">
        <v>49</v>
      </c>
    </row>
    <row r="317" spans="1:30">
      <c r="A317" s="95">
        <v>769489</v>
      </c>
      <c r="B317" s="95" t="s">
        <v>913</v>
      </c>
      <c r="C317" s="95" t="s">
        <v>914</v>
      </c>
      <c r="D317" s="95" t="s">
        <v>190</v>
      </c>
      <c r="E317" s="95" t="s">
        <v>49</v>
      </c>
      <c r="F317" s="95" t="s">
        <v>49</v>
      </c>
      <c r="G317" s="95" t="s">
        <v>500</v>
      </c>
      <c r="H317" s="95" t="s">
        <v>37</v>
      </c>
      <c r="I317" s="96"/>
      <c r="K317" s="95" t="s">
        <v>45</v>
      </c>
      <c r="L317" s="96">
        <v>43562</v>
      </c>
      <c r="R317" s="95" t="s">
        <v>96</v>
      </c>
      <c r="S317" s="95" t="s">
        <v>40</v>
      </c>
      <c r="U317" s="95" t="s">
        <v>90</v>
      </c>
      <c r="V317" s="95" t="s">
        <v>131</v>
      </c>
      <c r="W317" s="95">
        <v>215</v>
      </c>
      <c r="X317" s="95" t="s">
        <v>63</v>
      </c>
      <c r="Y317" s="95" t="s">
        <v>44</v>
      </c>
      <c r="Z317" s="95" t="s">
        <v>45</v>
      </c>
      <c r="AA317" s="95" t="s">
        <v>46</v>
      </c>
      <c r="AB317" s="95" t="s">
        <v>47</v>
      </c>
      <c r="AC317" s="95" t="s">
        <v>48</v>
      </c>
      <c r="AD317" s="95" t="s">
        <v>49</v>
      </c>
    </row>
    <row r="318" spans="1:30">
      <c r="A318" s="95">
        <v>775714</v>
      </c>
      <c r="B318" s="95" t="s">
        <v>915</v>
      </c>
      <c r="C318" s="95" t="s">
        <v>916</v>
      </c>
      <c r="D318" s="95" t="s">
        <v>33</v>
      </c>
      <c r="E318" s="95" t="s">
        <v>49</v>
      </c>
      <c r="F318" s="95" t="s">
        <v>35</v>
      </c>
      <c r="G318" s="95" t="s">
        <v>500</v>
      </c>
      <c r="H318" s="95" t="s">
        <v>37</v>
      </c>
      <c r="I318" s="96"/>
      <c r="K318" s="95" t="s">
        <v>45</v>
      </c>
      <c r="L318" s="96">
        <v>43665</v>
      </c>
      <c r="R318" s="95" t="s">
        <v>258</v>
      </c>
      <c r="S318" s="95" t="s">
        <v>40</v>
      </c>
      <c r="U318" s="95" t="s">
        <v>106</v>
      </c>
      <c r="V318" s="95" t="s">
        <v>917</v>
      </c>
      <c r="W318" s="95">
        <v>141</v>
      </c>
      <c r="X318" s="95" t="s">
        <v>63</v>
      </c>
      <c r="Y318" s="95" t="s">
        <v>44</v>
      </c>
      <c r="Z318" s="95" t="s">
        <v>45</v>
      </c>
      <c r="AA318" s="95" t="s">
        <v>46</v>
      </c>
      <c r="AB318" s="95" t="s">
        <v>47</v>
      </c>
      <c r="AC318" s="95" t="s">
        <v>48</v>
      </c>
      <c r="AD318" s="95" t="s">
        <v>49</v>
      </c>
    </row>
    <row r="319" spans="1:30">
      <c r="A319" s="95">
        <v>777697</v>
      </c>
      <c r="B319" s="95" t="s">
        <v>918</v>
      </c>
      <c r="C319" s="95" t="s">
        <v>919</v>
      </c>
      <c r="D319" s="95" t="s">
        <v>33</v>
      </c>
      <c r="E319" s="95" t="s">
        <v>49</v>
      </c>
      <c r="F319" s="95" t="s">
        <v>49</v>
      </c>
      <c r="G319" s="95" t="s">
        <v>500</v>
      </c>
      <c r="H319" s="95" t="s">
        <v>47</v>
      </c>
      <c r="I319" s="96"/>
      <c r="K319" s="95" t="s">
        <v>75</v>
      </c>
      <c r="L319" s="96">
        <v>43698</v>
      </c>
      <c r="R319" s="95" t="s">
        <v>39</v>
      </c>
      <c r="U319" s="95" t="s">
        <v>106</v>
      </c>
      <c r="V319" s="95" t="s">
        <v>920</v>
      </c>
      <c r="W319" s="95">
        <v>118</v>
      </c>
      <c r="X319" s="95" t="s">
        <v>63</v>
      </c>
      <c r="Y319" s="95" t="s">
        <v>44</v>
      </c>
      <c r="Z319" s="95" t="s">
        <v>75</v>
      </c>
      <c r="AA319" s="95" t="s">
        <v>46</v>
      </c>
      <c r="AB319" s="95" t="s">
        <v>47</v>
      </c>
      <c r="AC319" s="95" t="s">
        <v>48</v>
      </c>
      <c r="AD319" s="95" t="s">
        <v>49</v>
      </c>
    </row>
    <row r="320" spans="1:30">
      <c r="A320" s="95">
        <v>778711</v>
      </c>
      <c r="B320" s="95" t="s">
        <v>921</v>
      </c>
      <c r="C320" s="95" t="s">
        <v>922</v>
      </c>
      <c r="D320" s="95" t="s">
        <v>923</v>
      </c>
      <c r="E320" s="95" t="s">
        <v>49</v>
      </c>
      <c r="F320" s="95" t="s">
        <v>49</v>
      </c>
      <c r="G320" s="95" t="s">
        <v>500</v>
      </c>
      <c r="H320" s="95" t="s">
        <v>37</v>
      </c>
      <c r="I320" s="96"/>
      <c r="K320" s="95" t="s">
        <v>75</v>
      </c>
      <c r="L320" s="96">
        <v>43714</v>
      </c>
      <c r="O320" s="95" t="s">
        <v>95</v>
      </c>
      <c r="P320" s="95" t="s">
        <v>446</v>
      </c>
      <c r="Q320" s="95" t="s">
        <v>924</v>
      </c>
      <c r="R320" s="95" t="s">
        <v>39</v>
      </c>
      <c r="S320" s="95" t="s">
        <v>40</v>
      </c>
      <c r="U320" s="95" t="s">
        <v>164</v>
      </c>
      <c r="V320" s="95" t="s">
        <v>925</v>
      </c>
      <c r="W320" s="95">
        <v>106</v>
      </c>
      <c r="X320" s="95" t="s">
        <v>63</v>
      </c>
      <c r="Y320" s="95" t="s">
        <v>44</v>
      </c>
      <c r="Z320" s="95" t="s">
        <v>75</v>
      </c>
      <c r="AA320" s="95" t="s">
        <v>46</v>
      </c>
      <c r="AB320" s="95" t="s">
        <v>47</v>
      </c>
      <c r="AC320" s="95" t="s">
        <v>48</v>
      </c>
      <c r="AD320" s="95" t="s">
        <v>49</v>
      </c>
    </row>
    <row r="321" spans="1:30">
      <c r="A321" s="95">
        <v>768968</v>
      </c>
      <c r="B321" s="95" t="s">
        <v>926</v>
      </c>
      <c r="C321" s="95" t="s">
        <v>927</v>
      </c>
      <c r="D321" s="95" t="s">
        <v>33</v>
      </c>
      <c r="E321" s="95" t="s">
        <v>49</v>
      </c>
      <c r="F321" s="95" t="s">
        <v>35</v>
      </c>
      <c r="G321" s="95" t="s">
        <v>500</v>
      </c>
      <c r="H321" s="95" t="s">
        <v>47</v>
      </c>
      <c r="I321" s="96"/>
      <c r="K321" s="95" t="s">
        <v>45</v>
      </c>
      <c r="L321" s="96">
        <v>43553</v>
      </c>
      <c r="R321" s="95" t="s">
        <v>60</v>
      </c>
      <c r="U321" s="95" t="s">
        <v>61</v>
      </c>
      <c r="V321" s="95" t="s">
        <v>131</v>
      </c>
      <c r="W321" s="95">
        <v>221</v>
      </c>
      <c r="X321" s="95" t="s">
        <v>63</v>
      </c>
      <c r="Y321" s="95" t="s">
        <v>44</v>
      </c>
      <c r="Z321" s="95" t="s">
        <v>45</v>
      </c>
      <c r="AA321" s="95" t="s">
        <v>46</v>
      </c>
      <c r="AB321" s="95" t="s">
        <v>47</v>
      </c>
      <c r="AC321" s="95" t="s">
        <v>48</v>
      </c>
      <c r="AD321" s="95" t="s">
        <v>49</v>
      </c>
    </row>
    <row r="322" spans="1:30">
      <c r="A322" s="95">
        <v>779396</v>
      </c>
      <c r="B322" s="95" t="s">
        <v>928</v>
      </c>
      <c r="C322" s="95" t="s">
        <v>929</v>
      </c>
      <c r="D322" s="95" t="s">
        <v>173</v>
      </c>
      <c r="E322" s="95" t="s">
        <v>83</v>
      </c>
      <c r="F322" s="95" t="s">
        <v>66</v>
      </c>
      <c r="G322" s="95" t="s">
        <v>500</v>
      </c>
      <c r="H322" s="95" t="s">
        <v>47</v>
      </c>
      <c r="I322" s="96"/>
      <c r="K322" s="95" t="s">
        <v>45</v>
      </c>
      <c r="L322" s="96">
        <v>43725</v>
      </c>
      <c r="O322" s="95" t="s">
        <v>77</v>
      </c>
      <c r="P322" s="95" t="s">
        <v>153</v>
      </c>
      <c r="R322" s="95" t="s">
        <v>170</v>
      </c>
      <c r="U322" s="95" t="s">
        <v>463</v>
      </c>
      <c r="V322" s="95" t="s">
        <v>131</v>
      </c>
      <c r="W322" s="95">
        <v>99</v>
      </c>
      <c r="X322" s="95" t="s">
        <v>63</v>
      </c>
      <c r="Y322" s="95" t="s">
        <v>44</v>
      </c>
      <c r="Z322" s="95" t="s">
        <v>45</v>
      </c>
      <c r="AA322" s="95" t="s">
        <v>46</v>
      </c>
      <c r="AB322" s="95" t="s">
        <v>47</v>
      </c>
      <c r="AC322" s="95" t="s">
        <v>48</v>
      </c>
      <c r="AD322" s="95" t="s">
        <v>49</v>
      </c>
    </row>
    <row r="323" spans="1:30">
      <c r="A323" s="95">
        <v>783718</v>
      </c>
      <c r="B323" s="95" t="s">
        <v>930</v>
      </c>
      <c r="C323" s="95" t="s">
        <v>931</v>
      </c>
      <c r="D323" s="95" t="s">
        <v>296</v>
      </c>
      <c r="E323" s="95" t="s">
        <v>49</v>
      </c>
      <c r="F323" s="95" t="s">
        <v>49</v>
      </c>
      <c r="G323" s="95" t="s">
        <v>500</v>
      </c>
      <c r="H323" s="95" t="s">
        <v>37</v>
      </c>
      <c r="I323" s="96">
        <v>43903</v>
      </c>
      <c r="K323" s="95" t="s">
        <v>38</v>
      </c>
      <c r="L323" s="96">
        <v>43801</v>
      </c>
      <c r="R323" s="95" t="s">
        <v>112</v>
      </c>
      <c r="S323" s="95" t="s">
        <v>69</v>
      </c>
      <c r="U323" s="95" t="s">
        <v>61</v>
      </c>
      <c r="V323" s="95" t="s">
        <v>62</v>
      </c>
      <c r="W323" s="95">
        <v>45</v>
      </c>
      <c r="X323" s="95" t="s">
        <v>43</v>
      </c>
      <c r="Y323" s="95" t="s">
        <v>44</v>
      </c>
      <c r="Z323" s="95" t="s">
        <v>45</v>
      </c>
      <c r="AA323" s="95" t="s">
        <v>79</v>
      </c>
      <c r="AB323" s="95" t="s">
        <v>80</v>
      </c>
      <c r="AC323" s="95" t="s">
        <v>48</v>
      </c>
      <c r="AD323" s="95" t="s">
        <v>49</v>
      </c>
    </row>
    <row r="324" spans="1:30">
      <c r="A324" s="95">
        <v>783029</v>
      </c>
      <c r="B324" s="95" t="s">
        <v>932</v>
      </c>
      <c r="C324" s="95" t="s">
        <v>933</v>
      </c>
      <c r="D324" s="95" t="s">
        <v>33</v>
      </c>
      <c r="E324" s="95" t="s">
        <v>49</v>
      </c>
      <c r="F324" s="95" t="s">
        <v>35</v>
      </c>
      <c r="G324" s="95" t="s">
        <v>500</v>
      </c>
      <c r="H324" s="95" t="s">
        <v>47</v>
      </c>
      <c r="I324" s="96"/>
      <c r="K324" s="95" t="s">
        <v>38</v>
      </c>
      <c r="L324" s="96">
        <v>43788</v>
      </c>
      <c r="R324" s="95" t="s">
        <v>112</v>
      </c>
      <c r="S324" s="95" t="s">
        <v>40</v>
      </c>
      <c r="U324" s="95" t="s">
        <v>934</v>
      </c>
      <c r="V324" s="95" t="s">
        <v>62</v>
      </c>
      <c r="W324" s="95">
        <v>54</v>
      </c>
      <c r="X324" s="95" t="s">
        <v>43</v>
      </c>
      <c r="Y324" s="95" t="s">
        <v>44</v>
      </c>
      <c r="Z324" s="95" t="s">
        <v>45</v>
      </c>
      <c r="AA324" s="95" t="s">
        <v>46</v>
      </c>
      <c r="AB324" s="95" t="s">
        <v>47</v>
      </c>
      <c r="AC324" s="95" t="s">
        <v>48</v>
      </c>
      <c r="AD324" s="95" t="s">
        <v>49</v>
      </c>
    </row>
    <row r="325" spans="1:30">
      <c r="A325" s="95">
        <v>783004</v>
      </c>
      <c r="B325" s="95" t="s">
        <v>935</v>
      </c>
      <c r="C325" s="95" t="s">
        <v>936</v>
      </c>
      <c r="D325" s="95" t="s">
        <v>190</v>
      </c>
      <c r="E325" s="95" t="s">
        <v>49</v>
      </c>
      <c r="F325" s="95" t="s">
        <v>35</v>
      </c>
      <c r="G325" s="95" t="s">
        <v>500</v>
      </c>
      <c r="H325" s="95" t="s">
        <v>54</v>
      </c>
      <c r="I325" s="96"/>
      <c r="K325" s="95" t="s">
        <v>109</v>
      </c>
      <c r="L325" s="96">
        <v>43787</v>
      </c>
      <c r="M325" s="95" t="s">
        <v>76</v>
      </c>
      <c r="R325" s="95" t="s">
        <v>112</v>
      </c>
      <c r="U325" s="95" t="s">
        <v>61</v>
      </c>
      <c r="V325" s="95" t="s">
        <v>259</v>
      </c>
      <c r="W325" s="95">
        <v>55</v>
      </c>
      <c r="X325" s="95" t="s">
        <v>43</v>
      </c>
      <c r="Y325" s="95" t="s">
        <v>44</v>
      </c>
      <c r="Z325" s="95" t="s">
        <v>75</v>
      </c>
      <c r="AA325" s="95" t="s">
        <v>46</v>
      </c>
      <c r="AB325" s="95" t="s">
        <v>47</v>
      </c>
      <c r="AC325" s="95" t="s">
        <v>48</v>
      </c>
      <c r="AD325" s="95" t="s">
        <v>49</v>
      </c>
    </row>
    <row r="326" spans="1:30">
      <c r="A326" s="95">
        <v>783411</v>
      </c>
      <c r="B326" s="95" t="s">
        <v>937</v>
      </c>
      <c r="C326" s="95" t="s">
        <v>938</v>
      </c>
      <c r="D326" s="95" t="s">
        <v>33</v>
      </c>
      <c r="E326" s="95" t="s">
        <v>49</v>
      </c>
      <c r="F326" s="95" t="s">
        <v>35</v>
      </c>
      <c r="G326" s="95" t="s">
        <v>500</v>
      </c>
      <c r="H326" s="95" t="s">
        <v>47</v>
      </c>
      <c r="I326" s="96"/>
      <c r="K326" s="95" t="s">
        <v>109</v>
      </c>
      <c r="L326" s="96">
        <v>43793</v>
      </c>
      <c r="N326" s="95" t="s">
        <v>56</v>
      </c>
      <c r="O326" s="95" t="s">
        <v>77</v>
      </c>
      <c r="P326" s="95" t="s">
        <v>67</v>
      </c>
      <c r="R326" s="95" t="s">
        <v>112</v>
      </c>
      <c r="T326" s="95" t="s">
        <v>939</v>
      </c>
      <c r="U326" s="95" t="s">
        <v>147</v>
      </c>
      <c r="V326" s="95" t="s">
        <v>71</v>
      </c>
      <c r="W326" s="95">
        <v>50</v>
      </c>
      <c r="X326" s="95" t="s">
        <v>43</v>
      </c>
      <c r="Y326" s="95" t="s">
        <v>44</v>
      </c>
      <c r="Z326" s="95" t="s">
        <v>75</v>
      </c>
      <c r="AA326" s="95" t="s">
        <v>46</v>
      </c>
      <c r="AB326" s="95" t="s">
        <v>47</v>
      </c>
      <c r="AC326" s="95" t="s">
        <v>48</v>
      </c>
      <c r="AD326" s="95" t="s">
        <v>49</v>
      </c>
    </row>
    <row r="327" spans="1:30">
      <c r="A327" s="95">
        <v>785072</v>
      </c>
      <c r="B327" s="95" t="s">
        <v>940</v>
      </c>
      <c r="C327" s="95" t="s">
        <v>941</v>
      </c>
      <c r="D327" s="95" t="s">
        <v>33</v>
      </c>
      <c r="E327" s="95" t="s">
        <v>49</v>
      </c>
      <c r="F327" s="95" t="s">
        <v>35</v>
      </c>
      <c r="G327" s="95" t="s">
        <v>500</v>
      </c>
      <c r="H327" s="95" t="s">
        <v>37</v>
      </c>
      <c r="I327" s="96"/>
      <c r="K327" s="95" t="s">
        <v>38</v>
      </c>
      <c r="L327" s="96">
        <v>43826</v>
      </c>
      <c r="R327" s="95" t="s">
        <v>112</v>
      </c>
      <c r="U327" s="95" t="s">
        <v>61</v>
      </c>
      <c r="V327" s="95" t="s">
        <v>98</v>
      </c>
      <c r="W327" s="95">
        <v>26</v>
      </c>
      <c r="X327" s="95" t="s">
        <v>101</v>
      </c>
      <c r="Y327" s="95" t="s">
        <v>44</v>
      </c>
      <c r="Z327" s="95" t="s">
        <v>45</v>
      </c>
      <c r="AA327" s="95" t="s">
        <v>46</v>
      </c>
      <c r="AB327" s="95" t="s">
        <v>47</v>
      </c>
      <c r="AC327" s="95" t="s">
        <v>48</v>
      </c>
      <c r="AD327" s="95" t="s">
        <v>49</v>
      </c>
    </row>
    <row r="328" spans="1:30">
      <c r="A328" s="95">
        <v>783955</v>
      </c>
      <c r="B328" s="95" t="s">
        <v>942</v>
      </c>
      <c r="C328" s="95" t="s">
        <v>943</v>
      </c>
      <c r="D328" s="95" t="s">
        <v>33</v>
      </c>
      <c r="E328" s="95" t="s">
        <v>49</v>
      </c>
      <c r="F328" s="95" t="s">
        <v>49</v>
      </c>
      <c r="G328" s="95" t="s">
        <v>500</v>
      </c>
      <c r="H328" s="95" t="s">
        <v>47</v>
      </c>
      <c r="I328" s="96"/>
      <c r="K328" s="95" t="s">
        <v>109</v>
      </c>
      <c r="L328" s="96">
        <v>43804</v>
      </c>
      <c r="R328" s="95" t="s">
        <v>112</v>
      </c>
      <c r="U328" s="95" t="s">
        <v>90</v>
      </c>
      <c r="V328" s="95" t="s">
        <v>98</v>
      </c>
      <c r="W328" s="95">
        <v>42</v>
      </c>
      <c r="X328" s="95" t="s">
        <v>43</v>
      </c>
      <c r="Y328" s="95" t="s">
        <v>44</v>
      </c>
      <c r="Z328" s="95" t="s">
        <v>75</v>
      </c>
      <c r="AA328" s="95" t="s">
        <v>46</v>
      </c>
      <c r="AB328" s="95" t="s">
        <v>47</v>
      </c>
      <c r="AC328" s="95" t="s">
        <v>48</v>
      </c>
      <c r="AD328" s="95" t="s">
        <v>49</v>
      </c>
    </row>
    <row r="329" spans="1:30">
      <c r="A329" s="95">
        <v>784038</v>
      </c>
      <c r="B329" s="95" t="s">
        <v>944</v>
      </c>
      <c r="C329" s="95" t="s">
        <v>945</v>
      </c>
      <c r="D329" s="95" t="s">
        <v>33</v>
      </c>
      <c r="E329" s="95" t="s">
        <v>49</v>
      </c>
      <c r="F329" s="95" t="s">
        <v>35</v>
      </c>
      <c r="G329" s="95" t="s">
        <v>500</v>
      </c>
      <c r="H329" s="95" t="s">
        <v>47</v>
      </c>
      <c r="I329" s="96">
        <v>43882</v>
      </c>
      <c r="K329" s="95" t="s">
        <v>109</v>
      </c>
      <c r="L329" s="96">
        <v>43805</v>
      </c>
      <c r="R329" s="95" t="s">
        <v>112</v>
      </c>
      <c r="S329" s="95" t="s">
        <v>69</v>
      </c>
      <c r="U329" s="95" t="s">
        <v>61</v>
      </c>
      <c r="V329" s="95" t="s">
        <v>98</v>
      </c>
      <c r="W329" s="95">
        <v>41</v>
      </c>
      <c r="X329" s="95" t="s">
        <v>43</v>
      </c>
      <c r="Y329" s="95" t="s">
        <v>44</v>
      </c>
      <c r="Z329" s="95" t="s">
        <v>75</v>
      </c>
      <c r="AA329" s="95" t="s">
        <v>114</v>
      </c>
      <c r="AB329" s="95" t="s">
        <v>80</v>
      </c>
      <c r="AC329" s="95" t="s">
        <v>48</v>
      </c>
      <c r="AD329" s="95" t="s">
        <v>49</v>
      </c>
    </row>
    <row r="330" spans="1:30">
      <c r="A330" s="95">
        <v>783176</v>
      </c>
      <c r="B330" s="95" t="s">
        <v>946</v>
      </c>
      <c r="C330" s="95" t="s">
        <v>947</v>
      </c>
      <c r="D330" s="95" t="s">
        <v>33</v>
      </c>
      <c r="E330" s="95" t="s">
        <v>49</v>
      </c>
      <c r="F330" s="95" t="s">
        <v>35</v>
      </c>
      <c r="G330" s="95" t="s">
        <v>500</v>
      </c>
      <c r="H330" s="95" t="s">
        <v>37</v>
      </c>
      <c r="I330" s="96"/>
      <c r="K330" s="95" t="s">
        <v>109</v>
      </c>
      <c r="L330" s="96">
        <v>43789</v>
      </c>
      <c r="R330" s="95" t="s">
        <v>112</v>
      </c>
      <c r="U330" s="95" t="s">
        <v>250</v>
      </c>
      <c r="V330" s="95" t="s">
        <v>98</v>
      </c>
      <c r="W330" s="95">
        <v>53</v>
      </c>
      <c r="X330" s="95" t="s">
        <v>43</v>
      </c>
      <c r="Y330" s="95" t="s">
        <v>44</v>
      </c>
      <c r="Z330" s="95" t="s">
        <v>75</v>
      </c>
      <c r="AA330" s="95" t="s">
        <v>46</v>
      </c>
      <c r="AB330" s="95" t="s">
        <v>47</v>
      </c>
      <c r="AC330" s="95" t="s">
        <v>48</v>
      </c>
      <c r="AD330" s="95" t="s">
        <v>49</v>
      </c>
    </row>
    <row r="331" spans="1:30">
      <c r="A331" s="95">
        <v>784364</v>
      </c>
      <c r="B331" s="95" t="s">
        <v>948</v>
      </c>
      <c r="C331" s="95" t="s">
        <v>949</v>
      </c>
      <c r="D331" s="95" t="s">
        <v>33</v>
      </c>
      <c r="E331" s="95" t="s">
        <v>49</v>
      </c>
      <c r="F331" s="95" t="s">
        <v>66</v>
      </c>
      <c r="G331" s="95" t="s">
        <v>500</v>
      </c>
      <c r="H331" s="95" t="s">
        <v>47</v>
      </c>
      <c r="I331" s="96"/>
      <c r="K331" s="95" t="s">
        <v>38</v>
      </c>
      <c r="L331" s="96">
        <v>43811</v>
      </c>
      <c r="R331" s="95" t="s">
        <v>112</v>
      </c>
      <c r="S331" s="95" t="s">
        <v>40</v>
      </c>
      <c r="U331" s="95" t="s">
        <v>250</v>
      </c>
      <c r="V331" s="95" t="s">
        <v>131</v>
      </c>
      <c r="W331" s="95">
        <v>37</v>
      </c>
      <c r="X331" s="95" t="s">
        <v>43</v>
      </c>
      <c r="Y331" s="95" t="s">
        <v>44</v>
      </c>
      <c r="Z331" s="95" t="s">
        <v>45</v>
      </c>
      <c r="AA331" s="95" t="s">
        <v>46</v>
      </c>
      <c r="AB331" s="95" t="s">
        <v>47</v>
      </c>
      <c r="AC331" s="95" t="s">
        <v>48</v>
      </c>
      <c r="AD331" s="95" t="s">
        <v>49</v>
      </c>
    </row>
    <row r="332" spans="1:30">
      <c r="A332" s="95">
        <v>784556</v>
      </c>
      <c r="B332" s="95" t="s">
        <v>950</v>
      </c>
      <c r="C332" s="95" t="s">
        <v>951</v>
      </c>
      <c r="D332" s="95" t="s">
        <v>33</v>
      </c>
      <c r="E332" s="95" t="s">
        <v>49</v>
      </c>
      <c r="F332" s="95" t="s">
        <v>49</v>
      </c>
      <c r="G332" s="95" t="s">
        <v>500</v>
      </c>
      <c r="H332" s="95" t="s">
        <v>37</v>
      </c>
      <c r="I332" s="96"/>
      <c r="K332" s="95" t="s">
        <v>38</v>
      </c>
      <c r="L332" s="96">
        <v>43815</v>
      </c>
      <c r="R332" s="95" t="s">
        <v>112</v>
      </c>
      <c r="U332" s="95" t="s">
        <v>250</v>
      </c>
      <c r="V332" s="95" t="s">
        <v>131</v>
      </c>
      <c r="W332" s="95">
        <v>35</v>
      </c>
      <c r="X332" s="95" t="s">
        <v>43</v>
      </c>
      <c r="Y332" s="95" t="s">
        <v>44</v>
      </c>
      <c r="Z332" s="95" t="s">
        <v>45</v>
      </c>
      <c r="AA332" s="95" t="s">
        <v>46</v>
      </c>
      <c r="AB332" s="95" t="s">
        <v>47</v>
      </c>
      <c r="AC332" s="95" t="s">
        <v>48</v>
      </c>
      <c r="AD332" s="95" t="s">
        <v>49</v>
      </c>
    </row>
    <row r="333" spans="1:30">
      <c r="A333" s="95">
        <v>782983</v>
      </c>
      <c r="B333" s="95" t="s">
        <v>952</v>
      </c>
      <c r="C333" s="95" t="s">
        <v>953</v>
      </c>
      <c r="D333" s="95" t="s">
        <v>624</v>
      </c>
      <c r="E333" s="95" t="s">
        <v>49</v>
      </c>
      <c r="F333" s="95" t="s">
        <v>35</v>
      </c>
      <c r="G333" s="95" t="s">
        <v>500</v>
      </c>
      <c r="H333" s="95" t="s">
        <v>47</v>
      </c>
      <c r="I333" s="96"/>
      <c r="K333" s="95" t="s">
        <v>109</v>
      </c>
      <c r="L333" s="96">
        <v>43787</v>
      </c>
      <c r="R333" s="95" t="s">
        <v>112</v>
      </c>
      <c r="S333" s="95" t="s">
        <v>40</v>
      </c>
      <c r="U333" s="95" t="s">
        <v>141</v>
      </c>
      <c r="V333" s="95" t="s">
        <v>131</v>
      </c>
      <c r="W333" s="95">
        <v>55</v>
      </c>
      <c r="X333" s="95" t="s">
        <v>43</v>
      </c>
      <c r="Y333" s="95" t="s">
        <v>44</v>
      </c>
      <c r="Z333" s="95" t="s">
        <v>75</v>
      </c>
      <c r="AA333" s="95" t="s">
        <v>46</v>
      </c>
      <c r="AB333" s="95" t="s">
        <v>47</v>
      </c>
      <c r="AC333" s="95" t="s">
        <v>48</v>
      </c>
      <c r="AD333" s="95" t="s">
        <v>49</v>
      </c>
    </row>
    <row r="334" spans="1:30">
      <c r="A334" s="95">
        <v>783293</v>
      </c>
      <c r="B334" s="95" t="s">
        <v>954</v>
      </c>
      <c r="C334" s="95" t="s">
        <v>955</v>
      </c>
      <c r="D334" s="95" t="s">
        <v>190</v>
      </c>
      <c r="E334" s="95" t="s">
        <v>49</v>
      </c>
      <c r="F334" s="95" t="s">
        <v>66</v>
      </c>
      <c r="G334" s="95" t="s">
        <v>500</v>
      </c>
      <c r="H334" s="95" t="s">
        <v>54</v>
      </c>
      <c r="I334" s="96"/>
      <c r="K334" s="95" t="s">
        <v>109</v>
      </c>
      <c r="L334" s="96">
        <v>43790</v>
      </c>
      <c r="M334" s="95" t="s">
        <v>76</v>
      </c>
      <c r="R334" s="95" t="s">
        <v>112</v>
      </c>
      <c r="U334" s="95" t="s">
        <v>41</v>
      </c>
      <c r="V334" s="95" t="s">
        <v>71</v>
      </c>
      <c r="W334" s="95">
        <v>52</v>
      </c>
      <c r="X334" s="95" t="s">
        <v>43</v>
      </c>
      <c r="Y334" s="95" t="s">
        <v>44</v>
      </c>
      <c r="Z334" s="95" t="s">
        <v>75</v>
      </c>
      <c r="AA334" s="95" t="s">
        <v>46</v>
      </c>
      <c r="AB334" s="95" t="s">
        <v>47</v>
      </c>
      <c r="AC334" s="95" t="s">
        <v>48</v>
      </c>
      <c r="AD334" s="95" t="s">
        <v>49</v>
      </c>
    </row>
    <row r="335" spans="1:30">
      <c r="A335" s="95">
        <v>786183</v>
      </c>
      <c r="B335" s="95" t="s">
        <v>956</v>
      </c>
      <c r="C335" s="95" t="s">
        <v>957</v>
      </c>
      <c r="D335" s="95" t="s">
        <v>33</v>
      </c>
      <c r="E335" s="95" t="s">
        <v>49</v>
      </c>
      <c r="F335" s="95" t="s">
        <v>35</v>
      </c>
      <c r="G335" s="95" t="s">
        <v>500</v>
      </c>
      <c r="H335" s="95" t="s">
        <v>37</v>
      </c>
      <c r="I335" s="96"/>
      <c r="K335" s="95" t="s">
        <v>38</v>
      </c>
      <c r="L335" s="96">
        <v>43850</v>
      </c>
      <c r="R335" s="95" t="s">
        <v>112</v>
      </c>
      <c r="U335" s="95" t="s">
        <v>61</v>
      </c>
      <c r="V335" s="95" t="s">
        <v>131</v>
      </c>
      <c r="W335" s="95">
        <v>10</v>
      </c>
      <c r="X335" s="95" t="s">
        <v>101</v>
      </c>
      <c r="Y335" s="95" t="s">
        <v>44</v>
      </c>
      <c r="Z335" s="95" t="s">
        <v>45</v>
      </c>
      <c r="AA335" s="95" t="s">
        <v>46</v>
      </c>
      <c r="AB335" s="95" t="s">
        <v>47</v>
      </c>
      <c r="AC335" s="95" t="s">
        <v>48</v>
      </c>
      <c r="AD335" s="95" t="s">
        <v>49</v>
      </c>
    </row>
    <row r="336" spans="1:30">
      <c r="A336" s="95">
        <v>785077</v>
      </c>
      <c r="B336" s="95" t="s">
        <v>958</v>
      </c>
      <c r="C336" s="95" t="s">
        <v>959</v>
      </c>
      <c r="D336" s="95" t="s">
        <v>33</v>
      </c>
      <c r="E336" s="95" t="s">
        <v>49</v>
      </c>
      <c r="F336" s="95" t="s">
        <v>66</v>
      </c>
      <c r="G336" s="95" t="s">
        <v>500</v>
      </c>
      <c r="H336" s="95" t="s">
        <v>37</v>
      </c>
      <c r="I336" s="96"/>
      <c r="K336" s="95" t="s">
        <v>38</v>
      </c>
      <c r="L336" s="96">
        <v>43826</v>
      </c>
      <c r="R336" s="95" t="s">
        <v>112</v>
      </c>
      <c r="U336" s="95" t="s">
        <v>90</v>
      </c>
      <c r="V336" s="95" t="s">
        <v>71</v>
      </c>
      <c r="W336" s="95">
        <v>26</v>
      </c>
      <c r="X336" s="95" t="s">
        <v>101</v>
      </c>
      <c r="Y336" s="95" t="s">
        <v>44</v>
      </c>
      <c r="Z336" s="95" t="s">
        <v>45</v>
      </c>
      <c r="AA336" s="95" t="s">
        <v>46</v>
      </c>
      <c r="AB336" s="95" t="s">
        <v>47</v>
      </c>
      <c r="AC336" s="95" t="s">
        <v>48</v>
      </c>
      <c r="AD336" s="95" t="s">
        <v>49</v>
      </c>
    </row>
    <row r="337" spans="1:30">
      <c r="A337" s="95">
        <v>784805</v>
      </c>
      <c r="B337" s="95" t="s">
        <v>960</v>
      </c>
      <c r="C337" s="95" t="s">
        <v>961</v>
      </c>
      <c r="D337" s="95" t="s">
        <v>33</v>
      </c>
      <c r="E337" s="95" t="s">
        <v>49</v>
      </c>
      <c r="F337" s="95" t="s">
        <v>35</v>
      </c>
      <c r="G337" s="95" t="s">
        <v>500</v>
      </c>
      <c r="H337" s="95" t="s">
        <v>37</v>
      </c>
      <c r="I337" s="96"/>
      <c r="K337" s="95" t="s">
        <v>109</v>
      </c>
      <c r="L337" s="96">
        <v>43818</v>
      </c>
      <c r="R337" s="95" t="s">
        <v>112</v>
      </c>
      <c r="U337" s="95" t="s">
        <v>434</v>
      </c>
      <c r="V337" s="95" t="s">
        <v>131</v>
      </c>
      <c r="W337" s="95">
        <v>32</v>
      </c>
      <c r="X337" s="95" t="s">
        <v>43</v>
      </c>
      <c r="Y337" s="95" t="s">
        <v>44</v>
      </c>
      <c r="Z337" s="95" t="s">
        <v>75</v>
      </c>
      <c r="AA337" s="95" t="s">
        <v>46</v>
      </c>
      <c r="AB337" s="95" t="s">
        <v>47</v>
      </c>
      <c r="AC337" s="95" t="s">
        <v>48</v>
      </c>
      <c r="AD337" s="95" t="s">
        <v>49</v>
      </c>
    </row>
    <row r="338" spans="1:30">
      <c r="A338" s="95">
        <v>784533</v>
      </c>
      <c r="B338" s="95" t="s">
        <v>962</v>
      </c>
      <c r="C338" s="95" t="s">
        <v>963</v>
      </c>
      <c r="D338" s="95" t="s">
        <v>33</v>
      </c>
      <c r="E338" s="95" t="s">
        <v>83</v>
      </c>
      <c r="F338" s="95" t="s">
        <v>66</v>
      </c>
      <c r="G338" s="95" t="s">
        <v>500</v>
      </c>
      <c r="H338" s="95" t="s">
        <v>37</v>
      </c>
      <c r="I338" s="96"/>
      <c r="K338" s="95" t="s">
        <v>38</v>
      </c>
      <c r="L338" s="96">
        <v>43815</v>
      </c>
      <c r="R338" s="95" t="s">
        <v>112</v>
      </c>
      <c r="V338" s="95" t="s">
        <v>131</v>
      </c>
      <c r="W338" s="95">
        <v>35</v>
      </c>
      <c r="X338" s="95" t="s">
        <v>43</v>
      </c>
      <c r="Y338" s="95" t="s">
        <v>44</v>
      </c>
      <c r="Z338" s="95" t="s">
        <v>45</v>
      </c>
      <c r="AA338" s="95" t="s">
        <v>46</v>
      </c>
      <c r="AB338" s="95" t="s">
        <v>47</v>
      </c>
      <c r="AC338" s="95" t="s">
        <v>48</v>
      </c>
      <c r="AD338" s="95" t="s">
        <v>49</v>
      </c>
    </row>
    <row r="339" spans="1:30">
      <c r="A339" s="95">
        <v>785584</v>
      </c>
      <c r="B339" s="95" t="s">
        <v>964</v>
      </c>
      <c r="C339" s="95" t="s">
        <v>965</v>
      </c>
      <c r="D339" s="95" t="s">
        <v>33</v>
      </c>
      <c r="E339" s="95" t="s">
        <v>49</v>
      </c>
      <c r="F339" s="95" t="s">
        <v>35</v>
      </c>
      <c r="G339" s="95" t="s">
        <v>500</v>
      </c>
      <c r="H339" s="95" t="s">
        <v>37</v>
      </c>
      <c r="I339" s="96"/>
      <c r="K339" s="95" t="s">
        <v>109</v>
      </c>
      <c r="L339" s="96">
        <v>43838</v>
      </c>
      <c r="P339" s="95" t="s">
        <v>153</v>
      </c>
      <c r="R339" s="95" t="s">
        <v>112</v>
      </c>
      <c r="U339" s="95" t="s">
        <v>90</v>
      </c>
      <c r="V339" s="95" t="s">
        <v>42</v>
      </c>
      <c r="W339" s="95">
        <v>18</v>
      </c>
      <c r="X339" s="95" t="s">
        <v>101</v>
      </c>
      <c r="Y339" s="95" t="s">
        <v>44</v>
      </c>
      <c r="Z339" s="95" t="s">
        <v>75</v>
      </c>
      <c r="AA339" s="95" t="s">
        <v>46</v>
      </c>
      <c r="AB339" s="95" t="s">
        <v>47</v>
      </c>
      <c r="AC339" s="95" t="s">
        <v>48</v>
      </c>
      <c r="AD339" s="95" t="s">
        <v>49</v>
      </c>
    </row>
    <row r="340" spans="1:30">
      <c r="A340" s="95">
        <v>783658</v>
      </c>
      <c r="B340" s="95" t="s">
        <v>966</v>
      </c>
      <c r="C340" s="95" t="s">
        <v>967</v>
      </c>
      <c r="D340" s="95" t="s">
        <v>891</v>
      </c>
      <c r="E340" s="95" t="s">
        <v>49</v>
      </c>
      <c r="F340" s="95" t="s">
        <v>35</v>
      </c>
      <c r="G340" s="95" t="s">
        <v>500</v>
      </c>
      <c r="H340" s="95" t="s">
        <v>47</v>
      </c>
      <c r="I340" s="96"/>
      <c r="K340" s="95" t="s">
        <v>38</v>
      </c>
      <c r="L340" s="96">
        <v>43797</v>
      </c>
      <c r="R340" s="95" t="s">
        <v>112</v>
      </c>
      <c r="U340" s="95" t="s">
        <v>141</v>
      </c>
      <c r="V340" s="95" t="s">
        <v>71</v>
      </c>
      <c r="W340" s="95">
        <v>47</v>
      </c>
      <c r="X340" s="95" t="s">
        <v>43</v>
      </c>
      <c r="Y340" s="95" t="s">
        <v>44</v>
      </c>
      <c r="Z340" s="95" t="s">
        <v>45</v>
      </c>
      <c r="AA340" s="95" t="s">
        <v>46</v>
      </c>
      <c r="AB340" s="95" t="s">
        <v>47</v>
      </c>
      <c r="AC340" s="95" t="s">
        <v>48</v>
      </c>
      <c r="AD340" s="95" t="s">
        <v>49</v>
      </c>
    </row>
    <row r="341" spans="1:30">
      <c r="A341" s="95">
        <v>785478</v>
      </c>
      <c r="B341" s="95" t="s">
        <v>968</v>
      </c>
      <c r="C341" s="95" t="s">
        <v>969</v>
      </c>
      <c r="D341" s="95" t="s">
        <v>33</v>
      </c>
      <c r="E341" s="95" t="s">
        <v>49</v>
      </c>
      <c r="F341" s="95" t="s">
        <v>66</v>
      </c>
      <c r="G341" s="95" t="s">
        <v>500</v>
      </c>
      <c r="H341" s="95" t="s">
        <v>37</v>
      </c>
      <c r="I341" s="96"/>
      <c r="K341" s="95" t="s">
        <v>109</v>
      </c>
      <c r="L341" s="96">
        <v>43837</v>
      </c>
      <c r="N341" s="95" t="s">
        <v>56</v>
      </c>
      <c r="O341" s="95" t="s">
        <v>104</v>
      </c>
      <c r="P341" s="95" t="s">
        <v>153</v>
      </c>
      <c r="R341" s="95" t="s">
        <v>112</v>
      </c>
      <c r="T341" s="95" t="s">
        <v>970</v>
      </c>
      <c r="U341" s="95" t="s">
        <v>250</v>
      </c>
      <c r="V341" s="95" t="s">
        <v>42</v>
      </c>
      <c r="W341" s="95">
        <v>19</v>
      </c>
      <c r="X341" s="95" t="s">
        <v>101</v>
      </c>
      <c r="Y341" s="95" t="s">
        <v>44</v>
      </c>
      <c r="Z341" s="95" t="s">
        <v>75</v>
      </c>
      <c r="AA341" s="95" t="s">
        <v>46</v>
      </c>
      <c r="AB341" s="95" t="s">
        <v>47</v>
      </c>
      <c r="AC341" s="95" t="s">
        <v>48</v>
      </c>
      <c r="AD341" s="95" t="s">
        <v>49</v>
      </c>
    </row>
    <row r="342" spans="1:30">
      <c r="A342" s="95">
        <v>784331</v>
      </c>
      <c r="B342" s="95" t="s">
        <v>971</v>
      </c>
      <c r="C342" s="95" t="s">
        <v>972</v>
      </c>
      <c r="D342" s="95" t="s">
        <v>33</v>
      </c>
      <c r="E342" s="95" t="s">
        <v>49</v>
      </c>
      <c r="F342" s="95" t="s">
        <v>66</v>
      </c>
      <c r="G342" s="95" t="s">
        <v>500</v>
      </c>
      <c r="H342" s="95" t="s">
        <v>37</v>
      </c>
      <c r="I342" s="96"/>
      <c r="K342" s="95" t="s">
        <v>38</v>
      </c>
      <c r="L342" s="96">
        <v>43811</v>
      </c>
      <c r="R342" s="95" t="s">
        <v>112</v>
      </c>
      <c r="U342" s="95" t="s">
        <v>70</v>
      </c>
      <c r="V342" s="95" t="s">
        <v>42</v>
      </c>
      <c r="W342" s="95">
        <v>37</v>
      </c>
      <c r="X342" s="95" t="s">
        <v>43</v>
      </c>
      <c r="Y342" s="95" t="s">
        <v>44</v>
      </c>
      <c r="Z342" s="95" t="s">
        <v>45</v>
      </c>
      <c r="AA342" s="95" t="s">
        <v>46</v>
      </c>
      <c r="AB342" s="95" t="s">
        <v>47</v>
      </c>
      <c r="AC342" s="95" t="s">
        <v>48</v>
      </c>
      <c r="AD342" s="95" t="s">
        <v>49</v>
      </c>
    </row>
    <row r="343" spans="1:30">
      <c r="A343" s="95">
        <v>783925</v>
      </c>
      <c r="B343" s="95" t="s">
        <v>973</v>
      </c>
      <c r="C343" s="95" t="s">
        <v>974</v>
      </c>
      <c r="D343" s="95" t="s">
        <v>33</v>
      </c>
      <c r="E343" s="95" t="s">
        <v>49</v>
      </c>
      <c r="F343" s="95" t="s">
        <v>35</v>
      </c>
      <c r="G343" s="95" t="s">
        <v>500</v>
      </c>
      <c r="H343" s="95" t="s">
        <v>47</v>
      </c>
      <c r="I343" s="96"/>
      <c r="K343" s="95" t="s">
        <v>109</v>
      </c>
      <c r="L343" s="96">
        <v>43804</v>
      </c>
      <c r="R343" s="95" t="s">
        <v>112</v>
      </c>
      <c r="S343" s="95" t="s">
        <v>40</v>
      </c>
      <c r="U343" s="95" t="s">
        <v>61</v>
      </c>
      <c r="V343" s="95" t="s">
        <v>42</v>
      </c>
      <c r="W343" s="95">
        <v>42</v>
      </c>
      <c r="X343" s="95" t="s">
        <v>43</v>
      </c>
      <c r="Y343" s="95" t="s">
        <v>44</v>
      </c>
      <c r="Z343" s="95" t="s">
        <v>75</v>
      </c>
      <c r="AA343" s="95" t="s">
        <v>46</v>
      </c>
      <c r="AB343" s="95" t="s">
        <v>47</v>
      </c>
      <c r="AC343" s="95" t="s">
        <v>48</v>
      </c>
      <c r="AD343" s="95" t="s">
        <v>49</v>
      </c>
    </row>
    <row r="344" spans="1:30">
      <c r="A344" s="95">
        <v>784366</v>
      </c>
      <c r="B344" s="95" t="s">
        <v>975</v>
      </c>
      <c r="C344" s="95" t="s">
        <v>976</v>
      </c>
      <c r="D344" s="95" t="s">
        <v>190</v>
      </c>
      <c r="E344" s="95" t="s">
        <v>49</v>
      </c>
      <c r="F344" s="95" t="s">
        <v>35</v>
      </c>
      <c r="G344" s="95" t="s">
        <v>500</v>
      </c>
      <c r="H344" s="95" t="s">
        <v>47</v>
      </c>
      <c r="I344" s="96"/>
      <c r="K344" s="95" t="s">
        <v>109</v>
      </c>
      <c r="L344" s="96">
        <v>43811</v>
      </c>
      <c r="R344" s="95" t="s">
        <v>112</v>
      </c>
      <c r="U344" s="95" t="s">
        <v>463</v>
      </c>
      <c r="V344" s="95" t="s">
        <v>131</v>
      </c>
      <c r="W344" s="95">
        <v>37</v>
      </c>
      <c r="X344" s="95" t="s">
        <v>43</v>
      </c>
      <c r="Y344" s="95" t="s">
        <v>44</v>
      </c>
      <c r="Z344" s="95" t="s">
        <v>75</v>
      </c>
      <c r="AA344" s="95" t="s">
        <v>46</v>
      </c>
      <c r="AB344" s="95" t="s">
        <v>47</v>
      </c>
      <c r="AC344" s="95" t="s">
        <v>48</v>
      </c>
      <c r="AD344" s="95" t="s">
        <v>49</v>
      </c>
    </row>
    <row r="345" spans="1:30">
      <c r="A345" s="95">
        <v>782981</v>
      </c>
      <c r="B345" s="95" t="s">
        <v>977</v>
      </c>
      <c r="C345" s="95" t="s">
        <v>978</v>
      </c>
      <c r="D345" s="95" t="s">
        <v>979</v>
      </c>
      <c r="E345" s="95" t="s">
        <v>49</v>
      </c>
      <c r="F345" s="95" t="s">
        <v>35</v>
      </c>
      <c r="G345" s="95" t="s">
        <v>500</v>
      </c>
      <c r="H345" s="95" t="s">
        <v>47</v>
      </c>
      <c r="I345" s="96"/>
      <c r="K345" s="95" t="s">
        <v>109</v>
      </c>
      <c r="L345" s="96">
        <v>43787</v>
      </c>
      <c r="N345" s="95" t="s">
        <v>56</v>
      </c>
      <c r="R345" s="95" t="s">
        <v>112</v>
      </c>
      <c r="S345" s="95" t="s">
        <v>40</v>
      </c>
      <c r="U345" s="95" t="s">
        <v>147</v>
      </c>
      <c r="V345" s="95" t="s">
        <v>131</v>
      </c>
      <c r="W345" s="95">
        <v>55</v>
      </c>
      <c r="X345" s="95" t="s">
        <v>43</v>
      </c>
      <c r="Y345" s="95" t="s">
        <v>44</v>
      </c>
      <c r="Z345" s="95" t="s">
        <v>75</v>
      </c>
      <c r="AA345" s="95" t="s">
        <v>46</v>
      </c>
      <c r="AB345" s="95" t="s">
        <v>47</v>
      </c>
      <c r="AC345" s="95" t="s">
        <v>48</v>
      </c>
      <c r="AD345" s="95" t="s">
        <v>49</v>
      </c>
    </row>
    <row r="346" spans="1:30">
      <c r="A346" s="95">
        <v>783133</v>
      </c>
      <c r="B346" s="95" t="s">
        <v>980</v>
      </c>
      <c r="C346" s="95" t="s">
        <v>981</v>
      </c>
      <c r="D346" s="95" t="s">
        <v>495</v>
      </c>
      <c r="E346" s="95" t="s">
        <v>49</v>
      </c>
      <c r="F346" s="95" t="s">
        <v>35</v>
      </c>
      <c r="G346" s="95" t="s">
        <v>500</v>
      </c>
      <c r="H346" s="95" t="s">
        <v>47</v>
      </c>
      <c r="I346" s="96"/>
      <c r="K346" s="95" t="s">
        <v>109</v>
      </c>
      <c r="L346" s="96">
        <v>43788</v>
      </c>
      <c r="R346" s="95" t="s">
        <v>112</v>
      </c>
      <c r="S346" s="95" t="s">
        <v>40</v>
      </c>
      <c r="U346" s="95" t="s">
        <v>61</v>
      </c>
      <c r="V346" s="95" t="s">
        <v>131</v>
      </c>
      <c r="W346" s="95">
        <v>54</v>
      </c>
      <c r="X346" s="95" t="s">
        <v>43</v>
      </c>
      <c r="Y346" s="95" t="s">
        <v>44</v>
      </c>
      <c r="Z346" s="95" t="s">
        <v>75</v>
      </c>
      <c r="AA346" s="95" t="s">
        <v>46</v>
      </c>
      <c r="AB346" s="95" t="s">
        <v>47</v>
      </c>
      <c r="AC346" s="95" t="s">
        <v>48</v>
      </c>
      <c r="AD346" s="95" t="s">
        <v>49</v>
      </c>
    </row>
    <row r="347" spans="1:30">
      <c r="A347" s="95">
        <v>784861</v>
      </c>
      <c r="B347" s="95" t="s">
        <v>982</v>
      </c>
      <c r="C347" s="95" t="s">
        <v>983</v>
      </c>
      <c r="D347" s="95" t="s">
        <v>33</v>
      </c>
      <c r="E347" s="95" t="s">
        <v>49</v>
      </c>
      <c r="F347" s="95" t="s">
        <v>35</v>
      </c>
      <c r="G347" s="95" t="s">
        <v>500</v>
      </c>
      <c r="H347" s="95" t="s">
        <v>37</v>
      </c>
      <c r="I347" s="96"/>
      <c r="K347" s="95" t="s">
        <v>38</v>
      </c>
      <c r="L347" s="96">
        <v>43819</v>
      </c>
      <c r="R347" s="95" t="s">
        <v>112</v>
      </c>
      <c r="U347" s="95" t="s">
        <v>61</v>
      </c>
      <c r="V347" s="95" t="s">
        <v>42</v>
      </c>
      <c r="W347" s="95">
        <v>31</v>
      </c>
      <c r="X347" s="95" t="s">
        <v>43</v>
      </c>
      <c r="Y347" s="95" t="s">
        <v>44</v>
      </c>
      <c r="Z347" s="95" t="s">
        <v>45</v>
      </c>
      <c r="AA347" s="95" t="s">
        <v>46</v>
      </c>
      <c r="AB347" s="95" t="s">
        <v>47</v>
      </c>
      <c r="AC347" s="95" t="s">
        <v>48</v>
      </c>
      <c r="AD347" s="95" t="s">
        <v>49</v>
      </c>
    </row>
    <row r="348" spans="1:30">
      <c r="A348" s="95">
        <v>784368</v>
      </c>
      <c r="B348" s="95" t="s">
        <v>984</v>
      </c>
      <c r="C348" s="95" t="s">
        <v>985</v>
      </c>
      <c r="D348" s="95" t="s">
        <v>33</v>
      </c>
      <c r="E348" s="95" t="s">
        <v>49</v>
      </c>
      <c r="F348" s="95" t="s">
        <v>35</v>
      </c>
      <c r="G348" s="95" t="s">
        <v>500</v>
      </c>
      <c r="H348" s="95" t="s">
        <v>37</v>
      </c>
      <c r="I348" s="96"/>
      <c r="K348" s="95" t="s">
        <v>109</v>
      </c>
      <c r="L348" s="96">
        <v>43811</v>
      </c>
      <c r="R348" s="95" t="s">
        <v>112</v>
      </c>
      <c r="U348" s="95" t="s">
        <v>176</v>
      </c>
      <c r="V348" s="95" t="s">
        <v>42</v>
      </c>
      <c r="W348" s="95">
        <v>37</v>
      </c>
      <c r="X348" s="95" t="s">
        <v>43</v>
      </c>
      <c r="Y348" s="95" t="s">
        <v>44</v>
      </c>
      <c r="Z348" s="95" t="s">
        <v>75</v>
      </c>
      <c r="AA348" s="95" t="s">
        <v>46</v>
      </c>
      <c r="AB348" s="95" t="s">
        <v>47</v>
      </c>
      <c r="AC348" s="95" t="s">
        <v>48</v>
      </c>
      <c r="AD348" s="95" t="s">
        <v>49</v>
      </c>
    </row>
    <row r="349" spans="1:30">
      <c r="A349" s="95">
        <v>783566</v>
      </c>
      <c r="B349" s="95" t="s">
        <v>986</v>
      </c>
      <c r="C349" s="95" t="s">
        <v>987</v>
      </c>
      <c r="D349" s="95" t="s">
        <v>891</v>
      </c>
      <c r="E349" s="95" t="s">
        <v>49</v>
      </c>
      <c r="F349" s="95" t="s">
        <v>35</v>
      </c>
      <c r="G349" s="95" t="s">
        <v>500</v>
      </c>
      <c r="H349" s="95" t="s">
        <v>47</v>
      </c>
      <c r="I349" s="96"/>
      <c r="K349" s="95" t="s">
        <v>109</v>
      </c>
      <c r="L349" s="96">
        <v>43795</v>
      </c>
      <c r="R349" s="95" t="s">
        <v>112</v>
      </c>
      <c r="S349" s="95" t="s">
        <v>40</v>
      </c>
      <c r="U349" s="95" t="s">
        <v>61</v>
      </c>
      <c r="V349" s="95" t="s">
        <v>42</v>
      </c>
      <c r="W349" s="95">
        <v>49</v>
      </c>
      <c r="X349" s="95" t="s">
        <v>43</v>
      </c>
      <c r="Y349" s="95" t="s">
        <v>44</v>
      </c>
      <c r="Z349" s="95" t="s">
        <v>75</v>
      </c>
      <c r="AA349" s="95" t="s">
        <v>46</v>
      </c>
      <c r="AB349" s="95" t="s">
        <v>47</v>
      </c>
      <c r="AC349" s="95" t="s">
        <v>48</v>
      </c>
      <c r="AD349" s="95" t="s">
        <v>49</v>
      </c>
    </row>
    <row r="350" spans="1:30">
      <c r="A350" s="95">
        <v>783168</v>
      </c>
      <c r="B350" s="95" t="s">
        <v>988</v>
      </c>
      <c r="C350" s="95" t="s">
        <v>989</v>
      </c>
      <c r="D350" s="95" t="s">
        <v>33</v>
      </c>
      <c r="E350" s="95" t="s">
        <v>49</v>
      </c>
      <c r="F350" s="95" t="s">
        <v>35</v>
      </c>
      <c r="G350" s="95" t="s">
        <v>500</v>
      </c>
      <c r="H350" s="95" t="s">
        <v>47</v>
      </c>
      <c r="I350" s="96"/>
      <c r="K350" s="95" t="s">
        <v>109</v>
      </c>
      <c r="L350" s="96">
        <v>43789</v>
      </c>
      <c r="N350" s="95" t="s">
        <v>56</v>
      </c>
      <c r="O350" s="95" t="s">
        <v>77</v>
      </c>
      <c r="P350" s="95" t="s">
        <v>153</v>
      </c>
      <c r="R350" s="95" t="s">
        <v>112</v>
      </c>
      <c r="S350" s="95" t="s">
        <v>40</v>
      </c>
      <c r="T350" s="95" t="s">
        <v>990</v>
      </c>
      <c r="U350" s="95" t="s">
        <v>741</v>
      </c>
      <c r="V350" s="95" t="s">
        <v>42</v>
      </c>
      <c r="W350" s="95">
        <v>53</v>
      </c>
      <c r="X350" s="95" t="s">
        <v>43</v>
      </c>
      <c r="Y350" s="95" t="s">
        <v>44</v>
      </c>
      <c r="Z350" s="95" t="s">
        <v>75</v>
      </c>
      <c r="AA350" s="95" t="s">
        <v>46</v>
      </c>
      <c r="AB350" s="95" t="s">
        <v>47</v>
      </c>
      <c r="AC350" s="95" t="s">
        <v>48</v>
      </c>
      <c r="AD350" s="95" t="s">
        <v>49</v>
      </c>
    </row>
    <row r="351" spans="1:30">
      <c r="A351" s="95">
        <v>783165</v>
      </c>
      <c r="B351" s="95" t="s">
        <v>991</v>
      </c>
      <c r="C351" s="95" t="s">
        <v>992</v>
      </c>
      <c r="D351" s="95" t="s">
        <v>495</v>
      </c>
      <c r="E351" s="95" t="s">
        <v>49</v>
      </c>
      <c r="F351" s="95" t="s">
        <v>35</v>
      </c>
      <c r="G351" s="95" t="s">
        <v>500</v>
      </c>
      <c r="H351" s="95" t="s">
        <v>47</v>
      </c>
      <c r="I351" s="96"/>
      <c r="K351" s="95" t="s">
        <v>109</v>
      </c>
      <c r="L351" s="96">
        <v>43789</v>
      </c>
      <c r="R351" s="95" t="s">
        <v>112</v>
      </c>
      <c r="U351" s="95" t="s">
        <v>993</v>
      </c>
      <c r="V351" s="95" t="s">
        <v>131</v>
      </c>
      <c r="W351" s="95">
        <v>53</v>
      </c>
      <c r="X351" s="95" t="s">
        <v>43</v>
      </c>
      <c r="Y351" s="95" t="s">
        <v>44</v>
      </c>
      <c r="Z351" s="95" t="s">
        <v>75</v>
      </c>
      <c r="AA351" s="95" t="s">
        <v>46</v>
      </c>
      <c r="AB351" s="95" t="s">
        <v>47</v>
      </c>
      <c r="AC351" s="95" t="s">
        <v>48</v>
      </c>
      <c r="AD351" s="95" t="s">
        <v>49</v>
      </c>
    </row>
    <row r="352" spans="1:30">
      <c r="A352" s="95">
        <v>782988</v>
      </c>
      <c r="B352" s="95" t="s">
        <v>994</v>
      </c>
      <c r="C352" s="95" t="s">
        <v>995</v>
      </c>
      <c r="D352" s="95" t="s">
        <v>495</v>
      </c>
      <c r="E352" s="95" t="s">
        <v>49</v>
      </c>
      <c r="F352" s="95" t="s">
        <v>35</v>
      </c>
      <c r="G352" s="95" t="s">
        <v>500</v>
      </c>
      <c r="H352" s="95" t="s">
        <v>47</v>
      </c>
      <c r="I352" s="96"/>
      <c r="K352" s="95" t="s">
        <v>109</v>
      </c>
      <c r="L352" s="96">
        <v>43787</v>
      </c>
      <c r="R352" s="95" t="s">
        <v>112</v>
      </c>
      <c r="S352" s="95" t="s">
        <v>40</v>
      </c>
      <c r="U352" s="95" t="s">
        <v>61</v>
      </c>
      <c r="V352" s="95" t="s">
        <v>42</v>
      </c>
      <c r="W352" s="95">
        <v>55</v>
      </c>
      <c r="X352" s="95" t="s">
        <v>43</v>
      </c>
      <c r="Y352" s="95" t="s">
        <v>44</v>
      </c>
      <c r="Z352" s="95" t="s">
        <v>75</v>
      </c>
      <c r="AA352" s="95" t="s">
        <v>46</v>
      </c>
      <c r="AB352" s="95" t="s">
        <v>47</v>
      </c>
      <c r="AC352" s="95" t="s">
        <v>48</v>
      </c>
      <c r="AD352" s="95" t="s">
        <v>49</v>
      </c>
    </row>
    <row r="353" spans="1:30">
      <c r="A353" s="95">
        <v>786709</v>
      </c>
      <c r="B353" s="95" t="s">
        <v>996</v>
      </c>
      <c r="C353" s="95" t="s">
        <v>997</v>
      </c>
      <c r="D353" s="95" t="s">
        <v>33</v>
      </c>
      <c r="E353" s="95" t="s">
        <v>49</v>
      </c>
      <c r="F353" s="95" t="s">
        <v>35</v>
      </c>
      <c r="G353" s="95" t="s">
        <v>500</v>
      </c>
      <c r="H353" s="95" t="s">
        <v>37</v>
      </c>
      <c r="I353" s="96"/>
      <c r="K353" s="95" t="s">
        <v>109</v>
      </c>
      <c r="L353" s="96">
        <v>43864</v>
      </c>
      <c r="P353" s="95" t="s">
        <v>998</v>
      </c>
      <c r="R353" s="95" t="s">
        <v>112</v>
      </c>
      <c r="S353" s="95" t="s">
        <v>40</v>
      </c>
      <c r="U353" s="95" t="s">
        <v>61</v>
      </c>
      <c r="V353" s="95" t="s">
        <v>42</v>
      </c>
      <c r="W353" s="95">
        <v>0</v>
      </c>
      <c r="X353" s="95" t="s">
        <v>101</v>
      </c>
      <c r="Y353" s="95" t="s">
        <v>44</v>
      </c>
      <c r="Z353" s="95" t="s">
        <v>75</v>
      </c>
      <c r="AA353" s="95" t="s">
        <v>46</v>
      </c>
      <c r="AB353" s="95" t="s">
        <v>47</v>
      </c>
      <c r="AC353" s="95" t="s">
        <v>48</v>
      </c>
      <c r="AD353" s="95" t="s">
        <v>49</v>
      </c>
    </row>
    <row r="354" spans="1:30">
      <c r="A354" s="95">
        <v>783117</v>
      </c>
      <c r="B354" s="95" t="s">
        <v>999</v>
      </c>
      <c r="C354" s="95" t="s">
        <v>1000</v>
      </c>
      <c r="D354" s="95" t="s">
        <v>33</v>
      </c>
      <c r="E354" s="95" t="s">
        <v>49</v>
      </c>
      <c r="F354" s="95" t="s">
        <v>35</v>
      </c>
      <c r="G354" s="95" t="s">
        <v>500</v>
      </c>
      <c r="H354" s="95" t="s">
        <v>47</v>
      </c>
      <c r="I354" s="96">
        <v>43882</v>
      </c>
      <c r="K354" s="95" t="s">
        <v>109</v>
      </c>
      <c r="L354" s="96">
        <v>43788</v>
      </c>
      <c r="M354" s="95" t="s">
        <v>1001</v>
      </c>
      <c r="N354" s="95" t="s">
        <v>56</v>
      </c>
      <c r="R354" s="95" t="s">
        <v>112</v>
      </c>
      <c r="U354" s="95" t="s">
        <v>747</v>
      </c>
      <c r="V354" s="95" t="s">
        <v>42</v>
      </c>
      <c r="W354" s="95">
        <v>54</v>
      </c>
      <c r="X354" s="95" t="s">
        <v>43</v>
      </c>
      <c r="Y354" s="95" t="s">
        <v>44</v>
      </c>
      <c r="Z354" s="95" t="s">
        <v>75</v>
      </c>
      <c r="AA354" s="95" t="s">
        <v>114</v>
      </c>
      <c r="AB354" s="95" t="s">
        <v>80</v>
      </c>
      <c r="AC354" s="95" t="s">
        <v>48</v>
      </c>
      <c r="AD354" s="95" t="s">
        <v>49</v>
      </c>
    </row>
    <row r="355" spans="1:30">
      <c r="A355" s="95">
        <v>775126</v>
      </c>
      <c r="B355" s="95" t="s">
        <v>1002</v>
      </c>
      <c r="C355" s="95" t="s">
        <v>1003</v>
      </c>
      <c r="D355" s="95" t="s">
        <v>430</v>
      </c>
      <c r="E355" s="95" t="s">
        <v>49</v>
      </c>
      <c r="F355" s="95" t="s">
        <v>66</v>
      </c>
      <c r="G355" s="95" t="s">
        <v>1004</v>
      </c>
      <c r="H355" s="95" t="s">
        <v>47</v>
      </c>
      <c r="I355" s="96"/>
      <c r="K355" s="95" t="s">
        <v>38</v>
      </c>
      <c r="L355" s="96">
        <v>43656</v>
      </c>
      <c r="R355" s="95" t="s">
        <v>39</v>
      </c>
      <c r="U355" s="95" t="s">
        <v>228</v>
      </c>
      <c r="V355" s="95" t="s">
        <v>1005</v>
      </c>
      <c r="W355" s="95">
        <v>148</v>
      </c>
      <c r="X355" s="95" t="s">
        <v>63</v>
      </c>
      <c r="Y355" s="95" t="s">
        <v>44</v>
      </c>
      <c r="Z355" s="95" t="s">
        <v>45</v>
      </c>
      <c r="AA355" s="95" t="s">
        <v>46</v>
      </c>
      <c r="AB355" s="95" t="s">
        <v>47</v>
      </c>
      <c r="AC355" s="95" t="s">
        <v>230</v>
      </c>
      <c r="AD355" s="95" t="s">
        <v>49</v>
      </c>
    </row>
    <row r="356" spans="1:30">
      <c r="A356" s="95">
        <v>780204</v>
      </c>
      <c r="B356" s="95" t="s">
        <v>1006</v>
      </c>
      <c r="C356" s="95" t="s">
        <v>1007</v>
      </c>
      <c r="D356" s="95" t="s">
        <v>33</v>
      </c>
      <c r="E356" s="95" t="s">
        <v>34</v>
      </c>
      <c r="F356" s="95" t="s">
        <v>35</v>
      </c>
      <c r="G356" s="95" t="s">
        <v>1004</v>
      </c>
      <c r="H356" s="95" t="s">
        <v>47</v>
      </c>
      <c r="I356" s="96"/>
      <c r="K356" s="95" t="s">
        <v>38</v>
      </c>
      <c r="L356" s="96">
        <v>43738</v>
      </c>
      <c r="R356" s="95" t="s">
        <v>39</v>
      </c>
      <c r="U356" s="95" t="s">
        <v>228</v>
      </c>
      <c r="V356" s="95" t="s">
        <v>42</v>
      </c>
      <c r="W356" s="95">
        <v>90</v>
      </c>
      <c r="X356" s="95" t="s">
        <v>156</v>
      </c>
      <c r="Y356" s="95" t="s">
        <v>44</v>
      </c>
      <c r="Z356" s="95" t="s">
        <v>45</v>
      </c>
      <c r="AA356" s="95" t="s">
        <v>46</v>
      </c>
      <c r="AB356" s="95" t="s">
        <v>47</v>
      </c>
      <c r="AC356" s="95" t="s">
        <v>230</v>
      </c>
      <c r="AD356" s="95" t="s">
        <v>49</v>
      </c>
    </row>
    <row r="357" spans="1:30">
      <c r="A357" s="95">
        <v>784764</v>
      </c>
      <c r="B357" s="95" t="s">
        <v>1008</v>
      </c>
      <c r="C357" s="95" t="s">
        <v>1009</v>
      </c>
      <c r="D357" s="95" t="s">
        <v>33</v>
      </c>
      <c r="E357" s="95" t="s">
        <v>248</v>
      </c>
      <c r="F357" s="95" t="s">
        <v>35</v>
      </c>
      <c r="G357" s="95" t="s">
        <v>1004</v>
      </c>
      <c r="H357" s="95" t="s">
        <v>37</v>
      </c>
      <c r="I357" s="96"/>
      <c r="K357" s="95" t="s">
        <v>38</v>
      </c>
      <c r="L357" s="96">
        <v>43818</v>
      </c>
      <c r="R357" s="95" t="s">
        <v>155</v>
      </c>
      <c r="U357" s="95" t="s">
        <v>61</v>
      </c>
      <c r="V357" s="95" t="s">
        <v>62</v>
      </c>
      <c r="W357" s="95">
        <v>32</v>
      </c>
      <c r="X357" s="95" t="s">
        <v>43</v>
      </c>
      <c r="Y357" s="95" t="s">
        <v>44</v>
      </c>
      <c r="Z357" s="95" t="s">
        <v>45</v>
      </c>
      <c r="AA357" s="95" t="s">
        <v>46</v>
      </c>
      <c r="AB357" s="95" t="s">
        <v>47</v>
      </c>
      <c r="AC357" s="95" t="s">
        <v>48</v>
      </c>
      <c r="AD357" s="95" t="s">
        <v>49</v>
      </c>
    </row>
    <row r="358" spans="1:30">
      <c r="A358" s="95">
        <v>771523</v>
      </c>
      <c r="B358" s="95" t="s">
        <v>1010</v>
      </c>
      <c r="C358" s="95" t="s">
        <v>1011</v>
      </c>
      <c r="D358" s="95" t="s">
        <v>399</v>
      </c>
      <c r="E358" s="95" t="s">
        <v>49</v>
      </c>
      <c r="F358" s="95" t="s">
        <v>49</v>
      </c>
      <c r="G358" s="95" t="s">
        <v>1004</v>
      </c>
      <c r="H358" s="95" t="s">
        <v>37</v>
      </c>
      <c r="I358" s="96"/>
      <c r="K358" s="95" t="s">
        <v>75</v>
      </c>
      <c r="L358" s="96">
        <v>43594</v>
      </c>
      <c r="R358" s="95" t="s">
        <v>258</v>
      </c>
      <c r="S358" s="95" t="s">
        <v>69</v>
      </c>
      <c r="U358" s="95" t="s">
        <v>61</v>
      </c>
      <c r="V358" s="95" t="s">
        <v>62</v>
      </c>
      <c r="W358" s="95">
        <v>192</v>
      </c>
      <c r="X358" s="95" t="s">
        <v>63</v>
      </c>
      <c r="Y358" s="95" t="s">
        <v>44</v>
      </c>
      <c r="Z358" s="95" t="s">
        <v>75</v>
      </c>
      <c r="AA358" s="95" t="s">
        <v>46</v>
      </c>
      <c r="AB358" s="95" t="s">
        <v>47</v>
      </c>
      <c r="AC358" s="95" t="s">
        <v>48</v>
      </c>
      <c r="AD358" s="95" t="s">
        <v>49</v>
      </c>
    </row>
    <row r="359" spans="1:30">
      <c r="A359" s="95">
        <v>769524</v>
      </c>
      <c r="B359" s="95" t="s">
        <v>1012</v>
      </c>
      <c r="C359" s="95" t="s">
        <v>1013</v>
      </c>
      <c r="D359" s="95" t="s">
        <v>33</v>
      </c>
      <c r="E359" s="95" t="s">
        <v>49</v>
      </c>
      <c r="F359" s="95" t="s">
        <v>35</v>
      </c>
      <c r="G359" s="95" t="s">
        <v>1004</v>
      </c>
      <c r="H359" s="95" t="s">
        <v>47</v>
      </c>
      <c r="I359" s="96"/>
      <c r="K359" s="95" t="s">
        <v>45</v>
      </c>
      <c r="L359" s="96">
        <v>43563</v>
      </c>
      <c r="R359" s="95" t="s">
        <v>60</v>
      </c>
      <c r="S359" s="95" t="s">
        <v>40</v>
      </c>
      <c r="U359" s="95" t="s">
        <v>41</v>
      </c>
      <c r="V359" s="95" t="s">
        <v>62</v>
      </c>
      <c r="W359" s="95">
        <v>215</v>
      </c>
      <c r="X359" s="95" t="s">
        <v>63</v>
      </c>
      <c r="Y359" s="95" t="s">
        <v>44</v>
      </c>
      <c r="Z359" s="95" t="s">
        <v>45</v>
      </c>
      <c r="AA359" s="95" t="s">
        <v>46</v>
      </c>
      <c r="AB359" s="95" t="s">
        <v>47</v>
      </c>
      <c r="AC359" s="95" t="s">
        <v>48</v>
      </c>
      <c r="AD359" s="95" t="s">
        <v>49</v>
      </c>
    </row>
    <row r="360" spans="1:30">
      <c r="A360" s="95">
        <v>768563</v>
      </c>
      <c r="B360" s="95" t="s">
        <v>1014</v>
      </c>
      <c r="C360" s="95" t="s">
        <v>1015</v>
      </c>
      <c r="D360" s="95" t="s">
        <v>1016</v>
      </c>
      <c r="E360" s="95" t="s">
        <v>49</v>
      </c>
      <c r="F360" s="95" t="s">
        <v>35</v>
      </c>
      <c r="G360" s="95" t="s">
        <v>1004</v>
      </c>
      <c r="H360" s="95" t="s">
        <v>47</v>
      </c>
      <c r="I360" s="96"/>
      <c r="K360" s="95" t="s">
        <v>38</v>
      </c>
      <c r="L360" s="96">
        <v>43549</v>
      </c>
      <c r="R360" s="95" t="s">
        <v>60</v>
      </c>
      <c r="S360" s="95" t="s">
        <v>40</v>
      </c>
      <c r="U360" s="95" t="s">
        <v>61</v>
      </c>
      <c r="V360" s="95" t="s">
        <v>62</v>
      </c>
      <c r="W360" s="95">
        <v>225</v>
      </c>
      <c r="X360" s="95" t="s">
        <v>63</v>
      </c>
      <c r="Y360" s="95" t="s">
        <v>44</v>
      </c>
      <c r="Z360" s="95" t="s">
        <v>45</v>
      </c>
      <c r="AA360" s="95" t="s">
        <v>46</v>
      </c>
      <c r="AB360" s="95" t="s">
        <v>47</v>
      </c>
      <c r="AC360" s="95" t="s">
        <v>48</v>
      </c>
      <c r="AD360" s="95" t="s">
        <v>49</v>
      </c>
    </row>
    <row r="361" spans="1:30">
      <c r="A361" s="95">
        <v>769856</v>
      </c>
      <c r="B361" s="95" t="s">
        <v>1017</v>
      </c>
      <c r="C361" s="95" t="s">
        <v>1018</v>
      </c>
      <c r="D361" s="95" t="s">
        <v>33</v>
      </c>
      <c r="E361" s="95" t="s">
        <v>49</v>
      </c>
      <c r="F361" s="95" t="s">
        <v>66</v>
      </c>
      <c r="G361" s="95" t="s">
        <v>1004</v>
      </c>
      <c r="H361" s="95" t="s">
        <v>37</v>
      </c>
      <c r="I361" s="96"/>
      <c r="K361" s="95" t="s">
        <v>45</v>
      </c>
      <c r="L361" s="96">
        <v>43567</v>
      </c>
      <c r="R361" s="95" t="s">
        <v>68</v>
      </c>
      <c r="S361" s="95" t="s">
        <v>40</v>
      </c>
      <c r="U361" s="95" t="s">
        <v>41</v>
      </c>
      <c r="V361" s="95" t="s">
        <v>98</v>
      </c>
      <c r="W361" s="95">
        <v>211</v>
      </c>
      <c r="X361" s="95" t="s">
        <v>63</v>
      </c>
      <c r="Y361" s="95" t="s">
        <v>44</v>
      </c>
      <c r="Z361" s="95" t="s">
        <v>45</v>
      </c>
      <c r="AA361" s="95" t="s">
        <v>46</v>
      </c>
      <c r="AB361" s="95" t="s">
        <v>47</v>
      </c>
      <c r="AC361" s="95" t="s">
        <v>48</v>
      </c>
      <c r="AD361" s="95" t="s">
        <v>49</v>
      </c>
    </row>
    <row r="362" spans="1:30">
      <c r="A362" s="95">
        <v>778036</v>
      </c>
      <c r="B362" s="95" t="s">
        <v>1019</v>
      </c>
      <c r="C362" s="95" t="s">
        <v>1020</v>
      </c>
      <c r="D362" s="95" t="s">
        <v>173</v>
      </c>
      <c r="E362" s="95" t="s">
        <v>49</v>
      </c>
      <c r="F362" s="95" t="s">
        <v>49</v>
      </c>
      <c r="G362" s="95" t="s">
        <v>1004</v>
      </c>
      <c r="H362" s="95" t="s">
        <v>47</v>
      </c>
      <c r="I362" s="96"/>
      <c r="K362" s="95" t="s">
        <v>45</v>
      </c>
      <c r="L362" s="96">
        <v>43704</v>
      </c>
      <c r="P362" s="95" t="s">
        <v>1021</v>
      </c>
      <c r="R362" s="95" t="s">
        <v>60</v>
      </c>
      <c r="S362" s="95" t="s">
        <v>40</v>
      </c>
      <c r="U362" s="95" t="s">
        <v>61</v>
      </c>
      <c r="V362" s="95" t="s">
        <v>131</v>
      </c>
      <c r="W362" s="95">
        <v>114</v>
      </c>
      <c r="X362" s="95" t="s">
        <v>63</v>
      </c>
      <c r="Y362" s="95" t="s">
        <v>44</v>
      </c>
      <c r="Z362" s="95" t="s">
        <v>45</v>
      </c>
      <c r="AA362" s="95" t="s">
        <v>46</v>
      </c>
      <c r="AB362" s="95" t="s">
        <v>47</v>
      </c>
      <c r="AC362" s="95" t="s">
        <v>48</v>
      </c>
      <c r="AD362" s="95" t="s">
        <v>49</v>
      </c>
    </row>
    <row r="363" spans="1:30">
      <c r="A363" s="95">
        <v>786722</v>
      </c>
      <c r="B363" s="95" t="s">
        <v>1022</v>
      </c>
      <c r="C363" s="95" t="s">
        <v>1023</v>
      </c>
      <c r="D363" s="95" t="s">
        <v>33</v>
      </c>
      <c r="E363" s="95" t="s">
        <v>83</v>
      </c>
      <c r="F363" s="95" t="s">
        <v>35</v>
      </c>
      <c r="G363" s="95" t="s">
        <v>1004</v>
      </c>
      <c r="H363" s="95" t="s">
        <v>37</v>
      </c>
      <c r="I363" s="96"/>
      <c r="K363" s="95" t="s">
        <v>75</v>
      </c>
      <c r="L363" s="96">
        <v>43864</v>
      </c>
      <c r="R363" s="95" t="s">
        <v>105</v>
      </c>
      <c r="U363" s="95" t="s">
        <v>61</v>
      </c>
      <c r="V363" s="95" t="s">
        <v>131</v>
      </c>
      <c r="W363" s="95">
        <v>0</v>
      </c>
      <c r="X363" s="95" t="s">
        <v>101</v>
      </c>
      <c r="Y363" s="95" t="s">
        <v>44</v>
      </c>
      <c r="Z363" s="95" t="s">
        <v>75</v>
      </c>
      <c r="AA363" s="95" t="s">
        <v>46</v>
      </c>
      <c r="AB363" s="95" t="s">
        <v>47</v>
      </c>
      <c r="AC363" s="95" t="s">
        <v>48</v>
      </c>
      <c r="AD363" s="95" t="s">
        <v>49</v>
      </c>
    </row>
    <row r="364" spans="1:30">
      <c r="A364" s="95">
        <v>786307</v>
      </c>
      <c r="B364" s="95" t="s">
        <v>1024</v>
      </c>
      <c r="C364" s="95" t="s">
        <v>1025</v>
      </c>
      <c r="D364" s="95" t="s">
        <v>247</v>
      </c>
      <c r="E364" s="95" t="s">
        <v>49</v>
      </c>
      <c r="F364" s="95" t="s">
        <v>35</v>
      </c>
      <c r="G364" s="95" t="s">
        <v>1004</v>
      </c>
      <c r="H364" s="95" t="s">
        <v>37</v>
      </c>
      <c r="I364" s="96"/>
      <c r="K364" s="95" t="s">
        <v>75</v>
      </c>
      <c r="L364" s="96">
        <v>43853</v>
      </c>
      <c r="R364" s="95" t="s">
        <v>68</v>
      </c>
      <c r="U364" s="95" t="s">
        <v>90</v>
      </c>
      <c r="V364" s="95" t="s">
        <v>71</v>
      </c>
      <c r="W364" s="95">
        <v>7</v>
      </c>
      <c r="X364" s="95" t="s">
        <v>101</v>
      </c>
      <c r="Y364" s="95" t="s">
        <v>44</v>
      </c>
      <c r="Z364" s="95" t="s">
        <v>75</v>
      </c>
      <c r="AA364" s="95" t="s">
        <v>46</v>
      </c>
      <c r="AB364" s="95" t="s">
        <v>47</v>
      </c>
      <c r="AC364" s="95" t="s">
        <v>48</v>
      </c>
      <c r="AD364" s="95" t="s">
        <v>49</v>
      </c>
    </row>
    <row r="365" spans="1:30">
      <c r="A365" s="95">
        <v>780240</v>
      </c>
      <c r="B365" s="95" t="s">
        <v>1026</v>
      </c>
      <c r="C365" s="95" t="s">
        <v>1027</v>
      </c>
      <c r="D365" s="95" t="s">
        <v>33</v>
      </c>
      <c r="E365" s="95" t="s">
        <v>49</v>
      </c>
      <c r="F365" s="95" t="s">
        <v>49</v>
      </c>
      <c r="G365" s="95" t="s">
        <v>1004</v>
      </c>
      <c r="H365" s="95" t="s">
        <v>37</v>
      </c>
      <c r="I365" s="96"/>
      <c r="K365" s="95" t="s">
        <v>45</v>
      </c>
      <c r="L365" s="96">
        <v>43739</v>
      </c>
      <c r="R365" s="95" t="s">
        <v>39</v>
      </c>
      <c r="U365" s="95" t="s">
        <v>70</v>
      </c>
      <c r="V365" s="95" t="s">
        <v>71</v>
      </c>
      <c r="W365" s="95">
        <v>89</v>
      </c>
      <c r="X365" s="95" t="s">
        <v>156</v>
      </c>
      <c r="Y365" s="95" t="s">
        <v>44</v>
      </c>
      <c r="Z365" s="95" t="s">
        <v>45</v>
      </c>
      <c r="AA365" s="95" t="s">
        <v>46</v>
      </c>
      <c r="AB365" s="95" t="s">
        <v>47</v>
      </c>
      <c r="AC365" s="95" t="s">
        <v>48</v>
      </c>
      <c r="AD365" s="95" t="s">
        <v>49</v>
      </c>
    </row>
    <row r="366" spans="1:30">
      <c r="A366" s="95">
        <v>779458</v>
      </c>
      <c r="B366" s="95" t="s">
        <v>1028</v>
      </c>
      <c r="C366" s="95" t="s">
        <v>1029</v>
      </c>
      <c r="D366" s="95" t="s">
        <v>33</v>
      </c>
      <c r="E366" s="95" t="s">
        <v>49</v>
      </c>
      <c r="F366" s="95" t="s">
        <v>49</v>
      </c>
      <c r="G366" s="95" t="s">
        <v>1004</v>
      </c>
      <c r="H366" s="95" t="s">
        <v>37</v>
      </c>
      <c r="I366" s="96"/>
      <c r="K366" s="95" t="s">
        <v>45</v>
      </c>
      <c r="L366" s="96">
        <v>43726</v>
      </c>
      <c r="R366" s="95" t="s">
        <v>84</v>
      </c>
      <c r="U366" s="95" t="s">
        <v>106</v>
      </c>
      <c r="V366" s="95" t="s">
        <v>71</v>
      </c>
      <c r="W366" s="95">
        <v>98</v>
      </c>
      <c r="X366" s="95" t="s">
        <v>63</v>
      </c>
      <c r="Y366" s="95" t="s">
        <v>44</v>
      </c>
      <c r="Z366" s="95" t="s">
        <v>45</v>
      </c>
      <c r="AA366" s="95" t="s">
        <v>46</v>
      </c>
      <c r="AB366" s="95" t="s">
        <v>47</v>
      </c>
      <c r="AC366" s="95" t="s">
        <v>48</v>
      </c>
      <c r="AD366" s="95" t="s">
        <v>49</v>
      </c>
    </row>
    <row r="367" spans="1:30">
      <c r="A367" s="95">
        <v>784775</v>
      </c>
      <c r="B367" s="95" t="s">
        <v>1030</v>
      </c>
      <c r="C367" s="95" t="s">
        <v>1031</v>
      </c>
      <c r="D367" s="95" t="s">
        <v>33</v>
      </c>
      <c r="E367" s="95" t="s">
        <v>49</v>
      </c>
      <c r="F367" s="95" t="s">
        <v>35</v>
      </c>
      <c r="G367" s="95" t="s">
        <v>1004</v>
      </c>
      <c r="H367" s="95" t="s">
        <v>37</v>
      </c>
      <c r="I367" s="96"/>
      <c r="K367" s="95" t="s">
        <v>45</v>
      </c>
      <c r="L367" s="96">
        <v>43818</v>
      </c>
      <c r="R367" s="95" t="s">
        <v>87</v>
      </c>
      <c r="U367" s="95" t="s">
        <v>90</v>
      </c>
      <c r="V367" s="95" t="s">
        <v>71</v>
      </c>
      <c r="W367" s="95">
        <v>32</v>
      </c>
      <c r="X367" s="95" t="s">
        <v>43</v>
      </c>
      <c r="Y367" s="95" t="s">
        <v>44</v>
      </c>
      <c r="Z367" s="95" t="s">
        <v>45</v>
      </c>
      <c r="AA367" s="95" t="s">
        <v>46</v>
      </c>
      <c r="AB367" s="95" t="s">
        <v>47</v>
      </c>
      <c r="AC367" s="95" t="s">
        <v>48</v>
      </c>
      <c r="AD367" s="95" t="s">
        <v>49</v>
      </c>
    </row>
    <row r="368" spans="1:30">
      <c r="A368" s="95">
        <v>785393</v>
      </c>
      <c r="B368" s="95" t="s">
        <v>1032</v>
      </c>
      <c r="C368" s="95" t="s">
        <v>1033</v>
      </c>
      <c r="D368" s="95" t="s">
        <v>33</v>
      </c>
      <c r="E368" s="95" t="s">
        <v>49</v>
      </c>
      <c r="F368" s="95" t="s">
        <v>35</v>
      </c>
      <c r="G368" s="95" t="s">
        <v>1004</v>
      </c>
      <c r="H368" s="95" t="s">
        <v>37</v>
      </c>
      <c r="I368" s="96"/>
      <c r="K368" s="95" t="s">
        <v>109</v>
      </c>
      <c r="L368" s="96">
        <v>43836</v>
      </c>
      <c r="R368" s="95" t="s">
        <v>155</v>
      </c>
      <c r="U368" s="95" t="s">
        <v>147</v>
      </c>
      <c r="V368" s="95" t="s">
        <v>131</v>
      </c>
      <c r="W368" s="95">
        <v>20</v>
      </c>
      <c r="X368" s="95" t="s">
        <v>101</v>
      </c>
      <c r="Y368" s="95" t="s">
        <v>44</v>
      </c>
      <c r="Z368" s="95" t="s">
        <v>75</v>
      </c>
      <c r="AA368" s="95" t="s">
        <v>46</v>
      </c>
      <c r="AB368" s="95" t="s">
        <v>47</v>
      </c>
      <c r="AC368" s="95" t="s">
        <v>48</v>
      </c>
      <c r="AD368" s="95" t="s">
        <v>49</v>
      </c>
    </row>
    <row r="369" spans="1:30">
      <c r="A369" s="95">
        <v>785213</v>
      </c>
      <c r="B369" s="95" t="s">
        <v>1034</v>
      </c>
      <c r="C369" s="95" t="s">
        <v>1035</v>
      </c>
      <c r="D369" s="95" t="s">
        <v>33</v>
      </c>
      <c r="E369" s="95" t="s">
        <v>49</v>
      </c>
      <c r="F369" s="95" t="s">
        <v>49</v>
      </c>
      <c r="G369" s="95" t="s">
        <v>1004</v>
      </c>
      <c r="H369" s="95" t="s">
        <v>37</v>
      </c>
      <c r="I369" s="96"/>
      <c r="K369" s="95" t="s">
        <v>38</v>
      </c>
      <c r="L369" s="96">
        <v>43830</v>
      </c>
      <c r="R369" s="95" t="s">
        <v>155</v>
      </c>
      <c r="U369" s="95" t="s">
        <v>61</v>
      </c>
      <c r="V369" s="95" t="s">
        <v>131</v>
      </c>
      <c r="W369" s="95">
        <v>24</v>
      </c>
      <c r="X369" s="95" t="s">
        <v>101</v>
      </c>
      <c r="Y369" s="95" t="s">
        <v>44</v>
      </c>
      <c r="Z369" s="95" t="s">
        <v>45</v>
      </c>
      <c r="AA369" s="95" t="s">
        <v>46</v>
      </c>
      <c r="AB369" s="95" t="s">
        <v>47</v>
      </c>
      <c r="AC369" s="95" t="s">
        <v>48</v>
      </c>
      <c r="AD369" s="95" t="s">
        <v>49</v>
      </c>
    </row>
    <row r="370" spans="1:30">
      <c r="A370" s="95">
        <v>783379</v>
      </c>
      <c r="B370" s="95" t="s">
        <v>1036</v>
      </c>
      <c r="C370" s="95" t="s">
        <v>1037</v>
      </c>
      <c r="D370" s="95" t="s">
        <v>33</v>
      </c>
      <c r="E370" s="95" t="s">
        <v>49</v>
      </c>
      <c r="F370" s="95" t="s">
        <v>49</v>
      </c>
      <c r="G370" s="95" t="s">
        <v>1004</v>
      </c>
      <c r="H370" s="95" t="s">
        <v>37</v>
      </c>
      <c r="I370" s="96"/>
      <c r="K370" s="95" t="s">
        <v>38</v>
      </c>
      <c r="L370" s="96">
        <v>43791</v>
      </c>
      <c r="R370" s="95" t="s">
        <v>155</v>
      </c>
      <c r="U370" s="95" t="s">
        <v>61</v>
      </c>
      <c r="V370" s="95" t="s">
        <v>131</v>
      </c>
      <c r="W370" s="95">
        <v>51</v>
      </c>
      <c r="X370" s="95" t="s">
        <v>43</v>
      </c>
      <c r="Y370" s="95" t="s">
        <v>44</v>
      </c>
      <c r="Z370" s="95" t="s">
        <v>45</v>
      </c>
      <c r="AA370" s="95" t="s">
        <v>46</v>
      </c>
      <c r="AB370" s="95" t="s">
        <v>47</v>
      </c>
      <c r="AC370" s="95" t="s">
        <v>48</v>
      </c>
      <c r="AD370" s="95" t="s">
        <v>49</v>
      </c>
    </row>
    <row r="371" spans="1:30">
      <c r="A371" s="95">
        <v>777359</v>
      </c>
      <c r="B371" s="95" t="s">
        <v>1038</v>
      </c>
      <c r="C371" s="95" t="s">
        <v>1039</v>
      </c>
      <c r="D371" s="95" t="s">
        <v>1040</v>
      </c>
      <c r="E371" s="95" t="s">
        <v>49</v>
      </c>
      <c r="F371" s="95" t="s">
        <v>49</v>
      </c>
      <c r="G371" s="95" t="s">
        <v>1004</v>
      </c>
      <c r="H371" s="95" t="s">
        <v>37</v>
      </c>
      <c r="I371" s="96"/>
      <c r="K371" s="95" t="s">
        <v>38</v>
      </c>
      <c r="L371" s="96">
        <v>43693</v>
      </c>
      <c r="O371" s="95" t="s">
        <v>95</v>
      </c>
      <c r="P371" s="95" t="s">
        <v>1041</v>
      </c>
      <c r="R371" s="95" t="s">
        <v>39</v>
      </c>
      <c r="U371" s="95" t="s">
        <v>70</v>
      </c>
      <c r="V371" s="95" t="s">
        <v>42</v>
      </c>
      <c r="W371" s="95">
        <v>121</v>
      </c>
      <c r="X371" s="95" t="s">
        <v>63</v>
      </c>
      <c r="Y371" s="95" t="s">
        <v>44</v>
      </c>
      <c r="Z371" s="95" t="s">
        <v>45</v>
      </c>
      <c r="AA371" s="95" t="s">
        <v>46</v>
      </c>
      <c r="AB371" s="95" t="s">
        <v>47</v>
      </c>
      <c r="AC371" s="95" t="s">
        <v>48</v>
      </c>
      <c r="AD371" s="95" t="s">
        <v>49</v>
      </c>
    </row>
    <row r="372" spans="1:30">
      <c r="A372" s="95">
        <v>784712</v>
      </c>
      <c r="B372" s="95" t="s">
        <v>1042</v>
      </c>
      <c r="C372" s="95" t="s">
        <v>1043</v>
      </c>
      <c r="D372" s="95" t="s">
        <v>33</v>
      </c>
      <c r="E372" s="95" t="s">
        <v>49</v>
      </c>
      <c r="F372" s="95" t="s">
        <v>35</v>
      </c>
      <c r="G372" s="95" t="s">
        <v>1004</v>
      </c>
      <c r="H372" s="95" t="s">
        <v>37</v>
      </c>
      <c r="I372" s="96"/>
      <c r="K372" s="95" t="s">
        <v>109</v>
      </c>
      <c r="L372" s="96">
        <v>43817</v>
      </c>
      <c r="N372" s="95" t="s">
        <v>56</v>
      </c>
      <c r="R372" s="95" t="s">
        <v>155</v>
      </c>
      <c r="T372" s="95" t="s">
        <v>1044</v>
      </c>
      <c r="U372" s="95" t="s">
        <v>147</v>
      </c>
      <c r="V372" s="95" t="s">
        <v>131</v>
      </c>
      <c r="W372" s="95">
        <v>33</v>
      </c>
      <c r="X372" s="95" t="s">
        <v>43</v>
      </c>
      <c r="Y372" s="95" t="s">
        <v>44</v>
      </c>
      <c r="Z372" s="95" t="s">
        <v>75</v>
      </c>
      <c r="AA372" s="95" t="s">
        <v>46</v>
      </c>
      <c r="AB372" s="95" t="s">
        <v>47</v>
      </c>
      <c r="AC372" s="95" t="s">
        <v>48</v>
      </c>
      <c r="AD372" s="95" t="s">
        <v>49</v>
      </c>
    </row>
    <row r="373" spans="1:30">
      <c r="A373" s="95">
        <v>786677</v>
      </c>
      <c r="B373" s="95" t="s">
        <v>1045</v>
      </c>
      <c r="C373" s="95" t="s">
        <v>1046</v>
      </c>
      <c r="D373" s="95" t="s">
        <v>33</v>
      </c>
      <c r="E373" s="95" t="s">
        <v>49</v>
      </c>
      <c r="F373" s="95" t="s">
        <v>35</v>
      </c>
      <c r="G373" s="95" t="s">
        <v>1004</v>
      </c>
      <c r="H373" s="95" t="s">
        <v>37</v>
      </c>
      <c r="I373" s="96"/>
      <c r="K373" s="95" t="s">
        <v>109</v>
      </c>
      <c r="L373" s="96">
        <v>43861</v>
      </c>
      <c r="R373" s="95" t="s">
        <v>95</v>
      </c>
      <c r="U373" s="95" t="s">
        <v>106</v>
      </c>
      <c r="V373" s="95" t="s">
        <v>131</v>
      </c>
      <c r="W373" s="95">
        <v>1</v>
      </c>
      <c r="X373" s="95" t="s">
        <v>101</v>
      </c>
      <c r="Y373" s="95" t="s">
        <v>44</v>
      </c>
      <c r="Z373" s="95" t="s">
        <v>75</v>
      </c>
      <c r="AA373" s="95" t="s">
        <v>46</v>
      </c>
      <c r="AB373" s="95" t="s">
        <v>47</v>
      </c>
      <c r="AC373" s="95" t="s">
        <v>48</v>
      </c>
      <c r="AD373" s="95" t="s">
        <v>49</v>
      </c>
    </row>
    <row r="374" spans="1:30">
      <c r="A374" s="95">
        <v>784553</v>
      </c>
      <c r="B374" s="95" t="s">
        <v>1047</v>
      </c>
      <c r="C374" s="95" t="s">
        <v>1048</v>
      </c>
      <c r="D374" s="95" t="s">
        <v>74</v>
      </c>
      <c r="E374" s="95" t="s">
        <v>49</v>
      </c>
      <c r="F374" s="95" t="s">
        <v>35</v>
      </c>
      <c r="G374" s="95" t="s">
        <v>1004</v>
      </c>
      <c r="H374" s="95" t="s">
        <v>37</v>
      </c>
      <c r="I374" s="96">
        <v>43903</v>
      </c>
      <c r="K374" s="95" t="s">
        <v>38</v>
      </c>
      <c r="L374" s="96">
        <v>43815</v>
      </c>
      <c r="R374" s="95" t="s">
        <v>57</v>
      </c>
      <c r="V374" s="95" t="s">
        <v>131</v>
      </c>
      <c r="W374" s="95">
        <v>35</v>
      </c>
      <c r="X374" s="95" t="s">
        <v>43</v>
      </c>
      <c r="Y374" s="95" t="s">
        <v>44</v>
      </c>
      <c r="Z374" s="95" t="s">
        <v>45</v>
      </c>
      <c r="AA374" s="95" t="s">
        <v>79</v>
      </c>
      <c r="AB374" s="95" t="s">
        <v>80</v>
      </c>
      <c r="AC374" s="95" t="s">
        <v>48</v>
      </c>
      <c r="AD374" s="95" t="s">
        <v>49</v>
      </c>
    </row>
    <row r="375" spans="1:30">
      <c r="A375" s="95">
        <v>772497</v>
      </c>
      <c r="B375" s="95" t="s">
        <v>1049</v>
      </c>
      <c r="C375" s="95" t="s">
        <v>1050</v>
      </c>
      <c r="D375" s="95" t="s">
        <v>33</v>
      </c>
      <c r="E375" s="95" t="s">
        <v>49</v>
      </c>
      <c r="F375" s="95" t="s">
        <v>49</v>
      </c>
      <c r="G375" s="95" t="s">
        <v>1004</v>
      </c>
      <c r="H375" s="95" t="s">
        <v>37</v>
      </c>
      <c r="I375" s="96"/>
      <c r="K375" s="95" t="s">
        <v>45</v>
      </c>
      <c r="L375" s="96">
        <v>43612</v>
      </c>
      <c r="R375" s="95" t="s">
        <v>87</v>
      </c>
      <c r="S375" s="95" t="s">
        <v>40</v>
      </c>
      <c r="U375" s="95" t="s">
        <v>222</v>
      </c>
      <c r="V375" s="95" t="s">
        <v>42</v>
      </c>
      <c r="W375" s="95">
        <v>180</v>
      </c>
      <c r="X375" s="95" t="s">
        <v>63</v>
      </c>
      <c r="Y375" s="95" t="s">
        <v>44</v>
      </c>
      <c r="Z375" s="95" t="s">
        <v>45</v>
      </c>
      <c r="AA375" s="95" t="s">
        <v>46</v>
      </c>
      <c r="AB375" s="95" t="s">
        <v>47</v>
      </c>
      <c r="AC375" s="95" t="s">
        <v>48</v>
      </c>
      <c r="AD375" s="95" t="s">
        <v>49</v>
      </c>
    </row>
    <row r="376" spans="1:30">
      <c r="A376" s="95">
        <v>769176</v>
      </c>
      <c r="B376" s="95" t="s">
        <v>1051</v>
      </c>
      <c r="C376" s="95" t="s">
        <v>1052</v>
      </c>
      <c r="D376" s="95" t="s">
        <v>33</v>
      </c>
      <c r="E376" s="95" t="s">
        <v>34</v>
      </c>
      <c r="F376" s="95" t="s">
        <v>35</v>
      </c>
      <c r="G376" s="95" t="s">
        <v>1004</v>
      </c>
      <c r="H376" s="95" t="s">
        <v>47</v>
      </c>
      <c r="I376" s="96"/>
      <c r="K376" s="95" t="s">
        <v>38</v>
      </c>
      <c r="L376" s="96">
        <v>43557</v>
      </c>
      <c r="R376" s="95" t="s">
        <v>60</v>
      </c>
      <c r="U376" s="95" t="s">
        <v>61</v>
      </c>
      <c r="V376" s="95" t="s">
        <v>42</v>
      </c>
      <c r="W376" s="95">
        <v>219</v>
      </c>
      <c r="X376" s="95" t="s">
        <v>63</v>
      </c>
      <c r="Y376" s="95" t="s">
        <v>44</v>
      </c>
      <c r="Z376" s="95" t="s">
        <v>45</v>
      </c>
      <c r="AA376" s="95" t="s">
        <v>46</v>
      </c>
      <c r="AB376" s="95" t="s">
        <v>47</v>
      </c>
      <c r="AC376" s="95" t="s">
        <v>48</v>
      </c>
      <c r="AD376" s="95" t="s">
        <v>49</v>
      </c>
    </row>
    <row r="377" spans="1:30">
      <c r="A377" s="95">
        <v>776509</v>
      </c>
      <c r="B377" s="95" t="s">
        <v>1053</v>
      </c>
      <c r="C377" s="95" t="s">
        <v>1054</v>
      </c>
      <c r="D377" s="95" t="s">
        <v>33</v>
      </c>
      <c r="E377" s="95" t="s">
        <v>34</v>
      </c>
      <c r="F377" s="95" t="s">
        <v>49</v>
      </c>
      <c r="G377" s="95" t="s">
        <v>1004</v>
      </c>
      <c r="H377" s="95" t="s">
        <v>37</v>
      </c>
      <c r="I377" s="96"/>
      <c r="K377" s="95" t="s">
        <v>45</v>
      </c>
      <c r="L377" s="96">
        <v>43681</v>
      </c>
      <c r="R377" s="95" t="s">
        <v>87</v>
      </c>
      <c r="U377" s="95" t="s">
        <v>61</v>
      </c>
      <c r="V377" s="95" t="s">
        <v>42</v>
      </c>
      <c r="W377" s="95">
        <v>130</v>
      </c>
      <c r="X377" s="95" t="s">
        <v>63</v>
      </c>
      <c r="Y377" s="95" t="s">
        <v>44</v>
      </c>
      <c r="Z377" s="95" t="s">
        <v>45</v>
      </c>
      <c r="AA377" s="95" t="s">
        <v>46</v>
      </c>
      <c r="AB377" s="95" t="s">
        <v>47</v>
      </c>
      <c r="AC377" s="95" t="s">
        <v>48</v>
      </c>
      <c r="AD377" s="95" t="s">
        <v>49</v>
      </c>
    </row>
    <row r="378" spans="1:30">
      <c r="A378" s="95">
        <v>772385</v>
      </c>
      <c r="B378" s="95" t="s">
        <v>1055</v>
      </c>
      <c r="C378" s="95" t="s">
        <v>1056</v>
      </c>
      <c r="D378" s="95" t="s">
        <v>33</v>
      </c>
      <c r="E378" s="95" t="s">
        <v>34</v>
      </c>
      <c r="F378" s="95" t="s">
        <v>49</v>
      </c>
      <c r="G378" s="95" t="s">
        <v>1004</v>
      </c>
      <c r="H378" s="95" t="s">
        <v>47</v>
      </c>
      <c r="I378" s="96"/>
      <c r="K378" s="95" t="s">
        <v>38</v>
      </c>
      <c r="L378" s="96">
        <v>43608</v>
      </c>
      <c r="R378" s="95" t="s">
        <v>87</v>
      </c>
      <c r="S378" s="95" t="s">
        <v>40</v>
      </c>
      <c r="U378" s="95" t="s">
        <v>70</v>
      </c>
      <c r="V378" s="95" t="s">
        <v>42</v>
      </c>
      <c r="W378" s="95">
        <v>182</v>
      </c>
      <c r="X378" s="95" t="s">
        <v>63</v>
      </c>
      <c r="Y378" s="95" t="s">
        <v>44</v>
      </c>
      <c r="Z378" s="95" t="s">
        <v>45</v>
      </c>
      <c r="AA378" s="95" t="s">
        <v>46</v>
      </c>
      <c r="AB378" s="95" t="s">
        <v>47</v>
      </c>
      <c r="AC378" s="95" t="s">
        <v>48</v>
      </c>
      <c r="AD378" s="95" t="s">
        <v>49</v>
      </c>
    </row>
    <row r="379" spans="1:30">
      <c r="A379" s="95">
        <v>779186</v>
      </c>
      <c r="B379" s="95" t="s">
        <v>1057</v>
      </c>
      <c r="C379" s="95" t="s">
        <v>1058</v>
      </c>
      <c r="D379" s="95" t="s">
        <v>33</v>
      </c>
      <c r="E379" s="95" t="s">
        <v>34</v>
      </c>
      <c r="F379" s="95" t="s">
        <v>49</v>
      </c>
      <c r="G379" s="95" t="s">
        <v>1004</v>
      </c>
      <c r="H379" s="95" t="s">
        <v>37</v>
      </c>
      <c r="I379" s="96"/>
      <c r="K379" s="95" t="s">
        <v>45</v>
      </c>
      <c r="L379" s="96">
        <v>43721</v>
      </c>
      <c r="R379" s="95" t="s">
        <v>87</v>
      </c>
      <c r="U379" s="95" t="s">
        <v>61</v>
      </c>
      <c r="V379" s="95" t="s">
        <v>42</v>
      </c>
      <c r="W379" s="95">
        <v>101</v>
      </c>
      <c r="X379" s="95" t="s">
        <v>63</v>
      </c>
      <c r="Y379" s="95" t="s">
        <v>44</v>
      </c>
      <c r="Z379" s="95" t="s">
        <v>45</v>
      </c>
      <c r="AA379" s="95" t="s">
        <v>46</v>
      </c>
      <c r="AB379" s="95" t="s">
        <v>47</v>
      </c>
      <c r="AC379" s="95" t="s">
        <v>48</v>
      </c>
      <c r="AD379" s="95" t="s">
        <v>49</v>
      </c>
    </row>
    <row r="380" spans="1:30">
      <c r="A380" s="95">
        <v>779688</v>
      </c>
      <c r="B380" s="95" t="s">
        <v>1059</v>
      </c>
      <c r="C380" s="95" t="s">
        <v>1060</v>
      </c>
      <c r="D380" s="95" t="s">
        <v>33</v>
      </c>
      <c r="E380" s="95" t="s">
        <v>49</v>
      </c>
      <c r="F380" s="95" t="s">
        <v>49</v>
      </c>
      <c r="G380" s="95" t="s">
        <v>1004</v>
      </c>
      <c r="H380" s="95" t="s">
        <v>37</v>
      </c>
      <c r="I380" s="96"/>
      <c r="K380" s="95" t="s">
        <v>45</v>
      </c>
      <c r="L380" s="96">
        <v>43731</v>
      </c>
      <c r="R380" s="95" t="s">
        <v>258</v>
      </c>
      <c r="S380" s="95" t="s">
        <v>40</v>
      </c>
      <c r="U380" s="95" t="s">
        <v>250</v>
      </c>
      <c r="V380" s="95" t="s">
        <v>42</v>
      </c>
      <c r="W380" s="95">
        <v>95</v>
      </c>
      <c r="X380" s="95" t="s">
        <v>63</v>
      </c>
      <c r="Y380" s="95" t="s">
        <v>44</v>
      </c>
      <c r="Z380" s="95" t="s">
        <v>45</v>
      </c>
      <c r="AA380" s="95" t="s">
        <v>46</v>
      </c>
      <c r="AB380" s="95" t="s">
        <v>47</v>
      </c>
      <c r="AC380" s="95" t="s">
        <v>48</v>
      </c>
      <c r="AD380" s="95" t="s">
        <v>49</v>
      </c>
    </row>
    <row r="381" spans="1:30">
      <c r="A381" s="95">
        <v>765492</v>
      </c>
      <c r="B381" s="95" t="s">
        <v>1061</v>
      </c>
      <c r="C381" s="95" t="s">
        <v>1062</v>
      </c>
      <c r="D381" s="95" t="s">
        <v>33</v>
      </c>
      <c r="E381" s="95" t="s">
        <v>49</v>
      </c>
      <c r="F381" s="95" t="s">
        <v>66</v>
      </c>
      <c r="G381" s="95" t="s">
        <v>1004</v>
      </c>
      <c r="H381" s="95" t="s">
        <v>47</v>
      </c>
      <c r="I381" s="96"/>
      <c r="K381" s="95" t="s">
        <v>45</v>
      </c>
      <c r="L381" s="96">
        <v>43500</v>
      </c>
      <c r="R381" s="95" t="s">
        <v>96</v>
      </c>
      <c r="S381" s="95" t="s">
        <v>69</v>
      </c>
      <c r="U381" s="95" t="s">
        <v>70</v>
      </c>
      <c r="V381" s="95" t="s">
        <v>42</v>
      </c>
      <c r="W381" s="95">
        <v>260</v>
      </c>
      <c r="X381" s="95" t="s">
        <v>63</v>
      </c>
      <c r="Y381" s="95" t="s">
        <v>44</v>
      </c>
      <c r="Z381" s="95" t="s">
        <v>45</v>
      </c>
      <c r="AA381" s="95" t="s">
        <v>46</v>
      </c>
      <c r="AB381" s="95" t="s">
        <v>47</v>
      </c>
      <c r="AC381" s="95" t="s">
        <v>48</v>
      </c>
      <c r="AD381" s="95" t="s">
        <v>49</v>
      </c>
    </row>
    <row r="382" spans="1:30">
      <c r="A382" s="95">
        <v>769850</v>
      </c>
      <c r="B382" s="95" t="s">
        <v>1063</v>
      </c>
      <c r="C382" s="95" t="s">
        <v>1064</v>
      </c>
      <c r="D382" s="95" t="s">
        <v>33</v>
      </c>
      <c r="E382" s="95" t="s">
        <v>49</v>
      </c>
      <c r="F382" s="95" t="s">
        <v>66</v>
      </c>
      <c r="G382" s="95" t="s">
        <v>1004</v>
      </c>
      <c r="H382" s="95" t="s">
        <v>37</v>
      </c>
      <c r="I382" s="96"/>
      <c r="K382" s="95" t="s">
        <v>45</v>
      </c>
      <c r="L382" s="96">
        <v>43567</v>
      </c>
      <c r="R382" s="95" t="s">
        <v>68</v>
      </c>
      <c r="S382" s="95" t="s">
        <v>40</v>
      </c>
      <c r="U382" s="95" t="s">
        <v>41</v>
      </c>
      <c r="V382" s="95" t="s">
        <v>451</v>
      </c>
      <c r="W382" s="95">
        <v>211</v>
      </c>
      <c r="X382" s="95" t="s">
        <v>63</v>
      </c>
      <c r="Y382" s="95" t="s">
        <v>44</v>
      </c>
      <c r="Z382" s="95" t="s">
        <v>45</v>
      </c>
      <c r="AA382" s="95" t="s">
        <v>46</v>
      </c>
      <c r="AB382" s="95" t="s">
        <v>47</v>
      </c>
      <c r="AC382" s="95" t="s">
        <v>48</v>
      </c>
      <c r="AD382" s="95" t="s">
        <v>49</v>
      </c>
    </row>
    <row r="383" spans="1:30">
      <c r="A383" s="95">
        <v>776094</v>
      </c>
      <c r="B383" s="95" t="s">
        <v>1065</v>
      </c>
      <c r="C383" s="95" t="s">
        <v>1066</v>
      </c>
      <c r="D383" s="95" t="s">
        <v>291</v>
      </c>
      <c r="E383" s="95" t="s">
        <v>49</v>
      </c>
      <c r="F383" s="95" t="s">
        <v>49</v>
      </c>
      <c r="G383" s="95" t="s">
        <v>1004</v>
      </c>
      <c r="H383" s="95" t="s">
        <v>37</v>
      </c>
      <c r="I383" s="96"/>
      <c r="K383" s="95" t="s">
        <v>45</v>
      </c>
      <c r="L383" s="96">
        <v>43672</v>
      </c>
      <c r="R383" s="95" t="s">
        <v>68</v>
      </c>
      <c r="S383" s="95" t="s">
        <v>40</v>
      </c>
      <c r="U383" s="95" t="s">
        <v>747</v>
      </c>
      <c r="V383" s="95" t="s">
        <v>1067</v>
      </c>
      <c r="W383" s="95">
        <v>136</v>
      </c>
      <c r="X383" s="95" t="s">
        <v>63</v>
      </c>
      <c r="Y383" s="95" t="s">
        <v>44</v>
      </c>
      <c r="Z383" s="95" t="s">
        <v>45</v>
      </c>
      <c r="AA383" s="95" t="s">
        <v>46</v>
      </c>
      <c r="AB383" s="95" t="s">
        <v>47</v>
      </c>
      <c r="AC383" s="95" t="s">
        <v>48</v>
      </c>
      <c r="AD383" s="95" t="s">
        <v>49</v>
      </c>
    </row>
    <row r="384" spans="1:30">
      <c r="A384" s="95">
        <v>783786</v>
      </c>
      <c r="B384" s="95" t="s">
        <v>1068</v>
      </c>
      <c r="C384" s="95" t="s">
        <v>1069</v>
      </c>
      <c r="D384" s="95" t="s">
        <v>33</v>
      </c>
      <c r="E384" s="95" t="s">
        <v>49</v>
      </c>
      <c r="F384" s="95" t="s">
        <v>49</v>
      </c>
      <c r="G384" s="95" t="s">
        <v>1004</v>
      </c>
      <c r="H384" s="95" t="s">
        <v>37</v>
      </c>
      <c r="I384" s="96"/>
      <c r="K384" s="95" t="s">
        <v>109</v>
      </c>
      <c r="L384" s="96">
        <v>43801</v>
      </c>
      <c r="R384" s="95" t="s">
        <v>112</v>
      </c>
      <c r="V384" s="95" t="s">
        <v>71</v>
      </c>
      <c r="W384" s="95">
        <v>45</v>
      </c>
      <c r="X384" s="95" t="s">
        <v>43</v>
      </c>
      <c r="Y384" s="95" t="s">
        <v>44</v>
      </c>
      <c r="Z384" s="95" t="s">
        <v>75</v>
      </c>
      <c r="AA384" s="95" t="s">
        <v>46</v>
      </c>
      <c r="AB384" s="95" t="s">
        <v>47</v>
      </c>
      <c r="AC384" s="95" t="s">
        <v>48</v>
      </c>
      <c r="AD384" s="95" t="s">
        <v>49</v>
      </c>
    </row>
    <row r="385" spans="1:30">
      <c r="A385" s="95">
        <v>783336</v>
      </c>
      <c r="B385" s="95" t="s">
        <v>1070</v>
      </c>
      <c r="C385" s="95" t="s">
        <v>1071</v>
      </c>
      <c r="D385" s="95" t="s">
        <v>190</v>
      </c>
      <c r="E385" s="95" t="s">
        <v>49</v>
      </c>
      <c r="F385" s="95" t="s">
        <v>35</v>
      </c>
      <c r="G385" s="95" t="s">
        <v>1004</v>
      </c>
      <c r="H385" s="95" t="s">
        <v>47</v>
      </c>
      <c r="I385" s="96"/>
      <c r="K385" s="95" t="s">
        <v>109</v>
      </c>
      <c r="L385" s="96">
        <v>43791</v>
      </c>
      <c r="R385" s="95" t="s">
        <v>112</v>
      </c>
      <c r="S385" s="95" t="s">
        <v>40</v>
      </c>
      <c r="U385" s="95" t="s">
        <v>463</v>
      </c>
      <c r="V385" s="95" t="s">
        <v>71</v>
      </c>
      <c r="W385" s="95">
        <v>51</v>
      </c>
      <c r="X385" s="95" t="s">
        <v>43</v>
      </c>
      <c r="Y385" s="95" t="s">
        <v>44</v>
      </c>
      <c r="Z385" s="95" t="s">
        <v>75</v>
      </c>
      <c r="AA385" s="95" t="s">
        <v>46</v>
      </c>
      <c r="AB385" s="95" t="s">
        <v>47</v>
      </c>
      <c r="AC385" s="95" t="s">
        <v>48</v>
      </c>
      <c r="AD385" s="95" t="s">
        <v>49</v>
      </c>
    </row>
    <row r="386" spans="1:30">
      <c r="A386" s="95">
        <v>785397</v>
      </c>
      <c r="B386" s="95" t="s">
        <v>1072</v>
      </c>
      <c r="C386" s="95" t="s">
        <v>1073</v>
      </c>
      <c r="D386" s="95" t="s">
        <v>33</v>
      </c>
      <c r="E386" s="95" t="s">
        <v>49</v>
      </c>
      <c r="F386" s="95" t="s">
        <v>35</v>
      </c>
      <c r="G386" s="95" t="s">
        <v>1004</v>
      </c>
      <c r="H386" s="95" t="s">
        <v>37</v>
      </c>
      <c r="I386" s="96"/>
      <c r="K386" s="95" t="s">
        <v>109</v>
      </c>
      <c r="L386" s="96">
        <v>43836</v>
      </c>
      <c r="R386" s="95" t="s">
        <v>112</v>
      </c>
      <c r="U386" s="95" t="s">
        <v>250</v>
      </c>
      <c r="V386" s="95" t="s">
        <v>131</v>
      </c>
      <c r="W386" s="95">
        <v>20</v>
      </c>
      <c r="X386" s="95" t="s">
        <v>101</v>
      </c>
      <c r="Y386" s="95" t="s">
        <v>44</v>
      </c>
      <c r="Z386" s="95" t="s">
        <v>75</v>
      </c>
      <c r="AA386" s="95" t="s">
        <v>46</v>
      </c>
      <c r="AB386" s="95" t="s">
        <v>47</v>
      </c>
      <c r="AC386" s="95" t="s">
        <v>48</v>
      </c>
      <c r="AD386" s="95" t="s">
        <v>49</v>
      </c>
    </row>
    <row r="387" spans="1:30">
      <c r="A387" s="95">
        <v>783128</v>
      </c>
      <c r="B387" s="95" t="s">
        <v>1074</v>
      </c>
      <c r="C387" s="95" t="s">
        <v>1075</v>
      </c>
      <c r="D387" s="95" t="s">
        <v>624</v>
      </c>
      <c r="E387" s="95" t="s">
        <v>49</v>
      </c>
      <c r="F387" s="95" t="s">
        <v>35</v>
      </c>
      <c r="G387" s="95" t="s">
        <v>1004</v>
      </c>
      <c r="H387" s="95" t="s">
        <v>47</v>
      </c>
      <c r="I387" s="96"/>
      <c r="K387" s="95" t="s">
        <v>109</v>
      </c>
      <c r="L387" s="96">
        <v>43788</v>
      </c>
      <c r="R387" s="95" t="s">
        <v>112</v>
      </c>
      <c r="S387" s="95" t="s">
        <v>40</v>
      </c>
      <c r="U387" s="95" t="s">
        <v>90</v>
      </c>
      <c r="V387" s="95" t="s">
        <v>131</v>
      </c>
      <c r="W387" s="95">
        <v>54</v>
      </c>
      <c r="X387" s="95" t="s">
        <v>43</v>
      </c>
      <c r="Y387" s="95" t="s">
        <v>44</v>
      </c>
      <c r="Z387" s="95" t="s">
        <v>75</v>
      </c>
      <c r="AA387" s="95" t="s">
        <v>46</v>
      </c>
      <c r="AB387" s="95" t="s">
        <v>47</v>
      </c>
      <c r="AC387" s="95" t="s">
        <v>48</v>
      </c>
      <c r="AD387" s="95" t="s">
        <v>49</v>
      </c>
    </row>
    <row r="388" spans="1:30">
      <c r="A388" s="95">
        <v>785394</v>
      </c>
      <c r="B388" s="95" t="s">
        <v>1076</v>
      </c>
      <c r="C388" s="95" t="s">
        <v>1077</v>
      </c>
      <c r="D388" s="95" t="s">
        <v>33</v>
      </c>
      <c r="E388" s="95" t="s">
        <v>49</v>
      </c>
      <c r="F388" s="95" t="s">
        <v>66</v>
      </c>
      <c r="G388" s="95" t="s">
        <v>1004</v>
      </c>
      <c r="H388" s="95" t="s">
        <v>37</v>
      </c>
      <c r="I388" s="96"/>
      <c r="K388" s="95" t="s">
        <v>38</v>
      </c>
      <c r="L388" s="96">
        <v>43836</v>
      </c>
      <c r="R388" s="95" t="s">
        <v>112</v>
      </c>
      <c r="U388" s="95" t="s">
        <v>61</v>
      </c>
      <c r="V388" s="95" t="s">
        <v>42</v>
      </c>
      <c r="W388" s="95">
        <v>20</v>
      </c>
      <c r="X388" s="95" t="s">
        <v>101</v>
      </c>
      <c r="Y388" s="95" t="s">
        <v>44</v>
      </c>
      <c r="Z388" s="95" t="s">
        <v>45</v>
      </c>
      <c r="AA388" s="95" t="s">
        <v>46</v>
      </c>
      <c r="AB388" s="95" t="s">
        <v>47</v>
      </c>
      <c r="AC388" s="95" t="s">
        <v>48</v>
      </c>
      <c r="AD388" s="95" t="s">
        <v>49</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189"/>
  <sheetViews>
    <sheetView topLeftCell="B1" workbookViewId="0">
      <selection activeCell="B31" sqref="B31"/>
    </sheetView>
  </sheetViews>
  <sheetFormatPr defaultRowHeight="14.45"/>
  <cols>
    <col min="1" max="1" width="13.28515625" style="64" customWidth="1"/>
    <col min="2" max="2" width="105.140625" style="47" customWidth="1"/>
    <col min="3" max="3" width="14.85546875" customWidth="1"/>
    <col min="4" max="4" width="7.42578125" bestFit="1" customWidth="1"/>
    <col min="5" max="5" width="6.42578125" style="12" bestFit="1" customWidth="1"/>
    <col min="6" max="6" width="19.140625" bestFit="1" customWidth="1"/>
    <col min="7" max="7" width="50.5703125" customWidth="1"/>
    <col min="8" max="8" width="6.42578125" bestFit="1" customWidth="1"/>
    <col min="9" max="9" width="15" bestFit="1" customWidth="1"/>
    <col min="10" max="10" width="15" hidden="1" customWidth="1"/>
    <col min="11" max="11" width="13.5703125" bestFit="1" customWidth="1"/>
    <col min="12" max="12" width="10.5703125" bestFit="1" customWidth="1"/>
    <col min="13" max="13" width="3.42578125" bestFit="1" customWidth="1"/>
    <col min="18" max="18" width="0" hidden="1" customWidth="1"/>
  </cols>
  <sheetData>
    <row r="1" spans="1:19" s="2" customFormat="1" ht="14.1" customHeight="1">
      <c r="A1" s="63" t="s">
        <v>1116</v>
      </c>
      <c r="B1" s="36" t="s">
        <v>1117</v>
      </c>
      <c r="C1" s="1" t="s">
        <v>1118</v>
      </c>
      <c r="D1" s="1" t="s">
        <v>1119</v>
      </c>
      <c r="E1" s="10" t="s">
        <v>1120</v>
      </c>
      <c r="F1" s="10" t="s">
        <v>7</v>
      </c>
      <c r="G1" s="1" t="s">
        <v>1123</v>
      </c>
      <c r="H1" s="1" t="s">
        <v>1124</v>
      </c>
      <c r="I1" s="1" t="s">
        <v>1125</v>
      </c>
      <c r="J1" s="1"/>
      <c r="K1" s="1" t="s">
        <v>1126</v>
      </c>
      <c r="L1" s="1" t="s">
        <v>1127</v>
      </c>
      <c r="M1" s="1" t="s">
        <v>1128</v>
      </c>
      <c r="R1" s="2" t="s">
        <v>1132</v>
      </c>
    </row>
    <row r="2" spans="1:19" s="4" customFormat="1" ht="14.1" customHeight="1">
      <c r="A2" s="22">
        <v>782727</v>
      </c>
      <c r="B2" s="3" t="s">
        <v>1717</v>
      </c>
      <c r="D2" s="4" t="s">
        <v>1718</v>
      </c>
      <c r="E2" s="12" t="s">
        <v>1096</v>
      </c>
      <c r="F2" s="11" t="s">
        <v>1082</v>
      </c>
      <c r="G2" s="4" t="s">
        <v>1719</v>
      </c>
      <c r="I2" s="34">
        <v>43902</v>
      </c>
      <c r="J2" s="34"/>
      <c r="L2" s="21"/>
      <c r="M2" s="21"/>
      <c r="R2" s="77" t="str">
        <f>VLOOKUP(A2,'Defect Dump'!A$1:F$388,6,FALSE)</f>
        <v>PolicyCenter</v>
      </c>
    </row>
    <row r="3" spans="1:19" s="4" customFormat="1" ht="14.1" customHeight="1">
      <c r="A3" s="5">
        <v>768821</v>
      </c>
      <c r="B3" s="3" t="s">
        <v>550</v>
      </c>
      <c r="C3" s="3"/>
      <c r="D3" s="3" t="s">
        <v>1484</v>
      </c>
      <c r="E3" s="11" t="s">
        <v>1096</v>
      </c>
      <c r="F3" s="11" t="s">
        <v>1083</v>
      </c>
      <c r="G3" s="5" t="s">
        <v>1720</v>
      </c>
      <c r="H3" s="4" t="s">
        <v>1719</v>
      </c>
      <c r="I3" s="34">
        <v>43908</v>
      </c>
      <c r="J3" s="34"/>
      <c r="R3" s="77" t="str">
        <f>VLOOKUP(A3,'Defect Dump'!A$1:F$388,6,FALSE)</f>
        <v>PolicyCenter</v>
      </c>
    </row>
    <row r="4" spans="1:19" s="4" customFormat="1" ht="14.1" customHeight="1">
      <c r="A4" s="5">
        <v>772424</v>
      </c>
      <c r="B4" s="3" t="s">
        <v>1721</v>
      </c>
      <c r="C4" s="3"/>
      <c r="D4" s="3" t="s">
        <v>1576</v>
      </c>
      <c r="E4" s="11" t="s">
        <v>1096</v>
      </c>
      <c r="F4" s="11" t="s">
        <v>1086</v>
      </c>
      <c r="G4" s="5" t="s">
        <v>1722</v>
      </c>
      <c r="H4" s="34"/>
      <c r="I4" s="34">
        <v>43903</v>
      </c>
      <c r="J4" s="34"/>
      <c r="R4" s="77" t="str">
        <f>VLOOKUP(A4,'Defect Dump'!A$1:F$388,6,FALSE)</f>
        <v>PC-Config</v>
      </c>
    </row>
    <row r="5" spans="1:19" s="4" customFormat="1" ht="14.1" customHeight="1">
      <c r="A5" s="5">
        <v>766133</v>
      </c>
      <c r="B5" s="3" t="s">
        <v>1723</v>
      </c>
      <c r="C5" s="3"/>
      <c r="D5" s="3" t="s">
        <v>1576</v>
      </c>
      <c r="E5" s="11" t="s">
        <v>1096</v>
      </c>
      <c r="F5" s="11" t="s">
        <v>47</v>
      </c>
      <c r="G5" s="3"/>
      <c r="I5" s="6"/>
      <c r="J5" s="6"/>
      <c r="K5" s="6"/>
      <c r="R5" s="77" t="str">
        <f>VLOOKUP(A5,'Defect Dump'!A$1:F$388,6,FALSE)</f>
        <v>PC-Config</v>
      </c>
    </row>
    <row r="6" spans="1:19" s="4" customFormat="1" ht="14.1" customHeight="1">
      <c r="A6" s="5">
        <v>786231</v>
      </c>
      <c r="B6" s="3" t="s">
        <v>1724</v>
      </c>
      <c r="C6" s="3"/>
      <c r="D6" s="3" t="s">
        <v>1725</v>
      </c>
      <c r="E6" s="11" t="s">
        <v>1096</v>
      </c>
      <c r="F6" s="11" t="s">
        <v>1088</v>
      </c>
      <c r="G6" s="5" t="s">
        <v>1726</v>
      </c>
      <c r="H6" s="34"/>
      <c r="I6" s="6">
        <v>43903</v>
      </c>
      <c r="J6" s="6"/>
      <c r="K6" s="6"/>
      <c r="R6" s="77" t="str">
        <f>VLOOKUP(A6,'Defect Dump'!A$1:F$388,6,FALSE)</f>
        <v>PC-Config</v>
      </c>
    </row>
    <row r="7" spans="1:19" s="4" customFormat="1" ht="14.1" customHeight="1">
      <c r="A7" s="5">
        <v>784783</v>
      </c>
      <c r="B7" s="3" t="s">
        <v>559</v>
      </c>
      <c r="C7" s="3"/>
      <c r="D7" s="3" t="s">
        <v>1202</v>
      </c>
      <c r="E7" s="11" t="s">
        <v>1096</v>
      </c>
      <c r="F7" s="11" t="s">
        <v>1091</v>
      </c>
      <c r="G7" s="3"/>
      <c r="I7" s="34">
        <v>43909</v>
      </c>
      <c r="K7" s="34">
        <v>43910</v>
      </c>
      <c r="R7" s="77" t="str">
        <f>VLOOKUP(A7,'Defect Dump'!A$1:F$388,6,FALSE)</f>
        <v>PC-Config</v>
      </c>
    </row>
    <row r="8" spans="1:19" s="4" customFormat="1" ht="14.1" customHeight="1">
      <c r="A8" s="5">
        <v>773804</v>
      </c>
      <c r="B8" s="3" t="s">
        <v>576</v>
      </c>
      <c r="C8" s="3"/>
      <c r="D8" s="3" t="s">
        <v>1576</v>
      </c>
      <c r="E8" s="11" t="s">
        <v>1096</v>
      </c>
      <c r="F8" s="11" t="s">
        <v>47</v>
      </c>
      <c r="R8" s="77" t="str">
        <f>VLOOKUP(A8,'Defect Dump'!A$1:F$388,6,FALSE)</f>
        <v>PolicyCenter</v>
      </c>
    </row>
    <row r="9" spans="1:19" s="4" customFormat="1" ht="14.1" customHeight="1">
      <c r="A9" s="5">
        <v>787151</v>
      </c>
      <c r="B9" s="3" t="s">
        <v>1727</v>
      </c>
      <c r="C9" s="3"/>
      <c r="D9" s="3" t="s">
        <v>1595</v>
      </c>
      <c r="E9" s="11" t="s">
        <v>1096</v>
      </c>
      <c r="F9" s="11" t="s">
        <v>1091</v>
      </c>
      <c r="G9" s="4" t="s">
        <v>1728</v>
      </c>
      <c r="I9" s="34">
        <v>43907</v>
      </c>
      <c r="J9" s="34"/>
      <c r="K9" s="34">
        <v>43909</v>
      </c>
      <c r="R9" s="77" t="e">
        <f>VLOOKUP(A9,'Defect Dump'!A$1:F$388,6,FALSE)</f>
        <v>#N/A</v>
      </c>
    </row>
    <row r="10" spans="1:19" s="4" customFormat="1" ht="14.1" customHeight="1">
      <c r="A10" s="5">
        <v>788597</v>
      </c>
      <c r="B10" s="3" t="s">
        <v>1729</v>
      </c>
      <c r="C10" s="3"/>
      <c r="D10" s="3" t="s">
        <v>1406</v>
      </c>
      <c r="E10" s="11" t="s">
        <v>1096</v>
      </c>
      <c r="F10" s="11" t="s">
        <v>47</v>
      </c>
      <c r="R10" s="77" t="e">
        <f>VLOOKUP(A10,'Defect Dump'!A$1:F$388,6,FALSE)</f>
        <v>#N/A</v>
      </c>
    </row>
    <row r="11" spans="1:19" s="4" customFormat="1" ht="14.1" customHeight="1">
      <c r="A11" s="61">
        <v>772148</v>
      </c>
      <c r="B11" s="56" t="s">
        <v>1730</v>
      </c>
      <c r="C11" s="56"/>
      <c r="D11" s="56" t="s">
        <v>1595</v>
      </c>
      <c r="E11" s="39" t="s">
        <v>1096</v>
      </c>
      <c r="F11" s="39" t="s">
        <v>1084</v>
      </c>
      <c r="G11" s="40" t="s">
        <v>1731</v>
      </c>
      <c r="H11" s="40"/>
      <c r="I11" s="59">
        <v>43909</v>
      </c>
      <c r="J11" s="59"/>
      <c r="K11" s="40"/>
      <c r="L11" s="40"/>
      <c r="M11" s="40"/>
      <c r="N11" s="40"/>
      <c r="O11" s="40"/>
      <c r="P11" s="40"/>
      <c r="Q11" s="40"/>
      <c r="R11" s="77" t="e">
        <f>VLOOKUP(A11,'Defect Dump'!A$1:F$388,6,FALSE)</f>
        <v>#N/A</v>
      </c>
      <c r="S11" s="40"/>
    </row>
    <row r="12" spans="1:19" s="4" customFormat="1" ht="14.1" customHeight="1">
      <c r="A12" s="61">
        <v>763913</v>
      </c>
      <c r="B12" s="56" t="s">
        <v>1732</v>
      </c>
      <c r="C12" s="40"/>
      <c r="D12" s="40" t="s">
        <v>1725</v>
      </c>
      <c r="E12" s="39" t="s">
        <v>1096</v>
      </c>
      <c r="F12" s="39" t="s">
        <v>1084</v>
      </c>
      <c r="G12" s="40" t="s">
        <v>1733</v>
      </c>
      <c r="H12" s="40"/>
      <c r="I12" s="59">
        <v>43910</v>
      </c>
      <c r="J12" s="40"/>
      <c r="K12" s="40"/>
      <c r="L12" s="40"/>
      <c r="M12" s="40"/>
      <c r="N12" s="40"/>
      <c r="O12" s="40"/>
      <c r="P12" s="40"/>
      <c r="Q12" s="40"/>
      <c r="R12" s="77" t="str">
        <f>VLOOKUP(A12,'Defect Dump'!A$1:F$388,6,FALSE)</f>
        <v>PC-Config</v>
      </c>
      <c r="S12" s="40"/>
    </row>
    <row r="13" spans="1:19" s="4" customFormat="1" ht="14.1" customHeight="1">
      <c r="A13" s="61">
        <v>768907</v>
      </c>
      <c r="B13" s="56" t="s">
        <v>1734</v>
      </c>
      <c r="C13" s="40"/>
      <c r="D13" s="40" t="s">
        <v>1406</v>
      </c>
      <c r="E13" s="39" t="s">
        <v>1096</v>
      </c>
      <c r="F13" s="39" t="s">
        <v>47</v>
      </c>
      <c r="G13" s="40"/>
      <c r="H13" s="40"/>
      <c r="I13" s="40"/>
      <c r="J13" s="40"/>
      <c r="K13" s="40"/>
      <c r="L13" s="40"/>
      <c r="M13" s="40"/>
      <c r="N13" s="40"/>
      <c r="O13" s="40"/>
      <c r="P13" s="40"/>
      <c r="Q13" s="40"/>
      <c r="R13" s="77" t="e">
        <f>VLOOKUP(A13,'Defect Dump'!A$1:F$388,6,FALSE)</f>
        <v>#N/A</v>
      </c>
      <c r="S13" s="40"/>
    </row>
    <row r="14" spans="1:19" s="4" customFormat="1" ht="14.1" customHeight="1">
      <c r="A14" s="61">
        <v>783029</v>
      </c>
      <c r="B14" s="56" t="s">
        <v>1735</v>
      </c>
      <c r="C14" s="40"/>
      <c r="D14" s="40" t="s">
        <v>1406</v>
      </c>
      <c r="E14" s="39" t="s">
        <v>1096</v>
      </c>
      <c r="F14" s="39" t="s">
        <v>47</v>
      </c>
      <c r="G14" s="56"/>
      <c r="H14" s="40"/>
      <c r="I14" s="40"/>
      <c r="J14" s="40"/>
      <c r="K14" s="40"/>
      <c r="L14" s="40"/>
      <c r="M14" s="40"/>
      <c r="N14" s="40"/>
      <c r="O14" s="40"/>
      <c r="P14" s="40"/>
      <c r="Q14" s="40"/>
      <c r="R14" s="77" t="str">
        <f>VLOOKUP(A14,'Defect Dump'!A$1:F$388,6,FALSE)</f>
        <v>PC-Config</v>
      </c>
      <c r="S14" s="40"/>
    </row>
    <row r="15" spans="1:19" ht="24">
      <c r="A15" s="61">
        <v>772726</v>
      </c>
      <c r="B15" s="61" t="s">
        <v>1736</v>
      </c>
      <c r="C15" s="37"/>
      <c r="D15" s="40" t="s">
        <v>1406</v>
      </c>
      <c r="E15" s="39" t="s">
        <v>1096</v>
      </c>
      <c r="F15" s="39" t="s">
        <v>47</v>
      </c>
      <c r="G15" s="37"/>
      <c r="H15" s="37"/>
      <c r="I15" s="37"/>
      <c r="J15" s="37"/>
      <c r="K15" s="37"/>
      <c r="L15" s="37"/>
      <c r="M15" s="37"/>
      <c r="N15" s="37"/>
      <c r="O15" s="37"/>
      <c r="P15" s="37"/>
      <c r="Q15" s="37"/>
      <c r="R15" s="77" t="str">
        <f>VLOOKUP(A15,'Defect Dump'!A$1:F$388,6,FALSE)</f>
        <v>PolicyCenter</v>
      </c>
      <c r="S15" s="37"/>
    </row>
    <row r="16" spans="1:19">
      <c r="A16" s="61">
        <v>788311</v>
      </c>
      <c r="B16" s="61" t="s">
        <v>1737</v>
      </c>
      <c r="C16" s="37"/>
      <c r="D16" s="40" t="s">
        <v>1406</v>
      </c>
      <c r="E16" s="39" t="s">
        <v>1096</v>
      </c>
      <c r="F16" s="39" t="s">
        <v>47</v>
      </c>
      <c r="G16" s="37"/>
      <c r="H16" s="37"/>
      <c r="I16" s="37"/>
      <c r="J16" s="37"/>
      <c r="K16" s="37"/>
      <c r="L16" s="37"/>
      <c r="M16" s="37"/>
      <c r="N16" s="37"/>
      <c r="O16" s="37"/>
      <c r="P16" s="37"/>
      <c r="Q16" s="37"/>
      <c r="R16" s="77" t="e">
        <f>VLOOKUP(A16,'Defect Dump'!A$1:F$388,6,FALSE)</f>
        <v>#N/A</v>
      </c>
      <c r="S16" s="37"/>
    </row>
    <row r="17" spans="1:19">
      <c r="A17" s="61">
        <v>771306</v>
      </c>
      <c r="B17" s="61" t="s">
        <v>1738</v>
      </c>
      <c r="C17" s="37"/>
      <c r="D17" s="40" t="s">
        <v>1406</v>
      </c>
      <c r="E17" s="39" t="s">
        <v>1096</v>
      </c>
      <c r="F17" s="39" t="s">
        <v>47</v>
      </c>
      <c r="G17" s="37"/>
      <c r="H17" s="37"/>
      <c r="I17" s="37"/>
      <c r="J17" s="37"/>
      <c r="K17" s="37"/>
      <c r="L17" s="37"/>
      <c r="M17" s="37"/>
      <c r="N17" s="37"/>
      <c r="O17" s="37"/>
      <c r="P17" s="37"/>
      <c r="Q17" s="37"/>
      <c r="R17" s="77" t="str">
        <f>VLOOKUP(A17,'Defect Dump'!A$1:F$388,6,FALSE)</f>
        <v>PC-Config</v>
      </c>
      <c r="S17" s="37"/>
    </row>
    <row r="18" spans="1:19">
      <c r="A18" s="61">
        <v>787292</v>
      </c>
      <c r="B18" s="61" t="s">
        <v>1739</v>
      </c>
      <c r="C18" s="37"/>
      <c r="D18" s="40" t="s">
        <v>1406</v>
      </c>
      <c r="E18" s="39" t="s">
        <v>1096</v>
      </c>
      <c r="F18" s="39" t="s">
        <v>47</v>
      </c>
      <c r="G18" s="37"/>
      <c r="H18" s="37"/>
      <c r="I18" s="37"/>
      <c r="J18" s="37"/>
      <c r="K18" s="37"/>
      <c r="L18" s="37"/>
      <c r="M18" s="37"/>
      <c r="N18" s="37"/>
      <c r="O18" s="37"/>
      <c r="P18" s="37"/>
      <c r="Q18" s="37"/>
      <c r="R18" s="77" t="e">
        <f>VLOOKUP(A18,'Defect Dump'!A$1:F$388,6,FALSE)</f>
        <v>#N/A</v>
      </c>
      <c r="S18" s="37"/>
    </row>
    <row r="19" spans="1:19" ht="24">
      <c r="A19" s="61">
        <v>775062</v>
      </c>
      <c r="B19" s="61" t="s">
        <v>1740</v>
      </c>
      <c r="C19" s="37"/>
      <c r="D19" s="40" t="s">
        <v>1406</v>
      </c>
      <c r="E19" s="39" t="s">
        <v>1096</v>
      </c>
      <c r="F19" s="39" t="s">
        <v>47</v>
      </c>
      <c r="G19" s="37"/>
      <c r="H19" s="37"/>
      <c r="I19" s="37"/>
      <c r="J19" s="37"/>
      <c r="K19" s="37"/>
      <c r="L19" s="37"/>
      <c r="M19" s="37"/>
      <c r="N19" s="37"/>
      <c r="O19" s="37"/>
      <c r="P19" s="37"/>
      <c r="Q19" s="37"/>
      <c r="R19" s="77" t="str">
        <f>VLOOKUP(A19,'Defect Dump'!A$1:F$388,6,FALSE)</f>
        <v>PolicyCenter</v>
      </c>
      <c r="S19" s="37"/>
    </row>
    <row r="20" spans="1:19">
      <c r="A20" s="61">
        <v>777681</v>
      </c>
      <c r="B20" s="61" t="s">
        <v>1623</v>
      </c>
      <c r="C20" s="37"/>
      <c r="D20" s="40" t="s">
        <v>1406</v>
      </c>
      <c r="E20" s="39" t="s">
        <v>1096</v>
      </c>
      <c r="F20" s="39" t="s">
        <v>47</v>
      </c>
      <c r="G20" s="37"/>
      <c r="H20" s="37"/>
      <c r="I20" s="37"/>
      <c r="J20" s="37"/>
      <c r="K20" s="37"/>
      <c r="L20" s="37"/>
      <c r="M20" s="37"/>
      <c r="N20" s="37"/>
      <c r="O20" s="37"/>
      <c r="P20" s="37"/>
      <c r="Q20" s="37"/>
      <c r="R20" s="77" t="e">
        <f>VLOOKUP(A20,'Defect Dump'!A$1:F$388,6,FALSE)</f>
        <v>#N/A</v>
      </c>
      <c r="S20" s="37"/>
    </row>
    <row r="21" spans="1:19">
      <c r="A21" s="61">
        <v>787799</v>
      </c>
      <c r="B21" s="61" t="s">
        <v>1741</v>
      </c>
      <c r="C21" s="37"/>
      <c r="D21" s="40" t="s">
        <v>1406</v>
      </c>
      <c r="E21" s="39" t="s">
        <v>1096</v>
      </c>
      <c r="F21" s="39" t="s">
        <v>47</v>
      </c>
      <c r="G21" s="37"/>
      <c r="H21" s="37"/>
      <c r="I21" s="37"/>
      <c r="J21" s="37"/>
      <c r="K21" s="37"/>
      <c r="L21" s="37"/>
      <c r="M21" s="37"/>
      <c r="N21" s="37"/>
      <c r="O21" s="37"/>
      <c r="P21" s="37"/>
      <c r="Q21" s="37"/>
      <c r="R21" s="77" t="e">
        <f>VLOOKUP(A21,'Defect Dump'!A$1:F$388,6,FALSE)</f>
        <v>#N/A</v>
      </c>
      <c r="S21" s="37"/>
    </row>
    <row r="22" spans="1:19" ht="24">
      <c r="A22" s="61">
        <v>775870</v>
      </c>
      <c r="B22" s="61" t="s">
        <v>1742</v>
      </c>
      <c r="C22" s="37"/>
      <c r="D22" s="40" t="s">
        <v>1406</v>
      </c>
      <c r="E22" s="39" t="s">
        <v>1096</v>
      </c>
      <c r="F22" s="39" t="s">
        <v>47</v>
      </c>
      <c r="G22" s="37"/>
      <c r="H22" s="37"/>
      <c r="I22" s="37"/>
      <c r="J22" s="37"/>
      <c r="K22" s="37"/>
      <c r="L22" s="37"/>
      <c r="M22" s="37"/>
      <c r="N22" s="37"/>
      <c r="O22" s="37"/>
      <c r="P22" s="37"/>
      <c r="Q22" s="37"/>
      <c r="R22" s="77" t="str">
        <f>VLOOKUP(A22,'Defect Dump'!A$1:F$388,6,FALSE)</f>
        <v>PolicyCenter</v>
      </c>
      <c r="S22" s="37"/>
    </row>
    <row r="23" spans="1:19">
      <c r="A23" s="88">
        <v>772740</v>
      </c>
      <c r="B23" s="92" t="s">
        <v>1743</v>
      </c>
      <c r="C23" s="89"/>
      <c r="D23" s="40" t="s">
        <v>1406</v>
      </c>
      <c r="E23" s="39" t="s">
        <v>1096</v>
      </c>
      <c r="F23" s="39" t="s">
        <v>47</v>
      </c>
      <c r="G23" s="89"/>
      <c r="H23" s="37"/>
      <c r="I23" s="37"/>
      <c r="J23" s="37"/>
      <c r="K23" s="37"/>
      <c r="L23" s="37"/>
      <c r="M23" s="37"/>
      <c r="N23" s="37"/>
      <c r="O23" s="37"/>
      <c r="P23" s="37"/>
      <c r="Q23" s="37"/>
      <c r="R23" s="77" t="e">
        <f>VLOOKUP(A23,'Defect Dump'!A$1:F$388,6,FALSE)</f>
        <v>#N/A</v>
      </c>
      <c r="S23" s="37"/>
    </row>
    <row r="24" spans="1:19">
      <c r="A24" s="88">
        <v>776810</v>
      </c>
      <c r="B24" s="92" t="s">
        <v>1744</v>
      </c>
      <c r="C24" s="89"/>
      <c r="D24" s="40" t="s">
        <v>1725</v>
      </c>
      <c r="E24" s="39" t="s">
        <v>1096</v>
      </c>
      <c r="F24" s="39" t="s">
        <v>1084</v>
      </c>
      <c r="G24" s="89" t="s">
        <v>1745</v>
      </c>
      <c r="H24" s="37"/>
      <c r="I24" s="37"/>
      <c r="J24" s="37"/>
      <c r="K24" s="37"/>
      <c r="L24" s="37"/>
      <c r="M24" s="37"/>
      <c r="N24" s="37"/>
      <c r="O24" s="37"/>
      <c r="P24" s="37"/>
      <c r="Q24" s="37"/>
      <c r="R24" s="77" t="str">
        <f>VLOOKUP(A24,'Defect Dump'!A$1:F$388,6,FALSE)</f>
        <v>PC-Config</v>
      </c>
      <c r="S24" s="37"/>
    </row>
    <row r="25" spans="1:19" ht="24">
      <c r="A25" s="88">
        <v>778184</v>
      </c>
      <c r="B25" s="92" t="s">
        <v>570</v>
      </c>
      <c r="C25" s="89"/>
      <c r="D25" s="40" t="s">
        <v>1725</v>
      </c>
      <c r="E25" s="39" t="s">
        <v>1096</v>
      </c>
      <c r="F25" s="39" t="s">
        <v>1084</v>
      </c>
      <c r="G25" s="89" t="s">
        <v>1746</v>
      </c>
      <c r="H25" s="37"/>
      <c r="I25" s="37"/>
      <c r="J25" s="37"/>
      <c r="K25" s="37"/>
      <c r="L25" s="37"/>
      <c r="M25" s="37"/>
      <c r="N25" s="37"/>
      <c r="O25" s="37"/>
      <c r="P25" s="37"/>
      <c r="Q25" s="37"/>
      <c r="R25" s="77" t="str">
        <f>VLOOKUP(A25,'Defect Dump'!A$1:F$388,6,FALSE)</f>
        <v>PolicyCenter</v>
      </c>
      <c r="S25" s="37"/>
    </row>
    <row r="26" spans="1:19">
      <c r="A26" s="88">
        <v>778603</v>
      </c>
      <c r="B26" s="92" t="s">
        <v>1747</v>
      </c>
      <c r="C26" s="89"/>
      <c r="D26" s="40" t="s">
        <v>1406</v>
      </c>
      <c r="E26" s="39" t="s">
        <v>1096</v>
      </c>
      <c r="F26" s="39" t="s">
        <v>47</v>
      </c>
      <c r="G26" s="89"/>
      <c r="H26" s="37"/>
      <c r="I26" s="37"/>
      <c r="J26" s="37"/>
      <c r="K26" s="37"/>
      <c r="L26" s="37"/>
      <c r="M26" s="37"/>
      <c r="N26" s="37"/>
      <c r="O26" s="37"/>
      <c r="P26" s="37"/>
      <c r="Q26" s="37"/>
      <c r="R26" s="77" t="e">
        <f>VLOOKUP(A26,'Defect Dump'!A$1:F$388,6,FALSE)</f>
        <v>#N/A</v>
      </c>
      <c r="S26" s="37"/>
    </row>
    <row r="27" spans="1:19" ht="24.6">
      <c r="A27" s="88">
        <v>778711</v>
      </c>
      <c r="B27" s="92" t="s">
        <v>1498</v>
      </c>
      <c r="C27" s="89"/>
      <c r="D27" s="40" t="s">
        <v>1406</v>
      </c>
      <c r="E27" s="39" t="s">
        <v>1096</v>
      </c>
      <c r="F27" s="39" t="s">
        <v>47</v>
      </c>
      <c r="G27" s="89"/>
      <c r="H27" s="37"/>
      <c r="I27" s="37"/>
      <c r="J27" s="37"/>
      <c r="K27" s="37"/>
      <c r="L27" s="37"/>
      <c r="M27" s="37"/>
      <c r="N27" s="37"/>
      <c r="O27" s="37"/>
      <c r="P27" s="37"/>
      <c r="Q27" s="37"/>
      <c r="R27" s="77" t="str">
        <f>VLOOKUP(A27,'Defect Dump'!A$1:F$388,6,FALSE)</f>
        <v>PolicyCenter</v>
      </c>
      <c r="S27" s="37"/>
    </row>
    <row r="28" spans="1:19">
      <c r="A28" s="88">
        <v>781200</v>
      </c>
      <c r="B28" s="92" t="s">
        <v>1748</v>
      </c>
      <c r="C28" s="89"/>
      <c r="D28" s="40" t="s">
        <v>1406</v>
      </c>
      <c r="E28" s="39" t="s">
        <v>1096</v>
      </c>
      <c r="F28" s="39" t="s">
        <v>47</v>
      </c>
      <c r="G28" s="89"/>
      <c r="H28" s="37"/>
      <c r="I28" s="37"/>
      <c r="J28" s="37"/>
      <c r="K28" s="37"/>
      <c r="L28" s="37"/>
      <c r="M28" s="37"/>
      <c r="N28" s="37"/>
      <c r="O28" s="37"/>
      <c r="P28" s="37"/>
      <c r="Q28" s="37"/>
      <c r="R28" s="77" t="e">
        <f>VLOOKUP(A28,'Defect Dump'!A$1:F$388,6,FALSE)</f>
        <v>#N/A</v>
      </c>
      <c r="S28" s="37"/>
    </row>
    <row r="29" spans="1:19" ht="24">
      <c r="A29" s="88">
        <v>785144</v>
      </c>
      <c r="B29" s="92" t="s">
        <v>501</v>
      </c>
      <c r="C29" s="89"/>
      <c r="D29" s="40" t="s">
        <v>1406</v>
      </c>
      <c r="E29" s="39" t="s">
        <v>1096</v>
      </c>
      <c r="F29" s="39" t="s">
        <v>47</v>
      </c>
      <c r="G29" s="89"/>
      <c r="H29" s="37"/>
      <c r="I29" s="37"/>
      <c r="J29" s="37"/>
      <c r="K29" s="37"/>
      <c r="L29" s="37"/>
      <c r="M29" s="37"/>
      <c r="N29" s="37"/>
      <c r="O29" s="37"/>
      <c r="P29" s="37"/>
      <c r="Q29" s="37"/>
      <c r="R29" s="77" t="str">
        <f>VLOOKUP(A29,'Defect Dump'!A$1:F$388,6,FALSE)</f>
        <v>PolicyCenter</v>
      </c>
      <c r="S29" s="37"/>
    </row>
    <row r="30" spans="1:19">
      <c r="A30" s="88">
        <v>786139</v>
      </c>
      <c r="B30" s="92" t="s">
        <v>1749</v>
      </c>
      <c r="C30" s="89"/>
      <c r="D30" s="40" t="s">
        <v>1406</v>
      </c>
      <c r="E30" s="39" t="s">
        <v>1096</v>
      </c>
      <c r="F30" s="39" t="s">
        <v>47</v>
      </c>
      <c r="G30" s="89"/>
      <c r="H30" s="37"/>
      <c r="I30" s="37"/>
      <c r="J30" s="37"/>
      <c r="K30" s="37"/>
      <c r="L30" s="37"/>
      <c r="M30" s="37"/>
      <c r="N30" s="37"/>
      <c r="O30" s="37"/>
      <c r="P30" s="37"/>
      <c r="Q30" s="37"/>
      <c r="R30" s="77" t="e">
        <f>VLOOKUP(A30,'Defect Dump'!A$1:F$388,6,FALSE)</f>
        <v>#N/A</v>
      </c>
      <c r="S30" s="37"/>
    </row>
    <row r="31" spans="1:19">
      <c r="A31" s="88">
        <v>786549</v>
      </c>
      <c r="B31" s="92" t="s">
        <v>1750</v>
      </c>
      <c r="C31" s="89"/>
      <c r="D31" s="40" t="s">
        <v>1406</v>
      </c>
      <c r="E31" s="39" t="s">
        <v>1096</v>
      </c>
      <c r="F31" s="39" t="s">
        <v>47</v>
      </c>
      <c r="G31" s="89"/>
      <c r="H31" s="37"/>
      <c r="I31" s="37"/>
      <c r="J31" s="37"/>
      <c r="K31" s="37"/>
      <c r="L31" s="37"/>
      <c r="M31" s="37"/>
      <c r="N31" s="37"/>
      <c r="O31" s="37"/>
      <c r="P31" s="37"/>
      <c r="Q31" s="37"/>
      <c r="R31" s="77" t="e">
        <f>VLOOKUP(A31,'Defect Dump'!A$1:F$388,6,FALSE)</f>
        <v>#N/A</v>
      </c>
      <c r="S31" s="37"/>
    </row>
    <row r="32" spans="1:19">
      <c r="A32" s="88">
        <v>787427</v>
      </c>
      <c r="B32" s="92" t="s">
        <v>1751</v>
      </c>
      <c r="C32" s="89"/>
      <c r="D32" s="40" t="s">
        <v>1406</v>
      </c>
      <c r="E32" s="39" t="s">
        <v>1096</v>
      </c>
      <c r="F32" s="39" t="s">
        <v>47</v>
      </c>
      <c r="G32" s="89"/>
      <c r="H32" s="37"/>
      <c r="I32" s="37"/>
      <c r="J32" s="37"/>
      <c r="K32" s="37"/>
      <c r="L32" s="37"/>
      <c r="M32" s="37"/>
      <c r="N32" s="37"/>
      <c r="O32" s="37"/>
      <c r="P32" s="37"/>
      <c r="Q32" s="37"/>
      <c r="R32" s="77" t="e">
        <f>VLOOKUP(A32,'Defect Dump'!A$1:F$388,6,FALSE)</f>
        <v>#N/A</v>
      </c>
      <c r="S32" s="37"/>
    </row>
    <row r="33" spans="1:19">
      <c r="A33" s="88">
        <v>788390</v>
      </c>
      <c r="B33" s="92" t="s">
        <v>1752</v>
      </c>
      <c r="C33" s="89"/>
      <c r="D33" s="40" t="s">
        <v>1406</v>
      </c>
      <c r="E33" s="39" t="s">
        <v>1096</v>
      </c>
      <c r="F33" s="39" t="s">
        <v>47</v>
      </c>
      <c r="G33" s="89"/>
      <c r="H33" s="37"/>
      <c r="I33" s="37"/>
      <c r="J33" s="37"/>
      <c r="K33" s="37"/>
      <c r="L33" s="37"/>
      <c r="M33" s="37"/>
      <c r="N33" s="37"/>
      <c r="O33" s="37"/>
      <c r="P33" s="37"/>
      <c r="Q33" s="37"/>
      <c r="R33" s="77" t="e">
        <f>VLOOKUP(A33,'Defect Dump'!A$1:F$388,6,FALSE)</f>
        <v>#N/A</v>
      </c>
      <c r="S33" s="37"/>
    </row>
    <row r="34" spans="1:19">
      <c r="A34" s="88">
        <v>788415</v>
      </c>
      <c r="B34" s="92" t="s">
        <v>1753</v>
      </c>
      <c r="C34" s="89"/>
      <c r="D34" s="40" t="s">
        <v>1406</v>
      </c>
      <c r="E34" s="39" t="s">
        <v>1096</v>
      </c>
      <c r="F34" s="39" t="s">
        <v>47</v>
      </c>
      <c r="G34" s="89"/>
      <c r="H34" s="37"/>
      <c r="I34" s="37"/>
      <c r="J34" s="37"/>
      <c r="K34" s="37"/>
      <c r="L34" s="37"/>
      <c r="M34" s="37"/>
      <c r="N34" s="37"/>
      <c r="O34" s="37"/>
      <c r="P34" s="37"/>
      <c r="Q34" s="37"/>
      <c r="R34" s="77" t="e">
        <f>VLOOKUP(A34,'Defect Dump'!A$1:F$388,6,FALSE)</f>
        <v>#N/A</v>
      </c>
      <c r="S34" s="37"/>
    </row>
    <row r="35" spans="1:19">
      <c r="A35" s="88">
        <v>788609</v>
      </c>
      <c r="B35" s="92" t="s">
        <v>1754</v>
      </c>
      <c r="C35" s="37"/>
      <c r="D35" s="37" t="s">
        <v>1627</v>
      </c>
      <c r="E35" s="39" t="s">
        <v>1095</v>
      </c>
      <c r="F35" s="37" t="s">
        <v>1086</v>
      </c>
      <c r="G35" s="37" t="s">
        <v>1755</v>
      </c>
      <c r="H35" s="37"/>
      <c r="I35" s="37"/>
      <c r="J35" s="37"/>
      <c r="K35" s="37"/>
      <c r="L35" s="37"/>
      <c r="M35" s="37"/>
      <c r="N35" s="37"/>
      <c r="O35" s="37"/>
      <c r="P35" s="37"/>
      <c r="Q35" s="37"/>
      <c r="R35" s="77" t="e">
        <f>VLOOKUP(A35,'Defect Dump'!A$1:F$388,6,FALSE)</f>
        <v>#N/A</v>
      </c>
      <c r="S35" s="37"/>
    </row>
    <row r="36" spans="1:19">
      <c r="A36" s="88">
        <v>784954</v>
      </c>
      <c r="B36" s="92" t="s">
        <v>1424</v>
      </c>
      <c r="C36" s="37"/>
      <c r="D36" s="37" t="s">
        <v>1406</v>
      </c>
      <c r="E36" s="39" t="s">
        <v>1096</v>
      </c>
      <c r="F36" s="39" t="s">
        <v>47</v>
      </c>
      <c r="G36" s="37"/>
      <c r="H36" s="37"/>
      <c r="I36" s="37"/>
      <c r="J36" s="37"/>
      <c r="K36" s="37"/>
      <c r="L36" s="37"/>
      <c r="M36" s="37"/>
      <c r="N36" s="37"/>
      <c r="O36" s="37"/>
      <c r="P36" s="37"/>
      <c r="Q36" s="37"/>
      <c r="R36" s="77" t="str">
        <f>VLOOKUP(A36,'Defect Dump'!A$1:F$388,6,FALSE)</f>
        <v>PC-Config</v>
      </c>
      <c r="S36" s="37"/>
    </row>
    <row r="37" spans="1:19" ht="24.6">
      <c r="A37" s="88">
        <v>777881</v>
      </c>
      <c r="B37" s="92" t="s">
        <v>1640</v>
      </c>
      <c r="C37" s="37"/>
      <c r="D37" s="37" t="s">
        <v>1406</v>
      </c>
      <c r="E37" s="39" t="s">
        <v>1096</v>
      </c>
      <c r="F37" s="39" t="s">
        <v>47</v>
      </c>
      <c r="G37" s="37"/>
      <c r="H37" s="37"/>
      <c r="I37" s="37"/>
      <c r="J37" s="37"/>
      <c r="K37" s="37"/>
      <c r="L37" s="37"/>
      <c r="M37" s="37"/>
      <c r="N37" s="37"/>
      <c r="O37" s="37"/>
      <c r="P37" s="37"/>
      <c r="Q37" s="37"/>
      <c r="R37" s="77" t="str">
        <f>VLOOKUP(A37,'Defect Dump'!A$1:F$388,6,FALSE)</f>
        <v>PolicyCenter</v>
      </c>
      <c r="S37" s="37"/>
    </row>
    <row r="38" spans="1:19" ht="24.6">
      <c r="A38" s="88">
        <v>784580</v>
      </c>
      <c r="B38" s="92" t="s">
        <v>1756</v>
      </c>
      <c r="C38" s="37"/>
      <c r="D38" s="37" t="s">
        <v>1406</v>
      </c>
      <c r="E38" s="39" t="s">
        <v>1096</v>
      </c>
      <c r="F38" s="39" t="s">
        <v>47</v>
      </c>
      <c r="G38" s="37"/>
      <c r="H38" s="37"/>
      <c r="I38" s="37"/>
      <c r="J38" s="37"/>
      <c r="K38" s="37"/>
      <c r="L38" s="37"/>
      <c r="M38" s="37"/>
      <c r="N38" s="37"/>
      <c r="O38" s="37"/>
      <c r="P38" s="37"/>
      <c r="Q38" s="37"/>
      <c r="R38" s="77" t="str">
        <f>VLOOKUP(A38,'Defect Dump'!A$1:F$388,6,FALSE)</f>
        <v>PC-Config</v>
      </c>
      <c r="S38" s="37"/>
    </row>
    <row r="39" spans="1:19" ht="24.6">
      <c r="A39" s="88">
        <v>785071</v>
      </c>
      <c r="B39" s="92" t="s">
        <v>1757</v>
      </c>
      <c r="C39" s="37"/>
      <c r="D39" s="37" t="s">
        <v>1406</v>
      </c>
      <c r="E39" s="39" t="s">
        <v>1096</v>
      </c>
      <c r="F39" s="39" t="s">
        <v>47</v>
      </c>
      <c r="G39" s="37"/>
      <c r="H39" s="37"/>
      <c r="I39" s="37"/>
      <c r="J39" s="37"/>
      <c r="K39" s="37"/>
      <c r="L39" s="37"/>
      <c r="M39" s="37"/>
      <c r="N39" s="37"/>
      <c r="O39" s="37"/>
      <c r="P39" s="37"/>
      <c r="Q39" s="37"/>
      <c r="R39" s="77" t="str">
        <f>VLOOKUP(A39,'Defect Dump'!A$1:F$388,6,FALSE)</f>
        <v>PC-Config</v>
      </c>
      <c r="S39" s="37"/>
    </row>
    <row r="40" spans="1:19" ht="24">
      <c r="A40" s="88">
        <v>783496</v>
      </c>
      <c r="B40" s="92" t="s">
        <v>1416</v>
      </c>
      <c r="C40" s="37"/>
      <c r="D40" s="37" t="s">
        <v>1406</v>
      </c>
      <c r="E40" s="39" t="s">
        <v>1096</v>
      </c>
      <c r="F40" s="39" t="s">
        <v>47</v>
      </c>
      <c r="G40" s="37"/>
      <c r="H40" s="37"/>
      <c r="I40" s="37"/>
      <c r="J40" s="37"/>
      <c r="K40" s="37"/>
      <c r="L40" s="37"/>
      <c r="M40" s="37"/>
      <c r="N40" s="37"/>
      <c r="O40" s="37"/>
      <c r="P40" s="37"/>
      <c r="Q40" s="37"/>
      <c r="R40" s="77" t="str">
        <f>VLOOKUP(A40,'Defect Dump'!A$1:F$388,6,FALSE)</f>
        <v>PolicyCenter</v>
      </c>
      <c r="S40" s="37"/>
    </row>
    <row r="41" spans="1:19">
      <c r="A41" s="67">
        <v>787047</v>
      </c>
      <c r="B41" s="72" t="s">
        <v>1758</v>
      </c>
      <c r="C41" s="37"/>
      <c r="D41" s="37" t="s">
        <v>1595</v>
      </c>
      <c r="E41" s="39" t="s">
        <v>1096</v>
      </c>
      <c r="F41" s="39" t="s">
        <v>1084</v>
      </c>
      <c r="G41" s="37" t="s">
        <v>1759</v>
      </c>
      <c r="H41" s="37"/>
      <c r="I41" s="37"/>
      <c r="J41" s="37"/>
      <c r="K41" s="37"/>
      <c r="L41" s="37"/>
      <c r="M41" s="37"/>
      <c r="N41" s="37"/>
      <c r="O41" s="37"/>
      <c r="P41" s="37"/>
      <c r="Q41" s="37"/>
      <c r="R41" s="77" t="e">
        <f>VLOOKUP(A41,'Defect Dump'!A$1:F$388,6,FALSE)</f>
        <v>#N/A</v>
      </c>
      <c r="S41" s="37"/>
    </row>
    <row r="42" spans="1:19">
      <c r="A42" s="67">
        <v>786642</v>
      </c>
      <c r="B42" s="72" t="s">
        <v>1760</v>
      </c>
      <c r="C42" s="37"/>
      <c r="D42" s="37" t="s">
        <v>1595</v>
      </c>
      <c r="E42" s="38" t="s">
        <v>1096</v>
      </c>
      <c r="F42" s="37" t="s">
        <v>1084</v>
      </c>
      <c r="G42" s="37" t="s">
        <v>1761</v>
      </c>
      <c r="H42" s="37"/>
      <c r="I42" s="37"/>
      <c r="J42" s="37"/>
      <c r="K42" s="37"/>
      <c r="L42" s="37"/>
      <c r="M42" s="37"/>
      <c r="N42" s="37"/>
      <c r="O42" s="37"/>
      <c r="P42" s="37"/>
      <c r="Q42" s="37"/>
      <c r="R42" s="77" t="e">
        <f>VLOOKUP(A42,'Defect Dump'!A$1:F$388,6,FALSE)</f>
        <v>#N/A</v>
      </c>
      <c r="S42" s="37"/>
    </row>
    <row r="43" spans="1:19">
      <c r="A43" s="67"/>
      <c r="B43" s="72"/>
      <c r="C43" s="37"/>
      <c r="D43" s="37"/>
      <c r="E43" s="38"/>
      <c r="F43" s="37"/>
      <c r="G43" s="37"/>
      <c r="H43" s="37"/>
      <c r="I43" s="37"/>
      <c r="J43" s="37"/>
      <c r="K43" s="37"/>
      <c r="L43" s="37"/>
      <c r="M43" s="37"/>
      <c r="N43" s="37"/>
      <c r="O43" s="37"/>
      <c r="P43" s="37"/>
      <c r="Q43" s="37"/>
      <c r="R43" s="77" t="e">
        <f>VLOOKUP(A43,'Defect Dump'!A$1:F$388,6,FALSE)</f>
        <v>#N/A</v>
      </c>
      <c r="S43" s="37"/>
    </row>
    <row r="44" spans="1:19">
      <c r="A44" s="67"/>
      <c r="B44" s="72"/>
      <c r="C44" s="37"/>
      <c r="D44" s="37"/>
      <c r="E44" s="38"/>
      <c r="F44" s="37"/>
      <c r="G44" s="37"/>
      <c r="H44" s="37"/>
      <c r="I44" s="37"/>
      <c r="J44" s="37"/>
      <c r="K44" s="37"/>
      <c r="L44" s="37"/>
      <c r="M44" s="37"/>
      <c r="N44" s="37"/>
      <c r="O44" s="37"/>
      <c r="P44" s="37"/>
      <c r="Q44" s="37"/>
      <c r="R44" s="77" t="e">
        <f>VLOOKUP(A44,'Defect Dump'!A$1:F$388,6,FALSE)</f>
        <v>#N/A</v>
      </c>
      <c r="S44" s="37"/>
    </row>
    <row r="45" spans="1:19">
      <c r="A45" s="67"/>
      <c r="B45" s="72"/>
      <c r="C45" s="37"/>
      <c r="D45" s="37"/>
      <c r="E45" s="38"/>
      <c r="F45" s="37"/>
      <c r="G45" s="37"/>
      <c r="H45" s="37"/>
      <c r="I45" s="37"/>
      <c r="J45" s="37"/>
      <c r="K45" s="37"/>
      <c r="L45" s="37"/>
      <c r="M45" s="37"/>
      <c r="N45" s="37"/>
      <c r="O45" s="37"/>
      <c r="P45" s="37"/>
      <c r="Q45" s="37"/>
      <c r="R45" s="77" t="e">
        <f>VLOOKUP(A45,'Defect Dump'!A$1:F$388,6,FALSE)</f>
        <v>#N/A</v>
      </c>
      <c r="S45" s="37"/>
    </row>
    <row r="46" spans="1:19">
      <c r="A46" s="67"/>
      <c r="B46" s="72"/>
      <c r="C46" s="37"/>
      <c r="D46" s="37"/>
      <c r="E46" s="38"/>
      <c r="F46" s="37"/>
      <c r="G46" s="37"/>
      <c r="H46" s="37"/>
      <c r="I46" s="37"/>
      <c r="J46" s="37"/>
      <c r="K46" s="37"/>
      <c r="L46" s="37"/>
      <c r="M46" s="37"/>
      <c r="N46" s="37"/>
      <c r="O46" s="37"/>
      <c r="P46" s="37"/>
      <c r="Q46" s="37"/>
      <c r="R46" s="77" t="e">
        <f>VLOOKUP(A46,'Defect Dump'!A$1:F$388,6,FALSE)</f>
        <v>#N/A</v>
      </c>
      <c r="S46" s="37"/>
    </row>
    <row r="47" spans="1:19">
      <c r="A47" s="67"/>
      <c r="B47" s="72"/>
      <c r="C47" s="37"/>
      <c r="D47" s="37"/>
      <c r="E47" s="38"/>
      <c r="F47" s="37"/>
      <c r="G47" s="37"/>
      <c r="H47" s="37"/>
      <c r="I47" s="37"/>
      <c r="J47" s="37"/>
      <c r="K47" s="37"/>
      <c r="L47" s="37"/>
      <c r="M47" s="37"/>
      <c r="N47" s="37"/>
      <c r="O47" s="37"/>
      <c r="P47" s="37"/>
      <c r="Q47" s="37"/>
      <c r="R47" s="77" t="e">
        <f>VLOOKUP(A47,'Defect Dump'!A$1:F$388,6,FALSE)</f>
        <v>#N/A</v>
      </c>
      <c r="S47" s="37"/>
    </row>
    <row r="48" spans="1:19">
      <c r="A48" s="67"/>
      <c r="B48" s="72"/>
      <c r="C48" s="37"/>
      <c r="D48" s="37"/>
      <c r="E48" s="38"/>
      <c r="F48" s="37"/>
      <c r="G48" s="37"/>
      <c r="H48" s="37"/>
      <c r="I48" s="37"/>
      <c r="J48" s="37"/>
      <c r="K48" s="37"/>
      <c r="L48" s="37"/>
      <c r="M48" s="37"/>
      <c r="N48" s="37"/>
      <c r="O48" s="37"/>
      <c r="P48" s="37"/>
      <c r="Q48" s="37"/>
      <c r="R48" s="77" t="e">
        <f>VLOOKUP(A48,'Defect Dump'!A$1:F$388,6,FALSE)</f>
        <v>#N/A</v>
      </c>
      <c r="S48" s="37"/>
    </row>
    <row r="49" spans="1:19">
      <c r="A49" s="67"/>
      <c r="B49" s="72"/>
      <c r="C49" s="37"/>
      <c r="D49" s="37"/>
      <c r="E49" s="38"/>
      <c r="F49" s="37"/>
      <c r="G49" s="37"/>
      <c r="H49" s="37"/>
      <c r="I49" s="37"/>
      <c r="J49" s="37"/>
      <c r="K49" s="37"/>
      <c r="L49" s="37"/>
      <c r="M49" s="37"/>
      <c r="N49" s="37"/>
      <c r="O49" s="37"/>
      <c r="P49" s="37"/>
      <c r="Q49" s="37"/>
      <c r="R49" s="77" t="e">
        <f>VLOOKUP(A49,'Defect Dump'!A$1:F$388,6,FALSE)</f>
        <v>#N/A</v>
      </c>
      <c r="S49" s="37"/>
    </row>
    <row r="50" spans="1:19">
      <c r="A50" s="67"/>
      <c r="B50" s="72"/>
      <c r="C50" s="37"/>
      <c r="D50" s="37"/>
      <c r="E50" s="38"/>
      <c r="F50" s="37"/>
      <c r="G50" s="37"/>
      <c r="H50" s="37"/>
      <c r="I50" s="37"/>
      <c r="J50" s="37"/>
      <c r="K50" s="37"/>
      <c r="L50" s="37"/>
      <c r="M50" s="37"/>
      <c r="N50" s="37"/>
      <c r="O50" s="37"/>
      <c r="P50" s="37"/>
      <c r="Q50" s="37"/>
      <c r="R50" s="77" t="e">
        <f>VLOOKUP(A50,'Defect Dump'!A$1:F$388,6,FALSE)</f>
        <v>#N/A</v>
      </c>
      <c r="S50" s="37"/>
    </row>
    <row r="51" spans="1:19">
      <c r="A51" s="67"/>
      <c r="B51" s="72"/>
      <c r="C51" s="37"/>
      <c r="D51" s="37"/>
      <c r="E51" s="38"/>
      <c r="F51" s="37"/>
      <c r="G51" s="37"/>
      <c r="H51" s="37"/>
      <c r="I51" s="37"/>
      <c r="J51" s="37"/>
      <c r="K51" s="37"/>
      <c r="L51" s="37"/>
      <c r="M51" s="37"/>
      <c r="N51" s="37"/>
      <c r="O51" s="37"/>
      <c r="P51" s="37"/>
      <c r="Q51" s="37"/>
      <c r="R51" s="77" t="e">
        <f>VLOOKUP(A51,'Defect Dump'!A$1:F$388,6,FALSE)</f>
        <v>#N/A</v>
      </c>
      <c r="S51" s="37"/>
    </row>
    <row r="52" spans="1:19">
      <c r="A52" s="67"/>
      <c r="B52" s="72"/>
      <c r="C52" s="37"/>
      <c r="D52" s="37"/>
      <c r="E52" s="38"/>
      <c r="F52" s="37"/>
      <c r="G52" s="37"/>
      <c r="H52" s="37"/>
      <c r="I52" s="37"/>
      <c r="J52" s="37"/>
      <c r="K52" s="37"/>
      <c r="L52" s="37"/>
      <c r="M52" s="37"/>
      <c r="N52" s="37"/>
      <c r="O52" s="37"/>
      <c r="P52" s="37"/>
      <c r="Q52" s="37"/>
      <c r="R52" s="77" t="e">
        <f>VLOOKUP(A52,'Defect Dump'!A$1:F$388,6,FALSE)</f>
        <v>#N/A</v>
      </c>
      <c r="S52" s="37"/>
    </row>
    <row r="53" spans="1:19">
      <c r="A53" s="67"/>
      <c r="B53" s="72"/>
      <c r="C53" s="37"/>
      <c r="D53" s="37"/>
      <c r="E53" s="38"/>
      <c r="F53" s="37"/>
      <c r="G53" s="37"/>
      <c r="H53" s="37"/>
      <c r="I53" s="37"/>
      <c r="J53" s="37"/>
      <c r="K53" s="37"/>
      <c r="L53" s="37"/>
      <c r="M53" s="37"/>
      <c r="N53" s="37"/>
      <c r="O53" s="37"/>
      <c r="P53" s="37"/>
      <c r="Q53" s="37"/>
      <c r="R53" s="77" t="e">
        <f>VLOOKUP(A53,'Defect Dump'!A$1:F$388,6,FALSE)</f>
        <v>#N/A</v>
      </c>
      <c r="S53" s="37"/>
    </row>
    <row r="54" spans="1:19">
      <c r="A54" s="67"/>
      <c r="B54" s="72"/>
      <c r="C54" s="37"/>
      <c r="D54" s="37"/>
      <c r="E54" s="38"/>
      <c r="F54" s="37"/>
      <c r="G54" s="37"/>
      <c r="H54" s="37"/>
      <c r="I54" s="37"/>
      <c r="J54" s="37"/>
      <c r="K54" s="37"/>
      <c r="L54" s="37"/>
      <c r="M54" s="37"/>
      <c r="N54" s="37"/>
      <c r="O54" s="37"/>
      <c r="P54" s="37"/>
      <c r="Q54" s="37"/>
      <c r="R54" s="77" t="e">
        <f>VLOOKUP(A54,'Defect Dump'!A$1:F$388,6,FALSE)</f>
        <v>#N/A</v>
      </c>
      <c r="S54" s="37"/>
    </row>
    <row r="55" spans="1:19">
      <c r="R55" s="77" t="e">
        <f>VLOOKUP(A55,'Defect Dump'!A$1:F$388,6,FALSE)</f>
        <v>#N/A</v>
      </c>
    </row>
    <row r="56" spans="1:19">
      <c r="R56" s="77" t="e">
        <f>VLOOKUP(A56,'Defect Dump'!A$1:F$388,6,FALSE)</f>
        <v>#N/A</v>
      </c>
    </row>
    <row r="57" spans="1:19">
      <c r="R57" s="77" t="e">
        <f>VLOOKUP(A57,'Defect Dump'!A$1:F$388,6,FALSE)</f>
        <v>#N/A</v>
      </c>
    </row>
    <row r="58" spans="1:19">
      <c r="R58" s="77" t="e">
        <f>VLOOKUP(A58,'Defect Dump'!A$1:F$388,6,FALSE)</f>
        <v>#N/A</v>
      </c>
    </row>
    <row r="59" spans="1:19">
      <c r="R59" s="77" t="e">
        <f>VLOOKUP(A59,'Defect Dump'!A$1:F$388,6,FALSE)</f>
        <v>#N/A</v>
      </c>
    </row>
    <row r="60" spans="1:19">
      <c r="R60" s="77" t="e">
        <f>VLOOKUP(A60,'Defect Dump'!A$1:F$388,6,FALSE)</f>
        <v>#N/A</v>
      </c>
    </row>
    <row r="61" spans="1:19">
      <c r="R61" s="77" t="e">
        <f>VLOOKUP(A61,'Defect Dump'!A$1:F$388,6,FALSE)</f>
        <v>#N/A</v>
      </c>
    </row>
    <row r="62" spans="1:19">
      <c r="R62" s="77" t="e">
        <f>VLOOKUP(A62,'Defect Dump'!A$1:F$388,6,FALSE)</f>
        <v>#N/A</v>
      </c>
    </row>
    <row r="63" spans="1:19">
      <c r="R63" s="77" t="e">
        <f>VLOOKUP(A63,'Defect Dump'!A$1:F$388,6,FALSE)</f>
        <v>#N/A</v>
      </c>
    </row>
    <row r="64" spans="1:19">
      <c r="R64" s="77" t="e">
        <f>VLOOKUP(A64,'Defect Dump'!A$1:F$388,6,FALSE)</f>
        <v>#N/A</v>
      </c>
    </row>
    <row r="65" spans="18:18">
      <c r="R65" s="77" t="e">
        <f>VLOOKUP(A65,'Defect Dump'!A$1:F$388,6,FALSE)</f>
        <v>#N/A</v>
      </c>
    </row>
    <row r="66" spans="18:18">
      <c r="R66" s="77" t="e">
        <f>VLOOKUP(A66,'Defect Dump'!A$1:F$388,6,FALSE)</f>
        <v>#N/A</v>
      </c>
    </row>
    <row r="67" spans="18:18">
      <c r="R67" s="77" t="e">
        <f>VLOOKUP(A67,'Defect Dump'!A$1:F$388,6,FALSE)</f>
        <v>#N/A</v>
      </c>
    </row>
    <row r="68" spans="18:18">
      <c r="R68" s="77" t="e">
        <f>VLOOKUP(A68,'Defect Dump'!A$1:F$388,6,FALSE)</f>
        <v>#N/A</v>
      </c>
    </row>
    <row r="69" spans="18:18">
      <c r="R69" s="77" t="e">
        <f>VLOOKUP(A69,'Defect Dump'!A$1:F$388,6,FALSE)</f>
        <v>#N/A</v>
      </c>
    </row>
    <row r="70" spans="18:18">
      <c r="R70" s="77" t="e">
        <f>VLOOKUP(A70,'Defect Dump'!A$1:F$388,6,FALSE)</f>
        <v>#N/A</v>
      </c>
    </row>
    <row r="71" spans="18:18">
      <c r="R71" s="77" t="e">
        <f>VLOOKUP(A71,'Defect Dump'!A$1:F$388,6,FALSE)</f>
        <v>#N/A</v>
      </c>
    </row>
    <row r="72" spans="18:18">
      <c r="R72" s="77" t="e">
        <f>VLOOKUP(A72,'Defect Dump'!A$1:F$388,6,FALSE)</f>
        <v>#N/A</v>
      </c>
    </row>
    <row r="73" spans="18:18">
      <c r="R73" s="77" t="e">
        <f>VLOOKUP(A73,'Defect Dump'!A$1:F$388,6,FALSE)</f>
        <v>#N/A</v>
      </c>
    </row>
    <row r="74" spans="18:18">
      <c r="R74" s="77" t="e">
        <f>VLOOKUP(A74,'Defect Dump'!A$1:F$388,6,FALSE)</f>
        <v>#N/A</v>
      </c>
    </row>
    <row r="75" spans="18:18">
      <c r="R75" s="77" t="e">
        <f>VLOOKUP(A75,'Defect Dump'!A$1:F$388,6,FALSE)</f>
        <v>#N/A</v>
      </c>
    </row>
    <row r="76" spans="18:18">
      <c r="R76" s="77" t="e">
        <f>VLOOKUP(A76,'Defect Dump'!A$1:F$388,6,FALSE)</f>
        <v>#N/A</v>
      </c>
    </row>
    <row r="77" spans="18:18">
      <c r="R77" s="77" t="e">
        <f>VLOOKUP(A77,'Defect Dump'!A$1:F$388,6,FALSE)</f>
        <v>#N/A</v>
      </c>
    </row>
    <row r="78" spans="18:18">
      <c r="R78" s="77" t="e">
        <f>VLOOKUP(A78,'Defect Dump'!A$1:F$388,6,FALSE)</f>
        <v>#N/A</v>
      </c>
    </row>
    <row r="79" spans="18:18">
      <c r="R79" s="77" t="e">
        <f>VLOOKUP(A79,'Defect Dump'!A$1:F$388,6,FALSE)</f>
        <v>#N/A</v>
      </c>
    </row>
    <row r="80" spans="18:18">
      <c r="R80" s="77" t="e">
        <f>VLOOKUP(A80,'Defect Dump'!A$1:F$388,6,FALSE)</f>
        <v>#N/A</v>
      </c>
    </row>
    <row r="81" spans="18:18">
      <c r="R81" s="77" t="e">
        <f>VLOOKUP(A81,'Defect Dump'!A$1:F$388,6,FALSE)</f>
        <v>#N/A</v>
      </c>
    </row>
    <row r="82" spans="18:18">
      <c r="R82" s="77" t="e">
        <f>VLOOKUP(A82,'Defect Dump'!A$1:F$388,6,FALSE)</f>
        <v>#N/A</v>
      </c>
    </row>
    <row r="83" spans="18:18">
      <c r="R83" s="77" t="e">
        <f>VLOOKUP(A83,'Defect Dump'!A$1:F$388,6,FALSE)</f>
        <v>#N/A</v>
      </c>
    </row>
    <row r="84" spans="18:18">
      <c r="R84" s="77" t="e">
        <f>VLOOKUP(A84,'Defect Dump'!A$1:F$388,6,FALSE)</f>
        <v>#N/A</v>
      </c>
    </row>
    <row r="85" spans="18:18">
      <c r="R85" s="77" t="e">
        <f>VLOOKUP(A85,'Defect Dump'!A$1:F$388,6,FALSE)</f>
        <v>#N/A</v>
      </c>
    </row>
    <row r="86" spans="18:18">
      <c r="R86" s="77" t="e">
        <f>VLOOKUP(A86,'Defect Dump'!A$1:F$388,6,FALSE)</f>
        <v>#N/A</v>
      </c>
    </row>
    <row r="87" spans="18:18">
      <c r="R87" s="77" t="e">
        <f>VLOOKUP(A87,'Defect Dump'!A$1:F$388,6,FALSE)</f>
        <v>#N/A</v>
      </c>
    </row>
    <row r="88" spans="18:18">
      <c r="R88" s="77" t="e">
        <f>VLOOKUP(A88,'Defect Dump'!A$1:F$388,6,FALSE)</f>
        <v>#N/A</v>
      </c>
    </row>
    <row r="89" spans="18:18">
      <c r="R89" s="77" t="e">
        <f>VLOOKUP(A89,'Defect Dump'!A$1:F$388,6,FALSE)</f>
        <v>#N/A</v>
      </c>
    </row>
    <row r="90" spans="18:18">
      <c r="R90" s="77" t="e">
        <f>VLOOKUP(A90,'Defect Dump'!A$1:F$388,6,FALSE)</f>
        <v>#N/A</v>
      </c>
    </row>
    <row r="91" spans="18:18">
      <c r="R91" s="77" t="e">
        <f>VLOOKUP(A91,'Defect Dump'!A$1:F$388,6,FALSE)</f>
        <v>#N/A</v>
      </c>
    </row>
    <row r="92" spans="18:18">
      <c r="R92" s="77" t="e">
        <f>VLOOKUP(A92,'Defect Dump'!A$1:F$388,6,FALSE)</f>
        <v>#N/A</v>
      </c>
    </row>
    <row r="93" spans="18:18">
      <c r="R93" s="77" t="e">
        <f>VLOOKUP(A93,'Defect Dump'!A$1:F$388,6,FALSE)</f>
        <v>#N/A</v>
      </c>
    </row>
    <row r="94" spans="18:18">
      <c r="R94" s="77" t="e">
        <f>VLOOKUP(A94,'Defect Dump'!A$1:F$388,6,FALSE)</f>
        <v>#N/A</v>
      </c>
    </row>
    <row r="95" spans="18:18">
      <c r="R95" s="77" t="e">
        <f>VLOOKUP(A95,'Defect Dump'!A$1:F$388,6,FALSE)</f>
        <v>#N/A</v>
      </c>
    </row>
    <row r="96" spans="18:18">
      <c r="R96" s="77" t="e">
        <f>VLOOKUP(A96,'Defect Dump'!A$1:F$388,6,FALSE)</f>
        <v>#N/A</v>
      </c>
    </row>
    <row r="97" spans="18:18">
      <c r="R97" s="77" t="e">
        <f>VLOOKUP(A97,'Defect Dump'!A$1:F$388,6,FALSE)</f>
        <v>#N/A</v>
      </c>
    </row>
    <row r="98" spans="18:18">
      <c r="R98" s="77" t="e">
        <f>VLOOKUP(A98,'Defect Dump'!A$1:F$388,6,FALSE)</f>
        <v>#N/A</v>
      </c>
    </row>
    <row r="99" spans="18:18">
      <c r="R99" s="77" t="e">
        <f>VLOOKUP(A99,'Defect Dump'!A$1:F$388,6,FALSE)</f>
        <v>#N/A</v>
      </c>
    </row>
    <row r="100" spans="18:18">
      <c r="R100" s="77" t="e">
        <f>VLOOKUP(A100,'Defect Dump'!A$1:F$388,6,FALSE)</f>
        <v>#N/A</v>
      </c>
    </row>
    <row r="101" spans="18:18">
      <c r="R101" s="77" t="e">
        <f>VLOOKUP(A101,'Defect Dump'!A$1:F$388,6,FALSE)</f>
        <v>#N/A</v>
      </c>
    </row>
    <row r="102" spans="18:18">
      <c r="R102" s="77" t="e">
        <f>VLOOKUP(A102,'Defect Dump'!A$1:F$388,6,FALSE)</f>
        <v>#N/A</v>
      </c>
    </row>
    <row r="103" spans="18:18">
      <c r="R103" s="77" t="e">
        <f>VLOOKUP(A103,'Defect Dump'!A$1:F$388,6,FALSE)</f>
        <v>#N/A</v>
      </c>
    </row>
    <row r="104" spans="18:18">
      <c r="R104" s="77" t="e">
        <f>VLOOKUP(A104,'Defect Dump'!A$1:F$388,6,FALSE)</f>
        <v>#N/A</v>
      </c>
    </row>
    <row r="105" spans="18:18">
      <c r="R105" s="77" t="e">
        <f>VLOOKUP(A105,'Defect Dump'!A$1:F$388,6,FALSE)</f>
        <v>#N/A</v>
      </c>
    </row>
    <row r="106" spans="18:18">
      <c r="R106" s="77" t="e">
        <f>VLOOKUP(A106,'Defect Dump'!A$1:F$388,6,FALSE)</f>
        <v>#N/A</v>
      </c>
    </row>
    <row r="107" spans="18:18">
      <c r="R107" s="77" t="e">
        <f>VLOOKUP(A107,'Defect Dump'!A$1:F$388,6,FALSE)</f>
        <v>#N/A</v>
      </c>
    </row>
    <row r="108" spans="18:18">
      <c r="R108" s="77" t="e">
        <f>VLOOKUP(A108,'Defect Dump'!A$1:F$388,6,FALSE)</f>
        <v>#N/A</v>
      </c>
    </row>
    <row r="109" spans="18:18">
      <c r="R109" s="77" t="e">
        <f>VLOOKUP(A109,'Defect Dump'!A$1:F$388,6,FALSE)</f>
        <v>#N/A</v>
      </c>
    </row>
    <row r="110" spans="18:18">
      <c r="R110" s="77" t="e">
        <f>VLOOKUP(A110,'Defect Dump'!A$1:F$388,6,FALSE)</f>
        <v>#N/A</v>
      </c>
    </row>
    <row r="111" spans="18:18">
      <c r="R111" s="77" t="e">
        <f>VLOOKUP(A111,'Defect Dump'!A$1:F$388,6,FALSE)</f>
        <v>#N/A</v>
      </c>
    </row>
    <row r="112" spans="18:18">
      <c r="R112" s="77" t="e">
        <f>VLOOKUP(A112,'Defect Dump'!A$1:F$388,6,FALSE)</f>
        <v>#N/A</v>
      </c>
    </row>
    <row r="113" spans="18:18">
      <c r="R113" s="77" t="e">
        <f>VLOOKUP(A113,'Defect Dump'!A$1:F$388,6,FALSE)</f>
        <v>#N/A</v>
      </c>
    </row>
    <row r="114" spans="18:18">
      <c r="R114" s="77" t="e">
        <f>VLOOKUP(A114,'Defect Dump'!A$1:F$388,6,FALSE)</f>
        <v>#N/A</v>
      </c>
    </row>
    <row r="115" spans="18:18">
      <c r="R115" s="77" t="e">
        <f>VLOOKUP(A115,'Defect Dump'!A$1:F$388,6,FALSE)</f>
        <v>#N/A</v>
      </c>
    </row>
    <row r="116" spans="18:18">
      <c r="R116" s="77" t="e">
        <f>VLOOKUP(A116,'Defect Dump'!A$1:F$388,6,FALSE)</f>
        <v>#N/A</v>
      </c>
    </row>
    <row r="117" spans="18:18">
      <c r="R117" s="77" t="e">
        <f>VLOOKUP(A117,'Defect Dump'!A$1:F$388,6,FALSE)</f>
        <v>#N/A</v>
      </c>
    </row>
    <row r="118" spans="18:18">
      <c r="R118" s="77" t="e">
        <f>VLOOKUP(A118,'Defect Dump'!A$1:F$388,6,FALSE)</f>
        <v>#N/A</v>
      </c>
    </row>
    <row r="119" spans="18:18">
      <c r="R119" s="77" t="e">
        <f>VLOOKUP(A119,'Defect Dump'!A$1:F$388,6,FALSE)</f>
        <v>#N/A</v>
      </c>
    </row>
    <row r="120" spans="18:18">
      <c r="R120" s="77" t="e">
        <f>VLOOKUP(A120,'Defect Dump'!A$1:F$388,6,FALSE)</f>
        <v>#N/A</v>
      </c>
    </row>
    <row r="121" spans="18:18">
      <c r="R121" s="77" t="e">
        <f>VLOOKUP(A121,'Defect Dump'!A$1:F$388,6,FALSE)</f>
        <v>#N/A</v>
      </c>
    </row>
    <row r="122" spans="18:18">
      <c r="R122" s="77" t="e">
        <f>VLOOKUP(A122,'Defect Dump'!A$1:F$388,6,FALSE)</f>
        <v>#N/A</v>
      </c>
    </row>
    <row r="123" spans="18:18">
      <c r="R123" s="77" t="e">
        <f>VLOOKUP(A123,'Defect Dump'!A$1:F$388,6,FALSE)</f>
        <v>#N/A</v>
      </c>
    </row>
    <row r="124" spans="18:18">
      <c r="R124" s="77" t="e">
        <f>VLOOKUP(A124,'Defect Dump'!A$1:F$388,6,FALSE)</f>
        <v>#N/A</v>
      </c>
    </row>
    <row r="125" spans="18:18">
      <c r="R125" s="77" t="e">
        <f>VLOOKUP(A125,'Defect Dump'!A$1:F$388,6,FALSE)</f>
        <v>#N/A</v>
      </c>
    </row>
    <row r="126" spans="18:18">
      <c r="R126" s="77" t="e">
        <f>VLOOKUP(A126,'Defect Dump'!A$1:F$388,6,FALSE)</f>
        <v>#N/A</v>
      </c>
    </row>
    <row r="127" spans="18:18">
      <c r="R127" s="77" t="e">
        <f>VLOOKUP(A127,'Defect Dump'!A$1:F$388,6,FALSE)</f>
        <v>#N/A</v>
      </c>
    </row>
    <row r="128" spans="18:18">
      <c r="R128" s="77" t="e">
        <f>VLOOKUP(A128,'Defect Dump'!A$1:F$388,6,FALSE)</f>
        <v>#N/A</v>
      </c>
    </row>
    <row r="129" spans="18:18">
      <c r="R129" s="77" t="e">
        <f>VLOOKUP(A129,'Defect Dump'!A$1:F$388,6,FALSE)</f>
        <v>#N/A</v>
      </c>
    </row>
    <row r="130" spans="18:18">
      <c r="R130" s="77" t="e">
        <f>VLOOKUP(A130,'Defect Dump'!A$1:F$388,6,FALSE)</f>
        <v>#N/A</v>
      </c>
    </row>
    <row r="131" spans="18:18">
      <c r="R131" s="77" t="e">
        <f>VLOOKUP(A131,'Defect Dump'!A$1:F$388,6,FALSE)</f>
        <v>#N/A</v>
      </c>
    </row>
    <row r="132" spans="18:18">
      <c r="R132" s="77" t="e">
        <f>VLOOKUP(A132,'Defect Dump'!A$1:F$388,6,FALSE)</f>
        <v>#N/A</v>
      </c>
    </row>
    <row r="133" spans="18:18">
      <c r="R133" s="77" t="e">
        <f>VLOOKUP(A133,'Defect Dump'!A$1:F$388,6,FALSE)</f>
        <v>#N/A</v>
      </c>
    </row>
    <row r="134" spans="18:18">
      <c r="R134" s="77" t="e">
        <f>VLOOKUP(A134,'Defect Dump'!A$1:F$388,6,FALSE)</f>
        <v>#N/A</v>
      </c>
    </row>
    <row r="135" spans="18:18">
      <c r="R135" s="77" t="e">
        <f>VLOOKUP(A135,'Defect Dump'!A$1:F$388,6,FALSE)</f>
        <v>#N/A</v>
      </c>
    </row>
    <row r="136" spans="18:18">
      <c r="R136" s="77" t="e">
        <f>VLOOKUP(A136,'Defect Dump'!A$1:F$388,6,FALSE)</f>
        <v>#N/A</v>
      </c>
    </row>
    <row r="137" spans="18:18">
      <c r="R137" s="77" t="e">
        <f>VLOOKUP(A137,'Defect Dump'!A$1:F$388,6,FALSE)</f>
        <v>#N/A</v>
      </c>
    </row>
    <row r="138" spans="18:18">
      <c r="R138" s="77" t="e">
        <f>VLOOKUP(A138,'Defect Dump'!A$1:F$388,6,FALSE)</f>
        <v>#N/A</v>
      </c>
    </row>
    <row r="139" spans="18:18">
      <c r="R139" s="77" t="e">
        <f>VLOOKUP(A139,'Defect Dump'!A$1:F$388,6,FALSE)</f>
        <v>#N/A</v>
      </c>
    </row>
    <row r="140" spans="18:18">
      <c r="R140" s="77" t="e">
        <f>VLOOKUP(A140,'Defect Dump'!A$1:F$388,6,FALSE)</f>
        <v>#N/A</v>
      </c>
    </row>
    <row r="141" spans="18:18">
      <c r="R141" s="77" t="e">
        <f>VLOOKUP(A141,'Defect Dump'!A$1:F$388,6,FALSE)</f>
        <v>#N/A</v>
      </c>
    </row>
    <row r="142" spans="18:18">
      <c r="R142" s="77" t="e">
        <f>VLOOKUP(A142,'Defect Dump'!A$1:F$388,6,FALSE)</f>
        <v>#N/A</v>
      </c>
    </row>
    <row r="143" spans="18:18">
      <c r="R143" s="77" t="e">
        <f>VLOOKUP(A143,'Defect Dump'!A$1:F$388,6,FALSE)</f>
        <v>#N/A</v>
      </c>
    </row>
    <row r="144" spans="18:18">
      <c r="R144" s="77" t="e">
        <f>VLOOKUP(A144,'Defect Dump'!A$1:F$388,6,FALSE)</f>
        <v>#N/A</v>
      </c>
    </row>
    <row r="145" spans="18:18">
      <c r="R145" s="77" t="e">
        <f>VLOOKUP(A145,'Defect Dump'!A$1:F$388,6,FALSE)</f>
        <v>#N/A</v>
      </c>
    </row>
    <row r="146" spans="18:18">
      <c r="R146" s="77" t="e">
        <f>VLOOKUP(A146,'Defect Dump'!A$1:F$388,6,FALSE)</f>
        <v>#N/A</v>
      </c>
    </row>
    <row r="147" spans="18:18">
      <c r="R147" s="77" t="e">
        <f>VLOOKUP(A147,'Defect Dump'!A$1:F$388,6,FALSE)</f>
        <v>#N/A</v>
      </c>
    </row>
    <row r="148" spans="18:18">
      <c r="R148" s="77" t="e">
        <f>VLOOKUP(A148,'Defect Dump'!A$1:F$388,6,FALSE)</f>
        <v>#N/A</v>
      </c>
    </row>
    <row r="149" spans="18:18">
      <c r="R149" s="77" t="e">
        <f>VLOOKUP(A149,'Defect Dump'!A$1:F$388,6,FALSE)</f>
        <v>#N/A</v>
      </c>
    </row>
    <row r="150" spans="18:18">
      <c r="R150" s="77" t="e">
        <f>VLOOKUP(A150,'Defect Dump'!A$1:F$388,6,FALSE)</f>
        <v>#N/A</v>
      </c>
    </row>
    <row r="151" spans="18:18">
      <c r="R151" s="77" t="e">
        <f>VLOOKUP(A151,'Defect Dump'!A$1:F$388,6,FALSE)</f>
        <v>#N/A</v>
      </c>
    </row>
    <row r="152" spans="18:18">
      <c r="R152" s="77" t="e">
        <f>VLOOKUP(A152,'Defect Dump'!A$1:F$388,6,FALSE)</f>
        <v>#N/A</v>
      </c>
    </row>
    <row r="153" spans="18:18">
      <c r="R153" s="77" t="e">
        <f>VLOOKUP(A153,'Defect Dump'!A$1:F$388,6,FALSE)</f>
        <v>#N/A</v>
      </c>
    </row>
    <row r="154" spans="18:18">
      <c r="R154" s="77" t="e">
        <f>VLOOKUP(A154,'Defect Dump'!A$1:F$388,6,FALSE)</f>
        <v>#N/A</v>
      </c>
    </row>
    <row r="155" spans="18:18">
      <c r="R155" s="77" t="e">
        <f>VLOOKUP(A155,'Defect Dump'!A$1:F$388,6,FALSE)</f>
        <v>#N/A</v>
      </c>
    </row>
    <row r="156" spans="18:18">
      <c r="R156" s="77" t="e">
        <f>VLOOKUP(A156,'Defect Dump'!A$1:F$388,6,FALSE)</f>
        <v>#N/A</v>
      </c>
    </row>
    <row r="157" spans="18:18">
      <c r="R157" s="77" t="e">
        <f>VLOOKUP(A157,'Defect Dump'!A$1:F$388,6,FALSE)</f>
        <v>#N/A</v>
      </c>
    </row>
    <row r="158" spans="18:18">
      <c r="R158" s="77" t="e">
        <f>VLOOKUP(A158,'Defect Dump'!A$1:F$388,6,FALSE)</f>
        <v>#N/A</v>
      </c>
    </row>
    <row r="159" spans="18:18">
      <c r="R159" s="77" t="e">
        <f>VLOOKUP(A159,'Defect Dump'!A$1:F$388,6,FALSE)</f>
        <v>#N/A</v>
      </c>
    </row>
    <row r="160" spans="18:18">
      <c r="R160" s="77" t="e">
        <f>VLOOKUP(A160,'Defect Dump'!A$1:F$388,6,FALSE)</f>
        <v>#N/A</v>
      </c>
    </row>
    <row r="161" spans="18:18">
      <c r="R161" s="77" t="e">
        <f>VLOOKUP(A161,'Defect Dump'!A$1:F$388,6,FALSE)</f>
        <v>#N/A</v>
      </c>
    </row>
    <row r="162" spans="18:18">
      <c r="R162" s="77" t="e">
        <f>VLOOKUP(A162,'Defect Dump'!A$1:F$388,6,FALSE)</f>
        <v>#N/A</v>
      </c>
    </row>
    <row r="163" spans="18:18">
      <c r="R163" s="77" t="e">
        <f>VLOOKUP(A163,'Defect Dump'!A$1:F$388,6,FALSE)</f>
        <v>#N/A</v>
      </c>
    </row>
    <row r="164" spans="18:18">
      <c r="R164" s="77" t="e">
        <f>VLOOKUP(A164,'Defect Dump'!A$1:F$388,6,FALSE)</f>
        <v>#N/A</v>
      </c>
    </row>
    <row r="165" spans="18:18">
      <c r="R165" s="77" t="e">
        <f>VLOOKUP(A165,'Defect Dump'!A$1:F$388,6,FALSE)</f>
        <v>#N/A</v>
      </c>
    </row>
    <row r="166" spans="18:18">
      <c r="R166" s="77" t="e">
        <f>VLOOKUP(A166,'Defect Dump'!A$1:F$388,6,FALSE)</f>
        <v>#N/A</v>
      </c>
    </row>
    <row r="167" spans="18:18">
      <c r="R167" s="77" t="e">
        <f>VLOOKUP(A167,'Defect Dump'!A$1:F$388,6,FALSE)</f>
        <v>#N/A</v>
      </c>
    </row>
    <row r="168" spans="18:18">
      <c r="R168" s="77" t="e">
        <f>VLOOKUP(A168,'Defect Dump'!A$1:F$388,6,FALSE)</f>
        <v>#N/A</v>
      </c>
    </row>
    <row r="169" spans="18:18">
      <c r="R169" s="77" t="e">
        <f>VLOOKUP(A169,'Defect Dump'!A$1:F$388,6,FALSE)</f>
        <v>#N/A</v>
      </c>
    </row>
    <row r="170" spans="18:18">
      <c r="R170" s="77" t="e">
        <f>VLOOKUP(A170,'Defect Dump'!A$1:F$388,6,FALSE)</f>
        <v>#N/A</v>
      </c>
    </row>
    <row r="171" spans="18:18">
      <c r="R171" s="77" t="e">
        <f>VLOOKUP(A171,'Defect Dump'!A$1:F$388,6,FALSE)</f>
        <v>#N/A</v>
      </c>
    </row>
    <row r="172" spans="18:18">
      <c r="R172" s="77" t="e">
        <f>VLOOKUP(A172,'Defect Dump'!A$1:F$388,6,FALSE)</f>
        <v>#N/A</v>
      </c>
    </row>
    <row r="173" spans="18:18">
      <c r="R173" s="77" t="e">
        <f>VLOOKUP(A173,'Defect Dump'!A$1:F$388,6,FALSE)</f>
        <v>#N/A</v>
      </c>
    </row>
    <row r="174" spans="18:18">
      <c r="R174" s="77" t="e">
        <f>VLOOKUP(A174,'Defect Dump'!A$1:F$388,6,FALSE)</f>
        <v>#N/A</v>
      </c>
    </row>
    <row r="175" spans="18:18">
      <c r="R175" s="77" t="e">
        <f>VLOOKUP(A175,'Defect Dump'!A$1:F$388,6,FALSE)</f>
        <v>#N/A</v>
      </c>
    </row>
    <row r="176" spans="18:18">
      <c r="R176" s="77" t="e">
        <f>VLOOKUP(A176,'Defect Dump'!A$1:F$388,6,FALSE)</f>
        <v>#N/A</v>
      </c>
    </row>
    <row r="177" spans="18:18">
      <c r="R177" s="77" t="e">
        <f>VLOOKUP(A177,'Defect Dump'!A$1:F$388,6,FALSE)</f>
        <v>#N/A</v>
      </c>
    </row>
    <row r="178" spans="18:18">
      <c r="R178" s="77" t="e">
        <f>VLOOKUP(A178,'Defect Dump'!A$1:F$388,6,FALSE)</f>
        <v>#N/A</v>
      </c>
    </row>
    <row r="179" spans="18:18">
      <c r="R179" s="77" t="e">
        <f>VLOOKUP(A179,'Defect Dump'!A$1:F$388,6,FALSE)</f>
        <v>#N/A</v>
      </c>
    </row>
    <row r="180" spans="18:18">
      <c r="R180" s="77" t="e">
        <f>VLOOKUP(A180,'Defect Dump'!A$1:F$388,6,FALSE)</f>
        <v>#N/A</v>
      </c>
    </row>
    <row r="181" spans="18:18">
      <c r="R181" s="77" t="e">
        <f>VLOOKUP(A181,'Defect Dump'!A$1:F$388,6,FALSE)</f>
        <v>#N/A</v>
      </c>
    </row>
    <row r="182" spans="18:18">
      <c r="R182" s="77" t="e">
        <f>VLOOKUP(A182,'Defect Dump'!A$1:F$388,6,FALSE)</f>
        <v>#N/A</v>
      </c>
    </row>
    <row r="183" spans="18:18">
      <c r="R183" s="77" t="e">
        <f>VLOOKUP(A183,'Defect Dump'!A$1:F$388,6,FALSE)</f>
        <v>#N/A</v>
      </c>
    </row>
    <row r="184" spans="18:18">
      <c r="R184" s="77" t="e">
        <f>VLOOKUP(A184,'Defect Dump'!A$1:F$388,6,FALSE)</f>
        <v>#N/A</v>
      </c>
    </row>
    <row r="185" spans="18:18">
      <c r="R185" s="77" t="e">
        <f>VLOOKUP(A185,'Defect Dump'!A$1:F$388,6,FALSE)</f>
        <v>#N/A</v>
      </c>
    </row>
    <row r="186" spans="18:18">
      <c r="R186" s="77" t="e">
        <f>VLOOKUP(A186,'Defect Dump'!A$1:F$388,6,FALSE)</f>
        <v>#N/A</v>
      </c>
    </row>
    <row r="187" spans="18:18">
      <c r="R187" s="77" t="e">
        <f>VLOOKUP(A187,'Defect Dump'!A$1:F$388,6,FALSE)</f>
        <v>#N/A</v>
      </c>
    </row>
    <row r="188" spans="18:18">
      <c r="R188" s="77" t="e">
        <f>VLOOKUP(A188,'Defect Dump'!A$1:F$388,6,FALSE)</f>
        <v>#N/A</v>
      </c>
    </row>
    <row r="189" spans="18:18">
      <c r="R189" s="77" t="e">
        <f>VLOOKUP(A189,'Defect Dump'!A$1:F$388,6,FALSE)</f>
        <v>#N/A</v>
      </c>
    </row>
  </sheetData>
  <autoFilter ref="A1:S42" xr:uid="{00000000-0009-0000-0000-000009000000}"/>
  <conditionalFormatting sqref="A2">
    <cfRule type="duplicateValues" dxfId="52" priority="10"/>
  </conditionalFormatting>
  <conditionalFormatting sqref="A6">
    <cfRule type="duplicateValues" dxfId="51" priority="9"/>
  </conditionalFormatting>
  <conditionalFormatting sqref="A23:A34 A1:A14 A41:A1048576">
    <cfRule type="duplicateValues" dxfId="50" priority="8"/>
  </conditionalFormatting>
  <conditionalFormatting sqref="A15:B22">
    <cfRule type="duplicateValues" dxfId="49" priority="6"/>
  </conditionalFormatting>
  <conditionalFormatting sqref="A15:B22">
    <cfRule type="duplicateValues" dxfId="48" priority="7"/>
  </conditionalFormatting>
  <conditionalFormatting sqref="A1:A34 A41:A1048576">
    <cfRule type="duplicateValues" dxfId="47" priority="5"/>
  </conditionalFormatting>
  <conditionalFormatting sqref="A7:A14 A1 A3:A5">
    <cfRule type="duplicateValues" dxfId="46" priority="59"/>
  </conditionalFormatting>
  <conditionalFormatting sqref="A35:A39">
    <cfRule type="duplicateValues" dxfId="45" priority="4"/>
  </conditionalFormatting>
  <conditionalFormatting sqref="A35:A39">
    <cfRule type="duplicateValues" dxfId="44" priority="3"/>
  </conditionalFormatting>
  <conditionalFormatting sqref="A40">
    <cfRule type="duplicateValues" dxfId="43" priority="2"/>
  </conditionalFormatting>
  <conditionalFormatting sqref="A40">
    <cfRule type="duplicateValues" dxfId="42" priority="1"/>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900-000000000000}">
          <x14:formula1>
            <xm:f>Reference!$E$4:$E$5</xm:f>
          </x14:formula1>
          <xm:sqref>E3:E41</xm:sqref>
        </x14:dataValidation>
        <x14:dataValidation type="list" allowBlank="1" showInputMessage="1" showErrorMessage="1" xr:uid="{00000000-0002-0000-0900-000001000000}">
          <x14:formula1>
            <xm:f>Reference!$C$3:$C$14</xm:f>
          </x14:formula1>
          <xm:sqref>F2:F34 F36:F41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election activeCell="B2" sqref="B2"/>
    </sheetView>
  </sheetViews>
  <sheetFormatPr defaultRowHeight="14.4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C229"/>
  <sheetViews>
    <sheetView tabSelected="1" workbookViewId="0">
      <selection activeCell="H6" sqref="H6"/>
    </sheetView>
  </sheetViews>
  <sheetFormatPr defaultRowHeight="14.45"/>
  <cols>
    <col min="1" max="1" width="8.140625" customWidth="1"/>
    <col min="2" max="2" width="20.85546875" customWidth="1"/>
    <col min="3" max="3" width="55.85546875" bestFit="1" customWidth="1"/>
    <col min="4" max="4" width="24.140625" customWidth="1"/>
    <col min="5" max="5" width="6.42578125" style="12" bestFit="1" customWidth="1"/>
    <col min="6" max="6" width="19.140625" bestFit="1" customWidth="1"/>
    <col min="7" max="7" width="43.140625" hidden="1" customWidth="1"/>
    <col min="8" max="8" width="50.5703125" customWidth="1"/>
    <col min="9" max="9" width="4" bestFit="1" customWidth="1"/>
    <col min="10" max="10" width="15" bestFit="1" customWidth="1"/>
    <col min="11" max="11" width="13.5703125" bestFit="1" customWidth="1"/>
    <col min="12" max="12" width="15.85546875" customWidth="1"/>
    <col min="13" max="13" width="22.7109375" customWidth="1"/>
    <col min="18" max="18" width="0" hidden="1" customWidth="1"/>
  </cols>
  <sheetData>
    <row r="1" spans="1:29" s="2" customFormat="1" ht="14.1" customHeight="1">
      <c r="A1" s="68" t="s">
        <v>1116</v>
      </c>
      <c r="B1" s="68" t="s">
        <v>1117</v>
      </c>
      <c r="C1" s="68" t="s">
        <v>1118</v>
      </c>
      <c r="D1" s="68" t="s">
        <v>1119</v>
      </c>
      <c r="E1" s="69" t="s">
        <v>1120</v>
      </c>
      <c r="F1" s="69" t="s">
        <v>7</v>
      </c>
      <c r="G1" s="70" t="s">
        <v>1122</v>
      </c>
      <c r="H1" s="68" t="s">
        <v>1123</v>
      </c>
      <c r="I1" s="68" t="s">
        <v>1124</v>
      </c>
      <c r="J1" s="68" t="s">
        <v>1125</v>
      </c>
      <c r="K1" s="68" t="s">
        <v>1126</v>
      </c>
      <c r="L1" s="68" t="s">
        <v>1127</v>
      </c>
      <c r="M1" s="68" t="s">
        <v>1128</v>
      </c>
      <c r="N1" s="71"/>
      <c r="O1" s="71"/>
      <c r="P1" s="71"/>
      <c r="Q1" s="71"/>
      <c r="R1" s="2" t="s">
        <v>1132</v>
      </c>
      <c r="S1" s="71"/>
      <c r="T1" s="71"/>
      <c r="U1" s="71"/>
      <c r="V1" s="71"/>
      <c r="W1" s="71"/>
      <c r="X1" s="71"/>
      <c r="Y1" s="71"/>
      <c r="Z1" s="71"/>
      <c r="AA1" s="71"/>
      <c r="AB1" s="71"/>
      <c r="AC1" s="71"/>
    </row>
    <row r="2" spans="1:29" s="4" customFormat="1" ht="14.1" customHeight="1">
      <c r="A2" s="56">
        <v>780419</v>
      </c>
      <c r="B2" s="56"/>
      <c r="C2" s="56" t="s">
        <v>1762</v>
      </c>
      <c r="D2" s="56" t="s">
        <v>1763</v>
      </c>
      <c r="E2" s="39" t="s">
        <v>1096</v>
      </c>
      <c r="F2" s="39" t="s">
        <v>1086</v>
      </c>
      <c r="G2" s="56" t="s">
        <v>1764</v>
      </c>
      <c r="H2" s="56" t="s">
        <v>1765</v>
      </c>
      <c r="I2" s="40"/>
      <c r="J2" s="59">
        <v>43900</v>
      </c>
      <c r="K2" s="59">
        <v>43901</v>
      </c>
      <c r="L2" s="40"/>
      <c r="M2" s="40"/>
      <c r="N2" s="40"/>
      <c r="O2" s="40"/>
      <c r="P2" s="40"/>
      <c r="Q2" s="40"/>
      <c r="R2" s="77" t="e">
        <f>VLOOKUP(A2,'Defect Dump'!A$1:F$388,6,FALSE)</f>
        <v>#N/A</v>
      </c>
      <c r="S2" s="40"/>
      <c r="T2" s="40"/>
      <c r="U2" s="40"/>
      <c r="V2" s="40"/>
      <c r="W2" s="40"/>
      <c r="X2" s="40"/>
      <c r="Y2" s="40"/>
      <c r="Z2" s="40"/>
      <c r="AA2" s="40"/>
      <c r="AB2" s="40"/>
      <c r="AC2" s="40"/>
    </row>
    <row r="3" spans="1:29" s="4" customFormat="1" ht="14.1" customHeight="1">
      <c r="A3" s="56">
        <v>783203</v>
      </c>
      <c r="B3" s="56"/>
      <c r="C3" s="56" t="s">
        <v>1766</v>
      </c>
      <c r="D3" s="56" t="s">
        <v>1763</v>
      </c>
      <c r="E3" s="39" t="s">
        <v>1096</v>
      </c>
      <c r="F3" s="39" t="s">
        <v>1086</v>
      </c>
      <c r="G3" s="61"/>
      <c r="H3" s="61" t="s">
        <v>1767</v>
      </c>
      <c r="I3" s="40"/>
      <c r="J3" s="59">
        <v>43901</v>
      </c>
      <c r="K3" s="59">
        <v>43903</v>
      </c>
      <c r="L3" s="40"/>
      <c r="M3" s="40"/>
      <c r="N3" s="40"/>
      <c r="O3" s="40"/>
      <c r="P3" s="40"/>
      <c r="Q3" s="40"/>
      <c r="R3" s="77" t="e">
        <f>VLOOKUP(A3,'Defect Dump'!A$1:F$388,6,FALSE)</f>
        <v>#N/A</v>
      </c>
      <c r="S3" s="40"/>
      <c r="T3" s="40"/>
      <c r="U3" s="40"/>
      <c r="V3" s="40"/>
      <c r="W3" s="40"/>
      <c r="X3" s="40"/>
      <c r="Y3" s="40"/>
      <c r="Z3" s="40"/>
      <c r="AA3" s="40"/>
      <c r="AB3" s="40"/>
      <c r="AC3" s="40"/>
    </row>
    <row r="4" spans="1:29" s="4" customFormat="1" ht="14.1" customHeight="1">
      <c r="A4" s="93">
        <v>785508</v>
      </c>
      <c r="B4" s="56"/>
      <c r="C4" s="56" t="s">
        <v>1768</v>
      </c>
      <c r="D4" s="56" t="s">
        <v>1769</v>
      </c>
      <c r="E4" s="39" t="s">
        <v>1096</v>
      </c>
      <c r="F4" s="39" t="s">
        <v>1090</v>
      </c>
      <c r="G4" s="61"/>
      <c r="H4" s="56" t="s">
        <v>1770</v>
      </c>
      <c r="I4" s="40"/>
      <c r="J4" s="59">
        <v>43910</v>
      </c>
      <c r="K4" s="59">
        <v>43910</v>
      </c>
      <c r="L4" s="40"/>
      <c r="M4" s="40" t="s">
        <v>1771</v>
      </c>
      <c r="N4" s="40"/>
      <c r="O4" s="40"/>
      <c r="P4" s="40"/>
      <c r="Q4" s="40"/>
      <c r="R4" s="77" t="e">
        <f>VLOOKUP(A4,'Defect Dump'!A$1:F$388,6,FALSE)</f>
        <v>#N/A</v>
      </c>
      <c r="S4" s="40"/>
      <c r="T4" s="40"/>
      <c r="U4" s="40"/>
      <c r="V4" s="40"/>
      <c r="W4" s="40"/>
      <c r="X4" s="40"/>
      <c r="Y4" s="40"/>
      <c r="Z4" s="40"/>
      <c r="AA4" s="40"/>
      <c r="AB4" s="40"/>
      <c r="AC4" s="40"/>
    </row>
    <row r="5" spans="1:29" s="4" customFormat="1" ht="14.1" customHeight="1">
      <c r="A5" s="56">
        <v>785501</v>
      </c>
      <c r="B5" s="56"/>
      <c r="C5" s="56" t="s">
        <v>1772</v>
      </c>
      <c r="D5" s="56" t="s">
        <v>1773</v>
      </c>
      <c r="E5" s="39" t="s">
        <v>1096</v>
      </c>
      <c r="F5" s="39" t="s">
        <v>1090</v>
      </c>
      <c r="G5" s="61" t="s">
        <v>1774</v>
      </c>
      <c r="H5" s="61" t="s">
        <v>1775</v>
      </c>
      <c r="I5" s="40"/>
      <c r="J5" s="59">
        <v>43900</v>
      </c>
      <c r="K5" s="59">
        <v>43910</v>
      </c>
      <c r="L5" s="40"/>
      <c r="M5" s="40" t="s">
        <v>1771</v>
      </c>
      <c r="N5" s="40"/>
      <c r="O5" s="40"/>
      <c r="P5" s="40"/>
      <c r="Q5" s="40"/>
      <c r="R5" s="77" t="e">
        <f>VLOOKUP(A5,'Defect Dump'!A$1:F$388,6,FALSE)</f>
        <v>#N/A</v>
      </c>
      <c r="S5" s="40"/>
      <c r="T5" s="40"/>
      <c r="U5" s="40"/>
      <c r="V5" s="40"/>
      <c r="W5" s="40"/>
      <c r="X5" s="40"/>
      <c r="Y5" s="40"/>
      <c r="Z5" s="40"/>
      <c r="AA5" s="40"/>
      <c r="AB5" s="40"/>
      <c r="AC5" s="40"/>
    </row>
    <row r="6" spans="1:29" s="4" customFormat="1" ht="14.1" customHeight="1">
      <c r="A6" s="56">
        <v>786751</v>
      </c>
      <c r="B6" s="56"/>
      <c r="C6" s="56" t="s">
        <v>1776</v>
      </c>
      <c r="D6" s="56" t="s">
        <v>1777</v>
      </c>
      <c r="E6" s="39" t="s">
        <v>1096</v>
      </c>
      <c r="F6" s="39" t="s">
        <v>1090</v>
      </c>
      <c r="G6" s="56" t="s">
        <v>1558</v>
      </c>
      <c r="H6" s="56" t="s">
        <v>1778</v>
      </c>
      <c r="I6" s="40"/>
      <c r="J6" s="59">
        <v>43902</v>
      </c>
      <c r="K6" s="59">
        <v>43908</v>
      </c>
      <c r="L6" s="40"/>
      <c r="M6" s="40"/>
      <c r="N6" s="40"/>
      <c r="O6" s="40"/>
      <c r="P6" s="40"/>
      <c r="Q6" s="40"/>
      <c r="R6" s="77" t="e">
        <f>VLOOKUP(A6,'Defect Dump'!A$1:F$388,6,FALSE)</f>
        <v>#N/A</v>
      </c>
      <c r="S6" s="40"/>
      <c r="T6" s="40"/>
      <c r="U6" s="40"/>
      <c r="V6" s="40"/>
      <c r="W6" s="40"/>
      <c r="X6" s="40"/>
      <c r="Y6" s="40"/>
      <c r="Z6" s="40"/>
      <c r="AA6" s="40"/>
      <c r="AB6" s="40"/>
      <c r="AC6" s="40"/>
    </row>
    <row r="7" spans="1:29" s="4" customFormat="1" ht="14.1" customHeight="1">
      <c r="A7" s="56">
        <v>787595</v>
      </c>
      <c r="B7" s="56"/>
      <c r="C7" s="56" t="s">
        <v>1779</v>
      </c>
      <c r="D7" s="56" t="s">
        <v>1769</v>
      </c>
      <c r="E7" s="39" t="s">
        <v>1096</v>
      </c>
      <c r="F7" s="39" t="s">
        <v>1090</v>
      </c>
      <c r="G7" s="56" t="s">
        <v>1780</v>
      </c>
      <c r="H7" s="56" t="s">
        <v>1781</v>
      </c>
      <c r="I7" s="40"/>
      <c r="J7" s="59">
        <v>43901</v>
      </c>
      <c r="K7" s="59">
        <v>43909</v>
      </c>
      <c r="L7" s="40"/>
      <c r="M7" s="40" t="s">
        <v>1771</v>
      </c>
      <c r="N7" s="40"/>
      <c r="O7" s="40"/>
      <c r="P7" s="40"/>
      <c r="Q7" s="40"/>
      <c r="R7" s="77" t="e">
        <f>VLOOKUP(A7,'Defect Dump'!A$1:F$388,6,FALSE)</f>
        <v>#N/A</v>
      </c>
      <c r="S7" s="40"/>
      <c r="T7" s="40"/>
      <c r="U7" s="40"/>
      <c r="V7" s="40"/>
      <c r="W7" s="40"/>
      <c r="X7" s="40"/>
      <c r="Y7" s="40"/>
      <c r="Z7" s="40"/>
      <c r="AA7" s="40"/>
      <c r="AB7" s="40"/>
      <c r="AC7" s="40"/>
    </row>
    <row r="8" spans="1:29" s="4" customFormat="1" ht="14.1" customHeight="1">
      <c r="A8" s="56">
        <v>787599</v>
      </c>
      <c r="B8" s="56"/>
      <c r="C8" s="56" t="s">
        <v>1782</v>
      </c>
      <c r="D8" s="56" t="s">
        <v>1783</v>
      </c>
      <c r="E8" s="39" t="s">
        <v>1096</v>
      </c>
      <c r="F8" s="39" t="s">
        <v>1086</v>
      </c>
      <c r="G8" s="40" t="s">
        <v>1784</v>
      </c>
      <c r="H8" s="40" t="s">
        <v>1785</v>
      </c>
      <c r="I8" s="40"/>
      <c r="J8" s="59"/>
      <c r="K8" s="40"/>
      <c r="L8" s="40"/>
      <c r="M8" s="40"/>
      <c r="N8" s="40"/>
      <c r="O8" s="40"/>
      <c r="P8" s="40"/>
      <c r="Q8" s="40"/>
      <c r="R8" s="77" t="e">
        <f>VLOOKUP(A8,'Defect Dump'!A$1:F$388,6,FALSE)</f>
        <v>#N/A</v>
      </c>
      <c r="S8" s="40"/>
      <c r="T8" s="40"/>
      <c r="U8" s="40"/>
      <c r="V8" s="40"/>
      <c r="W8" s="40"/>
      <c r="X8" s="40"/>
      <c r="Y8" s="40"/>
      <c r="Z8" s="40"/>
      <c r="AA8" s="40"/>
      <c r="AB8" s="40"/>
      <c r="AC8" s="40"/>
    </row>
    <row r="9" spans="1:29" s="4" customFormat="1" ht="14.1" customHeight="1">
      <c r="A9" s="56">
        <v>781529</v>
      </c>
      <c r="B9" s="56"/>
      <c r="C9" s="56" t="s">
        <v>1786</v>
      </c>
      <c r="D9" s="56" t="s">
        <v>1783</v>
      </c>
      <c r="E9" s="39" t="s">
        <v>1096</v>
      </c>
      <c r="F9" s="39" t="s">
        <v>1082</v>
      </c>
      <c r="G9" s="40" t="s">
        <v>1787</v>
      </c>
      <c r="H9" s="56" t="s">
        <v>1788</v>
      </c>
      <c r="I9" s="40"/>
      <c r="J9" s="59">
        <v>43901</v>
      </c>
      <c r="K9" s="40"/>
      <c r="L9" s="40"/>
      <c r="M9" s="40"/>
      <c r="N9" s="40"/>
      <c r="O9" s="40"/>
      <c r="P9" s="40"/>
      <c r="Q9" s="40"/>
      <c r="R9" s="77" t="e">
        <f>VLOOKUP(A9,'Defect Dump'!A$1:F$388,6,FALSE)</f>
        <v>#N/A</v>
      </c>
      <c r="S9" s="40"/>
      <c r="T9" s="40"/>
      <c r="U9" s="40"/>
      <c r="V9" s="40"/>
      <c r="W9" s="40"/>
      <c r="X9" s="40"/>
      <c r="Y9" s="40"/>
      <c r="Z9" s="40"/>
      <c r="AA9" s="40"/>
      <c r="AB9" s="40"/>
      <c r="AC9" s="40"/>
    </row>
    <row r="10" spans="1:29" s="4" customFormat="1" ht="14.1" customHeight="1">
      <c r="A10" s="56">
        <v>786587</v>
      </c>
      <c r="B10" s="56"/>
      <c r="C10" s="56" t="s">
        <v>1789</v>
      </c>
      <c r="D10" s="56" t="s">
        <v>1763</v>
      </c>
      <c r="E10" s="39" t="s">
        <v>1096</v>
      </c>
      <c r="F10" s="39" t="s">
        <v>1086</v>
      </c>
      <c r="G10" s="40" t="s">
        <v>1790</v>
      </c>
      <c r="H10" s="40" t="s">
        <v>1791</v>
      </c>
      <c r="I10" s="40"/>
      <c r="J10" s="59">
        <v>43901</v>
      </c>
      <c r="K10" s="59">
        <v>43902</v>
      </c>
      <c r="L10" s="40"/>
      <c r="M10" s="40"/>
      <c r="N10" s="40"/>
      <c r="O10" s="40"/>
      <c r="P10" s="40"/>
      <c r="Q10" s="40"/>
      <c r="R10" s="77" t="e">
        <f>VLOOKUP(A10,'Defect Dump'!A$1:F$388,6,FALSE)</f>
        <v>#N/A</v>
      </c>
      <c r="S10" s="40"/>
      <c r="T10" s="40"/>
      <c r="U10" s="40"/>
      <c r="V10" s="40"/>
      <c r="W10" s="40"/>
      <c r="X10" s="40"/>
      <c r="Y10" s="40"/>
      <c r="Z10" s="40"/>
      <c r="AA10" s="40"/>
      <c r="AB10" s="40"/>
      <c r="AC10" s="40"/>
    </row>
    <row r="11" spans="1:29" s="4" customFormat="1" ht="14.1" customHeight="1">
      <c r="A11" s="93">
        <v>787492</v>
      </c>
      <c r="B11" s="56"/>
      <c r="C11" s="56" t="s">
        <v>1792</v>
      </c>
      <c r="D11" s="56" t="s">
        <v>1763</v>
      </c>
      <c r="E11" s="39" t="s">
        <v>1096</v>
      </c>
      <c r="F11" s="39" t="s">
        <v>1086</v>
      </c>
      <c r="G11" s="40"/>
      <c r="H11" s="40" t="s">
        <v>1793</v>
      </c>
      <c r="I11" s="40"/>
      <c r="J11" s="59">
        <v>43903</v>
      </c>
      <c r="K11" s="59">
        <v>43906</v>
      </c>
      <c r="L11" s="40"/>
      <c r="M11" s="40"/>
      <c r="N11" s="40"/>
      <c r="O11" s="40"/>
      <c r="P11" s="40"/>
      <c r="Q11" s="40"/>
      <c r="R11" s="77" t="e">
        <f>VLOOKUP(A11,'Defect Dump'!A$1:F$388,6,FALSE)</f>
        <v>#N/A</v>
      </c>
      <c r="S11" s="40"/>
      <c r="T11" s="40"/>
      <c r="U11" s="40"/>
      <c r="V11" s="40"/>
      <c r="W11" s="40"/>
      <c r="X11" s="40"/>
      <c r="Y11" s="40"/>
      <c r="Z11" s="40"/>
      <c r="AA11" s="40"/>
      <c r="AB11" s="40"/>
      <c r="AC11" s="40"/>
    </row>
    <row r="12" spans="1:29" s="4" customFormat="1" ht="14.1" customHeight="1">
      <c r="A12" s="56">
        <v>787871</v>
      </c>
      <c r="B12" s="56"/>
      <c r="C12" s="56" t="s">
        <v>1794</v>
      </c>
      <c r="D12" s="56" t="s">
        <v>1783</v>
      </c>
      <c r="E12" s="39" t="s">
        <v>1096</v>
      </c>
      <c r="F12" s="39" t="s">
        <v>1084</v>
      </c>
      <c r="G12" s="40"/>
      <c r="H12" s="56" t="s">
        <v>1795</v>
      </c>
      <c r="I12" s="40"/>
      <c r="J12" s="59"/>
      <c r="K12" s="40"/>
      <c r="L12" s="40"/>
      <c r="M12" s="40"/>
      <c r="N12" s="40"/>
      <c r="O12" s="40"/>
      <c r="P12" s="40"/>
      <c r="Q12" s="40"/>
      <c r="R12" s="77" t="e">
        <f>VLOOKUP(A12,'Defect Dump'!A$1:F$388,6,FALSE)</f>
        <v>#N/A</v>
      </c>
      <c r="S12" s="40"/>
      <c r="T12" s="40"/>
      <c r="U12" s="40"/>
      <c r="V12" s="40"/>
      <c r="W12" s="40"/>
      <c r="X12" s="40"/>
      <c r="Y12" s="40"/>
      <c r="Z12" s="40"/>
      <c r="AA12" s="40"/>
      <c r="AB12" s="40"/>
      <c r="AC12" s="40"/>
    </row>
    <row r="13" spans="1:29" s="4" customFormat="1" ht="14.1" customHeight="1">
      <c r="A13" s="56">
        <v>786513</v>
      </c>
      <c r="B13" s="56"/>
      <c r="C13" s="56" t="s">
        <v>1796</v>
      </c>
      <c r="D13" s="56" t="s">
        <v>1797</v>
      </c>
      <c r="E13" s="39" t="s">
        <v>1096</v>
      </c>
      <c r="F13" s="39" t="s">
        <v>1086</v>
      </c>
      <c r="G13" s="40"/>
      <c r="H13" s="40" t="s">
        <v>1798</v>
      </c>
      <c r="I13" s="40"/>
      <c r="J13" s="59">
        <v>43902</v>
      </c>
      <c r="K13" s="40"/>
      <c r="L13" s="40"/>
      <c r="M13" s="40"/>
      <c r="N13" s="40"/>
      <c r="O13" s="40"/>
      <c r="P13" s="40"/>
      <c r="Q13" s="40"/>
      <c r="R13" s="77" t="e">
        <f>VLOOKUP(A13,'Defect Dump'!A$1:F$388,6,FALSE)</f>
        <v>#N/A</v>
      </c>
      <c r="S13" s="40"/>
      <c r="T13" s="40"/>
      <c r="U13" s="40"/>
      <c r="V13" s="40"/>
      <c r="W13" s="40"/>
      <c r="X13" s="40"/>
      <c r="Y13" s="40"/>
      <c r="Z13" s="40"/>
      <c r="AA13" s="40"/>
      <c r="AB13" s="40"/>
      <c r="AC13" s="40"/>
    </row>
    <row r="14" spans="1:29" s="4" customFormat="1" ht="14.1" customHeight="1">
      <c r="A14" s="56">
        <v>767924</v>
      </c>
      <c r="B14" s="56"/>
      <c r="C14" s="40" t="s">
        <v>1799</v>
      </c>
      <c r="D14" s="40" t="s">
        <v>1800</v>
      </c>
      <c r="E14" s="39" t="s">
        <v>1095</v>
      </c>
      <c r="F14" s="39" t="s">
        <v>1085</v>
      </c>
      <c r="G14" s="40"/>
      <c r="H14" s="56" t="s">
        <v>1801</v>
      </c>
      <c r="I14" s="40"/>
      <c r="J14" s="59"/>
      <c r="K14" s="40"/>
      <c r="L14" s="40"/>
      <c r="M14" s="40"/>
      <c r="N14" s="40"/>
      <c r="O14" s="40"/>
      <c r="P14" s="40"/>
      <c r="Q14" s="40"/>
      <c r="R14" s="77" t="str">
        <f>VLOOKUP(A14,'Defect Dump'!A$1:F$388,6,FALSE)</f>
        <v>PC-Plugin</v>
      </c>
      <c r="S14" s="40"/>
      <c r="T14" s="40"/>
      <c r="U14" s="40"/>
      <c r="V14" s="40"/>
      <c r="W14" s="40"/>
      <c r="X14" s="40"/>
      <c r="Y14" s="40"/>
      <c r="Z14" s="40"/>
      <c r="AA14" s="40"/>
      <c r="AB14" s="40"/>
      <c r="AC14" s="40"/>
    </row>
    <row r="15" spans="1:29" s="4" customFormat="1" ht="14.1" customHeight="1">
      <c r="A15" s="56">
        <v>778896</v>
      </c>
      <c r="B15" s="56"/>
      <c r="C15" s="40" t="s">
        <v>1802</v>
      </c>
      <c r="D15" s="40" t="s">
        <v>1800</v>
      </c>
      <c r="E15" s="39" t="s">
        <v>1095</v>
      </c>
      <c r="F15" s="39" t="s">
        <v>1085</v>
      </c>
      <c r="G15" s="40"/>
      <c r="H15" s="56" t="s">
        <v>1801</v>
      </c>
      <c r="I15" s="40"/>
      <c r="J15" s="59"/>
      <c r="K15" s="40"/>
      <c r="L15" s="40"/>
      <c r="M15" s="40"/>
      <c r="N15" s="40"/>
      <c r="O15" s="40"/>
      <c r="P15" s="40"/>
      <c r="Q15" s="40"/>
      <c r="R15" s="77" t="str">
        <f>VLOOKUP(A15,'Defect Dump'!A$1:F$388,6,FALSE)</f>
        <v>PolicyCenter</v>
      </c>
      <c r="S15" s="40"/>
      <c r="T15" s="40"/>
      <c r="U15" s="40"/>
      <c r="V15" s="40"/>
      <c r="W15" s="40"/>
      <c r="X15" s="40"/>
      <c r="Y15" s="40"/>
      <c r="Z15" s="40"/>
      <c r="AA15" s="40"/>
      <c r="AB15" s="40"/>
      <c r="AC15" s="40"/>
    </row>
    <row r="16" spans="1:29" s="4" customFormat="1" ht="14.1" customHeight="1">
      <c r="A16" s="56">
        <v>132268</v>
      </c>
      <c r="B16" s="56"/>
      <c r="C16" s="40" t="s">
        <v>1803</v>
      </c>
      <c r="D16" s="40" t="s">
        <v>1800</v>
      </c>
      <c r="E16" s="39" t="s">
        <v>1095</v>
      </c>
      <c r="F16" s="39" t="s">
        <v>1090</v>
      </c>
      <c r="G16" s="56"/>
      <c r="H16" s="56" t="s">
        <v>1804</v>
      </c>
      <c r="I16" s="40"/>
      <c r="J16" s="59"/>
      <c r="K16" s="90">
        <v>41334</v>
      </c>
      <c r="L16" s="40"/>
      <c r="M16" s="40"/>
      <c r="N16" s="40"/>
      <c r="O16" s="40"/>
      <c r="P16" s="40"/>
      <c r="Q16" s="40"/>
      <c r="R16" s="77" t="e">
        <f>VLOOKUP(A16,'Defect Dump'!A$1:F$388,6,FALSE)</f>
        <v>#N/A</v>
      </c>
      <c r="S16" s="40"/>
      <c r="T16" s="40"/>
      <c r="U16" s="40"/>
      <c r="V16" s="40"/>
      <c r="W16" s="40"/>
      <c r="X16" s="40"/>
      <c r="Y16" s="40"/>
      <c r="Z16" s="40"/>
      <c r="AA16" s="40"/>
      <c r="AB16" s="40"/>
      <c r="AC16" s="40"/>
    </row>
    <row r="17" spans="1:29" s="4" customFormat="1" ht="14.1" customHeight="1">
      <c r="A17" s="56">
        <v>774045</v>
      </c>
      <c r="B17" s="56"/>
      <c r="C17" s="40" t="s">
        <v>1665</v>
      </c>
      <c r="D17" s="40" t="s">
        <v>1800</v>
      </c>
      <c r="E17" s="39" t="s">
        <v>1095</v>
      </c>
      <c r="F17" s="39" t="s">
        <v>1085</v>
      </c>
      <c r="G17" s="40"/>
      <c r="H17" s="56" t="s">
        <v>1805</v>
      </c>
      <c r="I17" s="40"/>
      <c r="J17" s="59"/>
      <c r="K17" s="40"/>
      <c r="L17" s="40"/>
      <c r="M17" s="40"/>
      <c r="N17" s="40"/>
      <c r="O17" s="40"/>
      <c r="P17" s="40"/>
      <c r="Q17" s="40"/>
      <c r="R17" s="77" t="e">
        <f>VLOOKUP(A17,'Defect Dump'!A$1:F$388,6,FALSE)</f>
        <v>#N/A</v>
      </c>
      <c r="S17" s="40"/>
      <c r="T17" s="40"/>
      <c r="U17" s="40"/>
      <c r="V17" s="40"/>
      <c r="W17" s="40"/>
      <c r="X17" s="40"/>
      <c r="Y17" s="40"/>
      <c r="Z17" s="40"/>
      <c r="AA17" s="40"/>
      <c r="AB17" s="40"/>
      <c r="AC17" s="40"/>
    </row>
    <row r="18" spans="1:29" ht="17.25" customHeight="1">
      <c r="A18" s="56">
        <v>787337</v>
      </c>
      <c r="B18" s="56"/>
      <c r="C18" s="40" t="s">
        <v>1806</v>
      </c>
      <c r="D18" s="40" t="s">
        <v>1800</v>
      </c>
      <c r="E18" s="39" t="s">
        <v>1095</v>
      </c>
      <c r="F18" s="39" t="s">
        <v>1084</v>
      </c>
      <c r="G18" s="40"/>
      <c r="H18" s="56"/>
      <c r="I18" s="37"/>
      <c r="J18" s="59"/>
      <c r="K18" s="37"/>
      <c r="L18" s="37"/>
      <c r="M18" s="37"/>
      <c r="N18" s="37"/>
      <c r="O18" s="37"/>
      <c r="P18" s="37"/>
      <c r="Q18" s="37"/>
      <c r="R18" s="77" t="e">
        <f>VLOOKUP(A18,'Defect Dump'!A$1:F$388,6,FALSE)</f>
        <v>#N/A</v>
      </c>
      <c r="S18" s="37"/>
      <c r="T18" s="37"/>
      <c r="U18" s="37"/>
      <c r="V18" s="37"/>
      <c r="W18" s="37"/>
      <c r="X18" s="37"/>
      <c r="Y18" s="37"/>
      <c r="Z18" s="37"/>
      <c r="AA18" s="37"/>
      <c r="AB18" s="37"/>
      <c r="AC18" s="37"/>
    </row>
    <row r="19" spans="1:29" ht="15" customHeight="1">
      <c r="A19" s="40">
        <v>785149</v>
      </c>
      <c r="B19" s="40"/>
      <c r="C19" s="40" t="s">
        <v>1807</v>
      </c>
      <c r="D19" s="40" t="s">
        <v>1777</v>
      </c>
      <c r="E19" s="39" t="s">
        <v>1096</v>
      </c>
      <c r="F19" s="39" t="s">
        <v>1090</v>
      </c>
      <c r="G19" s="40"/>
      <c r="H19" s="40" t="s">
        <v>1808</v>
      </c>
      <c r="I19" s="37"/>
      <c r="J19" s="59"/>
      <c r="K19" s="59">
        <v>43903</v>
      </c>
      <c r="L19" s="37"/>
      <c r="M19" s="37"/>
      <c r="N19" s="37"/>
      <c r="O19" s="37"/>
      <c r="P19" s="37"/>
      <c r="Q19" s="37"/>
      <c r="R19" s="77" t="e">
        <f>VLOOKUP(A19,'Defect Dump'!A$1:F$388,6,FALSE)</f>
        <v>#N/A</v>
      </c>
      <c r="S19" s="37"/>
      <c r="T19" s="37"/>
      <c r="U19" s="37"/>
      <c r="V19" s="37"/>
      <c r="W19" s="37"/>
      <c r="X19" s="37"/>
      <c r="Y19" s="37"/>
      <c r="Z19" s="37"/>
      <c r="AA19" s="37"/>
      <c r="AB19" s="37"/>
      <c r="AC19" s="37"/>
    </row>
    <row r="20" spans="1:29">
      <c r="A20" s="40">
        <v>787367</v>
      </c>
      <c r="B20" s="40"/>
      <c r="C20" s="40" t="s">
        <v>1809</v>
      </c>
      <c r="D20" s="40" t="s">
        <v>1810</v>
      </c>
      <c r="E20" s="39" t="s">
        <v>1096</v>
      </c>
      <c r="F20" s="39" t="s">
        <v>1086</v>
      </c>
      <c r="G20" s="40"/>
      <c r="H20" s="40" t="s">
        <v>1811</v>
      </c>
      <c r="I20" s="37"/>
      <c r="J20" s="59">
        <v>43899</v>
      </c>
      <c r="K20" s="59"/>
      <c r="L20" s="37"/>
      <c r="M20" s="37"/>
      <c r="N20" s="37"/>
      <c r="O20" s="37"/>
      <c r="P20" s="37"/>
      <c r="Q20" s="37"/>
      <c r="R20" s="77" t="e">
        <f>VLOOKUP(A20,'Defect Dump'!A$1:F$388,6,FALSE)</f>
        <v>#N/A</v>
      </c>
      <c r="S20" s="37"/>
      <c r="T20" s="37"/>
      <c r="U20" s="37"/>
      <c r="V20" s="37"/>
      <c r="W20" s="37"/>
      <c r="X20" s="37"/>
      <c r="Y20" s="37"/>
      <c r="Z20" s="37"/>
      <c r="AA20" s="37"/>
      <c r="AB20" s="37"/>
      <c r="AC20" s="37"/>
    </row>
    <row r="21" spans="1:29" ht="19.5" customHeight="1">
      <c r="A21" s="56">
        <v>786589</v>
      </c>
      <c r="B21" s="56"/>
      <c r="C21" s="56" t="s">
        <v>1812</v>
      </c>
      <c r="D21" s="40" t="s">
        <v>1810</v>
      </c>
      <c r="E21" s="39" t="s">
        <v>1096</v>
      </c>
      <c r="F21" s="39" t="s">
        <v>1090</v>
      </c>
      <c r="G21" s="56"/>
      <c r="H21" s="56" t="s">
        <v>1813</v>
      </c>
      <c r="I21" s="37"/>
      <c r="J21" s="59">
        <v>43903</v>
      </c>
      <c r="K21" s="59">
        <v>43909</v>
      </c>
      <c r="L21" s="37"/>
      <c r="M21" s="37"/>
      <c r="N21" s="37"/>
      <c r="O21" s="37"/>
      <c r="P21" s="37"/>
      <c r="Q21" s="37"/>
      <c r="R21" s="77" t="e">
        <f>VLOOKUP(A21,'Defect Dump'!A$1:F$388,6,FALSE)</f>
        <v>#N/A</v>
      </c>
      <c r="S21" s="37"/>
      <c r="T21" s="37"/>
      <c r="U21" s="37"/>
      <c r="V21" s="37"/>
      <c r="W21" s="37"/>
      <c r="X21" s="37"/>
      <c r="Y21" s="37"/>
      <c r="Z21" s="37"/>
      <c r="AA21" s="37"/>
      <c r="AB21" s="37"/>
      <c r="AC21" s="37"/>
    </row>
    <row r="22" spans="1:29" ht="18.75" customHeight="1">
      <c r="A22" s="40">
        <v>786236</v>
      </c>
      <c r="B22" s="40"/>
      <c r="C22" s="40" t="s">
        <v>1814</v>
      </c>
      <c r="D22" s="40" t="s">
        <v>1815</v>
      </c>
      <c r="E22" s="39" t="s">
        <v>1096</v>
      </c>
      <c r="F22" s="39" t="s">
        <v>1084</v>
      </c>
      <c r="G22" s="40" t="s">
        <v>1558</v>
      </c>
      <c r="H22" s="56" t="s">
        <v>1816</v>
      </c>
      <c r="I22" s="37"/>
      <c r="J22" s="59">
        <v>43900</v>
      </c>
      <c r="K22" s="59"/>
      <c r="L22" s="37"/>
      <c r="M22" s="37"/>
      <c r="N22" s="37"/>
      <c r="O22" s="37"/>
      <c r="P22" s="37"/>
      <c r="Q22" s="37"/>
      <c r="R22" s="77" t="e">
        <f>VLOOKUP(A22,'Defect Dump'!A$1:F$388,6,FALSE)</f>
        <v>#N/A</v>
      </c>
      <c r="S22" s="37"/>
      <c r="T22" s="37"/>
      <c r="U22" s="37"/>
      <c r="V22" s="37"/>
      <c r="W22" s="37"/>
      <c r="X22" s="37"/>
      <c r="Y22" s="37"/>
      <c r="Z22" s="37"/>
      <c r="AA22" s="37"/>
      <c r="AB22" s="37"/>
      <c r="AC22" s="37"/>
    </row>
    <row r="23" spans="1:29" ht="15" customHeight="1">
      <c r="A23" s="40">
        <v>787958</v>
      </c>
      <c r="B23" s="40"/>
      <c r="C23" s="40" t="s">
        <v>1817</v>
      </c>
      <c r="D23" s="40" t="s">
        <v>1168</v>
      </c>
      <c r="E23" s="39" t="s">
        <v>1096</v>
      </c>
      <c r="F23" s="39" t="s">
        <v>1090</v>
      </c>
      <c r="G23" s="40" t="s">
        <v>1082</v>
      </c>
      <c r="H23" s="56" t="s">
        <v>1818</v>
      </c>
      <c r="I23" s="40"/>
      <c r="J23" s="59">
        <v>43908</v>
      </c>
      <c r="K23" s="59">
        <v>43910</v>
      </c>
      <c r="L23" s="37"/>
      <c r="M23" s="37"/>
      <c r="N23" s="37"/>
      <c r="O23" s="37"/>
      <c r="P23" s="37"/>
      <c r="Q23" s="37"/>
      <c r="R23" s="77" t="e">
        <f>VLOOKUP(A23,'Defect Dump'!A$1:F$388,6,FALSE)</f>
        <v>#N/A</v>
      </c>
      <c r="S23" s="37"/>
      <c r="T23" s="37"/>
      <c r="U23" s="37"/>
      <c r="V23" s="37"/>
      <c r="W23" s="37"/>
      <c r="X23" s="37"/>
      <c r="Y23" s="37"/>
      <c r="Z23" s="37"/>
      <c r="AA23" s="37"/>
      <c r="AB23" s="37"/>
      <c r="AC23" s="37"/>
    </row>
    <row r="24" spans="1:29" ht="17.25" customHeight="1">
      <c r="A24" s="40">
        <v>787960</v>
      </c>
      <c r="B24" s="40"/>
      <c r="C24" s="40" t="s">
        <v>1819</v>
      </c>
      <c r="D24" s="40" t="s">
        <v>1810</v>
      </c>
      <c r="E24" s="39" t="s">
        <v>1096</v>
      </c>
      <c r="F24" s="39" t="s">
        <v>1084</v>
      </c>
      <c r="G24" s="40"/>
      <c r="H24" s="40" t="s">
        <v>1820</v>
      </c>
      <c r="I24" s="37"/>
      <c r="J24" s="59">
        <v>43903</v>
      </c>
      <c r="K24" s="59"/>
      <c r="L24" s="37"/>
      <c r="M24" s="37"/>
      <c r="N24" s="37"/>
      <c r="O24" s="37"/>
      <c r="P24" s="37"/>
      <c r="Q24" s="37"/>
      <c r="R24" s="77" t="e">
        <f>VLOOKUP(A24,'Defect Dump'!A$1:F$388,6,FALSE)</f>
        <v>#N/A</v>
      </c>
      <c r="S24" s="37"/>
      <c r="T24" s="37"/>
      <c r="U24" s="37"/>
      <c r="V24" s="37"/>
      <c r="W24" s="37"/>
      <c r="X24" s="37"/>
      <c r="Y24" s="37"/>
      <c r="Z24" s="37"/>
      <c r="AA24" s="37"/>
      <c r="AB24" s="37"/>
      <c r="AC24" s="37"/>
    </row>
    <row r="25" spans="1:29" ht="18.75" customHeight="1">
      <c r="A25" s="56">
        <v>787593</v>
      </c>
      <c r="B25" s="56"/>
      <c r="C25" s="56" t="s">
        <v>1821</v>
      </c>
      <c r="D25" s="56" t="s">
        <v>1797</v>
      </c>
      <c r="E25" s="39" t="s">
        <v>1096</v>
      </c>
      <c r="F25" s="39" t="s">
        <v>1084</v>
      </c>
      <c r="G25" s="37"/>
      <c r="H25" s="56" t="s">
        <v>1822</v>
      </c>
      <c r="I25" s="37"/>
      <c r="J25" s="59">
        <v>43907</v>
      </c>
      <c r="K25" s="37"/>
      <c r="L25" s="37"/>
      <c r="M25" s="37"/>
      <c r="N25" s="37"/>
      <c r="O25" s="37"/>
      <c r="P25" s="37"/>
      <c r="Q25" s="37"/>
      <c r="R25" s="77" t="e">
        <f>VLOOKUP(A25,'Defect Dump'!A$1:F$388,6,FALSE)</f>
        <v>#N/A</v>
      </c>
      <c r="S25" s="37"/>
      <c r="T25" s="37"/>
      <c r="U25" s="37"/>
      <c r="V25" s="37"/>
      <c r="W25" s="37"/>
      <c r="X25" s="37"/>
      <c r="Y25" s="37"/>
      <c r="Z25" s="37"/>
      <c r="AA25" s="37"/>
      <c r="AB25" s="37"/>
      <c r="AC25" s="37"/>
    </row>
    <row r="26" spans="1:29">
      <c r="A26" s="56">
        <v>786479</v>
      </c>
      <c r="B26" s="56"/>
      <c r="C26" s="56" t="s">
        <v>1823</v>
      </c>
      <c r="D26" s="56" t="s">
        <v>1763</v>
      </c>
      <c r="E26" s="39" t="s">
        <v>1096</v>
      </c>
      <c r="F26" s="39" t="s">
        <v>1086</v>
      </c>
      <c r="G26" s="56"/>
      <c r="H26" s="56" t="s">
        <v>1824</v>
      </c>
      <c r="I26" s="56"/>
      <c r="J26" s="59">
        <v>43907</v>
      </c>
      <c r="K26" s="37"/>
      <c r="L26" s="37"/>
      <c r="M26" s="37"/>
      <c r="N26" s="37"/>
      <c r="O26" s="37"/>
      <c r="P26" s="37"/>
      <c r="Q26" s="37"/>
      <c r="R26" s="77" t="e">
        <f>VLOOKUP(A26,'Defect Dump'!A$1:F$388,6,FALSE)</f>
        <v>#N/A</v>
      </c>
      <c r="S26" s="37"/>
      <c r="T26" s="37"/>
      <c r="U26" s="37"/>
      <c r="V26" s="37"/>
      <c r="W26" s="37"/>
      <c r="X26" s="37"/>
      <c r="Y26" s="37"/>
      <c r="Z26" s="37"/>
      <c r="AA26" s="37"/>
      <c r="AB26" s="37"/>
      <c r="AC26" s="37"/>
    </row>
    <row r="27" spans="1:29">
      <c r="A27" s="56">
        <v>786979</v>
      </c>
      <c r="B27" s="56"/>
      <c r="C27" s="56" t="s">
        <v>1825</v>
      </c>
      <c r="D27" s="56" t="s">
        <v>1763</v>
      </c>
      <c r="E27" s="39" t="s">
        <v>1096</v>
      </c>
      <c r="F27" s="39" t="s">
        <v>47</v>
      </c>
      <c r="G27" s="56"/>
      <c r="H27" s="56"/>
      <c r="I27" s="56"/>
      <c r="J27" s="59">
        <v>43907</v>
      </c>
      <c r="K27" s="37"/>
      <c r="L27" s="37"/>
      <c r="M27" s="37"/>
      <c r="N27" s="37"/>
      <c r="O27" s="37"/>
      <c r="P27" s="37"/>
      <c r="Q27" s="37"/>
      <c r="R27" s="77" t="e">
        <f>VLOOKUP(A27,'Defect Dump'!A$1:F$388,6,FALSE)</f>
        <v>#N/A</v>
      </c>
      <c r="S27" s="37"/>
      <c r="T27" s="37"/>
      <c r="U27" s="37"/>
      <c r="V27" s="37"/>
      <c r="W27" s="37"/>
      <c r="X27" s="37"/>
      <c r="Y27" s="37"/>
      <c r="Z27" s="37"/>
      <c r="AA27" s="37"/>
      <c r="AB27" s="37"/>
      <c r="AC27" s="37"/>
    </row>
    <row r="28" spans="1:29" ht="18" customHeight="1">
      <c r="A28" s="56">
        <v>781536</v>
      </c>
      <c r="B28" s="37"/>
      <c r="C28" s="56" t="s">
        <v>1826</v>
      </c>
      <c r="D28" s="56" t="s">
        <v>1777</v>
      </c>
      <c r="E28" s="39" t="s">
        <v>1096</v>
      </c>
      <c r="F28" s="39" t="s">
        <v>1084</v>
      </c>
      <c r="G28" s="37"/>
      <c r="H28" s="56" t="s">
        <v>1827</v>
      </c>
      <c r="I28" s="37"/>
      <c r="J28" s="59">
        <v>43907</v>
      </c>
      <c r="K28" s="37"/>
      <c r="L28" s="37"/>
      <c r="M28" s="37"/>
      <c r="N28" s="37"/>
      <c r="O28" s="37"/>
      <c r="P28" s="37"/>
      <c r="Q28" s="37"/>
      <c r="R28" s="77" t="str">
        <f>VLOOKUP(A28,'Defect Dump'!A$1:F$388,6,FALSE)</f>
        <v>PC-Config</v>
      </c>
      <c r="S28" s="37"/>
      <c r="T28" s="37"/>
      <c r="U28" s="37"/>
      <c r="V28" s="37"/>
      <c r="W28" s="37"/>
      <c r="X28" s="37"/>
      <c r="Y28" s="37"/>
      <c r="Z28" s="37"/>
      <c r="AA28" s="37"/>
      <c r="AB28" s="37"/>
      <c r="AC28" s="37"/>
    </row>
    <row r="29" spans="1:29" ht="17.25" customHeight="1">
      <c r="A29" s="56">
        <v>786978</v>
      </c>
      <c r="B29" s="56"/>
      <c r="C29" s="56" t="s">
        <v>1828</v>
      </c>
      <c r="D29" s="56" t="s">
        <v>1810</v>
      </c>
      <c r="E29" s="39" t="s">
        <v>1096</v>
      </c>
      <c r="F29" s="39" t="s">
        <v>1084</v>
      </c>
      <c r="G29" s="37"/>
      <c r="H29" s="56" t="s">
        <v>1829</v>
      </c>
      <c r="I29" s="37"/>
      <c r="J29" s="59">
        <v>43907</v>
      </c>
      <c r="K29" s="37"/>
      <c r="L29" s="37"/>
      <c r="M29" s="37"/>
      <c r="N29" s="37"/>
      <c r="O29" s="37"/>
      <c r="P29" s="37"/>
      <c r="Q29" s="37"/>
      <c r="R29" s="77" t="e">
        <f>VLOOKUP(A29,'Defect Dump'!A$1:F$388,6,FALSE)</f>
        <v>#N/A</v>
      </c>
      <c r="S29" s="37"/>
      <c r="T29" s="37"/>
      <c r="U29" s="37"/>
      <c r="V29" s="37"/>
      <c r="W29" s="37"/>
      <c r="X29" s="37"/>
      <c r="Y29" s="37"/>
      <c r="Z29" s="37"/>
      <c r="AA29" s="37"/>
      <c r="AB29" s="37"/>
      <c r="AC29" s="37"/>
    </row>
    <row r="30" spans="1:29" ht="16.5" customHeight="1">
      <c r="A30" s="56">
        <v>778147</v>
      </c>
      <c r="B30" s="37"/>
      <c r="C30" s="56" t="s">
        <v>1830</v>
      </c>
      <c r="D30" s="56" t="s">
        <v>1810</v>
      </c>
      <c r="E30" s="39" t="s">
        <v>1096</v>
      </c>
      <c r="F30" s="39" t="s">
        <v>1083</v>
      </c>
      <c r="G30" s="37"/>
      <c r="H30" s="56" t="s">
        <v>1831</v>
      </c>
      <c r="I30" s="37"/>
      <c r="J30" s="59">
        <v>43907</v>
      </c>
      <c r="K30" s="37"/>
      <c r="L30" s="37"/>
      <c r="M30" s="37"/>
      <c r="N30" s="37"/>
      <c r="O30" s="37"/>
      <c r="P30" s="37"/>
      <c r="Q30" s="37"/>
      <c r="R30" s="77" t="str">
        <f>VLOOKUP(A30,'Defect Dump'!A$1:F$388,6,FALSE)</f>
        <v>PC-Config</v>
      </c>
      <c r="S30" s="37"/>
      <c r="T30" s="37"/>
      <c r="U30" s="37"/>
      <c r="V30" s="37"/>
      <c r="W30" s="37"/>
      <c r="X30" s="37"/>
      <c r="Y30" s="37"/>
      <c r="Z30" s="37"/>
      <c r="AA30" s="37"/>
      <c r="AB30" s="37"/>
      <c r="AC30" s="37"/>
    </row>
    <row r="31" spans="1:29" ht="16.5" customHeight="1">
      <c r="A31" s="56">
        <v>786977</v>
      </c>
      <c r="B31" s="37"/>
      <c r="C31" s="56" t="s">
        <v>1832</v>
      </c>
      <c r="D31" s="56" t="s">
        <v>1168</v>
      </c>
      <c r="E31" s="39" t="s">
        <v>1096</v>
      </c>
      <c r="F31" s="39" t="s">
        <v>1091</v>
      </c>
      <c r="G31" s="37"/>
      <c r="H31" s="56" t="s">
        <v>1833</v>
      </c>
      <c r="I31" s="37"/>
      <c r="J31" s="59">
        <v>43907</v>
      </c>
      <c r="K31" s="59">
        <v>43909</v>
      </c>
      <c r="L31" s="37"/>
      <c r="M31" s="40" t="s">
        <v>1834</v>
      </c>
      <c r="N31" s="37"/>
      <c r="O31" s="37"/>
      <c r="P31" s="37"/>
      <c r="Q31" s="37"/>
      <c r="R31" s="77" t="e">
        <f>VLOOKUP(A31,'Defect Dump'!A$1:F$388,6,FALSE)</f>
        <v>#N/A</v>
      </c>
      <c r="S31" s="37"/>
      <c r="T31" s="37"/>
      <c r="U31" s="37"/>
      <c r="V31" s="37"/>
      <c r="W31" s="37"/>
      <c r="X31" s="37"/>
      <c r="Y31" s="37"/>
      <c r="Z31" s="37"/>
      <c r="AA31" s="37"/>
      <c r="AB31" s="37"/>
      <c r="AC31" s="37"/>
    </row>
    <row r="32" spans="1:29" ht="17.25" customHeight="1">
      <c r="A32" s="56">
        <v>780939</v>
      </c>
      <c r="B32" s="56"/>
      <c r="C32" s="56" t="s">
        <v>505</v>
      </c>
      <c r="D32" s="56" t="s">
        <v>1800</v>
      </c>
      <c r="E32" s="39" t="s">
        <v>1095</v>
      </c>
      <c r="F32" s="39" t="s">
        <v>47</v>
      </c>
      <c r="G32" s="37"/>
      <c r="H32" s="37"/>
      <c r="I32" s="37"/>
      <c r="J32" s="37"/>
      <c r="K32" s="37"/>
      <c r="L32" s="37"/>
      <c r="M32" s="37"/>
      <c r="N32" s="37"/>
      <c r="O32" s="37"/>
      <c r="P32" s="37"/>
      <c r="Q32" s="37"/>
      <c r="R32" s="77" t="str">
        <f>VLOOKUP(A32,'Defect Dump'!A$1:F$388,6,FALSE)</f>
        <v>PolicyCenter</v>
      </c>
      <c r="S32" s="37"/>
      <c r="T32" s="37"/>
      <c r="U32" s="37"/>
      <c r="V32" s="37"/>
      <c r="W32" s="37"/>
      <c r="X32" s="37"/>
      <c r="Y32" s="37"/>
      <c r="Z32" s="37"/>
      <c r="AA32" s="37"/>
      <c r="AB32" s="37"/>
      <c r="AC32" s="37"/>
    </row>
    <row r="33" spans="1:29" ht="16.5" customHeight="1">
      <c r="A33" s="56">
        <v>787259</v>
      </c>
      <c r="B33" s="56"/>
      <c r="C33" s="56" t="s">
        <v>1835</v>
      </c>
      <c r="D33" s="56" t="s">
        <v>1800</v>
      </c>
      <c r="E33" s="39" t="s">
        <v>1095</v>
      </c>
      <c r="F33" s="39" t="s">
        <v>47</v>
      </c>
      <c r="G33" s="37"/>
      <c r="H33" s="37"/>
      <c r="I33" s="37"/>
      <c r="J33" s="37"/>
      <c r="K33" s="37"/>
      <c r="L33" s="37"/>
      <c r="M33" s="37"/>
      <c r="N33" s="37"/>
      <c r="O33" s="37"/>
      <c r="P33" s="37"/>
      <c r="Q33" s="37"/>
      <c r="R33" s="77" t="e">
        <f>VLOOKUP(A33,'Defect Dump'!A$1:F$388,6,FALSE)</f>
        <v>#N/A</v>
      </c>
      <c r="S33" s="37"/>
      <c r="T33" s="37"/>
      <c r="U33" s="37"/>
      <c r="V33" s="37"/>
      <c r="W33" s="37"/>
      <c r="X33" s="37"/>
      <c r="Y33" s="37"/>
      <c r="Z33" s="37"/>
      <c r="AA33" s="37"/>
      <c r="AB33" s="37"/>
      <c r="AC33" s="37"/>
    </row>
    <row r="34" spans="1:29" ht="16.5" customHeight="1">
      <c r="A34" s="56">
        <v>787428</v>
      </c>
      <c r="B34" s="56"/>
      <c r="C34" s="56" t="s">
        <v>1836</v>
      </c>
      <c r="D34" s="56" t="s">
        <v>1800</v>
      </c>
      <c r="E34" s="73" t="s">
        <v>1095</v>
      </c>
      <c r="F34" s="73" t="s">
        <v>47</v>
      </c>
      <c r="G34" s="37"/>
      <c r="H34" s="37"/>
      <c r="I34" s="37"/>
      <c r="J34" s="37"/>
      <c r="K34" s="37"/>
      <c r="L34" s="37"/>
      <c r="M34" s="37"/>
      <c r="N34" s="37"/>
      <c r="O34" s="37"/>
      <c r="P34" s="37"/>
      <c r="Q34" s="37"/>
      <c r="R34" s="77" t="e">
        <f>VLOOKUP(A34,'Defect Dump'!A$1:F$388,6,FALSE)</f>
        <v>#N/A</v>
      </c>
      <c r="S34" s="37"/>
      <c r="T34" s="37"/>
      <c r="U34" s="37"/>
      <c r="V34" s="37"/>
      <c r="W34" s="37"/>
      <c r="X34" s="37"/>
      <c r="Y34" s="37"/>
      <c r="Z34" s="37"/>
      <c r="AA34" s="37"/>
      <c r="AB34" s="37"/>
      <c r="AC34" s="37"/>
    </row>
    <row r="35" spans="1:29" ht="21.75" customHeight="1">
      <c r="A35" s="56">
        <v>781532</v>
      </c>
      <c r="B35" s="56"/>
      <c r="C35" s="56" t="s">
        <v>1837</v>
      </c>
      <c r="D35" s="56" t="s">
        <v>1763</v>
      </c>
      <c r="E35" s="73" t="s">
        <v>1096</v>
      </c>
      <c r="F35" s="73" t="s">
        <v>1089</v>
      </c>
      <c r="G35" s="37"/>
      <c r="H35" s="56" t="s">
        <v>1838</v>
      </c>
      <c r="I35" s="37"/>
      <c r="J35" s="59">
        <v>43908</v>
      </c>
      <c r="K35" s="59">
        <v>43909</v>
      </c>
      <c r="L35" s="37"/>
      <c r="M35" s="37"/>
      <c r="N35" s="37"/>
      <c r="O35" s="37"/>
      <c r="P35" s="37"/>
      <c r="Q35" s="37"/>
      <c r="R35" s="77" t="e">
        <f>VLOOKUP(A35,'Defect Dump'!A$1:F$388,6,FALSE)</f>
        <v>#N/A</v>
      </c>
      <c r="S35" s="37"/>
      <c r="T35" s="37"/>
      <c r="U35" s="37"/>
      <c r="V35" s="37"/>
      <c r="W35" s="37"/>
      <c r="X35" s="37"/>
      <c r="Y35" s="37"/>
      <c r="Z35" s="37"/>
      <c r="AA35" s="37"/>
      <c r="AB35" s="37"/>
      <c r="AC35" s="37"/>
    </row>
    <row r="36" spans="1:29" ht="24">
      <c r="A36" s="56" t="s">
        <v>1839</v>
      </c>
      <c r="C36" s="89" t="s">
        <v>1840</v>
      </c>
      <c r="D36" s="89" t="s">
        <v>1797</v>
      </c>
      <c r="E36" s="91" t="s">
        <v>1096</v>
      </c>
      <c r="F36" s="39" t="s">
        <v>1084</v>
      </c>
      <c r="G36" s="37"/>
      <c r="H36" s="56" t="s">
        <v>1841</v>
      </c>
      <c r="I36" s="37"/>
      <c r="J36" s="37"/>
      <c r="K36" s="37"/>
      <c r="L36" s="37"/>
      <c r="M36" s="37"/>
      <c r="N36" s="37"/>
      <c r="O36" s="37"/>
      <c r="P36" s="37"/>
      <c r="Q36" s="37"/>
      <c r="R36" s="77" t="e">
        <f>VLOOKUP(A36,'Defect Dump'!A$1:F$388,6,FALSE)</f>
        <v>#N/A</v>
      </c>
      <c r="S36" s="37"/>
      <c r="T36" s="37"/>
      <c r="U36" s="37"/>
      <c r="V36" s="37"/>
      <c r="W36" s="37"/>
      <c r="X36" s="37"/>
      <c r="Y36" s="37"/>
      <c r="Z36" s="37"/>
      <c r="AA36" s="37"/>
      <c r="AB36" s="37"/>
      <c r="AC36" s="37"/>
    </row>
    <row r="37" spans="1:29">
      <c r="A37" s="56">
        <v>787120</v>
      </c>
      <c r="C37" s="89" t="s">
        <v>1842</v>
      </c>
      <c r="D37" s="56" t="s">
        <v>1843</v>
      </c>
      <c r="E37" s="39" t="s">
        <v>1095</v>
      </c>
      <c r="F37" s="39" t="s">
        <v>1091</v>
      </c>
      <c r="G37" s="37"/>
      <c r="H37" s="56" t="s">
        <v>1844</v>
      </c>
      <c r="I37" s="37"/>
      <c r="J37" s="59">
        <v>43895</v>
      </c>
      <c r="K37" s="59">
        <v>43899</v>
      </c>
      <c r="L37" s="37"/>
      <c r="M37" s="37"/>
      <c r="N37" s="37"/>
      <c r="O37" s="37"/>
      <c r="P37" s="37"/>
      <c r="Q37" s="37"/>
      <c r="R37" s="77" t="e">
        <f>VLOOKUP(A37,'Defect Dump'!A$1:F$388,6,FALSE)</f>
        <v>#N/A</v>
      </c>
      <c r="S37" s="37"/>
      <c r="T37" s="37"/>
      <c r="U37" s="37"/>
      <c r="V37" s="37"/>
      <c r="W37" s="37"/>
      <c r="X37" s="37"/>
      <c r="Y37" s="37"/>
      <c r="Z37" s="37"/>
      <c r="AA37" s="37"/>
      <c r="AB37" s="37"/>
      <c r="AC37" s="37"/>
    </row>
    <row r="38" spans="1:29">
      <c r="A38" s="56">
        <v>769632</v>
      </c>
      <c r="B38" s="37"/>
      <c r="C38" s="89" t="s">
        <v>1842</v>
      </c>
      <c r="D38" s="56" t="s">
        <v>1843</v>
      </c>
      <c r="E38" s="39" t="s">
        <v>1095</v>
      </c>
      <c r="F38" s="39" t="s">
        <v>1091</v>
      </c>
      <c r="G38" s="37"/>
      <c r="H38" s="56" t="s">
        <v>1844</v>
      </c>
      <c r="I38" s="37"/>
      <c r="J38" s="59">
        <v>43893</v>
      </c>
      <c r="K38" s="59">
        <v>43900</v>
      </c>
      <c r="L38" s="37"/>
      <c r="M38" s="37"/>
      <c r="N38" s="37"/>
      <c r="O38" s="37"/>
      <c r="P38" s="37"/>
      <c r="Q38" s="37"/>
      <c r="R38" s="77" t="e">
        <f>VLOOKUP(A38,'Defect Dump'!A$1:F$388,6,FALSE)</f>
        <v>#N/A</v>
      </c>
      <c r="S38" s="37"/>
      <c r="T38" s="37"/>
      <c r="U38" s="37"/>
      <c r="V38" s="37"/>
      <c r="W38" s="37"/>
      <c r="X38" s="37"/>
      <c r="Y38" s="37"/>
      <c r="Z38" s="37"/>
      <c r="AA38" s="37"/>
      <c r="AB38" s="37"/>
      <c r="AC38" s="37"/>
    </row>
    <row r="39" spans="1:29">
      <c r="A39" s="56">
        <v>788055</v>
      </c>
      <c r="B39" s="37"/>
      <c r="C39" s="89" t="s">
        <v>1842</v>
      </c>
      <c r="D39" s="56" t="s">
        <v>1843</v>
      </c>
      <c r="E39" s="39" t="s">
        <v>1095</v>
      </c>
      <c r="F39" s="39" t="s">
        <v>1091</v>
      </c>
      <c r="G39" s="37"/>
      <c r="H39" s="56" t="s">
        <v>1844</v>
      </c>
      <c r="I39" s="37"/>
      <c r="J39" s="59">
        <v>43895</v>
      </c>
      <c r="K39" s="59">
        <v>43903</v>
      </c>
      <c r="L39" s="37"/>
      <c r="M39" s="37"/>
      <c r="N39" s="37"/>
      <c r="O39" s="37"/>
      <c r="P39" s="37"/>
      <c r="Q39" s="37"/>
      <c r="R39" s="77" t="e">
        <f>VLOOKUP(A39,'Defect Dump'!A$1:F$388,6,FALSE)</f>
        <v>#N/A</v>
      </c>
      <c r="S39" s="37"/>
      <c r="T39" s="37"/>
      <c r="U39" s="37"/>
      <c r="V39" s="37"/>
      <c r="W39" s="37"/>
      <c r="X39" s="37"/>
      <c r="Y39" s="37"/>
      <c r="Z39" s="37"/>
      <c r="AA39" s="37"/>
      <c r="AB39" s="37"/>
      <c r="AC39" s="37"/>
    </row>
    <row r="40" spans="1:29">
      <c r="A40" s="56">
        <v>785513</v>
      </c>
      <c r="B40" s="37"/>
      <c r="C40" s="89" t="s">
        <v>1845</v>
      </c>
      <c r="D40" s="56" t="s">
        <v>1843</v>
      </c>
      <c r="E40" s="39" t="s">
        <v>1095</v>
      </c>
      <c r="F40" s="39" t="s">
        <v>1084</v>
      </c>
      <c r="G40" s="37"/>
      <c r="H40" s="56" t="s">
        <v>1846</v>
      </c>
      <c r="I40" s="37"/>
      <c r="J40" s="59">
        <v>43906</v>
      </c>
      <c r="K40" s="37"/>
      <c r="L40" s="37"/>
      <c r="M40" s="37"/>
      <c r="N40" s="37"/>
      <c r="O40" s="37"/>
      <c r="P40" s="37"/>
      <c r="Q40" s="37"/>
      <c r="R40" s="77" t="e">
        <f>VLOOKUP(A40,'Defect Dump'!A$1:F$388,6,FALSE)</f>
        <v>#N/A</v>
      </c>
      <c r="S40" s="37"/>
      <c r="T40" s="37"/>
      <c r="U40" s="37"/>
      <c r="V40" s="37"/>
      <c r="W40" s="37"/>
      <c r="X40" s="37"/>
      <c r="Y40" s="37"/>
      <c r="Z40" s="37"/>
      <c r="AA40" s="37"/>
      <c r="AB40" s="37"/>
      <c r="AC40" s="37"/>
    </row>
    <row r="41" spans="1:29" ht="23.25" customHeight="1">
      <c r="A41" s="89">
        <v>778727</v>
      </c>
      <c r="B41" s="37"/>
      <c r="C41" s="56" t="s">
        <v>1847</v>
      </c>
      <c r="D41" s="56" t="s">
        <v>1763</v>
      </c>
      <c r="E41" s="39" t="s">
        <v>1096</v>
      </c>
      <c r="F41" s="39" t="s">
        <v>1084</v>
      </c>
      <c r="G41" s="37"/>
      <c r="H41" s="56" t="s">
        <v>1848</v>
      </c>
      <c r="I41" s="37"/>
      <c r="J41" s="59">
        <v>43910</v>
      </c>
      <c r="K41" s="37"/>
      <c r="L41" s="37"/>
      <c r="M41" s="37"/>
      <c r="N41" s="37"/>
      <c r="O41" s="37"/>
      <c r="P41" s="37"/>
      <c r="Q41" s="37"/>
      <c r="R41" s="77" t="e">
        <f>VLOOKUP(A41,'Defect Dump'!A$1:F$388,6,FALSE)</f>
        <v>#N/A</v>
      </c>
      <c r="S41" s="37"/>
      <c r="T41" s="37"/>
      <c r="U41" s="37"/>
      <c r="V41" s="37"/>
      <c r="W41" s="37"/>
      <c r="X41" s="37"/>
      <c r="Y41" s="37"/>
      <c r="Z41" s="37"/>
      <c r="AA41" s="37"/>
      <c r="AB41" s="37"/>
      <c r="AC41" s="37"/>
    </row>
    <row r="42" spans="1:29" ht="21.75" customHeight="1">
      <c r="A42" s="89" t="s">
        <v>1839</v>
      </c>
      <c r="B42" s="37"/>
      <c r="C42" s="89" t="s">
        <v>1849</v>
      </c>
      <c r="D42" s="56" t="s">
        <v>1797</v>
      </c>
      <c r="E42" s="39" t="s">
        <v>1096</v>
      </c>
      <c r="F42" s="39" t="s">
        <v>1084</v>
      </c>
      <c r="G42" s="37"/>
      <c r="H42" s="56" t="s">
        <v>1850</v>
      </c>
      <c r="I42" s="37"/>
      <c r="J42" s="59">
        <v>43910</v>
      </c>
      <c r="K42" s="37"/>
      <c r="L42" s="37"/>
      <c r="M42" s="37"/>
      <c r="N42" s="37"/>
      <c r="O42" s="37"/>
      <c r="P42" s="37"/>
      <c r="Q42" s="37"/>
      <c r="R42" s="77" t="e">
        <f>VLOOKUP(A42,'Defect Dump'!A$1:F$388,6,FALSE)</f>
        <v>#N/A</v>
      </c>
      <c r="S42" s="37"/>
      <c r="T42" s="37"/>
      <c r="U42" s="37"/>
      <c r="V42" s="37"/>
      <c r="W42" s="37"/>
      <c r="X42" s="37"/>
      <c r="Y42" s="37"/>
      <c r="Z42" s="37"/>
      <c r="AA42" s="37"/>
      <c r="AB42" s="37"/>
      <c r="AC42" s="37"/>
    </row>
    <row r="43" spans="1:29">
      <c r="A43" s="37"/>
      <c r="B43" s="37"/>
      <c r="C43" s="37"/>
      <c r="D43" s="37"/>
      <c r="E43" s="91"/>
      <c r="F43" s="74"/>
      <c r="G43" s="37"/>
      <c r="H43" s="37"/>
      <c r="I43" s="37"/>
      <c r="J43" s="37"/>
      <c r="K43" s="37"/>
      <c r="L43" s="37"/>
      <c r="M43" s="37"/>
      <c r="N43" s="37"/>
      <c r="O43" s="37"/>
      <c r="P43" s="37"/>
      <c r="Q43" s="37"/>
      <c r="R43" s="77" t="e">
        <f>VLOOKUP(A43,'Defect Dump'!A$1:F$388,6,FALSE)</f>
        <v>#N/A</v>
      </c>
      <c r="S43" s="37"/>
      <c r="T43" s="37"/>
      <c r="U43" s="37"/>
      <c r="V43" s="37"/>
      <c r="W43" s="37"/>
      <c r="X43" s="37"/>
      <c r="Y43" s="37"/>
      <c r="Z43" s="37"/>
      <c r="AA43" s="37"/>
      <c r="AB43" s="37"/>
      <c r="AC43" s="37"/>
    </row>
    <row r="44" spans="1:29">
      <c r="A44" s="37"/>
      <c r="B44" s="37"/>
      <c r="C44" s="37"/>
      <c r="D44" s="37"/>
      <c r="E44" s="91"/>
      <c r="F44" s="74"/>
      <c r="G44" s="37"/>
      <c r="H44" s="37"/>
      <c r="I44" s="37"/>
      <c r="J44" s="37"/>
      <c r="K44" s="37"/>
      <c r="L44" s="37"/>
      <c r="M44" s="37"/>
      <c r="N44" s="37"/>
      <c r="O44" s="37"/>
      <c r="P44" s="37"/>
      <c r="Q44" s="37"/>
      <c r="R44" s="77" t="e">
        <f>VLOOKUP(A44,'Defect Dump'!A$1:F$388,6,FALSE)</f>
        <v>#N/A</v>
      </c>
      <c r="S44" s="37"/>
      <c r="T44" s="37"/>
      <c r="U44" s="37"/>
      <c r="V44" s="37"/>
      <c r="W44" s="37"/>
      <c r="X44" s="37"/>
      <c r="Y44" s="37"/>
      <c r="Z44" s="37"/>
      <c r="AA44" s="37"/>
      <c r="AB44" s="37"/>
      <c r="AC44" s="37"/>
    </row>
    <row r="45" spans="1:29">
      <c r="A45" s="37"/>
      <c r="B45" s="37"/>
      <c r="C45" s="37"/>
      <c r="D45" s="37"/>
      <c r="E45" s="91"/>
      <c r="F45" s="74"/>
      <c r="G45" s="37"/>
      <c r="H45" s="37"/>
      <c r="I45" s="37"/>
      <c r="J45" s="37"/>
      <c r="K45" s="37"/>
      <c r="L45" s="37"/>
      <c r="M45" s="37"/>
      <c r="N45" s="37"/>
      <c r="O45" s="37"/>
      <c r="P45" s="37"/>
      <c r="Q45" s="37"/>
      <c r="R45" s="77" t="e">
        <f>VLOOKUP(A45,'Defect Dump'!A$1:F$388,6,FALSE)</f>
        <v>#N/A</v>
      </c>
      <c r="S45" s="37"/>
      <c r="T45" s="37"/>
      <c r="U45" s="37"/>
      <c r="V45" s="37"/>
      <c r="W45" s="37"/>
      <c r="X45" s="37"/>
      <c r="Y45" s="37"/>
      <c r="Z45" s="37"/>
      <c r="AA45" s="37"/>
      <c r="AB45" s="37"/>
      <c r="AC45" s="37"/>
    </row>
    <row r="46" spans="1:29">
      <c r="A46" s="37"/>
      <c r="B46" s="37"/>
      <c r="C46" s="37"/>
      <c r="D46" s="37"/>
      <c r="E46" s="91"/>
      <c r="F46" s="74"/>
      <c r="G46" s="37"/>
      <c r="H46" s="37"/>
      <c r="I46" s="37"/>
      <c r="J46" s="37"/>
      <c r="K46" s="37"/>
      <c r="L46" s="37"/>
      <c r="M46" s="37"/>
      <c r="N46" s="37"/>
      <c r="O46" s="37"/>
      <c r="P46" s="37"/>
      <c r="Q46" s="37"/>
      <c r="R46" s="77" t="e">
        <f>VLOOKUP(A46,'Defect Dump'!A$1:F$388,6,FALSE)</f>
        <v>#N/A</v>
      </c>
      <c r="S46" s="37"/>
      <c r="T46" s="37"/>
      <c r="U46" s="37"/>
      <c r="V46" s="37"/>
      <c r="W46" s="37"/>
      <c r="X46" s="37"/>
      <c r="Y46" s="37"/>
      <c r="Z46" s="37"/>
      <c r="AA46" s="37"/>
      <c r="AB46" s="37"/>
      <c r="AC46" s="37"/>
    </row>
    <row r="47" spans="1:29">
      <c r="A47" s="37"/>
      <c r="B47" s="37"/>
      <c r="C47" s="37"/>
      <c r="D47" s="37"/>
      <c r="E47" s="91"/>
      <c r="F47" s="74"/>
      <c r="G47" s="37"/>
      <c r="H47" s="37"/>
      <c r="I47" s="37"/>
      <c r="J47" s="37"/>
      <c r="K47" s="37"/>
      <c r="L47" s="37"/>
      <c r="M47" s="37"/>
      <c r="N47" s="37"/>
      <c r="O47" s="37"/>
      <c r="P47" s="37"/>
      <c r="Q47" s="37"/>
      <c r="R47" s="77" t="e">
        <f>VLOOKUP(A47,'Defect Dump'!A$1:F$388,6,FALSE)</f>
        <v>#N/A</v>
      </c>
      <c r="S47" s="37"/>
      <c r="T47" s="37"/>
      <c r="U47" s="37"/>
      <c r="V47" s="37"/>
      <c r="W47" s="37"/>
      <c r="X47" s="37"/>
      <c r="Y47" s="37"/>
      <c r="Z47" s="37"/>
      <c r="AA47" s="37"/>
      <c r="AB47" s="37"/>
      <c r="AC47" s="37"/>
    </row>
    <row r="48" spans="1:29">
      <c r="A48" s="37"/>
      <c r="B48" s="37"/>
      <c r="C48" s="37"/>
      <c r="D48" s="37"/>
      <c r="E48" s="91"/>
      <c r="F48" s="74"/>
      <c r="G48" s="37"/>
      <c r="H48" s="37"/>
      <c r="I48" s="37"/>
      <c r="J48" s="37"/>
      <c r="K48" s="37"/>
      <c r="L48" s="37"/>
      <c r="M48" s="37"/>
      <c r="N48" s="37"/>
      <c r="O48" s="37"/>
      <c r="P48" s="37"/>
      <c r="Q48" s="37"/>
      <c r="R48" s="77" t="e">
        <f>VLOOKUP(A48,'Defect Dump'!A$1:F$388,6,FALSE)</f>
        <v>#N/A</v>
      </c>
      <c r="S48" s="37"/>
      <c r="T48" s="37"/>
      <c r="U48" s="37"/>
      <c r="V48" s="37"/>
      <c r="W48" s="37"/>
      <c r="X48" s="37"/>
      <c r="Y48" s="37"/>
      <c r="Z48" s="37"/>
      <c r="AA48" s="37"/>
      <c r="AB48" s="37"/>
      <c r="AC48" s="37"/>
    </row>
    <row r="49" spans="1:29">
      <c r="A49" s="37"/>
      <c r="B49" s="37"/>
      <c r="C49" s="37"/>
      <c r="D49" s="37"/>
      <c r="E49" s="91"/>
      <c r="F49" s="74"/>
      <c r="G49" s="37"/>
      <c r="H49" s="37"/>
      <c r="I49" s="37"/>
      <c r="J49" s="37"/>
      <c r="K49" s="37"/>
      <c r="L49" s="37"/>
      <c r="M49" s="37"/>
      <c r="N49" s="37"/>
      <c r="O49" s="37"/>
      <c r="P49" s="37"/>
      <c r="Q49" s="37"/>
      <c r="R49" s="77" t="e">
        <f>VLOOKUP(A49,'Defect Dump'!A$1:F$388,6,FALSE)</f>
        <v>#N/A</v>
      </c>
      <c r="S49" s="37"/>
      <c r="T49" s="37"/>
      <c r="U49" s="37"/>
      <c r="V49" s="37"/>
      <c r="W49" s="37"/>
      <c r="X49" s="37"/>
      <c r="Y49" s="37"/>
      <c r="Z49" s="37"/>
      <c r="AA49" s="37"/>
      <c r="AB49" s="37"/>
      <c r="AC49" s="37"/>
    </row>
    <row r="50" spans="1:29">
      <c r="A50" s="37"/>
      <c r="B50" s="37"/>
      <c r="C50" s="37"/>
      <c r="D50" s="37"/>
      <c r="E50" s="91"/>
      <c r="F50" s="74"/>
      <c r="G50" s="37"/>
      <c r="H50" s="37"/>
      <c r="I50" s="37"/>
      <c r="J50" s="37"/>
      <c r="K50" s="37"/>
      <c r="L50" s="37"/>
      <c r="M50" s="37"/>
      <c r="N50" s="37"/>
      <c r="O50" s="37"/>
      <c r="P50" s="37"/>
      <c r="Q50" s="37"/>
      <c r="R50" s="77" t="e">
        <f>VLOOKUP(A50,'Defect Dump'!A$1:F$388,6,FALSE)</f>
        <v>#N/A</v>
      </c>
      <c r="S50" s="37"/>
      <c r="T50" s="37"/>
      <c r="U50" s="37"/>
      <c r="V50" s="37"/>
      <c r="W50" s="37"/>
      <c r="X50" s="37"/>
      <c r="Y50" s="37"/>
      <c r="Z50" s="37"/>
      <c r="AA50" s="37"/>
      <c r="AB50" s="37"/>
      <c r="AC50" s="37"/>
    </row>
    <row r="51" spans="1:29">
      <c r="A51" s="37"/>
      <c r="B51" s="37"/>
      <c r="C51" s="37"/>
      <c r="D51" s="37"/>
      <c r="E51" s="91"/>
      <c r="F51" s="74"/>
      <c r="G51" s="37"/>
      <c r="H51" s="37"/>
      <c r="I51" s="37"/>
      <c r="J51" s="37"/>
      <c r="K51" s="37"/>
      <c r="L51" s="37"/>
      <c r="M51" s="37"/>
      <c r="N51" s="37"/>
      <c r="O51" s="37"/>
      <c r="P51" s="37"/>
      <c r="Q51" s="37"/>
      <c r="R51" s="77" t="e">
        <f>VLOOKUP(A51,'Defect Dump'!A$1:F$388,6,FALSE)</f>
        <v>#N/A</v>
      </c>
      <c r="S51" s="37"/>
      <c r="T51" s="37"/>
      <c r="U51" s="37"/>
      <c r="V51" s="37"/>
      <c r="W51" s="37"/>
      <c r="X51" s="37"/>
      <c r="Y51" s="37"/>
      <c r="Z51" s="37"/>
      <c r="AA51" s="37"/>
      <c r="AB51" s="37"/>
      <c r="AC51" s="37"/>
    </row>
    <row r="52" spans="1:29">
      <c r="A52" s="37"/>
      <c r="B52" s="37"/>
      <c r="C52" s="37"/>
      <c r="D52" s="37"/>
      <c r="E52" s="91"/>
      <c r="F52" s="74"/>
      <c r="G52" s="37"/>
      <c r="H52" s="37"/>
      <c r="I52" s="37"/>
      <c r="J52" s="37"/>
      <c r="K52" s="37"/>
      <c r="L52" s="37"/>
      <c r="M52" s="37"/>
      <c r="N52" s="37"/>
      <c r="O52" s="37"/>
      <c r="P52" s="37"/>
      <c r="Q52" s="37"/>
      <c r="R52" s="77" t="e">
        <f>VLOOKUP(A52,'Defect Dump'!A$1:F$388,6,FALSE)</f>
        <v>#N/A</v>
      </c>
      <c r="S52" s="37"/>
      <c r="T52" s="37"/>
      <c r="U52" s="37"/>
      <c r="V52" s="37"/>
      <c r="W52" s="37"/>
      <c r="X52" s="37"/>
      <c r="Y52" s="37"/>
      <c r="Z52" s="37"/>
      <c r="AA52" s="37"/>
      <c r="AB52" s="37"/>
      <c r="AC52" s="37"/>
    </row>
    <row r="53" spans="1:29">
      <c r="A53" s="37"/>
      <c r="B53" s="37"/>
      <c r="C53" s="37"/>
      <c r="D53" s="37"/>
      <c r="E53" s="91"/>
      <c r="F53" s="74"/>
      <c r="G53" s="37"/>
      <c r="H53" s="37"/>
      <c r="I53" s="37"/>
      <c r="J53" s="37"/>
      <c r="K53" s="37"/>
      <c r="L53" s="37"/>
      <c r="M53" s="37"/>
      <c r="N53" s="37"/>
      <c r="O53" s="37"/>
      <c r="P53" s="37"/>
      <c r="Q53" s="37"/>
      <c r="R53" s="77" t="e">
        <f>VLOOKUP(A53,'Defect Dump'!A$1:F$388,6,FALSE)</f>
        <v>#N/A</v>
      </c>
      <c r="S53" s="37"/>
      <c r="T53" s="37"/>
      <c r="U53" s="37"/>
      <c r="V53" s="37"/>
      <c r="W53" s="37"/>
      <c r="X53" s="37"/>
      <c r="Y53" s="37"/>
      <c r="Z53" s="37"/>
      <c r="AA53" s="37"/>
      <c r="AB53" s="37"/>
      <c r="AC53" s="37"/>
    </row>
    <row r="54" spans="1:29">
      <c r="A54" s="37"/>
      <c r="B54" s="37"/>
      <c r="C54" s="37"/>
      <c r="D54" s="37"/>
      <c r="E54" s="91"/>
      <c r="F54" s="74"/>
      <c r="G54" s="37"/>
      <c r="H54" s="37"/>
      <c r="I54" s="37"/>
      <c r="J54" s="37"/>
      <c r="K54" s="37"/>
      <c r="L54" s="37"/>
      <c r="M54" s="37"/>
      <c r="N54" s="37"/>
      <c r="O54" s="37"/>
      <c r="P54" s="37"/>
      <c r="Q54" s="37"/>
      <c r="R54" s="77" t="e">
        <f>VLOOKUP(A54,'Defect Dump'!A$1:F$388,6,FALSE)</f>
        <v>#N/A</v>
      </c>
      <c r="S54" s="37"/>
      <c r="T54" s="37"/>
      <c r="U54" s="37"/>
      <c r="V54" s="37"/>
      <c r="W54" s="37"/>
      <c r="X54" s="37"/>
      <c r="Y54" s="37"/>
      <c r="Z54" s="37"/>
      <c r="AA54" s="37"/>
      <c r="AB54" s="37"/>
      <c r="AC54" s="37"/>
    </row>
    <row r="55" spans="1:29">
      <c r="A55" s="37"/>
      <c r="B55" s="37"/>
      <c r="C55" s="37"/>
      <c r="D55" s="37"/>
      <c r="E55" s="91"/>
      <c r="F55" s="74"/>
      <c r="G55" s="37"/>
      <c r="H55" s="37"/>
      <c r="I55" s="37"/>
      <c r="J55" s="37"/>
      <c r="K55" s="37"/>
      <c r="L55" s="37"/>
      <c r="M55" s="37"/>
      <c r="N55" s="37"/>
      <c r="O55" s="37"/>
      <c r="P55" s="37"/>
      <c r="Q55" s="37"/>
      <c r="R55" s="77" t="e">
        <f>VLOOKUP(A55,'Defect Dump'!A$1:F$388,6,FALSE)</f>
        <v>#N/A</v>
      </c>
      <c r="S55" s="37"/>
      <c r="T55" s="37"/>
      <c r="U55" s="37"/>
      <c r="V55" s="37"/>
      <c r="W55" s="37"/>
      <c r="X55" s="37"/>
      <c r="Y55" s="37"/>
      <c r="Z55" s="37"/>
      <c r="AA55" s="37"/>
      <c r="AB55" s="37"/>
      <c r="AC55" s="37"/>
    </row>
    <row r="56" spans="1:29">
      <c r="A56" s="37"/>
      <c r="B56" s="37"/>
      <c r="C56" s="37"/>
      <c r="D56" s="37"/>
      <c r="E56" s="38"/>
      <c r="F56" s="37"/>
      <c r="G56" s="37"/>
      <c r="H56" s="37"/>
      <c r="I56" s="37"/>
      <c r="J56" s="37"/>
      <c r="K56" s="37"/>
      <c r="L56" s="37"/>
      <c r="M56" s="37"/>
      <c r="N56" s="37"/>
      <c r="O56" s="37"/>
      <c r="P56" s="37"/>
      <c r="Q56" s="37"/>
      <c r="R56" s="77" t="e">
        <f>VLOOKUP(A56,'Defect Dump'!A$1:F$388,6,FALSE)</f>
        <v>#N/A</v>
      </c>
      <c r="S56" s="37"/>
      <c r="T56" s="37"/>
      <c r="U56" s="37"/>
      <c r="V56" s="37"/>
      <c r="W56" s="37"/>
      <c r="X56" s="37"/>
      <c r="Y56" s="37"/>
      <c r="Z56" s="37"/>
      <c r="AA56" s="37"/>
      <c r="AB56" s="37"/>
      <c r="AC56" s="37"/>
    </row>
    <row r="57" spans="1:29">
      <c r="A57" s="37"/>
      <c r="B57" s="37"/>
      <c r="C57" s="37"/>
      <c r="D57" s="37"/>
      <c r="E57" s="38"/>
      <c r="F57" s="37"/>
      <c r="G57" s="37"/>
      <c r="H57" s="37"/>
      <c r="I57" s="37"/>
      <c r="J57" s="37"/>
      <c r="K57" s="37"/>
      <c r="L57" s="37"/>
      <c r="M57" s="37"/>
      <c r="N57" s="37"/>
      <c r="O57" s="37"/>
      <c r="P57" s="37"/>
      <c r="Q57" s="37"/>
      <c r="R57" s="77" t="e">
        <f>VLOOKUP(A57,'Defect Dump'!A$1:F$388,6,FALSE)</f>
        <v>#N/A</v>
      </c>
      <c r="S57" s="37"/>
      <c r="T57" s="37"/>
      <c r="U57" s="37"/>
      <c r="V57" s="37"/>
      <c r="W57" s="37"/>
      <c r="X57" s="37"/>
      <c r="Y57" s="37"/>
      <c r="Z57" s="37"/>
      <c r="AA57" s="37"/>
      <c r="AB57" s="37"/>
      <c r="AC57" s="37"/>
    </row>
    <row r="58" spans="1:29">
      <c r="A58" s="37"/>
      <c r="B58" s="37"/>
      <c r="C58" s="37"/>
      <c r="D58" s="37"/>
      <c r="E58" s="38"/>
      <c r="F58" s="37"/>
      <c r="G58" s="37"/>
      <c r="H58" s="37"/>
      <c r="I58" s="37"/>
      <c r="J58" s="37"/>
      <c r="K58" s="37"/>
      <c r="L58" s="37"/>
      <c r="M58" s="37"/>
      <c r="N58" s="37"/>
      <c r="O58" s="37"/>
      <c r="P58" s="37"/>
      <c r="Q58" s="37"/>
      <c r="R58" s="77" t="e">
        <f>VLOOKUP(A58,'Defect Dump'!A$1:F$388,6,FALSE)</f>
        <v>#N/A</v>
      </c>
      <c r="S58" s="37"/>
      <c r="T58" s="37"/>
      <c r="U58" s="37"/>
      <c r="V58" s="37"/>
      <c r="W58" s="37"/>
      <c r="X58" s="37"/>
      <c r="Y58" s="37"/>
      <c r="Z58" s="37"/>
      <c r="AA58" s="37"/>
      <c r="AB58" s="37"/>
      <c r="AC58" s="37"/>
    </row>
    <row r="59" spans="1:29">
      <c r="A59" s="37"/>
      <c r="B59" s="37"/>
      <c r="C59" s="37"/>
      <c r="D59" s="37"/>
      <c r="E59" s="38"/>
      <c r="F59" s="37"/>
      <c r="G59" s="37"/>
      <c r="H59" s="37"/>
      <c r="I59" s="37"/>
      <c r="J59" s="37"/>
      <c r="K59" s="37"/>
      <c r="L59" s="37"/>
      <c r="M59" s="37"/>
      <c r="N59" s="37"/>
      <c r="O59" s="37"/>
      <c r="P59" s="37"/>
      <c r="Q59" s="37"/>
      <c r="R59" s="77" t="e">
        <f>VLOOKUP(A59,'Defect Dump'!A$1:F$388,6,FALSE)</f>
        <v>#N/A</v>
      </c>
      <c r="S59" s="37"/>
      <c r="T59" s="37"/>
      <c r="U59" s="37"/>
      <c r="V59" s="37"/>
      <c r="W59" s="37"/>
      <c r="X59" s="37"/>
      <c r="Y59" s="37"/>
      <c r="Z59" s="37"/>
      <c r="AA59" s="37"/>
      <c r="AB59" s="37"/>
      <c r="AC59" s="37"/>
    </row>
    <row r="60" spans="1:29">
      <c r="A60" s="37"/>
      <c r="B60" s="37"/>
      <c r="C60" s="37"/>
      <c r="D60" s="37"/>
      <c r="E60" s="38"/>
      <c r="F60" s="37"/>
      <c r="G60" s="37"/>
      <c r="H60" s="37"/>
      <c r="I60" s="37"/>
      <c r="J60" s="37"/>
      <c r="K60" s="37"/>
      <c r="L60" s="37"/>
      <c r="M60" s="37"/>
      <c r="N60" s="37"/>
      <c r="O60" s="37"/>
      <c r="P60" s="37"/>
      <c r="Q60" s="37"/>
      <c r="R60" s="77" t="e">
        <f>VLOOKUP(A60,'Defect Dump'!A$1:F$388,6,FALSE)</f>
        <v>#N/A</v>
      </c>
      <c r="S60" s="37"/>
      <c r="T60" s="37"/>
      <c r="U60" s="37"/>
      <c r="V60" s="37"/>
      <c r="W60" s="37"/>
      <c r="X60" s="37"/>
      <c r="Y60" s="37"/>
      <c r="Z60" s="37"/>
      <c r="AA60" s="37"/>
      <c r="AB60" s="37"/>
      <c r="AC60" s="37"/>
    </row>
    <row r="61" spans="1:29">
      <c r="A61" s="37"/>
      <c r="B61" s="37"/>
      <c r="C61" s="37"/>
      <c r="D61" s="37"/>
      <c r="E61" s="38"/>
      <c r="F61" s="37"/>
      <c r="G61" s="37"/>
      <c r="H61" s="37"/>
      <c r="I61" s="37"/>
      <c r="J61" s="37"/>
      <c r="K61" s="37"/>
      <c r="L61" s="37"/>
      <c r="M61" s="37"/>
      <c r="N61" s="37"/>
      <c r="O61" s="37"/>
      <c r="P61" s="37"/>
      <c r="Q61" s="37"/>
      <c r="R61" s="77" t="e">
        <f>VLOOKUP(A61,'Defect Dump'!A$1:F$388,6,FALSE)</f>
        <v>#N/A</v>
      </c>
      <c r="S61" s="37"/>
      <c r="T61" s="37"/>
      <c r="U61" s="37"/>
      <c r="V61" s="37"/>
      <c r="W61" s="37"/>
      <c r="X61" s="37"/>
      <c r="Y61" s="37"/>
      <c r="Z61" s="37"/>
      <c r="AA61" s="37"/>
      <c r="AB61" s="37"/>
      <c r="AC61" s="37"/>
    </row>
    <row r="62" spans="1:29">
      <c r="A62" s="37"/>
      <c r="B62" s="37"/>
      <c r="C62" s="37"/>
      <c r="D62" s="37"/>
      <c r="E62" s="38"/>
      <c r="F62" s="37"/>
      <c r="G62" s="37"/>
      <c r="H62" s="37"/>
      <c r="I62" s="37"/>
      <c r="J62" s="37"/>
      <c r="K62" s="37"/>
      <c r="L62" s="37"/>
      <c r="M62" s="37"/>
      <c r="N62" s="37"/>
      <c r="O62" s="37"/>
      <c r="P62" s="37"/>
      <c r="Q62" s="37"/>
      <c r="R62" s="77" t="e">
        <f>VLOOKUP(A62,'Defect Dump'!A$1:F$388,6,FALSE)</f>
        <v>#N/A</v>
      </c>
      <c r="S62" s="37"/>
      <c r="T62" s="37"/>
      <c r="U62" s="37"/>
      <c r="V62" s="37"/>
      <c r="W62" s="37"/>
      <c r="X62" s="37"/>
      <c r="Y62" s="37"/>
      <c r="Z62" s="37"/>
      <c r="AA62" s="37"/>
      <c r="AB62" s="37"/>
      <c r="AC62" s="37"/>
    </row>
    <row r="63" spans="1:29">
      <c r="A63" s="37"/>
      <c r="B63" s="37"/>
      <c r="C63" s="37"/>
      <c r="D63" s="37"/>
      <c r="E63" s="38"/>
      <c r="F63" s="37"/>
      <c r="G63" s="37"/>
      <c r="H63" s="37"/>
      <c r="I63" s="37"/>
      <c r="J63" s="37"/>
      <c r="K63" s="37"/>
      <c r="L63" s="37"/>
      <c r="M63" s="37"/>
      <c r="N63" s="37"/>
      <c r="O63" s="37"/>
      <c r="P63" s="37"/>
      <c r="Q63" s="37"/>
      <c r="R63" s="77" t="e">
        <f>VLOOKUP(A63,'Defect Dump'!A$1:F$388,6,FALSE)</f>
        <v>#N/A</v>
      </c>
      <c r="S63" s="37"/>
      <c r="T63" s="37"/>
      <c r="U63" s="37"/>
      <c r="V63" s="37"/>
      <c r="W63" s="37"/>
      <c r="X63" s="37"/>
      <c r="Y63" s="37"/>
      <c r="Z63" s="37"/>
      <c r="AA63" s="37"/>
      <c r="AB63" s="37"/>
      <c r="AC63" s="37"/>
    </row>
    <row r="64" spans="1:29">
      <c r="A64" s="37"/>
      <c r="B64" s="37"/>
      <c r="C64" s="37"/>
      <c r="D64" s="37"/>
      <c r="E64" s="38"/>
      <c r="F64" s="37"/>
      <c r="G64" s="37"/>
      <c r="H64" s="37"/>
      <c r="I64" s="37"/>
      <c r="J64" s="37"/>
      <c r="K64" s="37"/>
      <c r="L64" s="37"/>
      <c r="M64" s="37"/>
      <c r="N64" s="37"/>
      <c r="O64" s="37"/>
      <c r="P64" s="37"/>
      <c r="Q64" s="37"/>
      <c r="R64" s="77" t="e">
        <f>VLOOKUP(A64,'Defect Dump'!A$1:F$388,6,FALSE)</f>
        <v>#N/A</v>
      </c>
      <c r="S64" s="37"/>
      <c r="T64" s="37"/>
      <c r="U64" s="37"/>
      <c r="V64" s="37"/>
      <c r="W64" s="37"/>
      <c r="X64" s="37"/>
      <c r="Y64" s="37"/>
      <c r="Z64" s="37"/>
      <c r="AA64" s="37"/>
      <c r="AB64" s="37"/>
      <c r="AC64" s="37"/>
    </row>
    <row r="65" spans="1:29">
      <c r="A65" s="37"/>
      <c r="B65" s="37"/>
      <c r="C65" s="37"/>
      <c r="D65" s="37"/>
      <c r="E65" s="38"/>
      <c r="F65" s="37"/>
      <c r="G65" s="37"/>
      <c r="H65" s="37"/>
      <c r="I65" s="37"/>
      <c r="J65" s="37"/>
      <c r="K65" s="37"/>
      <c r="L65" s="37"/>
      <c r="M65" s="37"/>
      <c r="N65" s="37"/>
      <c r="O65" s="37"/>
      <c r="P65" s="37"/>
      <c r="Q65" s="37"/>
      <c r="R65" s="77" t="e">
        <f>VLOOKUP(A65,'Defect Dump'!A$1:F$388,6,FALSE)</f>
        <v>#N/A</v>
      </c>
      <c r="S65" s="37"/>
      <c r="T65" s="37"/>
      <c r="U65" s="37"/>
      <c r="V65" s="37"/>
      <c r="W65" s="37"/>
      <c r="X65" s="37"/>
      <c r="Y65" s="37"/>
      <c r="Z65" s="37"/>
      <c r="AA65" s="37"/>
      <c r="AB65" s="37"/>
      <c r="AC65" s="37"/>
    </row>
    <row r="66" spans="1:29">
      <c r="A66" s="37"/>
      <c r="B66" s="37"/>
      <c r="C66" s="37"/>
      <c r="D66" s="37"/>
      <c r="E66" s="38"/>
      <c r="F66" s="37"/>
      <c r="G66" s="37"/>
      <c r="H66" s="37"/>
      <c r="I66" s="37"/>
      <c r="J66" s="37"/>
      <c r="K66" s="37"/>
      <c r="L66" s="37"/>
      <c r="M66" s="37"/>
      <c r="N66" s="37"/>
      <c r="O66" s="37"/>
      <c r="P66" s="37"/>
      <c r="Q66" s="37"/>
      <c r="R66" s="77" t="e">
        <f>VLOOKUP(A66,'Defect Dump'!A$1:F$388,6,FALSE)</f>
        <v>#N/A</v>
      </c>
      <c r="S66" s="37"/>
      <c r="T66" s="37"/>
      <c r="U66" s="37"/>
      <c r="V66" s="37"/>
      <c r="W66" s="37"/>
      <c r="X66" s="37"/>
      <c r="Y66" s="37"/>
      <c r="Z66" s="37"/>
      <c r="AA66" s="37"/>
      <c r="AB66" s="37"/>
      <c r="AC66" s="37"/>
    </row>
    <row r="67" spans="1:29">
      <c r="A67" s="37"/>
      <c r="B67" s="37"/>
      <c r="C67" s="37"/>
      <c r="D67" s="37"/>
      <c r="E67" s="38"/>
      <c r="F67" s="37"/>
      <c r="G67" s="37"/>
      <c r="H67" s="37"/>
      <c r="I67" s="37"/>
      <c r="J67" s="37"/>
      <c r="K67" s="37"/>
      <c r="L67" s="37"/>
      <c r="M67" s="37"/>
      <c r="N67" s="37"/>
      <c r="O67" s="37"/>
      <c r="P67" s="37"/>
      <c r="Q67" s="37"/>
      <c r="R67" s="77" t="e">
        <f>VLOOKUP(A67,'Defect Dump'!A$1:F$388,6,FALSE)</f>
        <v>#N/A</v>
      </c>
      <c r="S67" s="37"/>
      <c r="T67" s="37"/>
      <c r="U67" s="37"/>
      <c r="V67" s="37"/>
      <c r="W67" s="37"/>
      <c r="X67" s="37"/>
      <c r="Y67" s="37"/>
      <c r="Z67" s="37"/>
      <c r="AA67" s="37"/>
      <c r="AB67" s="37"/>
      <c r="AC67" s="37"/>
    </row>
    <row r="68" spans="1:29">
      <c r="A68" s="37"/>
      <c r="B68" s="37"/>
      <c r="C68" s="37"/>
      <c r="D68" s="37"/>
      <c r="E68" s="38"/>
      <c r="F68" s="37"/>
      <c r="G68" s="37"/>
      <c r="H68" s="37"/>
      <c r="I68" s="37"/>
      <c r="J68" s="37"/>
      <c r="K68" s="37"/>
      <c r="L68" s="37"/>
      <c r="M68" s="37"/>
      <c r="N68" s="37"/>
      <c r="O68" s="37"/>
      <c r="P68" s="37"/>
      <c r="Q68" s="37"/>
      <c r="R68" s="77" t="e">
        <f>VLOOKUP(A68,'Defect Dump'!A$1:F$388,6,FALSE)</f>
        <v>#N/A</v>
      </c>
      <c r="S68" s="37"/>
      <c r="T68" s="37"/>
      <c r="U68" s="37"/>
      <c r="V68" s="37"/>
      <c r="W68" s="37"/>
      <c r="X68" s="37"/>
      <c r="Y68" s="37"/>
      <c r="Z68" s="37"/>
      <c r="AA68" s="37"/>
      <c r="AB68" s="37"/>
      <c r="AC68" s="37"/>
    </row>
    <row r="69" spans="1:29">
      <c r="A69" s="37"/>
      <c r="B69" s="37"/>
      <c r="C69" s="37"/>
      <c r="D69" s="37"/>
      <c r="E69" s="38"/>
      <c r="F69" s="37"/>
      <c r="G69" s="37"/>
      <c r="H69" s="37"/>
      <c r="I69" s="37"/>
      <c r="J69" s="37"/>
      <c r="K69" s="37"/>
      <c r="L69" s="37"/>
      <c r="M69" s="37"/>
      <c r="N69" s="37"/>
      <c r="O69" s="37"/>
      <c r="P69" s="37"/>
      <c r="Q69" s="37"/>
      <c r="R69" s="77" t="e">
        <f>VLOOKUP(A69,'Defect Dump'!A$1:F$388,6,FALSE)</f>
        <v>#N/A</v>
      </c>
      <c r="S69" s="37"/>
      <c r="T69" s="37"/>
      <c r="U69" s="37"/>
      <c r="V69" s="37"/>
      <c r="W69" s="37"/>
      <c r="X69" s="37"/>
      <c r="Y69" s="37"/>
      <c r="Z69" s="37"/>
      <c r="AA69" s="37"/>
      <c r="AB69" s="37"/>
      <c r="AC69" s="37"/>
    </row>
    <row r="70" spans="1:29">
      <c r="R70" s="77" t="e">
        <f>VLOOKUP(A70,'Defect Dump'!A$1:F$388,6,FALSE)</f>
        <v>#N/A</v>
      </c>
    </row>
    <row r="71" spans="1:29">
      <c r="R71" s="77" t="e">
        <f>VLOOKUP(A71,'Defect Dump'!A$1:F$388,6,FALSE)</f>
        <v>#N/A</v>
      </c>
    </row>
    <row r="72" spans="1:29">
      <c r="R72" s="77" t="e">
        <f>VLOOKUP(A72,'Defect Dump'!A$1:F$388,6,FALSE)</f>
        <v>#N/A</v>
      </c>
    </row>
    <row r="73" spans="1:29">
      <c r="R73" s="77" t="e">
        <f>VLOOKUP(A73,'Defect Dump'!A$1:F$388,6,FALSE)</f>
        <v>#N/A</v>
      </c>
    </row>
    <row r="74" spans="1:29">
      <c r="R74" s="77" t="e">
        <f>VLOOKUP(A74,'Defect Dump'!A$1:F$388,6,FALSE)</f>
        <v>#N/A</v>
      </c>
    </row>
    <row r="75" spans="1:29">
      <c r="R75" s="77" t="e">
        <f>VLOOKUP(A75,'Defect Dump'!A$1:F$388,6,FALSE)</f>
        <v>#N/A</v>
      </c>
    </row>
    <row r="76" spans="1:29">
      <c r="R76" s="77" t="e">
        <f>VLOOKUP(A76,'Defect Dump'!A$1:F$388,6,FALSE)</f>
        <v>#N/A</v>
      </c>
    </row>
    <row r="77" spans="1:29">
      <c r="R77" s="77" t="e">
        <f>VLOOKUP(A77,'Defect Dump'!A$1:F$388,6,FALSE)</f>
        <v>#N/A</v>
      </c>
    </row>
    <row r="78" spans="1:29">
      <c r="R78" s="77" t="e">
        <f>VLOOKUP(A78,'Defect Dump'!A$1:F$388,6,FALSE)</f>
        <v>#N/A</v>
      </c>
    </row>
    <row r="79" spans="1:29">
      <c r="R79" s="77" t="e">
        <f>VLOOKUP(A79,'Defect Dump'!A$1:F$388,6,FALSE)</f>
        <v>#N/A</v>
      </c>
    </row>
    <row r="80" spans="1:29">
      <c r="R80" s="77" t="e">
        <f>VLOOKUP(A80,'Defect Dump'!A$1:F$388,6,FALSE)</f>
        <v>#N/A</v>
      </c>
    </row>
    <row r="81" spans="18:18">
      <c r="R81" s="77" t="e">
        <f>VLOOKUP(A81,'Defect Dump'!A$1:F$388,6,FALSE)</f>
        <v>#N/A</v>
      </c>
    </row>
    <row r="82" spans="18:18">
      <c r="R82" s="77" t="e">
        <f>VLOOKUP(A82,'Defect Dump'!A$1:F$388,6,FALSE)</f>
        <v>#N/A</v>
      </c>
    </row>
    <row r="83" spans="18:18">
      <c r="R83" s="77" t="e">
        <f>VLOOKUP(A83,'Defect Dump'!A$1:F$388,6,FALSE)</f>
        <v>#N/A</v>
      </c>
    </row>
    <row r="84" spans="18:18">
      <c r="R84" s="77" t="e">
        <f>VLOOKUP(A84,'Defect Dump'!A$1:F$388,6,FALSE)</f>
        <v>#N/A</v>
      </c>
    </row>
    <row r="85" spans="18:18">
      <c r="R85" s="77" t="e">
        <f>VLOOKUP(A85,'Defect Dump'!A$1:F$388,6,FALSE)</f>
        <v>#N/A</v>
      </c>
    </row>
    <row r="86" spans="18:18">
      <c r="R86" s="77" t="e">
        <f>VLOOKUP(A86,'Defect Dump'!A$1:F$388,6,FALSE)</f>
        <v>#N/A</v>
      </c>
    </row>
    <row r="87" spans="18:18">
      <c r="R87" s="77" t="e">
        <f>VLOOKUP(A87,'Defect Dump'!A$1:F$388,6,FALSE)</f>
        <v>#N/A</v>
      </c>
    </row>
    <row r="88" spans="18:18">
      <c r="R88" s="77" t="e">
        <f>VLOOKUP(A88,'Defect Dump'!A$1:F$388,6,FALSE)</f>
        <v>#N/A</v>
      </c>
    </row>
    <row r="89" spans="18:18">
      <c r="R89" s="77" t="e">
        <f>VLOOKUP(A89,'Defect Dump'!A$1:F$388,6,FALSE)</f>
        <v>#N/A</v>
      </c>
    </row>
    <row r="90" spans="18:18">
      <c r="R90" s="77" t="e">
        <f>VLOOKUP(A90,'Defect Dump'!A$1:F$388,6,FALSE)</f>
        <v>#N/A</v>
      </c>
    </row>
    <row r="91" spans="18:18">
      <c r="R91" s="77" t="e">
        <f>VLOOKUP(A91,'Defect Dump'!A$1:F$388,6,FALSE)</f>
        <v>#N/A</v>
      </c>
    </row>
    <row r="92" spans="18:18">
      <c r="R92" s="77" t="e">
        <f>VLOOKUP(A92,'Defect Dump'!A$1:F$388,6,FALSE)</f>
        <v>#N/A</v>
      </c>
    </row>
    <row r="93" spans="18:18">
      <c r="R93" s="77" t="e">
        <f>VLOOKUP(A93,'Defect Dump'!A$1:F$388,6,FALSE)</f>
        <v>#N/A</v>
      </c>
    </row>
    <row r="94" spans="18:18">
      <c r="R94" s="77" t="e">
        <f>VLOOKUP(A94,'Defect Dump'!A$1:F$388,6,FALSE)</f>
        <v>#N/A</v>
      </c>
    </row>
    <row r="95" spans="18:18">
      <c r="R95" s="77" t="e">
        <f>VLOOKUP(A95,'Defect Dump'!A$1:F$388,6,FALSE)</f>
        <v>#N/A</v>
      </c>
    </row>
    <row r="96" spans="18:18">
      <c r="R96" s="77" t="e">
        <f>VLOOKUP(A96,'Defect Dump'!A$1:F$388,6,FALSE)</f>
        <v>#N/A</v>
      </c>
    </row>
    <row r="97" spans="18:18">
      <c r="R97" s="77" t="e">
        <f>VLOOKUP(A97,'Defect Dump'!A$1:F$388,6,FALSE)</f>
        <v>#N/A</v>
      </c>
    </row>
    <row r="98" spans="18:18">
      <c r="R98" s="77" t="e">
        <f>VLOOKUP(A98,'Defect Dump'!A$1:F$388,6,FALSE)</f>
        <v>#N/A</v>
      </c>
    </row>
    <row r="99" spans="18:18">
      <c r="R99" s="77" t="e">
        <f>VLOOKUP(A99,'Defect Dump'!A$1:F$388,6,FALSE)</f>
        <v>#N/A</v>
      </c>
    </row>
    <row r="100" spans="18:18">
      <c r="R100" s="77" t="e">
        <f>VLOOKUP(A100,'Defect Dump'!A$1:F$388,6,FALSE)</f>
        <v>#N/A</v>
      </c>
    </row>
    <row r="101" spans="18:18">
      <c r="R101" s="77" t="e">
        <f>VLOOKUP(A101,'Defect Dump'!A$1:F$388,6,FALSE)</f>
        <v>#N/A</v>
      </c>
    </row>
    <row r="102" spans="18:18">
      <c r="R102" s="77" t="e">
        <f>VLOOKUP(A102,'Defect Dump'!A$1:F$388,6,FALSE)</f>
        <v>#N/A</v>
      </c>
    </row>
    <row r="103" spans="18:18">
      <c r="R103" s="77" t="e">
        <f>VLOOKUP(A103,'Defect Dump'!A$1:F$388,6,FALSE)</f>
        <v>#N/A</v>
      </c>
    </row>
    <row r="104" spans="18:18">
      <c r="R104" s="77" t="e">
        <f>VLOOKUP(A104,'Defect Dump'!A$1:F$388,6,FALSE)</f>
        <v>#N/A</v>
      </c>
    </row>
    <row r="105" spans="18:18">
      <c r="R105" s="77" t="e">
        <f>VLOOKUP(A105,'Defect Dump'!A$1:F$388,6,FALSE)</f>
        <v>#N/A</v>
      </c>
    </row>
    <row r="106" spans="18:18">
      <c r="R106" s="77" t="e">
        <f>VLOOKUP(A106,'Defect Dump'!A$1:F$388,6,FALSE)</f>
        <v>#N/A</v>
      </c>
    </row>
    <row r="107" spans="18:18">
      <c r="R107" s="77" t="e">
        <f>VLOOKUP(A107,'Defect Dump'!A$1:F$388,6,FALSE)</f>
        <v>#N/A</v>
      </c>
    </row>
    <row r="108" spans="18:18">
      <c r="R108" s="77" t="e">
        <f>VLOOKUP(A108,'Defect Dump'!A$1:F$388,6,FALSE)</f>
        <v>#N/A</v>
      </c>
    </row>
    <row r="109" spans="18:18">
      <c r="R109" s="77" t="e">
        <f>VLOOKUP(A109,'Defect Dump'!A$1:F$388,6,FALSE)</f>
        <v>#N/A</v>
      </c>
    </row>
    <row r="110" spans="18:18">
      <c r="R110" s="77" t="e">
        <f>VLOOKUP(A110,'Defect Dump'!A$1:F$388,6,FALSE)</f>
        <v>#N/A</v>
      </c>
    </row>
    <row r="111" spans="18:18">
      <c r="R111" s="77" t="e">
        <f>VLOOKUP(A111,'Defect Dump'!A$1:F$388,6,FALSE)</f>
        <v>#N/A</v>
      </c>
    </row>
    <row r="112" spans="18:18">
      <c r="R112" s="77" t="e">
        <f>VLOOKUP(A112,'Defect Dump'!A$1:F$388,6,FALSE)</f>
        <v>#N/A</v>
      </c>
    </row>
    <row r="113" spans="18:18">
      <c r="R113" s="77" t="e">
        <f>VLOOKUP(A113,'Defect Dump'!A$1:F$388,6,FALSE)</f>
        <v>#N/A</v>
      </c>
    </row>
    <row r="114" spans="18:18">
      <c r="R114" s="77" t="e">
        <f>VLOOKUP(A114,'Defect Dump'!A$1:F$388,6,FALSE)</f>
        <v>#N/A</v>
      </c>
    </row>
    <row r="115" spans="18:18">
      <c r="R115" s="77" t="e">
        <f>VLOOKUP(A115,'Defect Dump'!A$1:F$388,6,FALSE)</f>
        <v>#N/A</v>
      </c>
    </row>
    <row r="116" spans="18:18">
      <c r="R116" s="77" t="e">
        <f>VLOOKUP(A116,'Defect Dump'!A$1:F$388,6,FALSE)</f>
        <v>#N/A</v>
      </c>
    </row>
    <row r="117" spans="18:18">
      <c r="R117" s="77" t="e">
        <f>VLOOKUP(A117,'Defect Dump'!A$1:F$388,6,FALSE)</f>
        <v>#N/A</v>
      </c>
    </row>
    <row r="118" spans="18:18">
      <c r="R118" s="77" t="e">
        <f>VLOOKUP(A118,'Defect Dump'!A$1:F$388,6,FALSE)</f>
        <v>#N/A</v>
      </c>
    </row>
    <row r="119" spans="18:18">
      <c r="R119" s="77" t="e">
        <f>VLOOKUP(A119,'Defect Dump'!A$1:F$388,6,FALSE)</f>
        <v>#N/A</v>
      </c>
    </row>
    <row r="120" spans="18:18">
      <c r="R120" s="77" t="e">
        <f>VLOOKUP(A120,'Defect Dump'!A$1:F$388,6,FALSE)</f>
        <v>#N/A</v>
      </c>
    </row>
    <row r="121" spans="18:18">
      <c r="R121" s="77" t="e">
        <f>VLOOKUP(A121,'Defect Dump'!A$1:F$388,6,FALSE)</f>
        <v>#N/A</v>
      </c>
    </row>
    <row r="122" spans="18:18">
      <c r="R122" s="77" t="e">
        <f>VLOOKUP(A122,'Defect Dump'!A$1:F$388,6,FALSE)</f>
        <v>#N/A</v>
      </c>
    </row>
    <row r="123" spans="18:18">
      <c r="R123" s="77" t="e">
        <f>VLOOKUP(A123,'Defect Dump'!A$1:F$388,6,FALSE)</f>
        <v>#N/A</v>
      </c>
    </row>
    <row r="124" spans="18:18">
      <c r="R124" s="77" t="e">
        <f>VLOOKUP(A124,'Defect Dump'!A$1:F$388,6,FALSE)</f>
        <v>#N/A</v>
      </c>
    </row>
    <row r="125" spans="18:18">
      <c r="R125" s="77" t="e">
        <f>VLOOKUP(A125,'Defect Dump'!A$1:F$388,6,FALSE)</f>
        <v>#N/A</v>
      </c>
    </row>
    <row r="126" spans="18:18">
      <c r="R126" s="77" t="e">
        <f>VLOOKUP(A126,'Defect Dump'!A$1:F$388,6,FALSE)</f>
        <v>#N/A</v>
      </c>
    </row>
    <row r="127" spans="18:18">
      <c r="R127" s="77" t="e">
        <f>VLOOKUP(A127,'Defect Dump'!A$1:F$388,6,FALSE)</f>
        <v>#N/A</v>
      </c>
    </row>
    <row r="128" spans="18:18">
      <c r="R128" s="77" t="e">
        <f>VLOOKUP(A128,'Defect Dump'!A$1:F$388,6,FALSE)</f>
        <v>#N/A</v>
      </c>
    </row>
    <row r="129" spans="18:18">
      <c r="R129" s="77" t="e">
        <f>VLOOKUP(A129,'Defect Dump'!A$1:F$388,6,FALSE)</f>
        <v>#N/A</v>
      </c>
    </row>
    <row r="130" spans="18:18">
      <c r="R130" s="77" t="e">
        <f>VLOOKUP(A130,'Defect Dump'!A$1:F$388,6,FALSE)</f>
        <v>#N/A</v>
      </c>
    </row>
    <row r="131" spans="18:18">
      <c r="R131" s="77" t="e">
        <f>VLOOKUP(A131,'Defect Dump'!A$1:F$388,6,FALSE)</f>
        <v>#N/A</v>
      </c>
    </row>
    <row r="132" spans="18:18">
      <c r="R132" s="77" t="e">
        <f>VLOOKUP(A132,'Defect Dump'!A$1:F$388,6,FALSE)</f>
        <v>#N/A</v>
      </c>
    </row>
    <row r="133" spans="18:18">
      <c r="R133" s="77" t="e">
        <f>VLOOKUP(A133,'Defect Dump'!A$1:F$388,6,FALSE)</f>
        <v>#N/A</v>
      </c>
    </row>
    <row r="134" spans="18:18">
      <c r="R134" s="77" t="e">
        <f>VLOOKUP(A134,'Defect Dump'!A$1:F$388,6,FALSE)</f>
        <v>#N/A</v>
      </c>
    </row>
    <row r="135" spans="18:18">
      <c r="R135" s="77" t="e">
        <f>VLOOKUP(A135,'Defect Dump'!A$1:F$388,6,FALSE)</f>
        <v>#N/A</v>
      </c>
    </row>
    <row r="136" spans="18:18">
      <c r="R136" s="77" t="e">
        <f>VLOOKUP(A136,'Defect Dump'!A$1:F$388,6,FALSE)</f>
        <v>#N/A</v>
      </c>
    </row>
    <row r="137" spans="18:18">
      <c r="R137" s="77" t="e">
        <f>VLOOKUP(A137,'Defect Dump'!A$1:F$388,6,FALSE)</f>
        <v>#N/A</v>
      </c>
    </row>
    <row r="138" spans="18:18">
      <c r="R138" s="77" t="e">
        <f>VLOOKUP(A138,'Defect Dump'!A$1:F$388,6,FALSE)</f>
        <v>#N/A</v>
      </c>
    </row>
    <row r="139" spans="18:18">
      <c r="R139" s="77" t="e">
        <f>VLOOKUP(A139,'Defect Dump'!A$1:F$388,6,FALSE)</f>
        <v>#N/A</v>
      </c>
    </row>
    <row r="140" spans="18:18">
      <c r="R140" s="77" t="e">
        <f>VLOOKUP(A140,'Defect Dump'!A$1:F$388,6,FALSE)</f>
        <v>#N/A</v>
      </c>
    </row>
    <row r="141" spans="18:18">
      <c r="R141" s="77" t="e">
        <f>VLOOKUP(A141,'Defect Dump'!A$1:F$388,6,FALSE)</f>
        <v>#N/A</v>
      </c>
    </row>
    <row r="142" spans="18:18">
      <c r="R142" s="77" t="e">
        <f>VLOOKUP(A142,'Defect Dump'!A$1:F$388,6,FALSE)</f>
        <v>#N/A</v>
      </c>
    </row>
    <row r="143" spans="18:18">
      <c r="R143" s="77" t="e">
        <f>VLOOKUP(A143,'Defect Dump'!A$1:F$388,6,FALSE)</f>
        <v>#N/A</v>
      </c>
    </row>
    <row r="144" spans="18:18">
      <c r="R144" s="77" t="e">
        <f>VLOOKUP(A144,'Defect Dump'!A$1:F$388,6,FALSE)</f>
        <v>#N/A</v>
      </c>
    </row>
    <row r="145" spans="18:18">
      <c r="R145" s="77" t="e">
        <f>VLOOKUP(A145,'Defect Dump'!A$1:F$388,6,FALSE)</f>
        <v>#N/A</v>
      </c>
    </row>
    <row r="146" spans="18:18">
      <c r="R146" s="77" t="e">
        <f>VLOOKUP(A146,'Defect Dump'!A$1:F$388,6,FALSE)</f>
        <v>#N/A</v>
      </c>
    </row>
    <row r="147" spans="18:18">
      <c r="R147" s="77" t="e">
        <f>VLOOKUP(A147,'Defect Dump'!A$1:F$388,6,FALSE)</f>
        <v>#N/A</v>
      </c>
    </row>
    <row r="148" spans="18:18">
      <c r="R148" s="77" t="e">
        <f>VLOOKUP(A148,'Defect Dump'!A$1:F$388,6,FALSE)</f>
        <v>#N/A</v>
      </c>
    </row>
    <row r="149" spans="18:18">
      <c r="R149" s="77" t="e">
        <f>VLOOKUP(A149,'Defect Dump'!A$1:F$388,6,FALSE)</f>
        <v>#N/A</v>
      </c>
    </row>
    <row r="150" spans="18:18">
      <c r="R150" s="77" t="e">
        <f>VLOOKUP(A150,'Defect Dump'!A$1:F$388,6,FALSE)</f>
        <v>#N/A</v>
      </c>
    </row>
    <row r="151" spans="18:18">
      <c r="R151" s="77" t="e">
        <f>VLOOKUP(A151,'Defect Dump'!A$1:F$388,6,FALSE)</f>
        <v>#N/A</v>
      </c>
    </row>
    <row r="152" spans="18:18">
      <c r="R152" s="77" t="e">
        <f>VLOOKUP(A152,'Defect Dump'!A$1:F$388,6,FALSE)</f>
        <v>#N/A</v>
      </c>
    </row>
    <row r="153" spans="18:18">
      <c r="R153" s="77" t="e">
        <f>VLOOKUP(A153,'Defect Dump'!A$1:F$388,6,FALSE)</f>
        <v>#N/A</v>
      </c>
    </row>
    <row r="154" spans="18:18">
      <c r="R154" s="77" t="e">
        <f>VLOOKUP(A154,'Defect Dump'!A$1:F$388,6,FALSE)</f>
        <v>#N/A</v>
      </c>
    </row>
    <row r="155" spans="18:18">
      <c r="R155" s="77" t="e">
        <f>VLOOKUP(A155,'Defect Dump'!A$1:F$388,6,FALSE)</f>
        <v>#N/A</v>
      </c>
    </row>
    <row r="156" spans="18:18">
      <c r="R156" s="77" t="e">
        <f>VLOOKUP(A156,'Defect Dump'!A$1:F$388,6,FALSE)</f>
        <v>#N/A</v>
      </c>
    </row>
    <row r="157" spans="18:18">
      <c r="R157" s="77" t="e">
        <f>VLOOKUP(A157,'Defect Dump'!A$1:F$388,6,FALSE)</f>
        <v>#N/A</v>
      </c>
    </row>
    <row r="158" spans="18:18">
      <c r="R158" s="77" t="e">
        <f>VLOOKUP(A158,'Defect Dump'!A$1:F$388,6,FALSE)</f>
        <v>#N/A</v>
      </c>
    </row>
    <row r="159" spans="18:18">
      <c r="R159" s="77" t="e">
        <f>VLOOKUP(A159,'Defect Dump'!A$1:F$388,6,FALSE)</f>
        <v>#N/A</v>
      </c>
    </row>
    <row r="160" spans="18:18">
      <c r="R160" s="77" t="e">
        <f>VLOOKUP(A160,'Defect Dump'!A$1:F$388,6,FALSE)</f>
        <v>#N/A</v>
      </c>
    </row>
    <row r="161" spans="18:18">
      <c r="R161" s="77" t="e">
        <f>VLOOKUP(A161,'Defect Dump'!A$1:F$388,6,FALSE)</f>
        <v>#N/A</v>
      </c>
    </row>
    <row r="162" spans="18:18">
      <c r="R162" s="77" t="e">
        <f>VLOOKUP(A162,'Defect Dump'!A$1:F$388,6,FALSE)</f>
        <v>#N/A</v>
      </c>
    </row>
    <row r="163" spans="18:18">
      <c r="R163" s="77" t="e">
        <f>VLOOKUP(A163,'Defect Dump'!A$1:F$388,6,FALSE)</f>
        <v>#N/A</v>
      </c>
    </row>
    <row r="164" spans="18:18">
      <c r="R164" s="77" t="e">
        <f>VLOOKUP(A164,'Defect Dump'!A$1:F$388,6,FALSE)</f>
        <v>#N/A</v>
      </c>
    </row>
    <row r="165" spans="18:18">
      <c r="R165" s="77" t="e">
        <f>VLOOKUP(A165,'Defect Dump'!A$1:F$388,6,FALSE)</f>
        <v>#N/A</v>
      </c>
    </row>
    <row r="166" spans="18:18">
      <c r="R166" s="77" t="e">
        <f>VLOOKUP(A166,'Defect Dump'!A$1:F$388,6,FALSE)</f>
        <v>#N/A</v>
      </c>
    </row>
    <row r="167" spans="18:18">
      <c r="R167" s="77" t="e">
        <f>VLOOKUP(A167,'Defect Dump'!A$1:F$388,6,FALSE)</f>
        <v>#N/A</v>
      </c>
    </row>
    <row r="168" spans="18:18">
      <c r="R168" s="77" t="e">
        <f>VLOOKUP(A168,'Defect Dump'!A$1:F$388,6,FALSE)</f>
        <v>#N/A</v>
      </c>
    </row>
    <row r="169" spans="18:18">
      <c r="R169" s="77" t="e">
        <f>VLOOKUP(A169,'Defect Dump'!A$1:F$388,6,FALSE)</f>
        <v>#N/A</v>
      </c>
    </row>
    <row r="170" spans="18:18">
      <c r="R170" s="77" t="e">
        <f>VLOOKUP(A170,'Defect Dump'!A$1:F$388,6,FALSE)</f>
        <v>#N/A</v>
      </c>
    </row>
    <row r="171" spans="18:18">
      <c r="R171" s="77" t="e">
        <f>VLOOKUP(A171,'Defect Dump'!A$1:F$388,6,FALSE)</f>
        <v>#N/A</v>
      </c>
    </row>
    <row r="172" spans="18:18">
      <c r="R172" s="77" t="e">
        <f>VLOOKUP(A172,'Defect Dump'!A$1:F$388,6,FALSE)</f>
        <v>#N/A</v>
      </c>
    </row>
    <row r="173" spans="18:18">
      <c r="R173" s="77" t="e">
        <f>VLOOKUP(A173,'Defect Dump'!A$1:F$388,6,FALSE)</f>
        <v>#N/A</v>
      </c>
    </row>
    <row r="174" spans="18:18">
      <c r="R174" s="77" t="e">
        <f>VLOOKUP(A174,'Defect Dump'!A$1:F$388,6,FALSE)</f>
        <v>#N/A</v>
      </c>
    </row>
    <row r="175" spans="18:18">
      <c r="R175" s="77" t="e">
        <f>VLOOKUP(A175,'Defect Dump'!A$1:F$388,6,FALSE)</f>
        <v>#N/A</v>
      </c>
    </row>
    <row r="176" spans="18:18">
      <c r="R176" s="77" t="e">
        <f>VLOOKUP(A176,'Defect Dump'!A$1:F$388,6,FALSE)</f>
        <v>#N/A</v>
      </c>
    </row>
    <row r="177" spans="18:18">
      <c r="R177" s="77" t="e">
        <f>VLOOKUP(A177,'Defect Dump'!A$1:F$388,6,FALSE)</f>
        <v>#N/A</v>
      </c>
    </row>
    <row r="178" spans="18:18">
      <c r="R178" s="77" t="e">
        <f>VLOOKUP(A178,'Defect Dump'!A$1:F$388,6,FALSE)</f>
        <v>#N/A</v>
      </c>
    </row>
    <row r="179" spans="18:18">
      <c r="R179" s="77" t="e">
        <f>VLOOKUP(A179,'Defect Dump'!A$1:F$388,6,FALSE)</f>
        <v>#N/A</v>
      </c>
    </row>
    <row r="180" spans="18:18">
      <c r="R180" s="77" t="e">
        <f>VLOOKUP(A180,'Defect Dump'!A$1:F$388,6,FALSE)</f>
        <v>#N/A</v>
      </c>
    </row>
    <row r="181" spans="18:18">
      <c r="R181" s="77" t="e">
        <f>VLOOKUP(A181,'Defect Dump'!A$1:F$388,6,FALSE)</f>
        <v>#N/A</v>
      </c>
    </row>
    <row r="182" spans="18:18">
      <c r="R182" s="77" t="e">
        <f>VLOOKUP(A182,'Defect Dump'!A$1:F$388,6,FALSE)</f>
        <v>#N/A</v>
      </c>
    </row>
    <row r="183" spans="18:18">
      <c r="R183" s="77" t="e">
        <f>VLOOKUP(A183,'Defect Dump'!A$1:F$388,6,FALSE)</f>
        <v>#N/A</v>
      </c>
    </row>
    <row r="184" spans="18:18">
      <c r="R184" s="77" t="e">
        <f>VLOOKUP(A184,'Defect Dump'!A$1:F$388,6,FALSE)</f>
        <v>#N/A</v>
      </c>
    </row>
    <row r="185" spans="18:18">
      <c r="R185" s="77" t="e">
        <f>VLOOKUP(A185,'Defect Dump'!A$1:F$388,6,FALSE)</f>
        <v>#N/A</v>
      </c>
    </row>
    <row r="186" spans="18:18">
      <c r="R186" s="77" t="e">
        <f>VLOOKUP(A186,'Defect Dump'!A$1:F$388,6,FALSE)</f>
        <v>#N/A</v>
      </c>
    </row>
    <row r="187" spans="18:18">
      <c r="R187" s="77" t="e">
        <f>VLOOKUP(A187,'Defect Dump'!A$1:F$388,6,FALSE)</f>
        <v>#N/A</v>
      </c>
    </row>
    <row r="188" spans="18:18">
      <c r="R188" s="77" t="e">
        <f>VLOOKUP(A188,'Defect Dump'!A$1:F$388,6,FALSE)</f>
        <v>#N/A</v>
      </c>
    </row>
    <row r="189" spans="18:18">
      <c r="R189" s="77" t="e">
        <f>VLOOKUP(A189,'Defect Dump'!A$1:F$388,6,FALSE)</f>
        <v>#N/A</v>
      </c>
    </row>
    <row r="190" spans="18:18">
      <c r="R190" s="77" t="e">
        <f>VLOOKUP(A190,'Defect Dump'!A$1:F$388,6,FALSE)</f>
        <v>#N/A</v>
      </c>
    </row>
    <row r="191" spans="18:18">
      <c r="R191" s="77" t="e">
        <f>VLOOKUP(A191,'Defect Dump'!A$1:F$388,6,FALSE)</f>
        <v>#N/A</v>
      </c>
    </row>
    <row r="192" spans="18:18">
      <c r="R192" s="77" t="e">
        <f>VLOOKUP(A192,'Defect Dump'!A$1:F$388,6,FALSE)</f>
        <v>#N/A</v>
      </c>
    </row>
    <row r="193" spans="18:18">
      <c r="R193" s="77" t="e">
        <f>VLOOKUP(A193,'Defect Dump'!A$1:F$388,6,FALSE)</f>
        <v>#N/A</v>
      </c>
    </row>
    <row r="194" spans="18:18">
      <c r="R194" s="77" t="e">
        <f>VLOOKUP(A194,'Defect Dump'!A$1:F$388,6,FALSE)</f>
        <v>#N/A</v>
      </c>
    </row>
    <row r="195" spans="18:18">
      <c r="R195" s="77" t="e">
        <f>VLOOKUP(A195,'Defect Dump'!A$1:F$388,6,FALSE)</f>
        <v>#N/A</v>
      </c>
    </row>
    <row r="196" spans="18:18">
      <c r="R196" s="77" t="e">
        <f>VLOOKUP(A196,'Defect Dump'!A$1:F$388,6,FALSE)</f>
        <v>#N/A</v>
      </c>
    </row>
    <row r="197" spans="18:18">
      <c r="R197" s="77" t="e">
        <f>VLOOKUP(A197,'Defect Dump'!A$1:F$388,6,FALSE)</f>
        <v>#N/A</v>
      </c>
    </row>
    <row r="198" spans="18:18">
      <c r="R198" s="77" t="e">
        <f>VLOOKUP(A198,'Defect Dump'!A$1:F$388,6,FALSE)</f>
        <v>#N/A</v>
      </c>
    </row>
    <row r="199" spans="18:18">
      <c r="R199" s="77" t="e">
        <f>VLOOKUP(A199,'Defect Dump'!A$1:F$388,6,FALSE)</f>
        <v>#N/A</v>
      </c>
    </row>
    <row r="200" spans="18:18">
      <c r="R200" s="77" t="e">
        <f>VLOOKUP(A200,'Defect Dump'!A$1:F$388,6,FALSE)</f>
        <v>#N/A</v>
      </c>
    </row>
    <row r="201" spans="18:18">
      <c r="R201" s="77" t="e">
        <f>VLOOKUP(A201,'Defect Dump'!A$1:F$388,6,FALSE)</f>
        <v>#N/A</v>
      </c>
    </row>
    <row r="202" spans="18:18">
      <c r="R202" s="77" t="e">
        <f>VLOOKUP(A202,'Defect Dump'!A$1:F$388,6,FALSE)</f>
        <v>#N/A</v>
      </c>
    </row>
    <row r="203" spans="18:18">
      <c r="R203" s="77" t="e">
        <f>VLOOKUP(A203,'Defect Dump'!A$1:F$388,6,FALSE)</f>
        <v>#N/A</v>
      </c>
    </row>
    <row r="204" spans="18:18">
      <c r="R204" s="77" t="e">
        <f>VLOOKUP(A204,'Defect Dump'!A$1:F$388,6,FALSE)</f>
        <v>#N/A</v>
      </c>
    </row>
    <row r="205" spans="18:18">
      <c r="R205" s="77" t="e">
        <f>VLOOKUP(A205,'Defect Dump'!A$1:F$388,6,FALSE)</f>
        <v>#N/A</v>
      </c>
    </row>
    <row r="206" spans="18:18">
      <c r="R206" s="77" t="e">
        <f>VLOOKUP(A206,'Defect Dump'!A$1:F$388,6,FALSE)</f>
        <v>#N/A</v>
      </c>
    </row>
    <row r="207" spans="18:18">
      <c r="R207" s="77" t="e">
        <f>VLOOKUP(A207,'Defect Dump'!A$1:F$388,6,FALSE)</f>
        <v>#N/A</v>
      </c>
    </row>
    <row r="208" spans="18:18">
      <c r="R208" s="77" t="e">
        <f>VLOOKUP(A208,'Defect Dump'!A$1:F$388,6,FALSE)</f>
        <v>#N/A</v>
      </c>
    </row>
    <row r="209" spans="18:18">
      <c r="R209" s="77" t="e">
        <f>VLOOKUP(A209,'Defect Dump'!A$1:F$388,6,FALSE)</f>
        <v>#N/A</v>
      </c>
    </row>
    <row r="210" spans="18:18">
      <c r="R210" s="77" t="e">
        <f>VLOOKUP(A210,'Defect Dump'!A$1:F$388,6,FALSE)</f>
        <v>#N/A</v>
      </c>
    </row>
    <row r="211" spans="18:18">
      <c r="R211" s="77" t="e">
        <f>VLOOKUP(A211,'Defect Dump'!A$1:F$388,6,FALSE)</f>
        <v>#N/A</v>
      </c>
    </row>
    <row r="212" spans="18:18">
      <c r="R212" s="77" t="e">
        <f>VLOOKUP(A212,'Defect Dump'!A$1:F$388,6,FALSE)</f>
        <v>#N/A</v>
      </c>
    </row>
    <row r="213" spans="18:18">
      <c r="R213" s="77" t="e">
        <f>VLOOKUP(A213,'Defect Dump'!A$1:F$388,6,FALSE)</f>
        <v>#N/A</v>
      </c>
    </row>
    <row r="214" spans="18:18">
      <c r="R214" s="77" t="e">
        <f>VLOOKUP(A214,'Defect Dump'!A$1:F$388,6,FALSE)</f>
        <v>#N/A</v>
      </c>
    </row>
    <row r="215" spans="18:18">
      <c r="R215" s="77" t="e">
        <f>VLOOKUP(A215,'Defect Dump'!A$1:F$388,6,FALSE)</f>
        <v>#N/A</v>
      </c>
    </row>
    <row r="216" spans="18:18">
      <c r="R216" s="77" t="e">
        <f>VLOOKUP(A216,'Defect Dump'!A$1:F$388,6,FALSE)</f>
        <v>#N/A</v>
      </c>
    </row>
    <row r="217" spans="18:18">
      <c r="R217" s="77" t="e">
        <f>VLOOKUP(A217,'Defect Dump'!A$1:F$388,6,FALSE)</f>
        <v>#N/A</v>
      </c>
    </row>
    <row r="218" spans="18:18">
      <c r="R218" s="77" t="e">
        <f>VLOOKUP(A218,'Defect Dump'!A$1:F$388,6,FALSE)</f>
        <v>#N/A</v>
      </c>
    </row>
    <row r="219" spans="18:18">
      <c r="R219" s="77" t="e">
        <f>VLOOKUP(A219,'Defect Dump'!A$1:F$388,6,FALSE)</f>
        <v>#N/A</v>
      </c>
    </row>
    <row r="220" spans="18:18">
      <c r="R220" s="77" t="e">
        <f>VLOOKUP(A220,'Defect Dump'!A$1:F$388,6,FALSE)</f>
        <v>#N/A</v>
      </c>
    </row>
    <row r="221" spans="18:18">
      <c r="R221" s="77" t="e">
        <f>VLOOKUP(A221,'Defect Dump'!A$1:F$388,6,FALSE)</f>
        <v>#N/A</v>
      </c>
    </row>
    <row r="222" spans="18:18">
      <c r="R222" s="77" t="e">
        <f>VLOOKUP(A222,'Defect Dump'!A$1:F$388,6,FALSE)</f>
        <v>#N/A</v>
      </c>
    </row>
    <row r="223" spans="18:18">
      <c r="R223" s="77" t="e">
        <f>VLOOKUP(A223,'Defect Dump'!A$1:F$388,6,FALSE)</f>
        <v>#N/A</v>
      </c>
    </row>
    <row r="224" spans="18:18">
      <c r="R224" s="77" t="e">
        <f>VLOOKUP(A224,'Defect Dump'!A$1:F$388,6,FALSE)</f>
        <v>#N/A</v>
      </c>
    </row>
    <row r="225" spans="18:18">
      <c r="R225" s="77" t="e">
        <f>VLOOKUP(A225,'Defect Dump'!A$1:F$388,6,FALSE)</f>
        <v>#N/A</v>
      </c>
    </row>
    <row r="226" spans="18:18">
      <c r="R226" s="77" t="e">
        <f>VLOOKUP(A226,'Defect Dump'!A$1:F$388,6,FALSE)</f>
        <v>#N/A</v>
      </c>
    </row>
    <row r="227" spans="18:18">
      <c r="R227" s="77" t="e">
        <f>VLOOKUP(A227,'Defect Dump'!A$1:F$388,6,FALSE)</f>
        <v>#N/A</v>
      </c>
    </row>
    <row r="228" spans="18:18">
      <c r="R228" s="77" t="e">
        <f>VLOOKUP(A228,'Defect Dump'!A$1:F$388,6,FALSE)</f>
        <v>#N/A</v>
      </c>
    </row>
    <row r="229" spans="18:18">
      <c r="R229" s="77" t="e">
        <f>VLOOKUP(A229,'Defect Dump'!A$1:F$388,6,FALSE)</f>
        <v>#N/A</v>
      </c>
    </row>
  </sheetData>
  <autoFilter ref="A1:AC42" xr:uid="{00000000-0009-0000-0000-00000B000000}"/>
  <conditionalFormatting sqref="A1:A17">
    <cfRule type="duplicateValues" dxfId="41" priority="61"/>
  </conditionalFormatting>
  <conditionalFormatting sqref="A18">
    <cfRule type="duplicateValues" dxfId="40" priority="55"/>
  </conditionalFormatting>
  <conditionalFormatting sqref="A21:C21 G21:H21">
    <cfRule type="duplicateValues" dxfId="39" priority="54"/>
  </conditionalFormatting>
  <conditionalFormatting sqref="H25">
    <cfRule type="duplicateValues" dxfId="38" priority="53"/>
  </conditionalFormatting>
  <conditionalFormatting sqref="A25">
    <cfRule type="duplicateValues" dxfId="37" priority="52"/>
  </conditionalFormatting>
  <conditionalFormatting sqref="C25:D25">
    <cfRule type="duplicateValues" dxfId="36" priority="51"/>
  </conditionalFormatting>
  <conditionalFormatting sqref="B25">
    <cfRule type="duplicateValues" dxfId="35" priority="47"/>
  </conditionalFormatting>
  <conditionalFormatting sqref="A26:D26 G26:I26">
    <cfRule type="duplicateValues" dxfId="34" priority="43"/>
  </conditionalFormatting>
  <conditionalFormatting sqref="A27:D27 G27:I27">
    <cfRule type="duplicateValues" dxfId="33" priority="40"/>
  </conditionalFormatting>
  <conditionalFormatting sqref="H29">
    <cfRule type="duplicateValues" dxfId="32" priority="39"/>
  </conditionalFormatting>
  <conditionalFormatting sqref="H28">
    <cfRule type="duplicateValues" dxfId="31" priority="38"/>
  </conditionalFormatting>
  <conditionalFormatting sqref="C28">
    <cfRule type="duplicateValues" dxfId="30" priority="37"/>
  </conditionalFormatting>
  <conditionalFormatting sqref="A28">
    <cfRule type="duplicateValues" dxfId="29" priority="36"/>
  </conditionalFormatting>
  <conditionalFormatting sqref="H30">
    <cfRule type="duplicateValues" dxfId="28" priority="35"/>
  </conditionalFormatting>
  <conditionalFormatting sqref="D29">
    <cfRule type="duplicateValues" dxfId="27" priority="33"/>
  </conditionalFormatting>
  <conditionalFormatting sqref="B29:C29">
    <cfRule type="duplicateValues" dxfId="26" priority="31"/>
  </conditionalFormatting>
  <conditionalFormatting sqref="H31">
    <cfRule type="duplicateValues" dxfId="25" priority="30"/>
  </conditionalFormatting>
  <conditionalFormatting sqref="A29">
    <cfRule type="duplicateValues" dxfId="24" priority="29"/>
  </conditionalFormatting>
  <conditionalFormatting sqref="A30">
    <cfRule type="duplicateValues" dxfId="23" priority="28"/>
  </conditionalFormatting>
  <conditionalFormatting sqref="A31">
    <cfRule type="duplicateValues" dxfId="22" priority="27"/>
  </conditionalFormatting>
  <conditionalFormatting sqref="C30:D31">
    <cfRule type="duplicateValues" dxfId="21" priority="26"/>
  </conditionalFormatting>
  <conditionalFormatting sqref="A32:C34">
    <cfRule type="duplicateValues" dxfId="20" priority="24"/>
  </conditionalFormatting>
  <conditionalFormatting sqref="D32">
    <cfRule type="duplicateValues" dxfId="19" priority="22"/>
  </conditionalFormatting>
  <conditionalFormatting sqref="D33">
    <cfRule type="duplicateValues" dxfId="18" priority="21"/>
  </conditionalFormatting>
  <conditionalFormatting sqref="D34">
    <cfRule type="duplicateValues" dxfId="17" priority="20"/>
  </conditionalFormatting>
  <conditionalFormatting sqref="A35:C35">
    <cfRule type="duplicateValues" dxfId="16" priority="19"/>
  </conditionalFormatting>
  <conditionalFormatting sqref="D35">
    <cfRule type="duplicateValues" dxfId="15" priority="18"/>
  </conditionalFormatting>
  <conditionalFormatting sqref="D28">
    <cfRule type="duplicateValues" dxfId="14" priority="17"/>
  </conditionalFormatting>
  <conditionalFormatting sqref="H35">
    <cfRule type="duplicateValues" dxfId="13" priority="16"/>
  </conditionalFormatting>
  <conditionalFormatting sqref="A1:A35 A37:A1048576">
    <cfRule type="duplicateValues" dxfId="12" priority="15"/>
  </conditionalFormatting>
  <conditionalFormatting sqref="A37:A40">
    <cfRule type="duplicateValues" dxfId="11" priority="12"/>
  </conditionalFormatting>
  <conditionalFormatting sqref="D37">
    <cfRule type="duplicateValues" dxfId="10" priority="11"/>
  </conditionalFormatting>
  <conditionalFormatting sqref="D38">
    <cfRule type="duplicateValues" dxfId="9" priority="10"/>
  </conditionalFormatting>
  <conditionalFormatting sqref="D39">
    <cfRule type="duplicateValues" dxfId="8" priority="9"/>
  </conditionalFormatting>
  <conditionalFormatting sqref="D40">
    <cfRule type="duplicateValues" dxfId="7" priority="8"/>
  </conditionalFormatting>
  <conditionalFormatting sqref="H36">
    <cfRule type="duplicateValues" dxfId="6" priority="69"/>
  </conditionalFormatting>
  <conditionalFormatting sqref="A36">
    <cfRule type="duplicateValues" dxfId="5" priority="6"/>
  </conditionalFormatting>
  <conditionalFormatting sqref="A36">
    <cfRule type="duplicateValues" dxfId="4" priority="5"/>
  </conditionalFormatting>
  <conditionalFormatting sqref="C41">
    <cfRule type="duplicateValues" dxfId="3" priority="4"/>
  </conditionalFormatting>
  <conditionalFormatting sqref="D41">
    <cfRule type="duplicateValues" dxfId="2" priority="3"/>
  </conditionalFormatting>
  <conditionalFormatting sqref="D42">
    <cfRule type="duplicateValues" dxfId="1" priority="2"/>
  </conditionalFormatting>
  <conditionalFormatting sqref="H42">
    <cfRule type="duplicateValues" dxfId="0" priority="1"/>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B00-000000000000}">
          <x14:formula1>
            <xm:f>Reference!$E$4:$E$5</xm:f>
          </x14:formula1>
          <xm:sqref>E2:E17 E19:E35 E37:E42</xm:sqref>
        </x14:dataValidation>
        <x14:dataValidation type="list" allowBlank="1" showInputMessage="1" showErrorMessage="1" xr:uid="{00000000-0002-0000-0B00-000001000000}">
          <x14:formula1>
            <xm:f>Reference!$C$3:$C$14</xm:f>
          </x14:formula1>
          <xm:sqref>F2:F42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H39"/>
  <sheetViews>
    <sheetView showGridLines="0" workbookViewId="0">
      <selection activeCell="G23" sqref="G23"/>
    </sheetView>
  </sheetViews>
  <sheetFormatPr defaultColWidth="10" defaultRowHeight="12"/>
  <cols>
    <col min="1" max="1" width="3.42578125" style="8" customWidth="1"/>
    <col min="2" max="2" width="10" style="8"/>
    <col min="3" max="3" width="6.140625" style="8" customWidth="1"/>
    <col min="4" max="4" width="8.42578125" style="8" customWidth="1"/>
    <col min="5" max="5" width="8.5703125" style="8" customWidth="1"/>
    <col min="6" max="6" width="10" style="8"/>
    <col min="7" max="7" width="10" style="8" bestFit="1" customWidth="1"/>
    <col min="8" max="8" width="3.42578125" style="8" hidden="1" customWidth="1"/>
    <col min="9" max="9" width="2.42578125" style="8" hidden="1" customWidth="1"/>
    <col min="10" max="10" width="9.42578125" style="8" customWidth="1"/>
    <col min="11" max="12" width="2.42578125" style="8" hidden="1" customWidth="1"/>
    <col min="13" max="13" width="8.28515625" style="8" customWidth="1"/>
    <col min="14" max="14" width="6" style="8" hidden="1" customWidth="1"/>
    <col min="15" max="15" width="4" style="8" hidden="1" customWidth="1"/>
    <col min="16" max="16" width="7.140625" style="8" customWidth="1"/>
    <col min="17" max="17" width="3.85546875" style="8" hidden="1" customWidth="1"/>
    <col min="18" max="18" width="4" style="8" hidden="1" customWidth="1"/>
    <col min="19" max="19" width="9.140625" style="8" customWidth="1"/>
    <col min="20" max="20" width="3.5703125" style="8" hidden="1" customWidth="1"/>
    <col min="21" max="21" width="4" style="8" hidden="1" customWidth="1"/>
    <col min="22" max="22" width="8.42578125" style="8" customWidth="1"/>
    <col min="23" max="23" width="3.42578125" style="8" hidden="1" customWidth="1"/>
    <col min="24" max="24" width="4" style="8" hidden="1" customWidth="1"/>
    <col min="25" max="25" width="9.85546875" style="8" customWidth="1"/>
    <col min="26" max="26" width="3.42578125" style="8" hidden="1" customWidth="1"/>
    <col min="27" max="27" width="3.85546875" style="8" hidden="1" customWidth="1"/>
    <col min="28" max="28" width="8.5703125" style="8" customWidth="1"/>
    <col min="29" max="29" width="5.42578125" style="8" customWidth="1"/>
    <col min="30" max="30" width="5" style="8" customWidth="1"/>
    <col min="31" max="31" width="5.140625" style="8" bestFit="1" customWidth="1"/>
    <col min="32" max="32" width="7.7109375" style="8" customWidth="1"/>
    <col min="33" max="33" width="6.85546875" style="8" customWidth="1"/>
    <col min="34" max="34" width="8.42578125" style="8" customWidth="1"/>
    <col min="35" max="16384" width="10" style="8"/>
  </cols>
  <sheetData>
    <row r="1" spans="2:34" ht="12.6" thickBot="1"/>
    <row r="2" spans="2:34" ht="12" customHeight="1">
      <c r="B2" s="123" t="s">
        <v>1078</v>
      </c>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5"/>
    </row>
    <row r="3" spans="2:34" ht="14.45" customHeight="1">
      <c r="B3" s="126"/>
      <c r="C3" s="127"/>
      <c r="D3" s="127"/>
      <c r="E3" s="127"/>
      <c r="F3" s="127"/>
      <c r="G3" s="127"/>
      <c r="H3" s="127"/>
      <c r="I3" s="127"/>
      <c r="J3" s="127"/>
      <c r="K3" s="127"/>
      <c r="L3" s="127"/>
      <c r="M3" s="127"/>
      <c r="N3" s="127"/>
      <c r="O3" s="127"/>
      <c r="P3" s="127"/>
      <c r="Q3" s="127"/>
      <c r="R3" s="127"/>
      <c r="S3" s="127"/>
      <c r="T3" s="127"/>
      <c r="U3" s="127"/>
      <c r="V3" s="127"/>
      <c r="W3" s="127"/>
      <c r="X3" s="127"/>
      <c r="Y3" s="127"/>
      <c r="Z3" s="127"/>
      <c r="AA3" s="127"/>
      <c r="AB3" s="128"/>
    </row>
    <row r="4" spans="2:34" ht="12.6" customHeight="1">
      <c r="B4" s="126"/>
      <c r="C4" s="127"/>
      <c r="D4" s="127"/>
      <c r="E4" s="127"/>
      <c r="F4" s="127"/>
      <c r="G4" s="127"/>
      <c r="H4" s="127"/>
      <c r="I4" s="127"/>
      <c r="J4" s="127"/>
      <c r="K4" s="127"/>
      <c r="L4" s="127"/>
      <c r="M4" s="127"/>
      <c r="N4" s="127"/>
      <c r="O4" s="127"/>
      <c r="P4" s="127"/>
      <c r="Q4" s="127"/>
      <c r="R4" s="127"/>
      <c r="S4" s="127"/>
      <c r="T4" s="127"/>
      <c r="U4" s="127"/>
      <c r="V4" s="127"/>
      <c r="W4" s="127"/>
      <c r="X4" s="127"/>
      <c r="Y4" s="127"/>
      <c r="Z4" s="127"/>
      <c r="AA4" s="127"/>
      <c r="AB4" s="128"/>
    </row>
    <row r="5" spans="2:34" ht="14.45" hidden="1" customHeight="1">
      <c r="B5" s="126"/>
      <c r="C5" s="127"/>
      <c r="D5" s="127"/>
      <c r="E5" s="127"/>
      <c r="F5" s="127"/>
      <c r="G5" s="127"/>
      <c r="H5" s="127"/>
      <c r="I5" s="127"/>
      <c r="J5" s="127"/>
      <c r="K5" s="127"/>
      <c r="L5" s="127"/>
      <c r="M5" s="127"/>
      <c r="N5" s="127"/>
      <c r="O5" s="127"/>
      <c r="P5" s="127"/>
      <c r="Q5" s="127"/>
      <c r="R5" s="127"/>
      <c r="S5" s="127"/>
      <c r="T5" s="127"/>
      <c r="U5" s="127"/>
      <c r="V5" s="127"/>
      <c r="W5" s="127"/>
      <c r="X5" s="127"/>
      <c r="Y5" s="127"/>
      <c r="Z5" s="127"/>
      <c r="AA5" s="127"/>
      <c r="AB5" s="128"/>
    </row>
    <row r="6" spans="2:34" ht="14.45" customHeight="1" thickBot="1">
      <c r="B6" s="129"/>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1"/>
    </row>
    <row r="7" spans="2:34" ht="4.5" customHeight="1">
      <c r="C7" s="49"/>
      <c r="D7" s="49"/>
      <c r="E7" s="49"/>
      <c r="F7" s="49"/>
      <c r="G7" s="49"/>
      <c r="H7" s="49"/>
      <c r="I7" s="49"/>
      <c r="J7" s="49"/>
      <c r="K7" s="49"/>
      <c r="L7" s="49"/>
      <c r="M7" s="49"/>
    </row>
    <row r="8" spans="2:34">
      <c r="B8" s="50" t="s">
        <v>1079</v>
      </c>
      <c r="C8" s="49"/>
      <c r="D8" s="49"/>
      <c r="E8" s="49"/>
      <c r="F8" s="49"/>
      <c r="G8" s="49"/>
      <c r="H8" s="49"/>
      <c r="I8" s="49"/>
      <c r="J8" s="49"/>
      <c r="K8" s="49"/>
      <c r="L8" s="49"/>
      <c r="M8" s="49"/>
    </row>
    <row r="9" spans="2:34" ht="12.6" thickBot="1">
      <c r="B9" s="50"/>
      <c r="C9" s="49"/>
      <c r="D9" s="49"/>
      <c r="E9" s="49"/>
      <c r="F9" s="49"/>
      <c r="G9" s="49"/>
      <c r="H9" s="49"/>
      <c r="I9" s="49"/>
      <c r="J9" s="49"/>
      <c r="K9" s="49"/>
      <c r="L9" s="49"/>
      <c r="M9" s="49"/>
    </row>
    <row r="10" spans="2:34" ht="36" customHeight="1">
      <c r="B10" s="17" t="s">
        <v>1080</v>
      </c>
      <c r="C10" s="119" t="s">
        <v>47</v>
      </c>
      <c r="D10" s="119" t="s">
        <v>1081</v>
      </c>
      <c r="E10" s="119" t="s">
        <v>1082</v>
      </c>
      <c r="F10" s="119" t="s">
        <v>1083</v>
      </c>
      <c r="G10" s="119" t="s">
        <v>1084</v>
      </c>
      <c r="H10" s="132" t="s">
        <v>1085</v>
      </c>
      <c r="I10" s="132"/>
      <c r="J10" s="132"/>
      <c r="K10" s="132" t="s">
        <v>1086</v>
      </c>
      <c r="L10" s="132"/>
      <c r="M10" s="132"/>
      <c r="N10" s="132" t="s">
        <v>1087</v>
      </c>
      <c r="O10" s="132"/>
      <c r="P10" s="132"/>
      <c r="Q10" s="132" t="s">
        <v>1088</v>
      </c>
      <c r="R10" s="132"/>
      <c r="S10" s="132"/>
      <c r="T10" s="132" t="s">
        <v>1089</v>
      </c>
      <c r="U10" s="132"/>
      <c r="V10" s="132"/>
      <c r="W10" s="132" t="s">
        <v>1090</v>
      </c>
      <c r="X10" s="132"/>
      <c r="Y10" s="132"/>
      <c r="Z10" s="132" t="s">
        <v>1091</v>
      </c>
      <c r="AA10" s="132"/>
      <c r="AB10" s="132"/>
      <c r="AC10" s="121" t="s">
        <v>1092</v>
      </c>
      <c r="AD10" s="121"/>
      <c r="AE10" s="121"/>
      <c r="AF10" s="118" t="s">
        <v>1093</v>
      </c>
      <c r="AG10" s="121" t="s">
        <v>1094</v>
      </c>
      <c r="AH10" s="122"/>
    </row>
    <row r="11" spans="2:34" ht="12.6" customHeight="1">
      <c r="B11" s="109"/>
      <c r="C11" s="51"/>
      <c r="D11" s="51"/>
      <c r="E11" s="51"/>
      <c r="F11" s="51"/>
      <c r="G11" s="51"/>
      <c r="H11" s="108" t="s">
        <v>1095</v>
      </c>
      <c r="I11" s="108" t="s">
        <v>1096</v>
      </c>
      <c r="J11" s="108"/>
      <c r="K11" s="108" t="s">
        <v>1095</v>
      </c>
      <c r="L11" s="108" t="s">
        <v>1096</v>
      </c>
      <c r="M11" s="108"/>
      <c r="N11" s="108" t="s">
        <v>1095</v>
      </c>
      <c r="O11" s="108" t="s">
        <v>1096</v>
      </c>
      <c r="P11" s="108"/>
      <c r="Q11" s="108" t="s">
        <v>1095</v>
      </c>
      <c r="R11" s="108" t="s">
        <v>1096</v>
      </c>
      <c r="S11" s="108"/>
      <c r="T11" s="108" t="s">
        <v>1095</v>
      </c>
      <c r="U11" s="108" t="s">
        <v>1096</v>
      </c>
      <c r="V11" s="108"/>
      <c r="W11" s="108" t="s">
        <v>1095</v>
      </c>
      <c r="X11" s="108" t="s">
        <v>1096</v>
      </c>
      <c r="Y11" s="108"/>
      <c r="Z11" s="108" t="s">
        <v>1095</v>
      </c>
      <c r="AA11" s="108" t="s">
        <v>1096</v>
      </c>
      <c r="AB11" s="108"/>
      <c r="AC11" s="108" t="s">
        <v>1095</v>
      </c>
      <c r="AD11" s="108" t="s">
        <v>1096</v>
      </c>
      <c r="AE11" s="108" t="s">
        <v>1097</v>
      </c>
      <c r="AF11" s="51"/>
      <c r="AG11" s="51" t="s">
        <v>1098</v>
      </c>
      <c r="AH11" s="110" t="s">
        <v>1099</v>
      </c>
    </row>
    <row r="12" spans="2:34">
      <c r="B12" s="18" t="s">
        <v>183</v>
      </c>
      <c r="C12" s="9">
        <f>COUNTIF(Common!$G:$G,'Daily Dashboard'!C10)</f>
        <v>15</v>
      </c>
      <c r="D12" s="9">
        <f>COUNTIF(Common!$G:$G,'Daily Dashboard'!D10)</f>
        <v>0</v>
      </c>
      <c r="E12" s="9">
        <f>COUNTIF(Common!$G:$G,'Daily Dashboard'!E10)</f>
        <v>4</v>
      </c>
      <c r="F12" s="41">
        <f>COUNTIF(Common!$G:$G,'Daily Dashboard'!F10)</f>
        <v>0</v>
      </c>
      <c r="G12" s="41">
        <f>COUNTIF(Common!$G:$G,'Daily Dashboard'!G10)</f>
        <v>4</v>
      </c>
      <c r="H12" s="41">
        <f>COUNTIFS(Common!$E:$E,"ON",Common!$G:$G,"Re-Assigned - Internal")</f>
        <v>0</v>
      </c>
      <c r="I12" s="41">
        <f>COUNTIFS(Common!$E:$E,"OFF",Common!$G:$G,"Re-Assigned - Internal")</f>
        <v>4</v>
      </c>
      <c r="J12" s="41">
        <f>H12+I12</f>
        <v>4</v>
      </c>
      <c r="K12" s="41">
        <f>COUNTIFS(Common!$E:$E,"ON",Common!$G:$G,"Re-Assigned - External")</f>
        <v>4</v>
      </c>
      <c r="L12" s="41">
        <f>COUNTIFS(Common!$E:$E,"OFF",Common!$G:$G,"Re-Assigned - External")</f>
        <v>3</v>
      </c>
      <c r="M12" s="54">
        <f>K12+L12</f>
        <v>7</v>
      </c>
      <c r="N12" s="54">
        <f>COUNTIFS(Common!$E:$E,"ON",Common!$G:$G,"Fixed - Ready in Local")</f>
        <v>0</v>
      </c>
      <c r="O12" s="54">
        <f>COUNTIFS(Common!$E:$E,"OFF",Common!$G:$G,"Fixed - Ready in Local")</f>
        <v>0</v>
      </c>
      <c r="P12" s="54">
        <f>N12+O12</f>
        <v>0</v>
      </c>
      <c r="Q12" s="54">
        <f>COUNTIFS(Common!$E:$E,"ON",Common!$G:$G,"Unable to reproduce")</f>
        <v>0</v>
      </c>
      <c r="R12" s="54">
        <f>COUNTIFS(Common!$E:$E,"OFF",Common!$G:$G,"Unable to reproduce")</f>
        <v>0</v>
      </c>
      <c r="S12" s="54">
        <f>Q12+R12</f>
        <v>0</v>
      </c>
      <c r="T12" s="14">
        <f>COUNTIFS(Common!$E:$E,"ON",Common!$G:$G,"Closed by SME")</f>
        <v>0</v>
      </c>
      <c r="U12" s="14">
        <f>COUNTIFS(Common!$E:$E,"OFF",Common!$G:$G,"Closed by SME")</f>
        <v>0</v>
      </c>
      <c r="V12" s="14">
        <f>T12+U12</f>
        <v>0</v>
      </c>
      <c r="W12" s="14">
        <f>COUNTIFS(Common!$E:$E,"ON",Common!$G:$G,"Fixed - No Code change")</f>
        <v>0</v>
      </c>
      <c r="X12" s="14">
        <f>COUNTIFS(Common!$E:$E,"OFF",Common!$G:$G,"Fixed - No Code change")</f>
        <v>0</v>
      </c>
      <c r="Y12" s="14">
        <f>W12+X12</f>
        <v>0</v>
      </c>
      <c r="Z12" s="14">
        <f>COUNTIFS(Common!$E:$E,"ON",Common!$G:$G,"Fixed - PR Ready")</f>
        <v>7</v>
      </c>
      <c r="AA12" s="14">
        <f>COUNTIFS(Common!$E:$E,"OFF",Common!$G:$G,"Fixed - PR Ready")</f>
        <v>4</v>
      </c>
      <c r="AB12" s="14">
        <f>Z12+AA12</f>
        <v>11</v>
      </c>
      <c r="AC12" s="13">
        <f>SUM(T12,W12,Z12)</f>
        <v>7</v>
      </c>
      <c r="AD12" s="13">
        <f>SUM(U12,X12,AA12)</f>
        <v>4</v>
      </c>
      <c r="AE12" s="13">
        <f>AC12+AD12</f>
        <v>11</v>
      </c>
      <c r="AF12" s="9">
        <f>SUM(C12:G12,J12,M12,P12,S12,V12,Y12,AB12)</f>
        <v>45</v>
      </c>
      <c r="AG12" s="13">
        <f>AE12-AH12</f>
        <v>6</v>
      </c>
      <c r="AH12" s="112">
        <f>COUNTIFS(Common!S:S,NA(),Common!G:G,"Fixed - PR Ready")+COUNTIFS(Common!S:S,NA(),Common!G:G,"Fixed - No Code change")+COUNTIFS(Common!S:S,NA(),Common!G:G,"Closed by SME")</f>
        <v>5</v>
      </c>
    </row>
    <row r="13" spans="2:34">
      <c r="B13" s="18" t="s">
        <v>98</v>
      </c>
      <c r="C13" s="9">
        <f>COUNTIF(Auto!$F:$F,'Daily Dashboard'!C10)</f>
        <v>28</v>
      </c>
      <c r="D13" s="9">
        <f>COUNTIF(Auto!$F:$F,'Daily Dashboard'!D10)</f>
        <v>0</v>
      </c>
      <c r="E13" s="9">
        <f>COUNTIF(Auto!$F:$F,'Daily Dashboard'!E10)</f>
        <v>2</v>
      </c>
      <c r="F13" s="41">
        <f>COUNTIF(Auto!$F:$F,'Daily Dashboard'!F10)</f>
        <v>0</v>
      </c>
      <c r="G13" s="41">
        <f>COUNTIF(Auto!$F:$F,'Daily Dashboard'!G10)</f>
        <v>12</v>
      </c>
      <c r="H13" s="41">
        <f>COUNTIFS(Auto!$E:$E,"ON",Auto!$F:$F,"Re-Assigned - Internal")</f>
        <v>3</v>
      </c>
      <c r="I13" s="41">
        <f>COUNTIFS(Auto!$E:$E,"OFF",Auto!$F:$F,"Re-Assigned - Internal")</f>
        <v>10</v>
      </c>
      <c r="J13" s="41">
        <f t="shared" ref="J13:J18" si="0">H13+I13</f>
        <v>13</v>
      </c>
      <c r="K13" s="41">
        <f>COUNTIFS(Auto!$E:$E,"ON",Auto!$F:$F,"Re-Assigned - External")</f>
        <v>2</v>
      </c>
      <c r="L13" s="41">
        <f>COUNTIFS(Auto!$E:$E,"OFF",Auto!$F:$F,"Re-Assigned - External")</f>
        <v>6</v>
      </c>
      <c r="M13" s="54">
        <f t="shared" ref="M13:M18" si="1">K13+L13</f>
        <v>8</v>
      </c>
      <c r="N13" s="54">
        <f>COUNTIFS(Auto!$E:$E,"ON",Auto!$F:$F,"Fixed - Ready in Local")</f>
        <v>0</v>
      </c>
      <c r="O13" s="54">
        <f>COUNTIFS(Auto!$E:$E,"OFF",Auto!$F:$F,"Fixed - Ready in Local")</f>
        <v>0</v>
      </c>
      <c r="P13" s="54">
        <f t="shared" ref="P13" si="2">N13+O13</f>
        <v>0</v>
      </c>
      <c r="Q13" s="54">
        <f>COUNTIFS(Auto!$E:$E,"ON",Auto!$F:$F,"Unable to reproduce")</f>
        <v>1</v>
      </c>
      <c r="R13" s="54">
        <f>COUNTIFS(Auto!$E:$E,"OFF",Auto!$F:$F,"Unable to reproduce")</f>
        <v>1</v>
      </c>
      <c r="S13" s="54">
        <f t="shared" ref="S13:S18" si="3">Q13+R13</f>
        <v>2</v>
      </c>
      <c r="T13" s="14">
        <f>COUNTIFS(Auto!$E:$E,"ON",Auto!$F:$F,"Closed by SME")</f>
        <v>0</v>
      </c>
      <c r="U13" s="14">
        <f>COUNTIFS(Auto!$E:$E,"OFF",Auto!$F:$F,"Closed by SME")</f>
        <v>2</v>
      </c>
      <c r="V13" s="14">
        <f t="shared" ref="V13:V18" si="4">T13+U13</f>
        <v>2</v>
      </c>
      <c r="W13" s="14">
        <f>COUNTIFS(Auto!$E:$E,"ON",Auto!$F:$F,"Fixed - No Code change")</f>
        <v>4</v>
      </c>
      <c r="X13" s="14">
        <f>COUNTIFS(Auto!$E:$E,"OFF",Auto!$F:$F,"Fixed - No Code change")</f>
        <v>6</v>
      </c>
      <c r="Y13" s="14">
        <f t="shared" ref="Y13:Y18" si="5">W13+X13</f>
        <v>10</v>
      </c>
      <c r="Z13" s="14">
        <f>COUNTIFS(Auto!$E:$E,"ON",Auto!$F:$F,"Fixed - PR Ready")</f>
        <v>12</v>
      </c>
      <c r="AA13" s="14">
        <f>COUNTIFS(Auto!$E:$E,"OFF",Auto!$F:$F,"Fixed - PR Ready")</f>
        <v>6</v>
      </c>
      <c r="AB13" s="14">
        <f t="shared" ref="AB13:AB18" si="6">Z13+AA13</f>
        <v>18</v>
      </c>
      <c r="AC13" s="13">
        <f t="shared" ref="AC13:AC18" si="7">SUM(T13,W13,Z13)</f>
        <v>16</v>
      </c>
      <c r="AD13" s="13">
        <f t="shared" ref="AD13:AD18" si="8">SUM(U13,X13,AA13)</f>
        <v>14</v>
      </c>
      <c r="AE13" s="13">
        <f t="shared" ref="AE13:AE18" si="9">AC13+AD13</f>
        <v>30</v>
      </c>
      <c r="AF13" s="9">
        <f t="shared" ref="AF13:AF18" si="10">SUM(C13:G13,J13,M13,P13,S13,V13,Y13,AB13)</f>
        <v>95</v>
      </c>
      <c r="AG13" s="13">
        <f>AE13-AH13</f>
        <v>20</v>
      </c>
      <c r="AH13" s="112">
        <f>COUNTIFS(Auto!S:S,NA(),Auto!F:F,"Fixed - PR Ready")+COUNTIFS(Auto!S:S,NA(),Auto!F:F,"Fixed - No Code change")+COUNTIFS(Auto!S:S,NA(),Auto!F:F,"Closed by SME")</f>
        <v>10</v>
      </c>
    </row>
    <row r="14" spans="2:34">
      <c r="B14" s="18" t="s">
        <v>42</v>
      </c>
      <c r="C14" s="9">
        <f>COUNTIF(Home!$G:$G,'Daily Dashboard'!C10)</f>
        <v>7</v>
      </c>
      <c r="D14" s="9">
        <f>COUNTIF(Home!$G:$G,'Daily Dashboard'!D10)</f>
        <v>0</v>
      </c>
      <c r="E14" s="9">
        <f>COUNTIF(Home!$G:$G,'Daily Dashboard'!E10)</f>
        <v>8</v>
      </c>
      <c r="F14" s="41">
        <f>COUNTIF(Home!$G:$G,'Daily Dashboard'!F10)</f>
        <v>0</v>
      </c>
      <c r="G14" s="41">
        <f>COUNTIF(Home!$G:$G,'Daily Dashboard'!G10)</f>
        <v>7</v>
      </c>
      <c r="H14" s="41">
        <f>COUNTIFS(Home!$E:$E,"ON",Home!$G:$G,"Re-Assigned - Internal")</f>
        <v>10</v>
      </c>
      <c r="I14" s="41">
        <f>COUNTIFS(Home!$E:$E,"OFF",Home!$G:$G,"Re-Assigned - Internal")</f>
        <v>8</v>
      </c>
      <c r="J14" s="41">
        <f t="shared" si="0"/>
        <v>18</v>
      </c>
      <c r="K14" s="41">
        <f>COUNTIFS(Home!$E:$E,"ON",Home!$G:$G,"Re-Assigned - External")</f>
        <v>7</v>
      </c>
      <c r="L14" s="41">
        <f>COUNTIFS(Home!$E:$E,"OFF",Home!$G:$G,"Re-Assigned - External")</f>
        <v>3</v>
      </c>
      <c r="M14" s="54">
        <f t="shared" si="1"/>
        <v>10</v>
      </c>
      <c r="N14" s="54">
        <f>COUNTIFS(Home!$E:$E,"ON",Home!$G:$G,"Fixed - Ready in Local")</f>
        <v>1</v>
      </c>
      <c r="O14" s="54">
        <f>COUNTIFS(Home!$E:$E,"OFF",Home!$G:$G,"Fixed - Ready in Local")</f>
        <v>0</v>
      </c>
      <c r="P14" s="54">
        <f>N14+O14</f>
        <v>1</v>
      </c>
      <c r="Q14" s="54">
        <f>COUNTIFS(Home!$E:$E,"ON",Home!$G:$G,"Unable to reproduce")</f>
        <v>0</v>
      </c>
      <c r="R14" s="54">
        <f>COUNTIFS(Home!$E:$E,"OFF",Home!$G:$G,"Unable to reproduce")</f>
        <v>5</v>
      </c>
      <c r="S14" s="54">
        <f t="shared" si="3"/>
        <v>5</v>
      </c>
      <c r="T14" s="14">
        <f>COUNTIFS(Home!$E:$E,"ON",Home!$G:$G,"Closed by SME")</f>
        <v>0</v>
      </c>
      <c r="U14" s="14">
        <f>COUNTIFS(Home!$E:$E,"OFF",Home!$G:$G,"Closed by SME")</f>
        <v>0</v>
      </c>
      <c r="V14" s="14">
        <f t="shared" si="4"/>
        <v>0</v>
      </c>
      <c r="W14" s="14">
        <f>COUNTIFS(Home!$E:$E,"ON",Home!$G:$G,"Fixed - No Code change")</f>
        <v>5</v>
      </c>
      <c r="X14" s="14">
        <f>COUNTIFS(Home!$E:$E,"OFF",Home!$G:$G,"Fixed - No Code change")</f>
        <v>7</v>
      </c>
      <c r="Y14" s="14">
        <f t="shared" si="5"/>
        <v>12</v>
      </c>
      <c r="Z14" s="14">
        <f>COUNTIFS(Home!$E:$E,"ON",Home!$G:$G,"Fixed - PR Ready")</f>
        <v>10</v>
      </c>
      <c r="AA14" s="14">
        <f>COUNTIFS(Home!$E:$E,"OFF",Home!$G:$G,"Fixed - PR Ready")</f>
        <v>14</v>
      </c>
      <c r="AB14" s="14">
        <f t="shared" si="6"/>
        <v>24</v>
      </c>
      <c r="AC14" s="13">
        <f t="shared" si="7"/>
        <v>15</v>
      </c>
      <c r="AD14" s="13">
        <f t="shared" si="8"/>
        <v>21</v>
      </c>
      <c r="AE14" s="13">
        <f t="shared" si="9"/>
        <v>36</v>
      </c>
      <c r="AF14" s="9">
        <f t="shared" si="10"/>
        <v>92</v>
      </c>
      <c r="AG14" s="13">
        <f>AE14-AH14</f>
        <v>12</v>
      </c>
      <c r="AH14" s="112">
        <f>COUNTIFS(Home!S:S,NA(),Home!G:G,"Fixed - PR Ready")+COUNTIFS(Home!S:S,NA(),Home!G:G,"Fixed - No Code change")+COUNTIFS(Home!S:S,NA(),Home!G:G,"Closed by SME")</f>
        <v>24</v>
      </c>
    </row>
    <row r="15" spans="2:34">
      <c r="B15" s="18" t="s">
        <v>62</v>
      </c>
      <c r="C15" s="9">
        <f>COUNTIF(Umbrella!$F:$F,'Daily Dashboard'!C10)</f>
        <v>28</v>
      </c>
      <c r="D15" s="9">
        <f>COUNTIF(Umbrella!$F:$F,'Daily Dashboard'!D10)</f>
        <v>0</v>
      </c>
      <c r="E15" s="9">
        <f>COUNTIF(Umbrella!$F:$F,'Daily Dashboard'!E10)</f>
        <v>1</v>
      </c>
      <c r="F15" s="41">
        <f>COUNTIF(Umbrella!$F:$F,'Daily Dashboard'!F10)</f>
        <v>1</v>
      </c>
      <c r="G15" s="41">
        <f>COUNTIF(Umbrella!$F:$F,'Daily Dashboard'!G10)</f>
        <v>6</v>
      </c>
      <c r="H15" s="41">
        <f>COUNTIFS(Umbrella!$E:$E,"ON",Umbrella!$F:$F,"Re-Assigned - Internal")</f>
        <v>0</v>
      </c>
      <c r="I15" s="41">
        <f>COUNTIFS(Umbrella!$E:$E,"OFF",Umbrella!$F:$F,"Re-Assigned - Internal")</f>
        <v>0</v>
      </c>
      <c r="J15" s="41">
        <f t="shared" si="0"/>
        <v>0</v>
      </c>
      <c r="K15" s="41">
        <f>COUNTIFS(Umbrella!$E:$E,"ON",Umbrella!$F:$F,"Re-Assigned - External")</f>
        <v>1</v>
      </c>
      <c r="L15" s="41">
        <f>COUNTIFS(Umbrella!$E:$E,"OFF",Umbrella!$F:$F,"Re-Assigned - External")</f>
        <v>1</v>
      </c>
      <c r="M15" s="54">
        <f t="shared" si="1"/>
        <v>2</v>
      </c>
      <c r="N15" s="54">
        <f>COUNTIFS(Umbrella!$E:$E,"ON",Umbrella!$F:$F,"Fixed - Ready in Local")</f>
        <v>0</v>
      </c>
      <c r="O15" s="54">
        <f>COUNTIFS(Umbrella!$E:$E,"OFF",Umbrella!$F:$F,"Fixed - Ready in Local")</f>
        <v>0</v>
      </c>
      <c r="P15" s="54">
        <f t="shared" ref="P15:P18" si="11">N15+O15</f>
        <v>0</v>
      </c>
      <c r="Q15" s="54">
        <f>COUNTIFS(Umbrella!$E:$E,"ON",Umbrella!$F:$F,"Unable to reproduce")</f>
        <v>0</v>
      </c>
      <c r="R15" s="54">
        <f>COUNTIFS(Umbrella!$E:$E,"OFF",Umbrella!$F:$F,"Unable to reproduce")</f>
        <v>1</v>
      </c>
      <c r="S15" s="54">
        <f t="shared" si="3"/>
        <v>1</v>
      </c>
      <c r="T15" s="14">
        <f>COUNTIFS(Umbrella!$E:$E,"ON",Umbrella!$F:$F,"Closed by SME")</f>
        <v>0</v>
      </c>
      <c r="U15" s="14">
        <f>COUNTIFS(Umbrella!$E:$E,"OFF",Umbrella!$F:$F,"Closed by SME")</f>
        <v>0</v>
      </c>
      <c r="V15" s="14">
        <f t="shared" si="4"/>
        <v>0</v>
      </c>
      <c r="W15" s="14">
        <f>COUNTIFS(Umbrella!$E:$E,"ON",Umbrella!$F:$F,"Fixed - No Code change")</f>
        <v>0</v>
      </c>
      <c r="X15" s="14">
        <f>COUNTIFS(Umbrella!$E:$E,"OFF",Umbrella!$F:$F,"Fixed - No Code change")</f>
        <v>0</v>
      </c>
      <c r="Y15" s="14">
        <f t="shared" si="5"/>
        <v>0</v>
      </c>
      <c r="Z15" s="14">
        <f>COUNTIFS(Umbrella!$E:$E,"ON",Umbrella!$F:$F,"Fixed - PR Ready")</f>
        <v>0</v>
      </c>
      <c r="AA15" s="14">
        <f>COUNTIFS(Umbrella!$E:$E,"OFF",Umbrella!$F:$F,"Fixed - PR Ready")</f>
        <v>2</v>
      </c>
      <c r="AB15" s="14">
        <f t="shared" si="6"/>
        <v>2</v>
      </c>
      <c r="AC15" s="13">
        <f t="shared" si="7"/>
        <v>0</v>
      </c>
      <c r="AD15" s="13">
        <f t="shared" si="8"/>
        <v>2</v>
      </c>
      <c r="AE15" s="13">
        <f t="shared" si="9"/>
        <v>2</v>
      </c>
      <c r="AF15" s="9">
        <f t="shared" si="10"/>
        <v>41</v>
      </c>
      <c r="AG15" s="13">
        <f t="shared" ref="AG15:AG18" si="12">AE15-AH15</f>
        <v>1</v>
      </c>
      <c r="AH15" s="112">
        <f>COUNTIFS(Umbrella!R:R,NA(),Umbrella!F:F,"Fixed - PR Ready")+COUNTIFS(Umbrella!R:R,NA(),Umbrella!F:F,"Fixed - No Code change")+COUNTIFS(Umbrella!R:R,NA(),Umbrella!F:F,"Closed by SME")</f>
        <v>1</v>
      </c>
    </row>
    <row r="16" spans="2:34">
      <c r="B16" s="18" t="s">
        <v>1100</v>
      </c>
      <c r="C16" s="9">
        <f>COUNTIF(Rating!$G:$G,'Daily Dashboard'!C10)</f>
        <v>1</v>
      </c>
      <c r="D16" s="9">
        <f>COUNTIF(Rating!$G:$G,'Daily Dashboard'!D10)</f>
        <v>0</v>
      </c>
      <c r="E16" s="9">
        <f>COUNTIF(Rating!$G:$G,'Daily Dashboard'!E10)</f>
        <v>6</v>
      </c>
      <c r="F16" s="41">
        <f>COUNTIF(Rating!$G:$G,'Daily Dashboard'!F10)</f>
        <v>1</v>
      </c>
      <c r="G16" s="41">
        <f>COUNTIF(Rating!$G:$G,'Daily Dashboard'!G10)</f>
        <v>5</v>
      </c>
      <c r="H16" s="41">
        <f>COUNTIFS(Rating!$E:$E,"ON",Rating!$G:$G,"Re-Assigned - Internal")</f>
        <v>0</v>
      </c>
      <c r="I16" s="41">
        <f>COUNTIFS(Rating!$E:$E,"OFF",Rating!$G:$G,"Re-Assigned - Internal")</f>
        <v>7</v>
      </c>
      <c r="J16" s="41">
        <f t="shared" si="0"/>
        <v>7</v>
      </c>
      <c r="K16" s="41">
        <f>COUNTIFS(Rating!$E:$E,"ON",Rating!$G:$G,"Re-Assigned - External")</f>
        <v>0</v>
      </c>
      <c r="L16" s="41">
        <f>COUNTIFS(Rating!$E:$E,"OFF",Rating!$G:$G,"Re-Assigned - External")</f>
        <v>1</v>
      </c>
      <c r="M16" s="54">
        <f t="shared" si="1"/>
        <v>1</v>
      </c>
      <c r="N16" s="54">
        <f>COUNTIFS(Rating!$E:$E,"ON",Rating!$G:$G,"Fixed - Ready in Local")</f>
        <v>0</v>
      </c>
      <c r="O16" s="54">
        <f>COUNTIFS(Rating!$E:$E,"OFF",Rating!$G:$G,"Fixed - Ready in Local")</f>
        <v>1</v>
      </c>
      <c r="P16" s="54">
        <f t="shared" si="11"/>
        <v>1</v>
      </c>
      <c r="Q16" s="54">
        <f>COUNTIFS(Rating!$E:$E,"ON",Rating!$G:$G,"Unable to reproduce")</f>
        <v>0</v>
      </c>
      <c r="R16" s="54">
        <f>COUNTIFS(Rating!$E:$E,"OFF",Rating!$G:$G,"Unable to reproduce")</f>
        <v>1</v>
      </c>
      <c r="S16" s="54">
        <f t="shared" si="3"/>
        <v>1</v>
      </c>
      <c r="T16" s="14">
        <f>COUNTIFS(Rating!$E:$E,"ON",Rating!$G:$G,"Closed by SME")</f>
        <v>2</v>
      </c>
      <c r="U16" s="14">
        <f>COUNTIFS(Rating!$E:$E,"OFF",Rating!$G:$G,"Closed by SME")</f>
        <v>2</v>
      </c>
      <c r="V16" s="14">
        <f t="shared" si="4"/>
        <v>4</v>
      </c>
      <c r="W16" s="14">
        <f>COUNTIFS(Rating!$E:$E,"ON",Rating!$G:$G,"Fixed - No Code change")</f>
        <v>1</v>
      </c>
      <c r="X16" s="14">
        <f>COUNTIFS(Rating!$E:$E,"OFF",Rating!$G:$G,"Fixed - No Code change")</f>
        <v>1</v>
      </c>
      <c r="Y16" s="14">
        <f t="shared" si="5"/>
        <v>2</v>
      </c>
      <c r="Z16" s="14">
        <f>COUNTIFS(Rating!$E:$E,"ON",Rating!$G:$G,"Fixed - PR Ready")</f>
        <v>6</v>
      </c>
      <c r="AA16" s="14">
        <f>COUNTIFS(Rating!$E:$E,"OFF",Rating!$G:$G,"Fixed - PR Ready")</f>
        <v>4</v>
      </c>
      <c r="AB16" s="14">
        <f t="shared" si="6"/>
        <v>10</v>
      </c>
      <c r="AC16" s="13">
        <f t="shared" si="7"/>
        <v>9</v>
      </c>
      <c r="AD16" s="13">
        <f t="shared" si="8"/>
        <v>7</v>
      </c>
      <c r="AE16" s="13">
        <f t="shared" si="9"/>
        <v>16</v>
      </c>
      <c r="AF16" s="9">
        <f t="shared" si="10"/>
        <v>39</v>
      </c>
      <c r="AG16" s="13">
        <f t="shared" si="12"/>
        <v>9</v>
      </c>
      <c r="AH16" s="112">
        <f>COUNTIFS(Rating!S:S,NA(),Rating!G:G,"Fixed - PR Ready")+COUNTIFS(Rating!S:S,NA(),Rating!G:G,"Fixed - No Code change")+COUNTIFS(Rating!S:S,NA(),Rating!G:G,"Closed by SME")</f>
        <v>7</v>
      </c>
    </row>
    <row r="17" spans="2:34">
      <c r="B17" s="18" t="s">
        <v>230</v>
      </c>
      <c r="C17" s="9">
        <f>COUNTIF(Conversion!$F:$F,'Daily Dashboard'!C10)</f>
        <v>4</v>
      </c>
      <c r="D17" s="9">
        <f>COUNTIF(Conversion!$F:$F,'Daily Dashboard'!D10)</f>
        <v>0</v>
      </c>
      <c r="E17" s="9">
        <f>COUNTIF(Conversion!$F:$F,'Daily Dashboard'!E10)</f>
        <v>1</v>
      </c>
      <c r="F17" s="41">
        <f>COUNTIF(Conversion!$F:$F,'Daily Dashboard'!F10)</f>
        <v>1</v>
      </c>
      <c r="G17" s="41">
        <f>COUNTIF(Conversion!$F:$F,'Daily Dashboard'!G10)</f>
        <v>11</v>
      </c>
      <c r="H17" s="41">
        <f>COUNTIFS(Conversion!$E:$E,"ON",Conversion!$F:$F,"Re-Assigned - Internal")</f>
        <v>3</v>
      </c>
      <c r="I17" s="41">
        <f>COUNTIFS(Conversion!$E:$E,"OFF",Conversion!$F:$F,"Re-Assigned - Internal")</f>
        <v>0</v>
      </c>
      <c r="J17" s="41">
        <f t="shared" si="0"/>
        <v>3</v>
      </c>
      <c r="K17" s="41">
        <f>COUNTIFS(Conversion!$E:$E,"ON",Conversion!$F:$F,"Re-Assigned - External")</f>
        <v>0</v>
      </c>
      <c r="L17" s="41">
        <f>COUNTIFS(Conversion!$E:$E,"OFF",Conversion!$F:$F,"Re-Assigned - External")</f>
        <v>8</v>
      </c>
      <c r="M17" s="54">
        <f t="shared" si="1"/>
        <v>8</v>
      </c>
      <c r="N17" s="54">
        <f>COUNTIFS(Conversion!$E:$E,"ON",Conversion!$F:$F,"Fixed - Ready in Local")</f>
        <v>0</v>
      </c>
      <c r="O17" s="54">
        <f>COUNTIFS(Conversion!$E:$E,"OFF",Conversion!$F:$F,"Fixed - Ready in Local")</f>
        <v>0</v>
      </c>
      <c r="P17" s="54">
        <f t="shared" si="11"/>
        <v>0</v>
      </c>
      <c r="Q17" s="54">
        <f>COUNTIFS(Conversion!$E:$E,"ON",Conversion!$F:$F,"Unable to reproduce")</f>
        <v>0</v>
      </c>
      <c r="R17" s="54">
        <f>COUNTIFS(Conversion!$E:$E,"OFF",Conversion!$F:$F,"Unable to reproduce")</f>
        <v>0</v>
      </c>
      <c r="S17" s="54">
        <f t="shared" si="3"/>
        <v>0</v>
      </c>
      <c r="T17" s="14">
        <f>COUNTIFS(Conversion!$E:$E,"ON",Conversion!$F:$F,"Closed by SME")</f>
        <v>0</v>
      </c>
      <c r="U17" s="14">
        <f>COUNTIFS(Conversion!$E:$E,"OFF",Conversion!$F:$F,"Closed by SME")</f>
        <v>1</v>
      </c>
      <c r="V17" s="14">
        <f t="shared" si="4"/>
        <v>1</v>
      </c>
      <c r="W17" s="14">
        <f>COUNTIFS(Conversion!$E:$E,"ON",Conversion!$F:$F,"Fixed - No Code change")</f>
        <v>1</v>
      </c>
      <c r="X17" s="14">
        <f>COUNTIFS(Conversion!$E:$E,"OFF",Conversion!$F:$F,"Fixed - No Code change")</f>
        <v>7</v>
      </c>
      <c r="Y17" s="14">
        <f t="shared" si="5"/>
        <v>8</v>
      </c>
      <c r="Z17" s="14">
        <f>COUNTIFS(Conversion!$E:$E,"ON",Conversion!$F:$F,"Fixed - PR Ready")</f>
        <v>3</v>
      </c>
      <c r="AA17" s="14">
        <f>COUNTIFS(Conversion!$E:$E,"OFF",Conversion!$F:$F,"Fixed - PR Ready")</f>
        <v>1</v>
      </c>
      <c r="AB17" s="14">
        <f t="shared" si="6"/>
        <v>4</v>
      </c>
      <c r="AC17" s="13">
        <f t="shared" si="7"/>
        <v>4</v>
      </c>
      <c r="AD17" s="13">
        <f t="shared" si="8"/>
        <v>9</v>
      </c>
      <c r="AE17" s="13">
        <f t="shared" si="9"/>
        <v>13</v>
      </c>
      <c r="AF17" s="9">
        <f t="shared" si="10"/>
        <v>41</v>
      </c>
      <c r="AG17" s="13">
        <f t="shared" si="12"/>
        <v>0</v>
      </c>
      <c r="AH17" s="112">
        <f>COUNTIFS(Conversion!R:R,NA(),Conversion!F:F,"Fixed - PR Ready")+COUNTIFS(Conversion!R:R,NA(),Conversion!F:F,"Fixed - No Code change")+COUNTIFS(Conversion!R:R,NA(),Conversion!F:F,"Closed by SME")</f>
        <v>13</v>
      </c>
    </row>
    <row r="18" spans="2:34">
      <c r="B18" s="18" t="s">
        <v>1101</v>
      </c>
      <c r="C18" s="9">
        <f>COUNTIF(Plugin!$G:$G,'Daily Dashboard'!C10)</f>
        <v>0</v>
      </c>
      <c r="D18" s="9">
        <f>COUNTIF(Plugin!$G:$G,'Daily Dashboard'!D10)</f>
        <v>0</v>
      </c>
      <c r="E18" s="9">
        <f>COUNTIF(Plugin!$G:$G,'Daily Dashboard'!E10)</f>
        <v>10</v>
      </c>
      <c r="F18" s="41">
        <f>COUNTIF(Plugin!$G:$G,'Daily Dashboard'!F10)</f>
        <v>0</v>
      </c>
      <c r="G18" s="41">
        <f>COUNTIF(Plugin!$G:$G,'Daily Dashboard'!G10)</f>
        <v>12</v>
      </c>
      <c r="H18" s="41">
        <f>COUNTIFS(Plugin!$E:$E,"ON",Plugin!$G:$G,"Re-Assigned - Internal")</f>
        <v>0</v>
      </c>
      <c r="I18" s="41">
        <f>COUNTIFS(Plugin!$E:$E,"OFF",Plugin!$G:$G,"Re-Assigned - Internal")</f>
        <v>25</v>
      </c>
      <c r="J18" s="41">
        <f t="shared" si="0"/>
        <v>25</v>
      </c>
      <c r="K18" s="41">
        <f>COUNTIFS(Plugin!$E:$E,"ON",Plugin!$G:$G,"Re-Assigned - External")</f>
        <v>0</v>
      </c>
      <c r="L18" s="41">
        <f>COUNTIFS(Plugin!$E:$E,"OFF",Plugin!$G:$G,"Re-Assigned - External")</f>
        <v>5</v>
      </c>
      <c r="M18" s="54">
        <f t="shared" si="1"/>
        <v>5</v>
      </c>
      <c r="N18" s="54">
        <f>COUNTIFS(Plugin!$E:$E,"ON",Plugin!$G:$G,"Fixed - Ready in Local")</f>
        <v>0</v>
      </c>
      <c r="O18" s="54">
        <f>COUNTIFS(Plugin!$E:$E,"OFF",Plugin!$G:$G,"Fixed - Ready in Local")</f>
        <v>3</v>
      </c>
      <c r="P18" s="54">
        <f t="shared" si="11"/>
        <v>3</v>
      </c>
      <c r="Q18" s="54">
        <f>COUNTIFS(Plugin!$E:$E,"ON",Plugin!$G:$G,"Unable to reproduce")</f>
        <v>0</v>
      </c>
      <c r="R18" s="54">
        <f>COUNTIFS(Plugin!$E:$E,"OFF",Plugin!$G:$G,"Unable to reproduce")</f>
        <v>0</v>
      </c>
      <c r="S18" s="54">
        <f t="shared" si="3"/>
        <v>0</v>
      </c>
      <c r="T18" s="14">
        <f>COUNTIFS(Plugin!$E:$E,"ON",Plugin!$G:$G,"Closed by SME")</f>
        <v>0</v>
      </c>
      <c r="U18" s="14">
        <f>COUNTIFS(Plugin!$E:$E,"OFF",Plugin!$G:$G,"Closed by SME")</f>
        <v>2</v>
      </c>
      <c r="V18" s="14">
        <f t="shared" si="4"/>
        <v>2</v>
      </c>
      <c r="W18" s="14">
        <f>COUNTIFS(Plugin!$E:$E,"ON",Plugin!$G:$G,"Fixed - No Code change")</f>
        <v>0</v>
      </c>
      <c r="X18" s="14">
        <f>COUNTIFS(Plugin!$E:$E,"OFF",Plugin!$G:$G,"Fixed - No Code change")</f>
        <v>0</v>
      </c>
      <c r="Y18" s="14">
        <f t="shared" si="5"/>
        <v>0</v>
      </c>
      <c r="Z18" s="14">
        <f>COUNTIFS(Plugin!$E:$E,"ON",Plugin!$G:$G,"Fixed - PR Ready")</f>
        <v>0</v>
      </c>
      <c r="AA18" s="14">
        <f>COUNTIFS(Plugin!$E:$E,"OFF",Plugin!$G:$G,"Fixed - PR Ready")</f>
        <v>6</v>
      </c>
      <c r="AB18" s="14">
        <f t="shared" si="6"/>
        <v>6</v>
      </c>
      <c r="AC18" s="13">
        <f t="shared" si="7"/>
        <v>0</v>
      </c>
      <c r="AD18" s="13">
        <f t="shared" si="8"/>
        <v>8</v>
      </c>
      <c r="AE18" s="13">
        <f t="shared" si="9"/>
        <v>8</v>
      </c>
      <c r="AF18" s="9">
        <f t="shared" si="10"/>
        <v>63</v>
      </c>
      <c r="AG18" s="13">
        <f t="shared" si="12"/>
        <v>8</v>
      </c>
      <c r="AH18" s="112">
        <f>COUNTIFS(Plugin!S:S,NA(),Plugin!G:G,"Fixed - PR Ready")+COUNTIFS(Plugin!S:S,NA(),Plugin!G:G,"Fixed - No Code change")+COUNTIFS(Plugin!S:S,NA(),Plugin!G:G,"Closed by SME")</f>
        <v>0</v>
      </c>
    </row>
    <row r="19" spans="2:34" ht="12.6" thickBot="1">
      <c r="B19" s="19" t="s">
        <v>1097</v>
      </c>
      <c r="C19" s="15">
        <f>SUM(C12:C18)</f>
        <v>83</v>
      </c>
      <c r="D19" s="15">
        <f t="shared" ref="D19:G19" si="13">SUM(D12:D18)</f>
        <v>0</v>
      </c>
      <c r="E19" s="15">
        <f t="shared" si="13"/>
        <v>32</v>
      </c>
      <c r="F19" s="42">
        <f t="shared" si="13"/>
        <v>3</v>
      </c>
      <c r="G19" s="42">
        <f t="shared" si="13"/>
        <v>57</v>
      </c>
      <c r="H19" s="42">
        <f>SUM(H12:H18)</f>
        <v>16</v>
      </c>
      <c r="I19" s="42">
        <f t="shared" ref="I19" si="14">SUM(I12:I18)</f>
        <v>54</v>
      </c>
      <c r="J19" s="42">
        <f>SUM(J12:J18)</f>
        <v>70</v>
      </c>
      <c r="K19" s="42">
        <f>SUM(K12:K18)</f>
        <v>14</v>
      </c>
      <c r="L19" s="42">
        <f t="shared" ref="L19" si="15">SUM(L12:L18)</f>
        <v>27</v>
      </c>
      <c r="M19" s="55">
        <f>SUM(M12:M18)</f>
        <v>41</v>
      </c>
      <c r="N19" s="55">
        <f t="shared" ref="N19:P19" si="16">SUM(N12:N18)</f>
        <v>1</v>
      </c>
      <c r="O19" s="55">
        <f t="shared" si="16"/>
        <v>4</v>
      </c>
      <c r="P19" s="55">
        <f t="shared" si="16"/>
        <v>5</v>
      </c>
      <c r="Q19" s="55">
        <f t="shared" ref="Q19:AB19" si="17">SUM(Q12:Q18)</f>
        <v>1</v>
      </c>
      <c r="R19" s="55">
        <f t="shared" si="17"/>
        <v>8</v>
      </c>
      <c r="S19" s="55">
        <f t="shared" si="17"/>
        <v>9</v>
      </c>
      <c r="T19" s="16">
        <f t="shared" si="17"/>
        <v>2</v>
      </c>
      <c r="U19" s="16">
        <f t="shared" si="17"/>
        <v>7</v>
      </c>
      <c r="V19" s="16">
        <f>SUM(V12:V18)</f>
        <v>9</v>
      </c>
      <c r="W19" s="16">
        <f t="shared" ref="W19:Y19" si="18">SUM(W12:W18)</f>
        <v>11</v>
      </c>
      <c r="X19" s="16">
        <f t="shared" si="18"/>
        <v>21</v>
      </c>
      <c r="Y19" s="16">
        <f t="shared" si="18"/>
        <v>32</v>
      </c>
      <c r="Z19" s="16">
        <f t="shared" si="17"/>
        <v>38</v>
      </c>
      <c r="AA19" s="16">
        <f t="shared" si="17"/>
        <v>37</v>
      </c>
      <c r="AB19" s="16">
        <f t="shared" si="17"/>
        <v>75</v>
      </c>
      <c r="AC19" s="111">
        <f>SUM(AC12:AC18)</f>
        <v>51</v>
      </c>
      <c r="AD19" s="111">
        <f t="shared" ref="AD19:AE19" si="19">SUM(AD12:AD18)</f>
        <v>65</v>
      </c>
      <c r="AE19" s="111">
        <f t="shared" si="19"/>
        <v>116</v>
      </c>
      <c r="AF19" s="15">
        <f>SUM(AF12:AF18)</f>
        <v>416</v>
      </c>
      <c r="AG19" s="111">
        <f>SUM(AG12:AG18)</f>
        <v>56</v>
      </c>
      <c r="AH19" s="113">
        <f>SUM(AH12:AH18)</f>
        <v>60</v>
      </c>
    </row>
    <row r="20" spans="2:34">
      <c r="B20" s="50"/>
      <c r="C20" s="49"/>
      <c r="D20" s="49"/>
      <c r="E20" s="49"/>
      <c r="F20" s="49"/>
      <c r="G20" s="49"/>
      <c r="H20" s="49"/>
      <c r="I20" s="49"/>
      <c r="J20" s="49"/>
      <c r="K20" s="49"/>
      <c r="L20" s="49"/>
      <c r="M20" s="49"/>
    </row>
    <row r="21" spans="2:34">
      <c r="B21" s="50" t="s">
        <v>1102</v>
      </c>
    </row>
    <row r="22" spans="2:34" ht="9.9499999999999993" customHeight="1"/>
    <row r="23" spans="2:34" ht="30" customHeight="1">
      <c r="B23" s="51" t="s">
        <v>1103</v>
      </c>
      <c r="C23" s="51" t="s">
        <v>183</v>
      </c>
      <c r="D23" s="51" t="s">
        <v>98</v>
      </c>
      <c r="E23" s="51" t="s">
        <v>42</v>
      </c>
      <c r="F23" s="51" t="s">
        <v>62</v>
      </c>
      <c r="G23" s="51" t="s">
        <v>1100</v>
      </c>
      <c r="H23" s="51" t="s">
        <v>62</v>
      </c>
      <c r="I23" s="51"/>
      <c r="J23" s="51" t="s">
        <v>230</v>
      </c>
      <c r="K23" s="51" t="s">
        <v>1100</v>
      </c>
      <c r="L23" s="51"/>
      <c r="M23" s="51" t="s">
        <v>1101</v>
      </c>
      <c r="N23" s="51" t="s">
        <v>230</v>
      </c>
      <c r="O23" s="51"/>
      <c r="P23" s="51" t="s">
        <v>1104</v>
      </c>
      <c r="Q23" s="52" t="s">
        <v>1101</v>
      </c>
      <c r="S23" s="115" t="s">
        <v>1105</v>
      </c>
      <c r="T23" s="51" t="s">
        <v>1097</v>
      </c>
      <c r="V23" s="114"/>
      <c r="W23" s="114"/>
      <c r="X23" s="114"/>
      <c r="Y23" s="114"/>
      <c r="Z23" s="114"/>
      <c r="AA23" s="114"/>
      <c r="AB23" s="114"/>
      <c r="AC23" s="114"/>
    </row>
    <row r="24" spans="2:34">
      <c r="B24" s="117" t="s">
        <v>1106</v>
      </c>
      <c r="C24" s="9">
        <f>COUNTIFS(Common!$G:$G,"Fixed - PR Ready",Common!$L:$L,"&lt;="&amp;DATE(2020,3,6))+COUNTIFS(Common!$G:$G,"Fixed - No Code change",Common!$L:$L,"&lt;="&amp;DATE(2020,3,6))+COUNTIFS(Common!$G:$G,"Closed by SME",Common!$L:$L,"&lt;="&amp;DATE(2020,3,6))</f>
        <v>2</v>
      </c>
      <c r="D24" s="9">
        <f>COUNTIFS(Auto!$F:$F,"Fixed - PR Ready",Auto!$P:$P,"&lt;="&amp;DATE(2020,3,6))+COUNTIFS(Auto!$F:$F,"Fixed - No Code change",Auto!$P:$P,"&lt;="&amp;DATE(2020,3,6))+COUNTIFS(Auto!$F:$F,"Closed by SME",Auto!$P:$P,"&lt;="&amp;DATE(2020,3,6))</f>
        <v>8</v>
      </c>
      <c r="E24" s="9">
        <f>COUNTIFS(Home!$G:$G,"Fixed - PR Ready",Home!$L:$L,"&lt;="&amp;DATE(2020,3,6))+COUNTIFS(Home!$G:$G,"Fixed - No Code change",Home!$L:$L,"&lt;="&amp;DATE(2020,3,6))+COUNTIFS(Home!$G:$G,"Closed by SME",Home!$L:$L,"&lt;="&amp;DATE(2020,3,6))</f>
        <v>6</v>
      </c>
      <c r="F24" s="9">
        <f>COUNTIFS(Umbrella!$F:$F,"Fixed - PR Ready",Umbrella!$K:$K,"&lt;="&amp;DATE(2020,3,6))+COUNTIFS(Umbrella!$F:$F,"Fixed - No Code change",Umbrella!$K:$K,"&lt;="&amp;DATE(2020,3,6))+COUNTIFS(Umbrella!$F:$F,"Closed by SME",Umbrella!$K:$K,"&lt;="&amp;DATE(2020,3,6))</f>
        <v>0</v>
      </c>
      <c r="G24" s="9">
        <f>COUNTIFS(Rating!$G:$G,"Fixed - PR Ready",Rating!$L:$L,"&lt;="&amp;DATE(2020,3,6))+COUNTIFS(Rating!$G:$G,"Fixed - No Code change",Rating!$L:$L,"&lt;="&amp;DATE(2020,3,6))+COUNTIFS(Rating!$G:$G,"Closed by SME",Rating!$L:$L,"&lt;="&amp;DATE(2020,3,6))</f>
        <v>4</v>
      </c>
      <c r="H24" s="9"/>
      <c r="I24" s="9"/>
      <c r="J24" s="9">
        <f>COUNTIFS(Conversion!$F:$F,"Fixed - PR Ready",Conversion!$K:$K,"&lt;="&amp;DATE(2020,3,6))+COUNTIFS(Conversion!$F:$F,"Fixed - No Code change",Conversion!$K:$K,"&lt;="&amp;DATE(2020,3,6))+COUNTIFS(Conversion!$F:$F,"Closed by SME",Conversion!$K:$K,"&lt;="&amp;DATE(2020,3,6))</f>
        <v>1</v>
      </c>
      <c r="K24" s="9"/>
      <c r="L24" s="9"/>
      <c r="M24" s="9">
        <f>COUNTIFS(Plugin!$G:$G,"Fixed - PR Ready",Plugin!$L:$L,"&lt;="&amp;DATE(2020,3,6))+COUNTIFS(Plugin!$G:$G,"Fixed - No Code change",Plugin!$L:$L,"&lt;="&amp;DATE(2020,3,6))+COUNTIFS(Plugin!$G:$G,"Closed by SME",Plugin!$L:$L,"&lt;="&amp;DATE(2020,3,6))</f>
        <v>2</v>
      </c>
      <c r="N24" s="9"/>
      <c r="O24" s="9"/>
      <c r="P24" s="9">
        <f>SUM(C24:O24)</f>
        <v>23</v>
      </c>
      <c r="S24" s="9">
        <v>50</v>
      </c>
      <c r="V24" s="114"/>
    </row>
    <row r="25" spans="2:34">
      <c r="B25" s="117" t="s">
        <v>1107</v>
      </c>
      <c r="C25" s="9">
        <f>COUNTIFS(Common!$G:$G,"Fixed - PR Ready",Common!$L:$L,"&gt;"&amp;DATE(2020,3,6),Common!$L:$L,"&lt;="&amp;DATE(2020,3,13)) + COUNTIFS(Common!$G:$G,"Fixed - No Code change",Common!$L:$L,"&gt;"&amp;DATE(2020,3,6),Common!$L:$L,"&lt;="&amp;DATE(2020,3,13))+ COUNTIFS(Common!$G:$G,"Closed by SME",Common!$L:$L,"&gt;"&amp;DATE(2020,3,6),Common!$L:$L,"&lt;="&amp;DATE(2020,3,13))</f>
        <v>3</v>
      </c>
      <c r="D25" s="9">
        <f>COUNTIFS(Auto!$F:$F,"Fixed - PR Ready",Auto!$P:$P,"&gt;"&amp;DATE(2020,3,6),Auto!$P:$P,"&lt;="&amp;DATE(2020,3,13)) + COUNTIFS(Auto!$F:$F,"Fixed - No Code change",Auto!$P:$P,"&gt;"&amp;DATE(2020,3,6),Auto!$P:$P,"&lt;="&amp;DATE(2020,3,13))+ COUNTIFS(Auto!$F:$F,"Closed by SME",Auto!$P:$P,"&gt;"&amp;DATE(2020,3,6),Auto!$P:$P,"&lt;="&amp;DATE(2020,3,13))</f>
        <v>11</v>
      </c>
      <c r="E25" s="9">
        <f>COUNTIFS(Home!$G:$G,"Fixed - PR Ready",Home!$L:$L,"&gt;"&amp;DATE(2020,3,6),Home!$L:$L,"&lt;="&amp;DATE(2020,3,13)) + COUNTIFS(Home!$G:$G,"Fixed - No Code change",Home!$L:$L,"&gt;"&amp;DATE(2020,3,6),Home!$L:$L,"&lt;="&amp;DATE(2020,3,13))+ COUNTIFS(Home!$G:$G,"Closed by SME",Home!$L:$L,"&gt;"&amp;DATE(2020,3,6),Home!$L:$L,"&lt;="&amp;DATE(2020,3,13))</f>
        <v>16</v>
      </c>
      <c r="F25" s="9">
        <f>COUNTIFS(Umbrella!$F:$F,"Fixed - PR Ready",Umbrella!$K:$K,"&gt;"&amp;DATE(2020,3,6),Umbrella!$K:$K,"&lt;="&amp;DATE(2020,3,13)) + COUNTIFS(Umbrella!$F:$F,"Fixed - No Code change",Umbrella!$K:$K,"&gt;"&amp;DATE(2020,3,6),Umbrella!$K:$K,"&lt;="&amp;DATE(2020,3,13))+ COUNTIFS(Umbrella!$F:$F,"Closed by SME",Umbrella!$K:$K,"&gt;"&amp;DATE(2020,3,6),Umbrella!$K:$K,"&lt;="&amp;DATE(2020,3,13))</f>
        <v>0</v>
      </c>
      <c r="G25" s="9">
        <f>COUNTIFS(Rating!$G:$G,"Fixed - PR Ready",Rating!$L:$L,"&gt;"&amp;DATE(2020,3,6),Rating!$L:$L,"&lt;="&amp;DATE(2020,3,13)) + COUNTIFS(Rating!$G:$G,"Fixed - No Code change",Rating!$L:$L,"&gt;"&amp;DATE(2020,3,6),Rating!$L:$L,"&lt;="&amp;DATE(2020,3,13))+ COUNTIFS(Rating!$G:$G,"Closed by SME",Rating!$L:$L,"&gt;"&amp;DATE(2020,3,6),Rating!$L:$L,"&lt;="&amp;DATE(2020,3,13))</f>
        <v>6</v>
      </c>
      <c r="H25" s="9"/>
      <c r="I25" s="9"/>
      <c r="J25" s="9">
        <f>COUNTIFS(Conversion!$F:$F,"Fixed - PR Ready",Conversion!$K:$K,"&gt;"&amp;DATE(2020,3,6),Conversion!$K:$K,"&lt;="&amp;DATE(2020,3,13)) + COUNTIFS(Conversion!$F:$F,"Fixed - No Code change",Conversion!$K:$K,"&gt;"&amp;DATE(2020,3,6),Conversion!$K:$K,"&lt;="&amp;DATE(2020,3,13))+ COUNTIFS(Conversion!$F:$F,"Closed by SME",Conversion!$K:$K,"&gt;"&amp;DATE(2020,3,6),Conversion!$K:$K,"&lt;="&amp;DATE(2020,3,13))</f>
        <v>4</v>
      </c>
      <c r="K25" s="9"/>
      <c r="L25" s="9"/>
      <c r="M25" s="9">
        <f>COUNTIFS(Plugin!$G:$G,"Fixed - PR Ready",Plugin!$L:$L,"&gt;"&amp;DATE(2020,3,6),Plugin!$L:$L,"&lt;="&amp;DATE(2020,3,13)) + COUNTIFS(Plugin!$G:$G,"Fixed - No Code change",Plugin!$L:$L,"&gt;"&amp;DATE(2020,3,6),Plugin!$L:$L,"&lt;="&amp;DATE(2020,3,13))+ COUNTIFS(Plugin!$G:$G,"Closed by SME",Plugin!$L:$L,"&gt;"&amp;DATE(2020,3,6),Plugin!$L:$L,"&lt;="&amp;DATE(2020,3,13))</f>
        <v>5</v>
      </c>
      <c r="N25" s="9"/>
      <c r="O25" s="9"/>
      <c r="P25" s="9">
        <f t="shared" ref="P25:P26" si="20">SUM(C25:O25)</f>
        <v>45</v>
      </c>
      <c r="S25" s="9">
        <v>50</v>
      </c>
      <c r="V25" s="114"/>
    </row>
    <row r="26" spans="2:34">
      <c r="B26" s="117" t="s">
        <v>1108</v>
      </c>
      <c r="C26" s="9">
        <f>COUNTIFS(Common!$G:$G,"Fixed - PR Ready",Common!$L:$L,"&gt;"&amp;DATE(2020,3,13),Common!$L:$L,"&lt;="&amp;DATE(2020,3,20)) + COUNTIFS(Common!$G:$G,"Fixed - No Code change",Common!$L:$L,"&gt;"&amp;DATE(2020,3,13),Common!$L:$L,"&lt;="&amp;DATE(2020,3,20))+ COUNTIFS(Common!$G:$G,"Closed by SME",Common!$L:$L,"&gt;"&amp;DATE(2020,3,13),Common!$L:$L,"&lt;="&amp;DATE(2020,3,20))</f>
        <v>6</v>
      </c>
      <c r="D26" s="9">
        <f>COUNTIFS(Auto!$F:$F,"Fixed - PR Ready",Auto!$P:$P,"&gt;"&amp;DATE(2020,3,13),Auto!$P:$P,"&lt;="&amp;DATE(2020,3,20)) + COUNTIFS(Auto!$F:$F,"Fixed - No Code change",Auto!$P:$P,"&gt;"&amp;DATE(2020,3,13),Auto!$P:$P,"&lt;="&amp;DATE(2020,3,20))+ COUNTIFS(Auto!$F:$F,"Closed by SME",Auto!$P:$P,"&gt;"&amp;DATE(2020,3,13),Auto!$P:$P,"&lt;="&amp;DATE(2020,3,20))</f>
        <v>11</v>
      </c>
      <c r="E26" s="9">
        <f>COUNTIFS(Home!$G:$G,"Fixed - PR Ready",Home!$L:$L,"&gt;"&amp;DATE(2020,3,13),Home!$L:$L,"&lt;="&amp;DATE(2020,3,20)) + COUNTIFS(Home!$G:$G,"Fixed - No Code change",Home!$L:$L,"&gt;"&amp;DATE(2020,3,13),Home!$L:$L,"&lt;="&amp;DATE(2020,3,20))+ COUNTIFS(Home!$G:$G,"Closed by SME",Home!$L:$L,"&gt;"&amp;DATE(2020,3,13),Home!$L:$L,"&lt;="&amp;DATE(2020,3,20))</f>
        <v>11</v>
      </c>
      <c r="F26" s="9">
        <f>COUNTIFS(Umbrella!$F:$F,"Fixed - PR Ready",Umbrella!$K:$K,"&gt;"&amp;DATE(2020,3,13),Umbrella!$K:$K,"&lt;="&amp;DATE(2020,3,20)) + COUNTIFS(Umbrella!$F:$F,"Fixed - No Code change",Umbrella!$K:$K,"&gt;"&amp;DATE(2020,3,13),Umbrella!$K:$K,"&lt;="&amp;DATE(2020,3,20))+ COUNTIFS(Umbrella!$F:$F,"Closed by SME",Umbrella!$K:$K,"&gt;"&amp;DATE(2020,3,13),Umbrella!$K:$K,"&lt;="&amp;DATE(2020,3,20))</f>
        <v>2</v>
      </c>
      <c r="G26" s="9">
        <f>COUNTIFS(Rating!$G:$G,"Fixed - PR Ready",Rating!$L:$L,"&gt;"&amp;DATE(2020,3,13),Rating!$L:$L,"&lt;="&amp;DATE(2020,3,20)) + COUNTIFS(Rating!$G:$G,"Fixed - No Code change",Rating!$L:$L,"&gt;"&amp;DATE(2020,3,13),Rating!$L:$L,"&lt;="&amp;DATE(2020,3,20))+ COUNTIFS(Rating!$G:$G,"Closed by SME",Rating!$L:$L,"&gt;"&amp;DATE(2020,3,13),Rating!$L:$L,"&lt;="&amp;DATE(2020,3,20))</f>
        <v>6</v>
      </c>
      <c r="H26" s="9"/>
      <c r="I26" s="9"/>
      <c r="J26" s="9">
        <f>COUNTIFS(Conversion!$F:$F,"Fixed - PR Ready",Conversion!$K:$K,"&gt;"&amp;DATE(2020,3,13),Conversion!$K:$K,"&lt;="&amp;DATE(2020,3,20)) + COUNTIFS(Conversion!$F:$F,"Fixed - No Code change",Conversion!$K:$K,"&gt;"&amp;DATE(2020,3,13),Conversion!$K:$K,"&lt;="&amp;DATE(2020,3,20))+ COUNTIFS(Conversion!$F:$F,"Closed by SME",Conversion!$K:$K,"&gt;"&amp;DATE(2020,3,13),Conversion!$K:$K,"&lt;="&amp;DATE(2020,3,20))</f>
        <v>8</v>
      </c>
      <c r="K26" s="9"/>
      <c r="L26" s="9"/>
      <c r="M26" s="9">
        <f>COUNTIFS(Plugin!$G:$G,"Fixed - PR Ready",Plugin!$L:$L,"&gt;"&amp;DATE(2020,3,13),Plugin!$L:$L,"&lt;="&amp;DATE(2020,3,20)) + COUNTIFS(Plugin!$G:$G,"Fixed - No Code change",Plugin!$L:$L,"&gt;"&amp;DATE(2020,3,13),Plugin!$L:$L,"&lt;="&amp;DATE(2020,3,20))+ COUNTIFS(Plugin!$G:$G,"Closed by SME",Plugin!$L:$L,"&gt;"&amp;DATE(2020,3,13),Plugin!$L:$L,"&lt;="&amp;DATE(2020,3,20))</f>
        <v>1</v>
      </c>
      <c r="N26" s="9"/>
      <c r="O26" s="9"/>
      <c r="P26" s="9">
        <f t="shared" si="20"/>
        <v>45</v>
      </c>
      <c r="S26" s="9">
        <v>50</v>
      </c>
      <c r="V26" s="114"/>
    </row>
    <row r="27" spans="2:34">
      <c r="B27" s="117" t="s">
        <v>1109</v>
      </c>
      <c r="C27" s="9">
        <f>COUNTIFS(Common!$G:$G,"Fixed - PR Ready",Common!$L:$L,"&gt;"&amp;DATE(2020,3,20),Common!$L:$L,"&lt;="&amp;DATE(2020,3,27)) + COUNTIFS(Common!$G:$G,"Fixed - No Code change",Common!$L:$L,"&gt;"&amp;DATE(2020,3,20),Common!$L:$L,"&lt;="&amp;DATE(2020,3,27))+ COUNTIFS(Common!$G:$G,"Closed by SME",Common!$L:$L,"&gt;"&amp;DATE(2020,3,20),Common!$L:$L,"&lt;="&amp;DATE(2020,3,27))</f>
        <v>0</v>
      </c>
      <c r="D27" s="9">
        <f>COUNTIFS(Auto!$F:$F,"Fixed - PR Ready",Auto!$P:$P,"&gt;"&amp;DATE(2020,3,20),Auto!$P:$P,"&lt;="&amp;DATE(2020,3,27)) + COUNTIFS(Auto!$F:$F,"Fixed - No Code change",Auto!$P:$P,"&gt;"&amp;DATE(2020,3,20),Auto!$P:$P,"&lt;="&amp;DATE(2020,3,27))+ COUNTIFS(Auto!$F:$F,"Closed by SME",Auto!$P:$P,"&gt;"&amp;DATE(2020,3,20),Auto!$P:$P,"&lt;="&amp;DATE(2020,3,27))</f>
        <v>0</v>
      </c>
      <c r="E27" s="9">
        <f>COUNTIFS(Home!$G:$G,"Fixed - PR Ready",Home!$L:$L,"&gt;"&amp;DATE(2020,3,20),Home!$L:$L,"&lt;="&amp;DATE(2020,3,27)) + COUNTIFS(Home!$G:$G,"Fixed - No Code change",Home!$L:$L,"&gt;"&amp;DATE(2020,3,20),Home!$L:$L,"&lt;="&amp;DATE(2020,3,27))+ COUNTIFS(Home!$G:$G,"Closed by SME",Home!$L:$L,"&gt;"&amp;DATE(2020,3,20),Home!$L:$L,"&lt;="&amp;DATE(2020,3,27))</f>
        <v>0</v>
      </c>
      <c r="F27" s="9">
        <f>COUNTIFS(Umbrella!$F:$F,"Fixed - PR Ready",Umbrella!$K:$K,"&gt;"&amp;DATE(2020,3,20),Umbrella!$K:$K,"&lt;="&amp;DATE(2020,3,27)) + COUNTIFS(Umbrella!$F:$F,"Fixed - No Code change",Umbrella!$K:$K,"&gt;"&amp;DATE(2020,3,20),Umbrella!$K:$K,"&lt;="&amp;DATE(2020,3,27))+ COUNTIFS(Umbrella!$F:$F,"Closed by SME",Umbrella!$K:$K,"&gt;"&amp;DATE(2020,3,20),Umbrella!$K:$K,"&lt;="&amp;DATE(2020,3,27))</f>
        <v>0</v>
      </c>
      <c r="G27" s="9">
        <f>COUNTIFS(Rating!$G:$G,"Fixed - PR Ready",Rating!$L:$L,"&gt;"&amp;DATE(2020,3,20),Rating!$L:$L,"&lt;="&amp;DATE(2020,3,27)) + COUNTIFS(Rating!$G:$G,"Fixed - No Code change",Rating!$L:$L,"&gt;"&amp;DATE(2020,3,20),Rating!$L:$L,"&lt;="&amp;DATE(2020,3,27))+ COUNTIFS(Rating!$G:$G,"Closed by SME",Rating!$L:$L,"&gt;"&amp;DATE(2020,3,20),Rating!$L:$L,"&lt;="&amp;DATE(2020,3,27))</f>
        <v>0</v>
      </c>
      <c r="H27" s="9"/>
      <c r="I27" s="9"/>
      <c r="J27" s="9">
        <f>COUNTIFS(Conversion!$F:$F,"Fixed - PR Ready",Conversion!$K:$K,"&gt;"&amp;DATE(2020,3,20),Conversion!$K:$K,"&lt;="&amp;DATE(2020,3,27)) + COUNTIFS(Conversion!$F:$F,"Fixed - No Code change",Conversion!$K:$K,"&gt;"&amp;DATE(2020,3,20),Conversion!$K:$K,"&lt;="&amp;DATE(2020,3,27))+ COUNTIFS(Conversion!$F:$F,"Closed by SME",Conversion!$K:$K,"&gt;"&amp;DATE(2020,3,20),Conversion!$K:$K,"&lt;="&amp;DATE(2020,3,27))</f>
        <v>0</v>
      </c>
      <c r="K27" s="9"/>
      <c r="L27" s="9"/>
      <c r="M27" s="9">
        <f>COUNTIFS(Plugin!$G:$G,"Fixed - PR Ready",Plugin!$L:$L,"&gt;"&amp;DATE(2020,3,20),Plugin!$L:$L,"&lt;="&amp;DATE(2020,3,27)) + COUNTIFS(Plugin!$G:$G,"Fixed - No Code change",Plugin!$L:$L,"&gt;"&amp;DATE(2020,3,20),Plugin!$L:$L,"&lt;="&amp;DATE(2020,3,27))+ COUNTIFS(Plugin!$G:$G,"Closed by SME",Plugin!$L:$L,"&gt;"&amp;DATE(2020,3,20),Plugin!$L:$L,"&lt;="&amp;DATE(2020,3,27))</f>
        <v>0</v>
      </c>
      <c r="N27" s="9"/>
      <c r="O27" s="9"/>
      <c r="P27" s="9"/>
      <c r="S27" s="9">
        <v>50</v>
      </c>
      <c r="V27" s="114"/>
    </row>
    <row r="28" spans="2:34">
      <c r="B28" s="117" t="s">
        <v>1110</v>
      </c>
      <c r="C28" s="9"/>
      <c r="D28" s="9"/>
      <c r="E28" s="9"/>
      <c r="F28" s="9"/>
      <c r="G28" s="9"/>
      <c r="H28" s="9"/>
      <c r="I28" s="9"/>
      <c r="J28" s="9"/>
      <c r="K28" s="9"/>
      <c r="L28" s="9"/>
      <c r="M28" s="9"/>
      <c r="N28" s="9"/>
      <c r="O28" s="9"/>
      <c r="P28" s="9"/>
      <c r="S28" s="9">
        <v>50</v>
      </c>
      <c r="V28" s="114"/>
    </row>
    <row r="29" spans="2:34">
      <c r="B29" s="117" t="s">
        <v>1111</v>
      </c>
      <c r="C29" s="9"/>
      <c r="D29" s="9"/>
      <c r="E29" s="9"/>
      <c r="F29" s="9"/>
      <c r="G29" s="9"/>
      <c r="H29" s="9"/>
      <c r="I29" s="9"/>
      <c r="J29" s="9"/>
      <c r="K29" s="9"/>
      <c r="L29" s="9"/>
      <c r="M29" s="9"/>
      <c r="N29" s="9"/>
      <c r="O29" s="9"/>
      <c r="P29" s="9"/>
      <c r="S29" s="9">
        <v>50</v>
      </c>
      <c r="V29" s="114"/>
    </row>
    <row r="30" spans="2:34">
      <c r="B30" s="117" t="s">
        <v>1112</v>
      </c>
      <c r="C30" s="9"/>
      <c r="D30" s="9"/>
      <c r="E30" s="9"/>
      <c r="F30" s="9"/>
      <c r="G30" s="9"/>
      <c r="H30" s="9"/>
      <c r="I30" s="9"/>
      <c r="J30" s="9"/>
      <c r="K30" s="9"/>
      <c r="L30" s="9"/>
      <c r="M30" s="9"/>
      <c r="N30" s="9"/>
      <c r="O30" s="9"/>
      <c r="P30" s="9"/>
      <c r="S30" s="9">
        <v>50</v>
      </c>
      <c r="V30" s="114"/>
    </row>
    <row r="31" spans="2:34">
      <c r="B31" s="117" t="s">
        <v>1113</v>
      </c>
      <c r="C31" s="9"/>
      <c r="D31" s="9"/>
      <c r="E31" s="9"/>
      <c r="F31" s="9"/>
      <c r="G31" s="9"/>
      <c r="H31" s="9"/>
      <c r="I31" s="9"/>
      <c r="J31" s="9"/>
      <c r="K31" s="9"/>
      <c r="L31" s="9"/>
      <c r="M31" s="9"/>
      <c r="N31" s="9"/>
      <c r="O31" s="9"/>
      <c r="P31" s="9"/>
      <c r="S31" s="9">
        <v>50</v>
      </c>
      <c r="V31" s="114"/>
    </row>
    <row r="32" spans="2:34">
      <c r="B32" s="117" t="s">
        <v>1114</v>
      </c>
      <c r="C32" s="9"/>
      <c r="D32" s="9"/>
      <c r="E32" s="9"/>
      <c r="F32" s="9"/>
      <c r="G32" s="9"/>
      <c r="H32" s="9"/>
      <c r="I32" s="9"/>
      <c r="J32" s="9"/>
      <c r="K32" s="9"/>
      <c r="L32" s="9"/>
      <c r="M32" s="9"/>
      <c r="N32" s="9"/>
      <c r="O32" s="9"/>
      <c r="P32" s="9"/>
      <c r="S32" s="9">
        <v>50</v>
      </c>
      <c r="V32" s="114"/>
    </row>
    <row r="33" spans="2:22">
      <c r="B33" s="117" t="s">
        <v>1115</v>
      </c>
      <c r="C33" s="9"/>
      <c r="D33" s="9"/>
      <c r="E33" s="9"/>
      <c r="F33" s="9"/>
      <c r="G33" s="9"/>
      <c r="H33" s="9"/>
      <c r="I33" s="9"/>
      <c r="J33" s="9"/>
      <c r="K33" s="9"/>
      <c r="L33" s="9"/>
      <c r="M33" s="9"/>
      <c r="N33" s="9"/>
      <c r="O33" s="9"/>
      <c r="P33" s="9"/>
      <c r="S33" s="9">
        <v>50</v>
      </c>
      <c r="V33" s="114"/>
    </row>
    <row r="34" spans="2:22" ht="21.6" customHeight="1">
      <c r="B34" s="51" t="s">
        <v>1097</v>
      </c>
      <c r="C34" s="53">
        <f>SUM(C24:C27)</f>
        <v>11</v>
      </c>
      <c r="D34" s="53">
        <f t="shared" ref="D34" si="21">SUM(D24:D27)</f>
        <v>30</v>
      </c>
      <c r="E34" s="53">
        <f>SUM(E24:E27)</f>
        <v>33</v>
      </c>
      <c r="F34" s="53">
        <f t="shared" ref="F34" si="22">SUM(F24:F27)</f>
        <v>2</v>
      </c>
      <c r="G34" s="53">
        <f t="shared" ref="G34" si="23">SUM(G24:G27)</f>
        <v>16</v>
      </c>
      <c r="H34" s="53">
        <f t="shared" ref="H34:O34" si="24">SUM(H24:H27)</f>
        <v>0</v>
      </c>
      <c r="I34" s="53">
        <f t="shared" si="24"/>
        <v>0</v>
      </c>
      <c r="J34" s="53">
        <f t="shared" ref="J34" si="25">SUM(J24:J27)</f>
        <v>13</v>
      </c>
      <c r="K34" s="53">
        <f t="shared" si="24"/>
        <v>0</v>
      </c>
      <c r="L34" s="53">
        <f t="shared" si="24"/>
        <v>0</v>
      </c>
      <c r="M34" s="53">
        <f t="shared" si="24"/>
        <v>8</v>
      </c>
      <c r="N34" s="53">
        <f t="shared" si="24"/>
        <v>0</v>
      </c>
      <c r="O34" s="53">
        <f t="shared" si="24"/>
        <v>0</v>
      </c>
      <c r="P34" s="53">
        <f>SUM(P24:P33)</f>
        <v>113</v>
      </c>
      <c r="Q34" s="52"/>
      <c r="S34" s="116">
        <f>SUM(S24:S33)</f>
        <v>500</v>
      </c>
      <c r="T34" s="51"/>
      <c r="V34" s="114"/>
    </row>
    <row r="35" spans="2:22">
      <c r="V35" s="114"/>
    </row>
    <row r="36" spans="2:22">
      <c r="V36" s="114"/>
    </row>
    <row r="37" spans="2:22">
      <c r="V37" s="114"/>
    </row>
    <row r="38" spans="2:22">
      <c r="V38" s="114"/>
    </row>
    <row r="39" spans="2:22">
      <c r="V39" s="114"/>
    </row>
  </sheetData>
  <sheetProtection algorithmName="SHA-512" hashValue="UKDhf4JsrTXujhAkQE3xz9nw4fJeEkN+vYvxVHqZPv0z2svGSp5q14N4TQeylw5S/f4qv7cB8BCE38xDPhlM2Q==" saltValue="bmzb5ApQych82d7cg9hteg==" spinCount="100000" sheet="1" objects="1" scenarios="1"/>
  <mergeCells count="10">
    <mergeCell ref="AG10:AH10"/>
    <mergeCell ref="B2:AB6"/>
    <mergeCell ref="W10:Y10"/>
    <mergeCell ref="Z10:AB10"/>
    <mergeCell ref="AC10:AE10"/>
    <mergeCell ref="H10:J10"/>
    <mergeCell ref="K10:M10"/>
    <mergeCell ref="N10:P10"/>
    <mergeCell ref="Q10:S10"/>
    <mergeCell ref="T10:V10"/>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62"/>
  <sheetViews>
    <sheetView topLeftCell="M1" workbookViewId="0">
      <pane ySplit="1" topLeftCell="A5" activePane="bottomLeft" state="frozen"/>
      <selection pane="bottomLeft" activeCell="B6" sqref="B6"/>
    </sheetView>
  </sheetViews>
  <sheetFormatPr defaultColWidth="8.7109375" defaultRowHeight="12"/>
  <cols>
    <col min="1" max="1" width="7" style="95" bestFit="1" customWidth="1"/>
    <col min="2" max="2" width="27.5703125" style="95" customWidth="1"/>
    <col min="3" max="3" width="28" style="95" customWidth="1"/>
    <col min="4" max="4" width="14.140625" style="95" customWidth="1"/>
    <col min="5" max="5" width="7.85546875" style="12" customWidth="1"/>
    <col min="6" max="6" width="23.28515625" style="4" customWidth="1"/>
    <col min="7" max="7" width="10.42578125" style="105" customWidth="1"/>
    <col min="8" max="8" width="15.85546875" style="103" hidden="1" customWidth="1"/>
    <col min="9" max="9" width="48.140625" style="103" customWidth="1"/>
    <col min="10" max="10" width="11.42578125" style="95" customWidth="1"/>
    <col min="11" max="11" width="17.42578125" style="95" customWidth="1"/>
    <col min="12" max="12" width="19.28515625" style="96" customWidth="1"/>
    <col min="13" max="13" width="14.42578125" style="95" customWidth="1"/>
    <col min="14" max="14" width="17.85546875" style="95" customWidth="1"/>
    <col min="15" max="15" width="14.85546875" style="95" customWidth="1"/>
    <col min="16" max="16" width="44.5703125" style="95" customWidth="1"/>
    <col min="17" max="18" width="8.7109375" style="95"/>
    <col min="19" max="19" width="18.85546875" style="95" hidden="1" customWidth="1"/>
    <col min="20" max="16384" width="8.7109375" style="95"/>
  </cols>
  <sheetData>
    <row r="1" spans="1:19" s="2" customFormat="1" ht="14.1" customHeight="1">
      <c r="A1" s="1" t="s">
        <v>1116</v>
      </c>
      <c r="B1" s="1" t="s">
        <v>1117</v>
      </c>
      <c r="C1" s="1" t="s">
        <v>1118</v>
      </c>
      <c r="D1" s="1" t="s">
        <v>1119</v>
      </c>
      <c r="E1" s="10" t="s">
        <v>1120</v>
      </c>
      <c r="F1" s="62" t="s">
        <v>1121</v>
      </c>
      <c r="G1" s="10" t="s">
        <v>7</v>
      </c>
      <c r="H1" s="27" t="s">
        <v>1122</v>
      </c>
      <c r="I1" s="1" t="s">
        <v>1123</v>
      </c>
      <c r="J1" s="1" t="s">
        <v>1124</v>
      </c>
      <c r="K1" s="1" t="s">
        <v>1125</v>
      </c>
      <c r="L1" s="33" t="s">
        <v>1126</v>
      </c>
      <c r="M1" s="1" t="s">
        <v>1127</v>
      </c>
      <c r="N1" s="1" t="s">
        <v>1128</v>
      </c>
      <c r="O1" s="2" t="s">
        <v>1129</v>
      </c>
      <c r="P1" s="2" t="s">
        <v>1130</v>
      </c>
      <c r="Q1" s="2" t="s">
        <v>1131</v>
      </c>
      <c r="S1" s="2" t="s">
        <v>1132</v>
      </c>
    </row>
    <row r="2" spans="1:19" s="4" customFormat="1" ht="14.1" customHeight="1">
      <c r="A2" s="3">
        <v>769405</v>
      </c>
      <c r="B2" s="3" t="s">
        <v>1133</v>
      </c>
      <c r="D2" s="4" t="s">
        <v>1134</v>
      </c>
      <c r="E2" s="11" t="s">
        <v>1096</v>
      </c>
      <c r="F2" s="5"/>
      <c r="G2" s="11" t="s">
        <v>1088</v>
      </c>
      <c r="I2" s="4" t="s">
        <v>1135</v>
      </c>
      <c r="K2" s="21">
        <v>43900</v>
      </c>
      <c r="L2" s="21"/>
      <c r="S2" s="4" t="str">
        <f>VLOOKUP(A2,'Defect Dump'!A$1:F$388,6,FALSE)</f>
        <v>PC-Config</v>
      </c>
    </row>
    <row r="3" spans="1:19" s="4" customFormat="1" ht="14.1" customHeight="1">
      <c r="A3" s="3">
        <v>788493</v>
      </c>
      <c r="B3" s="3" t="s">
        <v>1136</v>
      </c>
      <c r="D3" s="4" t="s">
        <v>1137</v>
      </c>
      <c r="E3" s="11" t="s">
        <v>1096</v>
      </c>
      <c r="F3" s="60"/>
      <c r="G3" s="11" t="s">
        <v>1084</v>
      </c>
      <c r="I3" s="3" t="s">
        <v>1138</v>
      </c>
      <c r="K3" s="21">
        <v>43899</v>
      </c>
      <c r="L3" s="21"/>
      <c r="S3" s="4" t="e">
        <f>VLOOKUP(A3,'Defect Dump'!A$1:F$388,6,FALSE)</f>
        <v>#N/A</v>
      </c>
    </row>
    <row r="4" spans="1:19" s="4" customFormat="1" ht="14.1" customHeight="1">
      <c r="A4" s="97">
        <v>773781</v>
      </c>
      <c r="B4" s="97" t="s">
        <v>1139</v>
      </c>
      <c r="C4" s="97"/>
      <c r="D4" s="97" t="s">
        <v>1140</v>
      </c>
      <c r="E4" s="11" t="s">
        <v>1096</v>
      </c>
      <c r="F4" s="5"/>
      <c r="G4" s="11" t="s">
        <v>1088</v>
      </c>
      <c r="H4" s="98"/>
      <c r="I4" s="98"/>
      <c r="J4" s="97"/>
      <c r="K4" s="97"/>
      <c r="L4" s="21"/>
      <c r="M4" s="97"/>
      <c r="N4" s="97"/>
      <c r="S4" s="4" t="str">
        <f>VLOOKUP(A4,'Defect Dump'!A$1:F$388,6,FALSE)</f>
        <v>PolicyCenter</v>
      </c>
    </row>
    <row r="5" spans="1:19" s="4" customFormat="1" ht="14.1" customHeight="1">
      <c r="A5" s="3">
        <v>787472</v>
      </c>
      <c r="B5" s="3" t="s">
        <v>1141</v>
      </c>
      <c r="C5" s="3" t="s">
        <v>1142</v>
      </c>
      <c r="D5" s="3" t="s">
        <v>1143</v>
      </c>
      <c r="E5" s="11" t="s">
        <v>1096</v>
      </c>
      <c r="F5" s="5"/>
      <c r="G5" s="11" t="s">
        <v>1085</v>
      </c>
      <c r="H5" s="22"/>
      <c r="I5" s="5" t="s">
        <v>1144</v>
      </c>
      <c r="K5" s="21">
        <v>43893</v>
      </c>
      <c r="L5" s="21">
        <v>43895</v>
      </c>
      <c r="S5" s="4" t="e">
        <f>VLOOKUP(A5,'Defect Dump'!A$1:F$388,6,FALSE)</f>
        <v>#N/A</v>
      </c>
    </row>
    <row r="6" spans="1:19" s="4" customFormat="1" ht="14.1" customHeight="1">
      <c r="A6" s="3">
        <v>788073</v>
      </c>
      <c r="B6" s="3" t="s">
        <v>1145</v>
      </c>
      <c r="D6" s="4" t="s">
        <v>1146</v>
      </c>
      <c r="E6" s="11" t="s">
        <v>1096</v>
      </c>
      <c r="F6" s="5" t="s">
        <v>1100</v>
      </c>
      <c r="G6" s="11" t="s">
        <v>1085</v>
      </c>
      <c r="I6" s="4" t="s">
        <v>1147</v>
      </c>
      <c r="K6" s="21">
        <v>43900</v>
      </c>
      <c r="L6" s="21">
        <v>43900</v>
      </c>
      <c r="O6" s="4">
        <v>27620</v>
      </c>
      <c r="P6" s="4" t="s">
        <v>1148</v>
      </c>
      <c r="S6" s="4" t="e">
        <f>VLOOKUP(A6,'Defect Dump'!A$1:F$388,6,FALSE)</f>
        <v>#N/A</v>
      </c>
    </row>
    <row r="7" spans="1:19" s="4" customFormat="1" ht="14.1" customHeight="1">
      <c r="A7" s="3">
        <v>769406</v>
      </c>
      <c r="B7" s="3" t="s">
        <v>1149</v>
      </c>
      <c r="C7" s="3" t="s">
        <v>1150</v>
      </c>
      <c r="D7" s="3" t="s">
        <v>1151</v>
      </c>
      <c r="E7" s="11" t="s">
        <v>1096</v>
      </c>
      <c r="F7" s="5"/>
      <c r="G7" s="11" t="s">
        <v>1086</v>
      </c>
      <c r="I7" s="3" t="s">
        <v>1152</v>
      </c>
      <c r="K7" s="21">
        <v>43893</v>
      </c>
      <c r="L7" s="21">
        <v>43895</v>
      </c>
      <c r="S7" s="4" t="e">
        <f>VLOOKUP(A7,'Defect Dump'!A$1:F$388,6,FALSE)</f>
        <v>#N/A</v>
      </c>
    </row>
    <row r="8" spans="1:19" s="4" customFormat="1" ht="14.1" customHeight="1">
      <c r="A8" s="3">
        <v>784870</v>
      </c>
      <c r="B8" s="3"/>
      <c r="D8" s="4" t="s">
        <v>1153</v>
      </c>
      <c r="E8" s="11" t="s">
        <v>1095</v>
      </c>
      <c r="F8" s="5"/>
      <c r="G8" s="11" t="s">
        <v>1086</v>
      </c>
      <c r="I8" s="3" t="s">
        <v>1154</v>
      </c>
      <c r="K8" s="21"/>
      <c r="L8" s="21"/>
      <c r="S8" s="4" t="str">
        <f>VLOOKUP(A8,'Defect Dump'!A$1:F$388,6,FALSE)</f>
        <v>PC-Config</v>
      </c>
    </row>
    <row r="9" spans="1:19" s="4" customFormat="1" ht="14.1" customHeight="1">
      <c r="A9" s="3">
        <v>779688</v>
      </c>
      <c r="B9" s="3" t="s">
        <v>1059</v>
      </c>
      <c r="C9" s="3" t="s">
        <v>1155</v>
      </c>
      <c r="D9" s="3" t="s">
        <v>1143</v>
      </c>
      <c r="E9" s="11" t="s">
        <v>1096</v>
      </c>
      <c r="F9" s="5"/>
      <c r="G9" s="11" t="s">
        <v>1085</v>
      </c>
      <c r="H9" s="32"/>
      <c r="I9" s="5" t="s">
        <v>1156</v>
      </c>
      <c r="K9" s="21">
        <v>43895</v>
      </c>
      <c r="L9" s="21">
        <v>43896</v>
      </c>
      <c r="S9" s="4" t="str">
        <f>VLOOKUP(A9,'Defect Dump'!A$1:F$388,6,FALSE)</f>
        <v>PolicyCenter</v>
      </c>
    </row>
    <row r="10" spans="1:19" s="4" customFormat="1" ht="14.1" customHeight="1">
      <c r="A10" s="97">
        <v>783770</v>
      </c>
      <c r="B10" s="97"/>
      <c r="C10" s="97"/>
      <c r="D10" s="97" t="s">
        <v>1157</v>
      </c>
      <c r="E10" s="11" t="s">
        <v>1096</v>
      </c>
      <c r="F10" s="5"/>
      <c r="G10" s="11" t="s">
        <v>47</v>
      </c>
      <c r="H10" s="98"/>
      <c r="I10" s="98"/>
      <c r="J10" s="97"/>
      <c r="K10" s="97"/>
      <c r="L10" s="21"/>
      <c r="M10" s="97"/>
      <c r="N10" s="97"/>
      <c r="S10" s="4" t="str">
        <f>VLOOKUP(A10,'Defect Dump'!A$1:F$388,6,FALSE)</f>
        <v>PC-Config</v>
      </c>
    </row>
    <row r="11" spans="1:19" s="4" customFormat="1" ht="14.1" customHeight="1">
      <c r="A11" s="4">
        <v>786127</v>
      </c>
      <c r="B11" s="3" t="s">
        <v>763</v>
      </c>
      <c r="C11" s="3" t="s">
        <v>1158</v>
      </c>
      <c r="D11" s="3" t="s">
        <v>1159</v>
      </c>
      <c r="E11" s="11" t="s">
        <v>1096</v>
      </c>
      <c r="F11" s="5"/>
      <c r="G11" s="11" t="s">
        <v>1084</v>
      </c>
      <c r="H11" s="22"/>
      <c r="I11" s="5" t="s">
        <v>1160</v>
      </c>
      <c r="K11" s="21">
        <v>43895</v>
      </c>
      <c r="L11" s="21"/>
      <c r="S11" s="4" t="str">
        <f>VLOOKUP(A11,'Defect Dump'!A$1:F$388,6,FALSE)</f>
        <v>PC-Config</v>
      </c>
    </row>
    <row r="12" spans="1:19" s="4" customFormat="1" ht="14.1" customHeight="1">
      <c r="A12" s="3">
        <v>788157</v>
      </c>
      <c r="B12" s="3" t="s">
        <v>1161</v>
      </c>
      <c r="D12" s="4" t="s">
        <v>1151</v>
      </c>
      <c r="E12" s="11" t="s">
        <v>1095</v>
      </c>
      <c r="F12" s="5"/>
      <c r="G12" s="11" t="s">
        <v>1091</v>
      </c>
      <c r="I12" s="3" t="s">
        <v>1162</v>
      </c>
      <c r="K12" s="21">
        <v>43896</v>
      </c>
      <c r="L12" s="21">
        <v>43901</v>
      </c>
      <c r="O12" s="4">
        <v>27697</v>
      </c>
      <c r="P12" s="4" t="s">
        <v>1163</v>
      </c>
      <c r="S12" s="4" t="e">
        <f>VLOOKUP(A12,'Defect Dump'!A$1:F$388,6,FALSE)</f>
        <v>#N/A</v>
      </c>
    </row>
    <row r="13" spans="1:19" s="4" customFormat="1" ht="14.1" customHeight="1">
      <c r="A13" s="3">
        <v>787497</v>
      </c>
      <c r="B13" s="3"/>
      <c r="D13" s="4" t="s">
        <v>1146</v>
      </c>
      <c r="E13" s="11" t="s">
        <v>1096</v>
      </c>
      <c r="F13" s="5"/>
      <c r="G13" s="11" t="s">
        <v>1084</v>
      </c>
      <c r="I13" s="4" t="s">
        <v>1164</v>
      </c>
      <c r="K13" s="21">
        <v>43907</v>
      </c>
      <c r="L13" s="21"/>
      <c r="O13" s="4">
        <v>27615</v>
      </c>
      <c r="P13" s="4" t="s">
        <v>1148</v>
      </c>
      <c r="S13" s="4" t="e">
        <f>VLOOKUP(A13,'Defect Dump'!A$1:F$388,6,FALSE)</f>
        <v>#N/A</v>
      </c>
    </row>
    <row r="14" spans="1:19" s="4" customFormat="1" ht="14.1" customHeight="1">
      <c r="A14" s="97">
        <v>788626</v>
      </c>
      <c r="B14" s="97" t="s">
        <v>1165</v>
      </c>
      <c r="C14" s="97"/>
      <c r="D14" s="97" t="s">
        <v>1166</v>
      </c>
      <c r="E14" s="11" t="s">
        <v>1095</v>
      </c>
      <c r="F14" s="5"/>
      <c r="G14" s="11" t="s">
        <v>1087</v>
      </c>
      <c r="H14" s="98"/>
      <c r="I14" s="56" t="s">
        <v>1167</v>
      </c>
      <c r="J14" s="97"/>
      <c r="K14" s="99">
        <v>43903</v>
      </c>
      <c r="L14" s="21"/>
      <c r="M14" s="97"/>
      <c r="N14" s="97"/>
      <c r="O14" s="4">
        <v>27678</v>
      </c>
      <c r="P14" s="4" t="s">
        <v>1163</v>
      </c>
      <c r="S14" s="4" t="e">
        <f>VLOOKUP(A14,'Defect Dump'!A$1:F$388,6,FALSE)</f>
        <v>#N/A</v>
      </c>
    </row>
    <row r="15" spans="1:19" s="4" customFormat="1" ht="14.1" customHeight="1">
      <c r="A15" s="97">
        <v>788530</v>
      </c>
      <c r="B15" s="97"/>
      <c r="C15" s="97"/>
      <c r="D15" s="97" t="s">
        <v>1168</v>
      </c>
      <c r="E15" s="12" t="s">
        <v>1095</v>
      </c>
      <c r="F15" s="5"/>
      <c r="G15" s="11" t="s">
        <v>1084</v>
      </c>
      <c r="H15" s="98"/>
      <c r="I15" s="98"/>
      <c r="J15" s="97"/>
      <c r="K15" s="97"/>
      <c r="L15" s="99"/>
      <c r="M15" s="97"/>
      <c r="N15" s="97"/>
      <c r="S15" s="4" t="e">
        <f>VLOOKUP(A15,'Defect Dump'!A$1:F$388,6,FALSE)</f>
        <v>#N/A</v>
      </c>
    </row>
    <row r="16" spans="1:19" s="4" customFormat="1" ht="14.1" customHeight="1">
      <c r="A16" s="97">
        <v>788350</v>
      </c>
      <c r="B16" s="97" t="s">
        <v>1169</v>
      </c>
      <c r="C16" s="97"/>
      <c r="D16" s="97" t="s">
        <v>1157</v>
      </c>
      <c r="E16" s="11" t="s">
        <v>1096</v>
      </c>
      <c r="F16" s="5"/>
      <c r="G16" s="11" t="s">
        <v>1084</v>
      </c>
      <c r="H16" s="98"/>
      <c r="I16" s="98"/>
      <c r="J16" s="97"/>
      <c r="K16" s="97"/>
      <c r="L16" s="99"/>
      <c r="M16" s="97"/>
      <c r="N16" s="97"/>
      <c r="S16" s="4" t="e">
        <f>VLOOKUP(A16,'Defect Dump'!A$1:F$388,6,FALSE)</f>
        <v>#N/A</v>
      </c>
    </row>
    <row r="17" spans="1:38" s="4" customFormat="1" ht="14.1" customHeight="1">
      <c r="A17" s="3">
        <v>787543</v>
      </c>
      <c r="B17" s="3" t="s">
        <v>1170</v>
      </c>
      <c r="C17" s="3" t="s">
        <v>1171</v>
      </c>
      <c r="D17" s="3" t="s">
        <v>1172</v>
      </c>
      <c r="E17" s="11" t="s">
        <v>1096</v>
      </c>
      <c r="F17" s="5"/>
      <c r="G17" s="11" t="s">
        <v>1091</v>
      </c>
      <c r="I17" s="3" t="s">
        <v>1173</v>
      </c>
      <c r="K17" s="21">
        <v>43893</v>
      </c>
      <c r="L17" s="21">
        <v>43900</v>
      </c>
      <c r="N17" s="4" t="s">
        <v>1163</v>
      </c>
      <c r="O17" s="4">
        <v>27672</v>
      </c>
      <c r="P17" s="4" t="s">
        <v>1148</v>
      </c>
      <c r="Q17" s="34">
        <v>43899</v>
      </c>
      <c r="R17" s="34"/>
      <c r="S17" s="4" t="e">
        <f>VLOOKUP(A17,'Defect Dump'!A$1:F$388,6,FALSE)</f>
        <v>#N/A</v>
      </c>
    </row>
    <row r="18" spans="1:38" s="4" customFormat="1" ht="14.1" customHeight="1">
      <c r="A18" s="3">
        <v>787340</v>
      </c>
      <c r="B18" s="3" t="s">
        <v>1174</v>
      </c>
      <c r="C18" s="3"/>
      <c r="D18" s="3" t="s">
        <v>1175</v>
      </c>
      <c r="E18" s="11" t="s">
        <v>1096</v>
      </c>
      <c r="F18" s="5"/>
      <c r="G18" s="11" t="s">
        <v>1091</v>
      </c>
      <c r="K18" s="21">
        <v>43893</v>
      </c>
      <c r="L18" s="21">
        <v>43903</v>
      </c>
      <c r="N18" s="4" t="s">
        <v>1148</v>
      </c>
      <c r="O18" s="4">
        <v>27665</v>
      </c>
      <c r="P18" s="4" t="s">
        <v>1148</v>
      </c>
      <c r="Q18" s="34">
        <v>43900</v>
      </c>
      <c r="R18" s="34"/>
      <c r="S18" s="4" t="e">
        <f>VLOOKUP(A18,'Defect Dump'!A$1:F$388,6,FALSE)</f>
        <v>#N/A</v>
      </c>
    </row>
    <row r="19" spans="1:38" s="4" customFormat="1" ht="14.1" customHeight="1">
      <c r="A19" s="3">
        <v>787928</v>
      </c>
      <c r="B19" s="3" t="s">
        <v>1176</v>
      </c>
      <c r="C19" s="4" t="s">
        <v>1177</v>
      </c>
      <c r="D19" s="4" t="s">
        <v>1168</v>
      </c>
      <c r="E19" s="11" t="s">
        <v>1095</v>
      </c>
      <c r="F19" s="5"/>
      <c r="G19" s="11" t="s">
        <v>1091</v>
      </c>
      <c r="I19" s="4" t="s">
        <v>1178</v>
      </c>
      <c r="K19" s="21">
        <v>43894</v>
      </c>
      <c r="L19" s="21">
        <v>43895</v>
      </c>
      <c r="O19" s="4">
        <v>27615</v>
      </c>
      <c r="P19" s="4" t="s">
        <v>1148</v>
      </c>
      <c r="Q19" s="34">
        <v>43900</v>
      </c>
      <c r="R19" s="34"/>
      <c r="S19" s="4" t="e">
        <f>VLOOKUP(A19,'Defect Dump'!A$1:F$388,6,FALSE)</f>
        <v>#N/A</v>
      </c>
    </row>
    <row r="20" spans="1:38" s="4" customFormat="1" ht="14.1" customHeight="1">
      <c r="A20" s="3">
        <v>787998</v>
      </c>
      <c r="B20" s="3" t="s">
        <v>1179</v>
      </c>
      <c r="C20" s="4" t="s">
        <v>1180</v>
      </c>
      <c r="D20" s="4" t="s">
        <v>1168</v>
      </c>
      <c r="E20" s="11" t="s">
        <v>1095</v>
      </c>
      <c r="F20" s="5"/>
      <c r="G20" s="11" t="s">
        <v>1091</v>
      </c>
      <c r="K20" s="21">
        <v>43895</v>
      </c>
      <c r="L20" s="21">
        <v>43896</v>
      </c>
      <c r="N20" s="4" t="s">
        <v>1181</v>
      </c>
      <c r="O20" s="4">
        <v>27678</v>
      </c>
      <c r="P20" s="4" t="s">
        <v>1148</v>
      </c>
      <c r="Q20" s="34">
        <v>43903</v>
      </c>
      <c r="R20" s="34"/>
      <c r="S20" s="4" t="e">
        <f>VLOOKUP(A20,'Defect Dump'!A$1:F$388,6,FALSE)</f>
        <v>#N/A</v>
      </c>
    </row>
    <row r="21" spans="1:38" s="4" customFormat="1" ht="14.1" customHeight="1">
      <c r="A21" s="3">
        <v>777955</v>
      </c>
      <c r="B21" s="3" t="s">
        <v>883</v>
      </c>
      <c r="D21" s="4" t="s">
        <v>1146</v>
      </c>
      <c r="E21" s="11" t="s">
        <v>1096</v>
      </c>
      <c r="F21" s="5"/>
      <c r="G21" s="11" t="s">
        <v>1091</v>
      </c>
      <c r="I21" s="4" t="s">
        <v>1182</v>
      </c>
      <c r="K21" s="21">
        <v>43900</v>
      </c>
      <c r="L21" s="21">
        <v>43902</v>
      </c>
      <c r="N21" s="4" t="s">
        <v>1163</v>
      </c>
      <c r="O21" s="4">
        <v>27726</v>
      </c>
      <c r="P21" s="4" t="s">
        <v>1148</v>
      </c>
      <c r="Q21" s="34">
        <v>43909</v>
      </c>
      <c r="R21" s="34"/>
      <c r="S21" s="4" t="str">
        <f>VLOOKUP(A21,'Defect Dump'!A$1:F$388,6,FALSE)</f>
        <v>PolicyCenter</v>
      </c>
    </row>
    <row r="22" spans="1:38" s="4" customFormat="1" ht="14.1" customHeight="1">
      <c r="A22" s="3">
        <v>783973</v>
      </c>
      <c r="B22" s="3" t="s">
        <v>561</v>
      </c>
      <c r="D22" s="4" t="s">
        <v>1183</v>
      </c>
      <c r="E22" s="11" t="s">
        <v>1095</v>
      </c>
      <c r="F22" s="5"/>
      <c r="G22" s="11" t="s">
        <v>1091</v>
      </c>
      <c r="H22" s="31"/>
      <c r="I22" s="3" t="s">
        <v>1184</v>
      </c>
      <c r="K22" s="21">
        <v>43896</v>
      </c>
      <c r="L22" s="21">
        <v>43901</v>
      </c>
      <c r="O22" s="4">
        <v>27665</v>
      </c>
      <c r="P22" s="4" t="s">
        <v>1148</v>
      </c>
      <c r="Q22" s="34">
        <v>43902</v>
      </c>
      <c r="R22" s="34"/>
      <c r="S22" s="4" t="str">
        <f>VLOOKUP(A22,'Defect Dump'!A$1:F$388,6,FALSE)</f>
        <v>PC-Config</v>
      </c>
    </row>
    <row r="23" spans="1:38" s="4" customFormat="1" ht="14.1" customHeight="1">
      <c r="A23" s="3">
        <v>788062</v>
      </c>
      <c r="B23" s="3"/>
      <c r="D23" s="4" t="s">
        <v>1168</v>
      </c>
      <c r="E23" s="11" t="s">
        <v>1095</v>
      </c>
      <c r="F23" s="5"/>
      <c r="G23" s="11" t="s">
        <v>1091</v>
      </c>
      <c r="K23" s="21">
        <v>43900</v>
      </c>
      <c r="L23" s="21">
        <v>43902</v>
      </c>
      <c r="O23" s="4">
        <v>27726</v>
      </c>
      <c r="P23" s="4" t="s">
        <v>1163</v>
      </c>
      <c r="Q23" s="34">
        <v>43907</v>
      </c>
      <c r="R23" s="34"/>
      <c r="S23" s="4" t="e">
        <f>VLOOKUP(A23,'Defect Dump'!A$1:F$388,6,FALSE)</f>
        <v>#N/A</v>
      </c>
    </row>
    <row r="24" spans="1:38" s="4" customFormat="1" ht="14.1" customHeight="1">
      <c r="A24" s="3">
        <v>132133</v>
      </c>
      <c r="B24" s="3"/>
      <c r="D24" s="4" t="s">
        <v>1153</v>
      </c>
      <c r="E24" s="11" t="s">
        <v>1095</v>
      </c>
      <c r="F24" s="5"/>
      <c r="G24" s="11" t="s">
        <v>1091</v>
      </c>
      <c r="I24" s="4" t="s">
        <v>1185</v>
      </c>
      <c r="K24" s="21">
        <v>43900</v>
      </c>
      <c r="L24" s="21">
        <v>43901</v>
      </c>
      <c r="N24" s="4" t="s">
        <v>1186</v>
      </c>
      <c r="O24" s="4">
        <v>27663</v>
      </c>
      <c r="P24" s="4" t="s">
        <v>1186</v>
      </c>
      <c r="S24" s="4" t="e">
        <f>VLOOKUP(A24,'Defect Dump'!A$1:F$388,6,FALSE)</f>
        <v>#N/A</v>
      </c>
    </row>
    <row r="25" spans="1:38" s="4" customFormat="1" ht="14.1" customHeight="1">
      <c r="A25" s="3">
        <v>132271</v>
      </c>
      <c r="B25" s="3"/>
      <c r="D25" s="4" t="s">
        <v>1159</v>
      </c>
      <c r="E25" s="11" t="s">
        <v>1095</v>
      </c>
      <c r="F25" s="5"/>
      <c r="G25" s="11" t="s">
        <v>1091</v>
      </c>
      <c r="I25" s="4" t="s">
        <v>1187</v>
      </c>
      <c r="K25" s="21">
        <v>43900</v>
      </c>
      <c r="L25" s="21">
        <v>43900</v>
      </c>
      <c r="N25" s="4" t="s">
        <v>1188</v>
      </c>
      <c r="O25" s="4">
        <v>27635</v>
      </c>
      <c r="P25" s="4" t="s">
        <v>1189</v>
      </c>
      <c r="S25" s="4" t="e">
        <f>VLOOKUP(A25,'Defect Dump'!A$1:F$388,6,FALSE)</f>
        <v>#N/A</v>
      </c>
    </row>
    <row r="26" spans="1:38" s="4" customFormat="1" ht="14.1" customHeight="1">
      <c r="A26" s="3">
        <v>788648</v>
      </c>
      <c r="B26" s="3" t="s">
        <v>1190</v>
      </c>
      <c r="D26" s="4" t="s">
        <v>1191</v>
      </c>
      <c r="E26" s="11" t="s">
        <v>1096</v>
      </c>
      <c r="F26" s="5"/>
      <c r="G26" s="11" t="s">
        <v>1091</v>
      </c>
      <c r="I26" s="3" t="s">
        <v>1192</v>
      </c>
      <c r="K26" s="21">
        <v>43901</v>
      </c>
      <c r="L26" s="21">
        <v>43903</v>
      </c>
      <c r="P26" s="4" t="s">
        <v>1148</v>
      </c>
      <c r="Q26" s="34">
        <v>43907</v>
      </c>
      <c r="R26" s="34"/>
      <c r="S26" s="4" t="e">
        <f>VLOOKUP(A26,'Defect Dump'!A$1:F$388,6,FALSE)</f>
        <v>#N/A</v>
      </c>
    </row>
    <row r="27" spans="1:38" s="4" customFormat="1" ht="14.1" customHeight="1">
      <c r="A27" s="97">
        <v>776193</v>
      </c>
      <c r="B27" s="97" t="s">
        <v>1193</v>
      </c>
      <c r="C27" s="97"/>
      <c r="D27" s="97" t="s">
        <v>1191</v>
      </c>
      <c r="E27" s="12" t="s">
        <v>1096</v>
      </c>
      <c r="F27" s="5"/>
      <c r="G27" s="11" t="s">
        <v>1091</v>
      </c>
      <c r="H27" s="98"/>
      <c r="I27" s="98" t="s">
        <v>1194</v>
      </c>
      <c r="J27" s="97"/>
      <c r="K27" s="21">
        <v>43901</v>
      </c>
      <c r="L27" s="21">
        <v>43903</v>
      </c>
      <c r="M27" s="97"/>
      <c r="O27" s="4">
        <v>27697</v>
      </c>
      <c r="P27" s="4" t="s">
        <v>1148</v>
      </c>
      <c r="Q27" s="34">
        <v>43907</v>
      </c>
      <c r="R27" s="34"/>
      <c r="S27" s="4" t="e">
        <f>VLOOKUP(A27,'Defect Dump'!A$1:F$388,6,FALSE)</f>
        <v>#N/A</v>
      </c>
    </row>
    <row r="28" spans="1:38" s="4" customFormat="1" ht="14.1" customHeight="1">
      <c r="A28" s="97">
        <v>788740</v>
      </c>
      <c r="B28" s="97"/>
      <c r="C28" s="97"/>
      <c r="D28" s="4" t="s">
        <v>1159</v>
      </c>
      <c r="E28" s="12" t="s">
        <v>1095</v>
      </c>
      <c r="F28" s="5"/>
      <c r="G28" s="11" t="s">
        <v>1091</v>
      </c>
      <c r="H28" s="98"/>
      <c r="I28" s="98"/>
      <c r="J28" s="97"/>
      <c r="K28" s="21">
        <v>43901</v>
      </c>
      <c r="L28" s="21">
        <v>43901</v>
      </c>
      <c r="M28" s="97"/>
      <c r="N28" s="4" t="s">
        <v>1163</v>
      </c>
      <c r="O28" s="4">
        <v>27697</v>
      </c>
      <c r="P28" s="4" t="s">
        <v>1186</v>
      </c>
      <c r="S28" s="4" t="e">
        <f>VLOOKUP(A28,'Defect Dump'!A$1:F$388,6,FALSE)</f>
        <v>#N/A</v>
      </c>
    </row>
    <row r="29" spans="1:38" ht="48">
      <c r="A29" s="89">
        <v>777953</v>
      </c>
      <c r="B29" s="89"/>
      <c r="C29" s="89"/>
      <c r="D29" s="89" t="s">
        <v>1146</v>
      </c>
      <c r="E29" s="38" t="s">
        <v>1096</v>
      </c>
      <c r="F29" s="5"/>
      <c r="G29" s="39" t="s">
        <v>1091</v>
      </c>
      <c r="H29" s="100"/>
      <c r="I29" s="100"/>
      <c r="J29" s="89"/>
      <c r="K29" s="21">
        <v>43903</v>
      </c>
      <c r="L29" s="21">
        <v>43903</v>
      </c>
      <c r="M29" s="89"/>
      <c r="N29" s="4" t="s">
        <v>1163</v>
      </c>
      <c r="O29" s="89">
        <v>27697</v>
      </c>
      <c r="P29" s="4" t="s">
        <v>1163</v>
      </c>
      <c r="Q29" s="89"/>
      <c r="R29" s="106"/>
      <c r="S29" s="4" t="str">
        <f>VLOOKUP(A29,'Defect Dump'!A$1:F$388,6,FALSE)</f>
        <v>PolicyCenter</v>
      </c>
      <c r="T29" s="89"/>
      <c r="U29" s="89"/>
      <c r="V29" s="89"/>
      <c r="W29" s="89"/>
      <c r="X29" s="89"/>
      <c r="Y29" s="89"/>
      <c r="Z29" s="89"/>
      <c r="AA29" s="89"/>
      <c r="AB29" s="89"/>
      <c r="AC29" s="89"/>
      <c r="AD29" s="89"/>
      <c r="AE29" s="89"/>
      <c r="AF29" s="89"/>
      <c r="AG29" s="89"/>
      <c r="AH29" s="89"/>
      <c r="AI29" s="89"/>
      <c r="AJ29" s="89"/>
      <c r="AK29" s="89"/>
      <c r="AL29" s="89"/>
    </row>
    <row r="30" spans="1:38" ht="24">
      <c r="A30" s="89">
        <v>786425</v>
      </c>
      <c r="B30" s="89"/>
      <c r="C30" s="89"/>
      <c r="D30" s="89" t="s">
        <v>1157</v>
      </c>
      <c r="E30" s="38" t="s">
        <v>1096</v>
      </c>
      <c r="F30" s="5"/>
      <c r="G30" s="39" t="s">
        <v>1091</v>
      </c>
      <c r="H30" s="100"/>
      <c r="I30" s="100"/>
      <c r="J30" s="89"/>
      <c r="K30" s="21">
        <v>43902</v>
      </c>
      <c r="L30" s="21">
        <v>43902</v>
      </c>
      <c r="M30" s="89"/>
      <c r="N30" s="89" t="s">
        <v>1186</v>
      </c>
      <c r="O30" s="89">
        <v>27663</v>
      </c>
      <c r="P30" s="89" t="s">
        <v>1186</v>
      </c>
      <c r="Q30" s="89"/>
      <c r="R30" s="106"/>
      <c r="S30" s="4" t="str">
        <f>VLOOKUP(A30,'Defect Dump'!A$1:F$388,6,FALSE)</f>
        <v>PC-Config</v>
      </c>
      <c r="T30" s="89"/>
      <c r="U30" s="89"/>
      <c r="V30" s="89"/>
      <c r="W30" s="89"/>
      <c r="X30" s="89"/>
      <c r="Y30" s="89"/>
      <c r="Z30" s="89"/>
      <c r="AA30" s="89"/>
      <c r="AB30" s="89"/>
      <c r="AC30" s="89"/>
      <c r="AD30" s="89"/>
      <c r="AE30" s="89"/>
      <c r="AF30" s="89"/>
      <c r="AG30" s="89"/>
      <c r="AH30" s="89"/>
      <c r="AI30" s="89"/>
      <c r="AJ30" s="89"/>
      <c r="AK30" s="89"/>
      <c r="AL30" s="89"/>
    </row>
    <row r="31" spans="1:38" ht="48">
      <c r="A31" s="89">
        <v>784191</v>
      </c>
      <c r="B31" s="89" t="s">
        <v>1195</v>
      </c>
      <c r="C31" s="89"/>
      <c r="D31" s="89" t="s">
        <v>1140</v>
      </c>
      <c r="E31" s="39" t="s">
        <v>1096</v>
      </c>
      <c r="F31" s="5"/>
      <c r="G31" s="39" t="s">
        <v>1091</v>
      </c>
      <c r="H31" s="100"/>
      <c r="I31" s="100"/>
      <c r="J31" s="89"/>
      <c r="K31" s="21">
        <v>43907</v>
      </c>
      <c r="L31" s="21">
        <v>43907</v>
      </c>
      <c r="M31" s="89"/>
      <c r="N31" s="4" t="s">
        <v>1163</v>
      </c>
      <c r="O31" s="89">
        <v>27697</v>
      </c>
      <c r="P31" s="4" t="s">
        <v>1163</v>
      </c>
      <c r="Q31" s="89"/>
      <c r="R31" s="106"/>
      <c r="S31" s="4" t="e">
        <f>VLOOKUP(A31,'Defect Dump'!A$1:F$388,6,FALSE)</f>
        <v>#N/A</v>
      </c>
      <c r="T31" s="89"/>
      <c r="U31" s="89"/>
      <c r="V31" s="89"/>
      <c r="W31" s="89"/>
      <c r="X31" s="89"/>
      <c r="Y31" s="89"/>
      <c r="Z31" s="89"/>
      <c r="AA31" s="89"/>
      <c r="AB31" s="89"/>
      <c r="AC31" s="89"/>
      <c r="AD31" s="89"/>
      <c r="AE31" s="89"/>
      <c r="AF31" s="89"/>
      <c r="AG31" s="89"/>
      <c r="AH31" s="89"/>
      <c r="AI31" s="89"/>
      <c r="AJ31" s="89"/>
      <c r="AK31" s="89"/>
      <c r="AL31" s="89"/>
    </row>
    <row r="32" spans="1:38" ht="24">
      <c r="A32" s="89">
        <v>780023</v>
      </c>
      <c r="B32" s="89" t="s">
        <v>1196</v>
      </c>
      <c r="C32" s="89"/>
      <c r="D32" s="89" t="s">
        <v>1140</v>
      </c>
      <c r="E32" s="39" t="s">
        <v>1096</v>
      </c>
      <c r="F32" s="5"/>
      <c r="G32" s="39" t="s">
        <v>1091</v>
      </c>
      <c r="H32" s="100"/>
      <c r="I32" s="100"/>
      <c r="J32" s="89"/>
      <c r="K32" s="21">
        <v>43907</v>
      </c>
      <c r="L32" s="21">
        <v>43907</v>
      </c>
      <c r="M32" s="89"/>
      <c r="N32" s="4" t="s">
        <v>1148</v>
      </c>
      <c r="O32" s="89">
        <v>27741</v>
      </c>
      <c r="P32" s="4" t="s">
        <v>1148</v>
      </c>
      <c r="Q32" s="101">
        <v>43909</v>
      </c>
      <c r="R32" s="107"/>
      <c r="S32" s="4" t="e">
        <f>VLOOKUP(A32,'Defect Dump'!A$1:F$388,6,FALSE)</f>
        <v>#N/A</v>
      </c>
      <c r="T32" s="89"/>
      <c r="U32" s="89"/>
      <c r="V32" s="89"/>
      <c r="W32" s="89"/>
      <c r="X32" s="89"/>
      <c r="Y32" s="89"/>
      <c r="Z32" s="89"/>
      <c r="AA32" s="89"/>
      <c r="AB32" s="89"/>
      <c r="AC32" s="89"/>
      <c r="AD32" s="89"/>
      <c r="AE32" s="89"/>
      <c r="AF32" s="89"/>
      <c r="AG32" s="89"/>
      <c r="AH32" s="89"/>
      <c r="AI32" s="89"/>
      <c r="AJ32" s="89"/>
      <c r="AK32" s="89"/>
      <c r="AL32" s="89"/>
    </row>
    <row r="33" spans="1:38" ht="36">
      <c r="A33" s="56">
        <v>787014</v>
      </c>
      <c r="B33" s="56" t="s">
        <v>1197</v>
      </c>
      <c r="C33" s="56" t="s">
        <v>1198</v>
      </c>
      <c r="D33" s="56" t="s">
        <v>1183</v>
      </c>
      <c r="E33" s="11" t="s">
        <v>1096</v>
      </c>
      <c r="F33" s="5"/>
      <c r="G33" s="39" t="s">
        <v>1090</v>
      </c>
      <c r="H33" s="57"/>
      <c r="I33" s="57" t="s">
        <v>1199</v>
      </c>
      <c r="J33" s="40"/>
      <c r="K33" s="21">
        <v>43893</v>
      </c>
      <c r="L33" s="21">
        <v>43895</v>
      </c>
      <c r="M33" s="40"/>
      <c r="N33" s="89"/>
      <c r="O33" s="89"/>
      <c r="P33" s="89"/>
      <c r="Q33" s="89"/>
      <c r="R33" s="106"/>
      <c r="S33" s="4" t="e">
        <f>VLOOKUP(A33,'Defect Dump'!A$1:F$388,6,FALSE)</f>
        <v>#N/A</v>
      </c>
      <c r="T33" s="89"/>
      <c r="U33" s="89"/>
      <c r="V33" s="89"/>
      <c r="W33" s="89"/>
      <c r="X33" s="89"/>
      <c r="Y33" s="89"/>
      <c r="Z33" s="89"/>
      <c r="AA33" s="89"/>
      <c r="AB33" s="89"/>
      <c r="AC33" s="89"/>
      <c r="AD33" s="89"/>
      <c r="AE33" s="89"/>
      <c r="AF33" s="89"/>
      <c r="AG33" s="89"/>
      <c r="AH33" s="89"/>
      <c r="AI33" s="89"/>
      <c r="AJ33" s="89"/>
      <c r="AK33" s="89"/>
      <c r="AL33" s="89"/>
    </row>
    <row r="34" spans="1:38" ht="60">
      <c r="A34" s="56">
        <v>787547</v>
      </c>
      <c r="B34" s="56" t="s">
        <v>1200</v>
      </c>
      <c r="C34" s="56" t="s">
        <v>1201</v>
      </c>
      <c r="D34" s="56" t="s">
        <v>1202</v>
      </c>
      <c r="E34" s="11" t="s">
        <v>1096</v>
      </c>
      <c r="F34" s="5"/>
      <c r="G34" s="39" t="s">
        <v>1090</v>
      </c>
      <c r="H34" s="58"/>
      <c r="I34" s="56" t="s">
        <v>1203</v>
      </c>
      <c r="J34" s="40"/>
      <c r="K34" s="21">
        <v>43895</v>
      </c>
      <c r="L34" s="21">
        <v>43895</v>
      </c>
      <c r="M34" s="40"/>
      <c r="N34" s="89"/>
      <c r="O34" s="89"/>
      <c r="P34" s="89"/>
      <c r="Q34" s="89"/>
      <c r="R34" s="106"/>
      <c r="S34" s="4" t="e">
        <f>VLOOKUP(A34,'Defect Dump'!A$1:F$388,6,FALSE)</f>
        <v>#N/A</v>
      </c>
      <c r="T34" s="89"/>
      <c r="U34" s="89"/>
      <c r="V34" s="89"/>
      <c r="W34" s="89"/>
      <c r="X34" s="89"/>
      <c r="Y34" s="89"/>
      <c r="Z34" s="89"/>
      <c r="AA34" s="89"/>
      <c r="AB34" s="89"/>
      <c r="AC34" s="89"/>
      <c r="AD34" s="89"/>
      <c r="AE34" s="89"/>
      <c r="AF34" s="89"/>
      <c r="AG34" s="89"/>
      <c r="AH34" s="89"/>
      <c r="AI34" s="89"/>
      <c r="AJ34" s="89"/>
      <c r="AK34" s="89"/>
      <c r="AL34" s="89"/>
    </row>
    <row r="35" spans="1:38" ht="144">
      <c r="A35" s="56">
        <v>785561</v>
      </c>
      <c r="B35" s="56" t="s">
        <v>1204</v>
      </c>
      <c r="C35" s="56" t="s">
        <v>1198</v>
      </c>
      <c r="D35" s="56" t="s">
        <v>1151</v>
      </c>
      <c r="E35" s="39" t="s">
        <v>1096</v>
      </c>
      <c r="F35" s="5"/>
      <c r="G35" s="39" t="s">
        <v>1090</v>
      </c>
      <c r="H35" s="40"/>
      <c r="I35" s="56" t="s">
        <v>1205</v>
      </c>
      <c r="J35" s="40"/>
      <c r="K35" s="21">
        <v>43895</v>
      </c>
      <c r="L35" s="21">
        <v>43900</v>
      </c>
      <c r="M35" s="40"/>
      <c r="N35" s="89"/>
      <c r="O35" s="89"/>
      <c r="P35" s="89"/>
      <c r="Q35" s="89"/>
      <c r="R35" s="106"/>
      <c r="S35" s="4" t="e">
        <f>VLOOKUP(A35,'Defect Dump'!A$1:F$388,6,FALSE)</f>
        <v>#N/A</v>
      </c>
      <c r="T35" s="89"/>
      <c r="U35" s="89"/>
      <c r="V35" s="89"/>
      <c r="W35" s="89"/>
      <c r="X35" s="89"/>
      <c r="Y35" s="89"/>
      <c r="Z35" s="89"/>
      <c r="AA35" s="89"/>
      <c r="AB35" s="89"/>
      <c r="AC35" s="89"/>
      <c r="AD35" s="89"/>
      <c r="AE35" s="89"/>
      <c r="AF35" s="89"/>
      <c r="AG35" s="89"/>
      <c r="AH35" s="89"/>
      <c r="AI35" s="89"/>
      <c r="AJ35" s="89"/>
      <c r="AK35" s="89"/>
      <c r="AL35" s="89"/>
    </row>
    <row r="36" spans="1:38" ht="180">
      <c r="A36" s="56">
        <v>787937</v>
      </c>
      <c r="B36" s="56" t="s">
        <v>1206</v>
      </c>
      <c r="C36" s="56" t="s">
        <v>1207</v>
      </c>
      <c r="D36" s="56" t="s">
        <v>1208</v>
      </c>
      <c r="E36" s="11" t="s">
        <v>1095</v>
      </c>
      <c r="F36" s="5"/>
      <c r="G36" s="39" t="s">
        <v>1090</v>
      </c>
      <c r="H36" s="40"/>
      <c r="I36" s="56" t="s">
        <v>1209</v>
      </c>
      <c r="J36" s="40"/>
      <c r="K36" s="21">
        <v>43894</v>
      </c>
      <c r="L36" s="21">
        <v>43895</v>
      </c>
      <c r="M36" s="40"/>
      <c r="N36" s="89" t="s">
        <v>1210</v>
      </c>
      <c r="O36" s="89"/>
      <c r="P36" s="89" t="s">
        <v>1210</v>
      </c>
      <c r="Q36" s="89"/>
      <c r="R36" s="106"/>
      <c r="S36" s="4" t="e">
        <f>VLOOKUP(A36,'Defect Dump'!A$1:F$388,6,FALSE)</f>
        <v>#N/A</v>
      </c>
      <c r="T36" s="89"/>
      <c r="U36" s="89"/>
      <c r="V36" s="89"/>
      <c r="W36" s="89"/>
      <c r="X36" s="89"/>
      <c r="Y36" s="89"/>
      <c r="Z36" s="89"/>
      <c r="AA36" s="89"/>
      <c r="AB36" s="89"/>
      <c r="AC36" s="89"/>
      <c r="AD36" s="89"/>
      <c r="AE36" s="89"/>
      <c r="AF36" s="89"/>
      <c r="AG36" s="89"/>
      <c r="AH36" s="89"/>
      <c r="AI36" s="89"/>
      <c r="AJ36" s="89"/>
      <c r="AK36" s="89"/>
      <c r="AL36" s="89"/>
    </row>
    <row r="37" spans="1:38" ht="48">
      <c r="A37" s="56">
        <v>783168</v>
      </c>
      <c r="B37" s="56" t="s">
        <v>1211</v>
      </c>
      <c r="C37" s="40"/>
      <c r="D37" s="40" t="s">
        <v>1143</v>
      </c>
      <c r="E37" s="39" t="s">
        <v>1212</v>
      </c>
      <c r="F37" s="5"/>
      <c r="G37" s="39" t="s">
        <v>1082</v>
      </c>
      <c r="H37" s="40"/>
      <c r="I37" s="56" t="s">
        <v>1213</v>
      </c>
      <c r="J37" s="40"/>
      <c r="K37" s="21">
        <v>43900</v>
      </c>
      <c r="L37" s="21"/>
      <c r="M37" s="40"/>
      <c r="N37" s="89"/>
      <c r="O37" s="89"/>
      <c r="P37" s="89"/>
      <c r="Q37" s="89"/>
      <c r="R37" s="106"/>
      <c r="S37" s="4" t="str">
        <f>VLOOKUP(A37,'Defect Dump'!A$1:F$388,6,FALSE)</f>
        <v>PC-Config</v>
      </c>
      <c r="T37" s="89"/>
      <c r="U37" s="89"/>
      <c r="V37" s="89"/>
      <c r="W37" s="89"/>
      <c r="X37" s="89"/>
      <c r="Y37" s="89"/>
      <c r="Z37" s="89"/>
      <c r="AA37" s="89"/>
      <c r="AB37" s="89"/>
      <c r="AC37" s="89"/>
      <c r="AD37" s="89"/>
      <c r="AE37" s="89"/>
      <c r="AF37" s="89"/>
      <c r="AG37" s="89"/>
      <c r="AH37" s="89"/>
      <c r="AI37" s="89"/>
      <c r="AJ37" s="89"/>
      <c r="AK37" s="89"/>
      <c r="AL37" s="89"/>
    </row>
    <row r="38" spans="1:38" ht="48">
      <c r="A38" s="56">
        <v>774212</v>
      </c>
      <c r="B38" s="56" t="s">
        <v>1214</v>
      </c>
      <c r="C38" s="40"/>
      <c r="D38" s="40" t="s">
        <v>1215</v>
      </c>
      <c r="E38" s="39" t="s">
        <v>1095</v>
      </c>
      <c r="F38" s="5"/>
      <c r="G38" s="39" t="s">
        <v>1090</v>
      </c>
      <c r="H38" s="40"/>
      <c r="I38" s="40"/>
      <c r="J38" s="40"/>
      <c r="K38" s="21">
        <v>43893</v>
      </c>
      <c r="L38" s="21">
        <v>43893</v>
      </c>
      <c r="M38" s="40"/>
      <c r="N38" s="89"/>
      <c r="O38" s="89"/>
      <c r="P38" s="89"/>
      <c r="Q38" s="89"/>
      <c r="R38" s="106"/>
      <c r="S38" s="4" t="e">
        <f>VLOOKUP(A38,'Defect Dump'!A$1:F$388,6,FALSE)</f>
        <v>#N/A</v>
      </c>
      <c r="T38" s="89"/>
      <c r="U38" s="89"/>
      <c r="V38" s="89"/>
      <c r="W38" s="89"/>
      <c r="X38" s="89"/>
      <c r="Y38" s="89"/>
      <c r="Z38" s="89"/>
      <c r="AA38" s="89"/>
      <c r="AB38" s="89"/>
      <c r="AC38" s="89"/>
      <c r="AD38" s="89"/>
      <c r="AE38" s="89"/>
      <c r="AF38" s="89"/>
      <c r="AG38" s="89"/>
      <c r="AH38" s="89"/>
      <c r="AI38" s="89"/>
      <c r="AJ38" s="89"/>
      <c r="AK38" s="89"/>
      <c r="AL38" s="89"/>
    </row>
    <row r="39" spans="1:38" ht="36">
      <c r="A39" s="89">
        <v>777029</v>
      </c>
      <c r="B39" s="89"/>
      <c r="C39" s="89"/>
      <c r="D39" s="89" t="s">
        <v>1140</v>
      </c>
      <c r="E39" s="38" t="s">
        <v>1096</v>
      </c>
      <c r="F39" s="5"/>
      <c r="G39" s="39" t="s">
        <v>1090</v>
      </c>
      <c r="H39" s="100"/>
      <c r="I39" s="100" t="s">
        <v>1216</v>
      </c>
      <c r="J39" s="89"/>
      <c r="K39" s="21">
        <v>43903</v>
      </c>
      <c r="L39" s="21">
        <v>43903</v>
      </c>
      <c r="M39" s="89"/>
      <c r="N39" s="89"/>
      <c r="O39" s="89"/>
      <c r="P39" s="89"/>
      <c r="Q39" s="89"/>
      <c r="R39" s="106"/>
      <c r="S39" s="4" t="str">
        <f>VLOOKUP(A39,'Defect Dump'!A$1:F$388,6,FALSE)</f>
        <v>PolicyCenter</v>
      </c>
      <c r="T39" s="89"/>
      <c r="U39" s="89"/>
      <c r="V39" s="89"/>
      <c r="W39" s="89"/>
      <c r="X39" s="89"/>
      <c r="Y39" s="89"/>
      <c r="Z39" s="89"/>
    </row>
    <row r="40" spans="1:38" ht="48">
      <c r="A40" s="56">
        <v>786968</v>
      </c>
      <c r="B40" s="56" t="s">
        <v>1217</v>
      </c>
      <c r="C40" s="56" t="s">
        <v>1218</v>
      </c>
      <c r="D40" s="56" t="s">
        <v>1219</v>
      </c>
      <c r="E40" s="39" t="s">
        <v>1095</v>
      </c>
      <c r="F40" s="5"/>
      <c r="G40" s="39" t="s">
        <v>1082</v>
      </c>
      <c r="H40" s="58"/>
      <c r="I40" s="56" t="s">
        <v>1220</v>
      </c>
      <c r="J40" s="40"/>
      <c r="K40" s="21">
        <v>43895</v>
      </c>
      <c r="L40" s="21"/>
      <c r="M40" s="40"/>
      <c r="N40" s="89"/>
      <c r="O40" s="89"/>
      <c r="P40" s="89"/>
      <c r="Q40" s="89"/>
      <c r="R40" s="106"/>
      <c r="S40" s="4" t="e">
        <f>VLOOKUP(A40,'Defect Dump'!A$1:F$388,6,FALSE)</f>
        <v>#N/A</v>
      </c>
      <c r="T40" s="89"/>
      <c r="U40" s="89"/>
      <c r="V40" s="89"/>
      <c r="W40" s="89"/>
      <c r="X40" s="89"/>
      <c r="Y40" s="89"/>
      <c r="Z40" s="89"/>
    </row>
    <row r="41" spans="1:38" ht="36">
      <c r="A41" s="89">
        <v>777143</v>
      </c>
      <c r="B41" s="89" t="s">
        <v>1221</v>
      </c>
      <c r="C41" s="89"/>
      <c r="D41" s="89" t="s">
        <v>1140</v>
      </c>
      <c r="E41" s="12" t="s">
        <v>1096</v>
      </c>
      <c r="F41" s="5"/>
      <c r="G41" s="39" t="s">
        <v>1082</v>
      </c>
      <c r="H41" s="100"/>
      <c r="I41" s="100" t="s">
        <v>1222</v>
      </c>
      <c r="J41" s="89"/>
      <c r="K41" s="21"/>
      <c r="L41" s="21"/>
      <c r="M41" s="89"/>
      <c r="N41" s="89" t="s">
        <v>1223</v>
      </c>
      <c r="O41" s="89"/>
      <c r="P41" s="89" t="s">
        <v>1223</v>
      </c>
      <c r="Q41" s="89"/>
      <c r="R41" s="106"/>
      <c r="S41" s="4" t="str">
        <f>VLOOKUP(A41,'Defect Dump'!A$1:F$388,6,FALSE)</f>
        <v>PolicyCenter</v>
      </c>
      <c r="T41" s="89"/>
      <c r="U41" s="89"/>
      <c r="V41" s="89"/>
      <c r="W41" s="89"/>
      <c r="X41" s="89"/>
      <c r="Y41" s="89"/>
      <c r="Z41" s="89"/>
    </row>
    <row r="42" spans="1:38" ht="36">
      <c r="A42" s="89">
        <v>780557</v>
      </c>
      <c r="B42" s="89"/>
      <c r="C42" s="89" t="s">
        <v>1224</v>
      </c>
      <c r="D42" s="89" t="s">
        <v>1183</v>
      </c>
      <c r="E42" s="12" t="s">
        <v>1096</v>
      </c>
      <c r="F42" s="5"/>
      <c r="G42" s="39" t="s">
        <v>1085</v>
      </c>
      <c r="H42" s="100"/>
      <c r="I42" s="100" t="s">
        <v>1101</v>
      </c>
      <c r="J42" s="89"/>
      <c r="K42" s="21">
        <v>43906</v>
      </c>
      <c r="L42" s="21"/>
      <c r="M42" s="89"/>
      <c r="N42" s="89" t="s">
        <v>1225</v>
      </c>
      <c r="O42" s="89"/>
      <c r="P42" s="89" t="s">
        <v>1225</v>
      </c>
      <c r="Q42" s="89"/>
      <c r="R42" s="106"/>
      <c r="S42" s="4" t="str">
        <f>VLOOKUP(A42,'Defect Dump'!A$1:F$388,6,FALSE)</f>
        <v>PolicyCenter</v>
      </c>
      <c r="T42" s="89"/>
      <c r="U42" s="89"/>
      <c r="V42" s="89"/>
      <c r="W42" s="89"/>
      <c r="X42" s="89"/>
      <c r="Y42" s="89"/>
      <c r="Z42" s="89"/>
    </row>
    <row r="43" spans="1:38" ht="36">
      <c r="A43" s="89">
        <v>777943</v>
      </c>
      <c r="B43" s="89"/>
      <c r="C43" s="89"/>
      <c r="D43" s="89" t="s">
        <v>1183</v>
      </c>
      <c r="E43" s="12" t="s">
        <v>1096</v>
      </c>
      <c r="F43" s="5"/>
      <c r="G43" s="39" t="s">
        <v>1090</v>
      </c>
      <c r="H43" s="100"/>
      <c r="I43" s="100"/>
      <c r="J43" s="89"/>
      <c r="K43" s="21">
        <v>43903</v>
      </c>
      <c r="L43" s="21">
        <v>43903</v>
      </c>
      <c r="M43" s="89"/>
      <c r="N43" s="89"/>
      <c r="O43" s="89"/>
      <c r="P43" s="89"/>
      <c r="Q43" s="89"/>
      <c r="R43" s="106"/>
      <c r="S43" s="4" t="str">
        <f>VLOOKUP(A43,'Defect Dump'!A$1:F$388,6,FALSE)</f>
        <v>PolicyCenter</v>
      </c>
      <c r="T43" s="89"/>
      <c r="U43" s="89"/>
      <c r="V43" s="89"/>
      <c r="W43" s="89"/>
      <c r="X43" s="89"/>
      <c r="Y43" s="89"/>
      <c r="Z43" s="89"/>
    </row>
    <row r="44" spans="1:38" ht="24">
      <c r="A44" s="89">
        <v>785584</v>
      </c>
      <c r="B44" s="89" t="s">
        <v>1226</v>
      </c>
      <c r="C44" s="89"/>
      <c r="D44" s="89" t="s">
        <v>1191</v>
      </c>
      <c r="E44" s="11" t="s">
        <v>1096</v>
      </c>
      <c r="F44" s="5"/>
      <c r="G44" s="39" t="s">
        <v>1091</v>
      </c>
      <c r="H44" s="100"/>
      <c r="I44" s="100" t="s">
        <v>1227</v>
      </c>
      <c r="J44" s="89"/>
      <c r="K44" s="21">
        <v>43908</v>
      </c>
      <c r="L44" s="21">
        <v>43908</v>
      </c>
      <c r="M44" s="89"/>
      <c r="N44" s="89" t="s">
        <v>1228</v>
      </c>
      <c r="O44" s="89"/>
      <c r="P44" s="4" t="s">
        <v>1163</v>
      </c>
      <c r="Q44" s="89"/>
      <c r="R44" s="106"/>
      <c r="S44" s="4" t="str">
        <f>VLOOKUP(A44,'Defect Dump'!A$1:F$388,6,FALSE)</f>
        <v>PC-Config</v>
      </c>
      <c r="T44" s="89"/>
      <c r="U44" s="89"/>
      <c r="V44" s="89"/>
      <c r="W44" s="89"/>
      <c r="X44" s="89"/>
      <c r="Y44" s="89"/>
      <c r="Z44" s="89"/>
    </row>
    <row r="45" spans="1:38" ht="36">
      <c r="A45" s="89">
        <v>782775</v>
      </c>
      <c r="B45" s="89"/>
      <c r="C45" s="89"/>
      <c r="D45" s="89" t="s">
        <v>1168</v>
      </c>
      <c r="E45" s="38" t="s">
        <v>1095</v>
      </c>
      <c r="F45" s="5"/>
      <c r="G45" s="39" t="s">
        <v>1085</v>
      </c>
      <c r="H45" s="100"/>
      <c r="I45" s="100" t="s">
        <v>1100</v>
      </c>
      <c r="J45" s="89"/>
      <c r="K45" s="21"/>
      <c r="L45" s="21"/>
      <c r="M45" s="89"/>
      <c r="N45" s="89"/>
      <c r="O45" s="89"/>
      <c r="P45" s="89"/>
      <c r="Q45" s="89"/>
      <c r="R45" s="106"/>
      <c r="S45" s="4" t="str">
        <f>VLOOKUP(A45,'Defect Dump'!A$1:F$388,6,FALSE)</f>
        <v>PC-Config</v>
      </c>
      <c r="T45" s="89"/>
      <c r="U45" s="89"/>
      <c r="V45" s="89"/>
      <c r="W45" s="89"/>
      <c r="X45" s="89"/>
      <c r="Y45" s="89"/>
      <c r="Z45" s="89"/>
    </row>
    <row r="46" spans="1:38" ht="36">
      <c r="A46" s="89">
        <v>782987</v>
      </c>
      <c r="B46" s="89"/>
      <c r="C46" s="89"/>
      <c r="D46" s="89" t="s">
        <v>1168</v>
      </c>
      <c r="E46" s="38" t="s">
        <v>1095</v>
      </c>
      <c r="F46" s="5" t="s">
        <v>1100</v>
      </c>
      <c r="G46" s="39" t="s">
        <v>1085</v>
      </c>
      <c r="H46" s="100"/>
      <c r="I46" s="100" t="s">
        <v>1100</v>
      </c>
      <c r="J46" s="89"/>
      <c r="K46" s="21"/>
      <c r="L46" s="21"/>
      <c r="M46" s="89"/>
      <c r="N46" s="89"/>
      <c r="O46" s="89"/>
      <c r="P46" s="89"/>
      <c r="Q46" s="89"/>
      <c r="R46" s="106"/>
      <c r="S46" s="4" t="e">
        <f>VLOOKUP(A46,'Defect Dump'!A$1:F$388,6,FALSE)</f>
        <v>#N/A</v>
      </c>
      <c r="T46" s="89"/>
      <c r="U46" s="89"/>
    </row>
    <row r="47" spans="1:38" ht="36">
      <c r="A47" s="89">
        <v>784620</v>
      </c>
      <c r="B47" s="89"/>
      <c r="C47" s="89"/>
      <c r="D47" s="89" t="s">
        <v>1168</v>
      </c>
      <c r="E47" s="38" t="s">
        <v>1095</v>
      </c>
      <c r="F47" s="5"/>
      <c r="G47" s="39" t="s">
        <v>1085</v>
      </c>
      <c r="H47" s="100"/>
      <c r="I47" s="100" t="s">
        <v>1100</v>
      </c>
      <c r="J47" s="89"/>
      <c r="K47" s="21"/>
      <c r="L47" s="21"/>
      <c r="M47" s="89"/>
      <c r="N47" s="89"/>
      <c r="O47" s="89"/>
      <c r="P47" s="89"/>
      <c r="Q47" s="89"/>
      <c r="R47" s="106"/>
      <c r="S47" s="4" t="str">
        <f>VLOOKUP(A47,'Defect Dump'!A$1:F$388,6,FALSE)</f>
        <v>PC-Config</v>
      </c>
      <c r="T47" s="89"/>
      <c r="U47" s="89"/>
    </row>
    <row r="48" spans="1:38" ht="36">
      <c r="A48" s="89">
        <v>784837</v>
      </c>
      <c r="B48" s="89"/>
      <c r="C48" s="89"/>
      <c r="D48" s="89" t="s">
        <v>1168</v>
      </c>
      <c r="E48" s="38" t="s">
        <v>1095</v>
      </c>
      <c r="F48" s="5"/>
      <c r="G48" s="39" t="s">
        <v>1086</v>
      </c>
      <c r="H48" s="100"/>
      <c r="I48" s="100" t="s">
        <v>1229</v>
      </c>
      <c r="J48" s="89"/>
      <c r="K48" s="21"/>
      <c r="L48" s="21"/>
      <c r="M48" s="89"/>
      <c r="N48" s="89"/>
      <c r="O48" s="89"/>
      <c r="P48" s="89"/>
      <c r="Q48" s="89"/>
      <c r="R48" s="106"/>
      <c r="S48" s="4" t="str">
        <f>VLOOKUP(A48,'Defect Dump'!A$1:F$388,6,FALSE)</f>
        <v>PC-Config</v>
      </c>
      <c r="T48" s="89"/>
      <c r="U48" s="89"/>
    </row>
    <row r="49" spans="1:21" ht="36">
      <c r="A49" s="89">
        <v>769269</v>
      </c>
      <c r="B49" s="89"/>
      <c r="C49" s="89"/>
      <c r="D49" s="89" t="s">
        <v>1168</v>
      </c>
      <c r="E49" s="38" t="s">
        <v>1095</v>
      </c>
      <c r="F49" s="5"/>
      <c r="G49" s="39" t="s">
        <v>1086</v>
      </c>
      <c r="H49" s="100"/>
      <c r="I49" s="100" t="s">
        <v>1229</v>
      </c>
      <c r="J49" s="89"/>
      <c r="K49" s="21"/>
      <c r="L49" s="21"/>
      <c r="M49" s="89"/>
      <c r="N49" s="89"/>
      <c r="O49" s="89"/>
      <c r="P49" s="89"/>
      <c r="Q49" s="89"/>
      <c r="R49" s="106"/>
      <c r="S49" s="4" t="e">
        <f>VLOOKUP(A49,'Defect Dump'!A$1:F$388,6,FALSE)</f>
        <v>#N/A</v>
      </c>
      <c r="T49" s="89"/>
      <c r="U49" s="89"/>
    </row>
    <row r="50" spans="1:21" ht="36">
      <c r="A50" s="89">
        <v>781332</v>
      </c>
      <c r="B50" s="89"/>
      <c r="C50" s="89"/>
      <c r="D50" s="89" t="s">
        <v>1168</v>
      </c>
      <c r="E50" s="38" t="s">
        <v>1095</v>
      </c>
      <c r="F50" s="5" t="s">
        <v>230</v>
      </c>
      <c r="G50" s="39" t="s">
        <v>1085</v>
      </c>
      <c r="H50" s="100"/>
      <c r="I50" s="100" t="s">
        <v>230</v>
      </c>
      <c r="J50" s="89"/>
      <c r="K50" s="21"/>
      <c r="L50" s="21"/>
      <c r="M50" s="89"/>
      <c r="N50" s="89"/>
      <c r="O50" s="89"/>
      <c r="P50" s="89"/>
      <c r="Q50" s="89"/>
      <c r="R50" s="106"/>
      <c r="S50" s="4" t="e">
        <f>VLOOKUP(A50,'Defect Dump'!A$1:F$388,6,FALSE)</f>
        <v>#N/A</v>
      </c>
      <c r="T50" s="89"/>
      <c r="U50" s="89"/>
    </row>
    <row r="51" spans="1:21" ht="36">
      <c r="A51" s="89">
        <v>768641</v>
      </c>
      <c r="B51" s="89"/>
      <c r="C51" s="89"/>
      <c r="D51" s="89" t="s">
        <v>1168</v>
      </c>
      <c r="E51" s="38" t="s">
        <v>1095</v>
      </c>
      <c r="F51" s="5" t="s">
        <v>230</v>
      </c>
      <c r="G51" s="39" t="s">
        <v>1085</v>
      </c>
      <c r="H51" s="100"/>
      <c r="I51" s="100" t="s">
        <v>230</v>
      </c>
      <c r="J51" s="89"/>
      <c r="K51" s="21"/>
      <c r="L51" s="21"/>
      <c r="M51" s="89"/>
      <c r="N51" s="89"/>
      <c r="O51" s="89"/>
      <c r="P51" s="89"/>
      <c r="Q51" s="89"/>
      <c r="R51" s="106"/>
      <c r="S51" s="4" t="e">
        <f>VLOOKUP(A51,'Defect Dump'!A$1:F$388,6,FALSE)</f>
        <v>#N/A</v>
      </c>
      <c r="T51" s="89"/>
      <c r="U51" s="89"/>
    </row>
    <row r="52" spans="1:21" ht="36">
      <c r="A52" s="89">
        <v>769666</v>
      </c>
      <c r="B52" s="89"/>
      <c r="C52" s="89"/>
      <c r="D52" s="89" t="s">
        <v>1168</v>
      </c>
      <c r="E52" s="38" t="s">
        <v>1095</v>
      </c>
      <c r="F52" s="5" t="s">
        <v>1100</v>
      </c>
      <c r="G52" s="39" t="s">
        <v>1085</v>
      </c>
      <c r="H52" s="100"/>
      <c r="I52" s="100" t="s">
        <v>1100</v>
      </c>
      <c r="J52" s="89"/>
      <c r="K52" s="21"/>
      <c r="L52" s="21"/>
      <c r="M52" s="89"/>
      <c r="N52" s="89"/>
      <c r="O52" s="89"/>
      <c r="P52" s="89"/>
      <c r="Q52" s="89"/>
      <c r="R52" s="106"/>
      <c r="S52" s="4" t="e">
        <f>VLOOKUP(A52,'Defect Dump'!A$1:F$388,6,FALSE)</f>
        <v>#N/A</v>
      </c>
      <c r="T52" s="89"/>
      <c r="U52" s="89"/>
    </row>
    <row r="53" spans="1:21" ht="36">
      <c r="A53" s="89">
        <v>786364</v>
      </c>
      <c r="B53" s="89"/>
      <c r="C53" s="89"/>
      <c r="D53" s="89" t="s">
        <v>1168</v>
      </c>
      <c r="E53" s="38" t="s">
        <v>1095</v>
      </c>
      <c r="F53" s="5"/>
      <c r="G53" s="39" t="s">
        <v>1086</v>
      </c>
      <c r="H53" s="100"/>
      <c r="I53" s="100" t="s">
        <v>1230</v>
      </c>
      <c r="J53" s="89"/>
      <c r="K53" s="21"/>
      <c r="L53" s="21"/>
      <c r="M53" s="89"/>
      <c r="N53" s="89"/>
      <c r="O53" s="89"/>
      <c r="P53" s="89"/>
      <c r="Q53" s="89"/>
      <c r="R53" s="106"/>
      <c r="S53" s="4" t="str">
        <f>VLOOKUP(A53,'Defect Dump'!A$1:F$388,6,FALSE)</f>
        <v>PolicyCenter</v>
      </c>
      <c r="T53" s="89"/>
      <c r="U53" s="89"/>
    </row>
    <row r="54" spans="1:21" ht="36">
      <c r="A54" s="89">
        <v>782735</v>
      </c>
      <c r="B54" s="89"/>
      <c r="C54" s="89"/>
      <c r="D54" s="89" t="s">
        <v>1168</v>
      </c>
      <c r="E54" s="38" t="s">
        <v>1095</v>
      </c>
      <c r="F54" s="5"/>
      <c r="G54" s="39" t="s">
        <v>1086</v>
      </c>
      <c r="H54" s="100"/>
      <c r="I54" s="100" t="s">
        <v>230</v>
      </c>
      <c r="J54" s="89"/>
      <c r="K54" s="21"/>
      <c r="L54" s="21"/>
      <c r="M54" s="89"/>
      <c r="N54" s="89"/>
      <c r="O54" s="89"/>
      <c r="P54" s="89"/>
      <c r="Q54" s="89"/>
      <c r="R54" s="106"/>
      <c r="S54" s="4" t="str">
        <f>VLOOKUP(A54,'Defect Dump'!A$1:F$388,6,FALSE)</f>
        <v>PC-Config</v>
      </c>
      <c r="T54" s="89"/>
      <c r="U54" s="89"/>
    </row>
    <row r="55" spans="1:21" ht="36">
      <c r="A55" s="89">
        <v>781097</v>
      </c>
      <c r="B55" s="89"/>
      <c r="C55" s="89"/>
      <c r="D55" s="89" t="s">
        <v>1168</v>
      </c>
      <c r="E55" s="38" t="s">
        <v>1095</v>
      </c>
      <c r="F55" s="5"/>
      <c r="G55" s="39" t="s">
        <v>1085</v>
      </c>
      <c r="H55" s="100"/>
      <c r="I55" s="100" t="s">
        <v>183</v>
      </c>
      <c r="J55" s="89"/>
      <c r="K55" s="21"/>
      <c r="L55" s="21"/>
      <c r="M55" s="89"/>
      <c r="N55" s="89"/>
      <c r="O55" s="89"/>
      <c r="P55" s="89"/>
      <c r="Q55" s="89"/>
      <c r="R55" s="106"/>
      <c r="S55" s="4" t="str">
        <f>VLOOKUP(A55,'Defect Dump'!A$1:F$388,6,FALSE)</f>
        <v>PC-Config</v>
      </c>
      <c r="T55" s="89"/>
      <c r="U55" s="89"/>
    </row>
    <row r="56" spans="1:21" ht="36">
      <c r="A56" s="89">
        <v>767924</v>
      </c>
      <c r="B56" s="89"/>
      <c r="C56" s="89"/>
      <c r="D56" s="89" t="s">
        <v>1168</v>
      </c>
      <c r="E56" s="38" t="s">
        <v>1095</v>
      </c>
      <c r="F56" s="5"/>
      <c r="G56" s="39" t="s">
        <v>1086</v>
      </c>
      <c r="H56" s="100"/>
      <c r="I56" s="100" t="s">
        <v>447</v>
      </c>
      <c r="J56" s="89"/>
      <c r="K56" s="21"/>
      <c r="L56" s="21"/>
      <c r="M56" s="89"/>
      <c r="N56" s="89"/>
      <c r="O56" s="89"/>
      <c r="P56" s="89"/>
      <c r="Q56" s="89"/>
      <c r="R56" s="106"/>
      <c r="S56" s="4" t="str">
        <f>VLOOKUP(A56,'Defect Dump'!A$1:F$388,6,FALSE)</f>
        <v>PC-Plugin</v>
      </c>
      <c r="T56" s="89"/>
      <c r="U56" s="89"/>
    </row>
    <row r="57" spans="1:21" ht="36">
      <c r="A57" s="89">
        <v>770768</v>
      </c>
      <c r="B57" s="89"/>
      <c r="C57" s="89"/>
      <c r="D57" s="89" t="s">
        <v>1168</v>
      </c>
      <c r="E57" s="38" t="s">
        <v>1095</v>
      </c>
      <c r="F57" s="5"/>
      <c r="G57" s="39" t="s">
        <v>1086</v>
      </c>
      <c r="H57" s="100"/>
      <c r="I57" s="100" t="s">
        <v>447</v>
      </c>
      <c r="J57" s="89"/>
      <c r="K57" s="21"/>
      <c r="L57" s="21"/>
      <c r="M57" s="89"/>
      <c r="N57" s="89"/>
      <c r="O57" s="89"/>
      <c r="P57" s="89"/>
      <c r="Q57" s="89"/>
      <c r="R57" s="106"/>
      <c r="S57" s="4" t="str">
        <f>VLOOKUP(A57,'Defect Dump'!A$1:F$388,6,FALSE)</f>
        <v>PC-Plugin</v>
      </c>
      <c r="T57" s="89"/>
      <c r="U57" s="89"/>
    </row>
    <row r="58" spans="1:21" ht="36">
      <c r="A58" s="89">
        <v>769137</v>
      </c>
      <c r="B58" s="89"/>
      <c r="C58" s="89"/>
      <c r="D58" s="89" t="s">
        <v>1168</v>
      </c>
      <c r="E58" s="38" t="s">
        <v>1095</v>
      </c>
      <c r="F58" s="5" t="s">
        <v>183</v>
      </c>
      <c r="G58" s="39" t="s">
        <v>1085</v>
      </c>
      <c r="H58" s="100"/>
      <c r="I58" s="100" t="s">
        <v>183</v>
      </c>
      <c r="J58" s="89"/>
      <c r="K58" s="21"/>
      <c r="L58" s="21"/>
      <c r="M58" s="89"/>
      <c r="N58" s="89"/>
      <c r="O58" s="89"/>
      <c r="P58" s="89"/>
      <c r="Q58" s="89"/>
      <c r="R58" s="106"/>
      <c r="S58" s="4" t="e">
        <f>VLOOKUP(A58,'Defect Dump'!A$1:F$388,6,FALSE)</f>
        <v>#N/A</v>
      </c>
      <c r="T58" s="89"/>
      <c r="U58" s="89"/>
    </row>
    <row r="59" spans="1:21" ht="36">
      <c r="A59" s="89">
        <v>787996</v>
      </c>
      <c r="B59" s="89"/>
      <c r="C59" s="89"/>
      <c r="D59" s="89" t="s">
        <v>1168</v>
      </c>
      <c r="E59" s="38" t="s">
        <v>1095</v>
      </c>
      <c r="F59" s="5" t="s">
        <v>1101</v>
      </c>
      <c r="G59" s="39" t="s">
        <v>1085</v>
      </c>
      <c r="H59" s="100"/>
      <c r="I59" s="100" t="s">
        <v>1101</v>
      </c>
      <c r="J59" s="89"/>
      <c r="K59" s="21"/>
      <c r="L59" s="21"/>
      <c r="M59" s="89"/>
      <c r="N59" s="89"/>
      <c r="O59" s="89"/>
      <c r="P59" s="89"/>
      <c r="Q59" s="89"/>
      <c r="R59" s="106"/>
      <c r="S59" s="4" t="e">
        <f>VLOOKUP(A59,'Defect Dump'!A$1:F$388,6,FALSE)</f>
        <v>#N/A</v>
      </c>
      <c r="T59" s="89"/>
      <c r="U59" s="89"/>
    </row>
    <row r="60" spans="1:21" ht="36">
      <c r="A60" s="89">
        <v>787489</v>
      </c>
      <c r="B60" s="89"/>
      <c r="C60" s="89"/>
      <c r="D60" s="89" t="s">
        <v>1168</v>
      </c>
      <c r="E60" s="38" t="s">
        <v>1095</v>
      </c>
      <c r="F60" s="5" t="s">
        <v>1101</v>
      </c>
      <c r="G60" s="39" t="s">
        <v>1085</v>
      </c>
      <c r="H60" s="100"/>
      <c r="I60" s="100" t="s">
        <v>1231</v>
      </c>
      <c r="J60" s="89"/>
      <c r="K60" s="21"/>
      <c r="L60" s="21"/>
      <c r="M60" s="89"/>
      <c r="N60" s="89"/>
      <c r="O60" s="89"/>
      <c r="P60" s="89"/>
      <c r="Q60" s="89"/>
      <c r="R60" s="106"/>
      <c r="S60" s="4" t="e">
        <f>VLOOKUP(A60,'Defect Dump'!A$1:F$388,6,FALSE)</f>
        <v>#N/A</v>
      </c>
      <c r="T60" s="89"/>
      <c r="U60" s="89"/>
    </row>
    <row r="61" spans="1:21" ht="36">
      <c r="A61" s="89">
        <v>787200</v>
      </c>
      <c r="B61" s="89"/>
      <c r="C61" s="89"/>
      <c r="D61" s="89" t="s">
        <v>1146</v>
      </c>
      <c r="E61" s="38" t="s">
        <v>1096</v>
      </c>
      <c r="F61" s="5"/>
      <c r="G61" s="39" t="s">
        <v>1082</v>
      </c>
      <c r="H61" s="100"/>
      <c r="I61" s="100" t="s">
        <v>1232</v>
      </c>
      <c r="J61" s="89"/>
      <c r="K61" s="21">
        <v>43908</v>
      </c>
      <c r="L61" s="21"/>
      <c r="M61" s="89"/>
      <c r="N61" s="89"/>
      <c r="O61" s="89"/>
      <c r="P61" s="89"/>
      <c r="Q61" s="89"/>
      <c r="R61" s="106"/>
      <c r="S61" s="4" t="e">
        <f>VLOOKUP(A61,'Defect Dump'!A$1:F$388,6,FALSE)</f>
        <v>#N/A</v>
      </c>
      <c r="T61" s="89"/>
      <c r="U61" s="89"/>
    </row>
    <row r="62" spans="1:21" ht="36">
      <c r="A62" s="89">
        <v>772211</v>
      </c>
      <c r="B62" s="89"/>
      <c r="C62" s="89"/>
      <c r="D62" s="89" t="s">
        <v>1146</v>
      </c>
      <c r="E62" s="38" t="s">
        <v>1096</v>
      </c>
      <c r="F62" s="5"/>
      <c r="G62" s="39" t="s">
        <v>1082</v>
      </c>
      <c r="H62" s="100"/>
      <c r="I62" s="100" t="s">
        <v>1233</v>
      </c>
      <c r="J62" s="89"/>
      <c r="K62" s="21">
        <v>43908</v>
      </c>
      <c r="L62" s="21"/>
      <c r="M62" s="89"/>
      <c r="N62" s="89"/>
      <c r="O62" s="89"/>
      <c r="P62" s="89"/>
      <c r="Q62" s="89"/>
      <c r="R62" s="106"/>
      <c r="S62" s="4" t="str">
        <f>VLOOKUP(A62,'Defect Dump'!A$1:F$388,6,FALSE)</f>
        <v>PC-Config</v>
      </c>
      <c r="T62" s="89"/>
      <c r="U62" s="89"/>
    </row>
    <row r="63" spans="1:21" ht="36">
      <c r="A63" s="89">
        <v>772497</v>
      </c>
      <c r="B63" s="89"/>
      <c r="C63" s="89"/>
      <c r="D63" s="89" t="s">
        <v>1146</v>
      </c>
      <c r="E63" s="38" t="s">
        <v>1096</v>
      </c>
      <c r="F63" s="5"/>
      <c r="G63" s="39" t="s">
        <v>1090</v>
      </c>
      <c r="H63" s="100"/>
      <c r="I63" s="100" t="s">
        <v>1234</v>
      </c>
      <c r="J63" s="89"/>
      <c r="K63" s="21">
        <v>43908</v>
      </c>
      <c r="L63" s="21">
        <v>43908</v>
      </c>
      <c r="M63" s="89"/>
      <c r="N63" s="89"/>
      <c r="O63" s="89"/>
      <c r="P63" s="89"/>
      <c r="Q63" s="89"/>
      <c r="R63" s="106"/>
      <c r="S63" s="4" t="str">
        <f>VLOOKUP(A63,'Defect Dump'!A$1:F$388,6,FALSE)</f>
        <v>PolicyCenter</v>
      </c>
      <c r="T63" s="89"/>
      <c r="U63" s="89"/>
    </row>
    <row r="64" spans="1:21" ht="24">
      <c r="A64" s="89">
        <v>776509</v>
      </c>
      <c r="B64" s="89"/>
      <c r="C64" s="89"/>
      <c r="D64" s="89" t="s">
        <v>1146</v>
      </c>
      <c r="E64" s="38" t="s">
        <v>1096</v>
      </c>
      <c r="F64" s="5"/>
      <c r="G64" s="39" t="s">
        <v>1091</v>
      </c>
      <c r="H64" s="100"/>
      <c r="I64" s="100" t="s">
        <v>1235</v>
      </c>
      <c r="J64" s="89"/>
      <c r="K64" s="21">
        <v>43908</v>
      </c>
      <c r="L64" s="21">
        <v>43908</v>
      </c>
      <c r="M64" s="89"/>
      <c r="N64" s="89"/>
      <c r="O64" s="89">
        <v>27760</v>
      </c>
      <c r="P64" s="40" t="s">
        <v>1163</v>
      </c>
      <c r="Q64" s="89"/>
      <c r="R64" s="106"/>
      <c r="S64" s="4" t="str">
        <f>VLOOKUP(A64,'Defect Dump'!A$1:F$388,6,FALSE)</f>
        <v>PolicyCenter</v>
      </c>
      <c r="T64" s="89"/>
      <c r="U64" s="89"/>
    </row>
    <row r="65" spans="1:21" ht="24">
      <c r="A65" s="89">
        <v>782988</v>
      </c>
      <c r="B65" s="89"/>
      <c r="C65" s="89"/>
      <c r="D65" s="89" t="s">
        <v>1140</v>
      </c>
      <c r="E65" s="38" t="s">
        <v>1096</v>
      </c>
      <c r="F65" s="5"/>
      <c r="G65" s="39" t="s">
        <v>1091</v>
      </c>
      <c r="H65" s="100"/>
      <c r="I65" s="100" t="s">
        <v>1236</v>
      </c>
      <c r="J65" s="89"/>
      <c r="K65" s="21">
        <v>43909</v>
      </c>
      <c r="L65" s="21">
        <v>43910</v>
      </c>
      <c r="M65" s="89"/>
      <c r="N65" s="89" t="s">
        <v>1223</v>
      </c>
      <c r="O65" s="89">
        <v>27812</v>
      </c>
      <c r="P65" s="89"/>
      <c r="Q65" s="89"/>
      <c r="R65" s="106"/>
      <c r="S65" s="4" t="str">
        <f>VLOOKUP(A65,'Defect Dump'!A$1:F$388,6,FALSE)</f>
        <v>PC-Config</v>
      </c>
      <c r="T65" s="89"/>
      <c r="U65" s="89"/>
    </row>
    <row r="66" spans="1:21" ht="24">
      <c r="A66" s="89">
        <v>786114</v>
      </c>
      <c r="B66" s="89"/>
      <c r="C66" s="89"/>
      <c r="D66" s="89" t="s">
        <v>1140</v>
      </c>
      <c r="E66" s="38" t="s">
        <v>1096</v>
      </c>
      <c r="F66" s="5"/>
      <c r="G66" s="39" t="s">
        <v>1091</v>
      </c>
      <c r="H66" s="100" t="s">
        <v>1237</v>
      </c>
      <c r="I66" s="100" t="s">
        <v>1236</v>
      </c>
      <c r="J66" s="89"/>
      <c r="K66" s="21">
        <v>43908</v>
      </c>
      <c r="L66" s="21">
        <v>43908</v>
      </c>
      <c r="M66" s="89"/>
      <c r="N66" s="89" t="s">
        <v>1223</v>
      </c>
      <c r="O66" s="89">
        <v>27768</v>
      </c>
      <c r="P66" s="40" t="s">
        <v>1163</v>
      </c>
      <c r="Q66" s="89"/>
      <c r="R66" s="106"/>
      <c r="S66" s="4" t="str">
        <f>VLOOKUP(A66,'Defect Dump'!A$1:F$388,6,FALSE)</f>
        <v>PC-Config</v>
      </c>
      <c r="T66" s="89"/>
      <c r="U66" s="89"/>
    </row>
    <row r="67" spans="1:21" ht="36">
      <c r="A67" s="89">
        <v>132531</v>
      </c>
      <c r="B67" s="89"/>
      <c r="C67" s="89"/>
      <c r="D67" s="89" t="s">
        <v>1168</v>
      </c>
      <c r="E67" s="38" t="s">
        <v>1095</v>
      </c>
      <c r="F67" s="5"/>
      <c r="G67" s="39" t="s">
        <v>1090</v>
      </c>
      <c r="H67" s="100"/>
      <c r="I67" s="100"/>
      <c r="J67" s="89"/>
      <c r="K67" s="21">
        <v>43908</v>
      </c>
      <c r="L67" s="21">
        <v>43908</v>
      </c>
      <c r="M67" s="89"/>
      <c r="N67" s="89"/>
      <c r="O67" s="89"/>
      <c r="P67" s="89"/>
      <c r="Q67" s="89"/>
      <c r="R67" s="106"/>
      <c r="S67" s="4" t="e">
        <f>VLOOKUP(A67,'Defect Dump'!A$1:F$388,6,FALSE)</f>
        <v>#N/A</v>
      </c>
      <c r="T67" s="89"/>
      <c r="U67" s="89"/>
    </row>
    <row r="68" spans="1:21" ht="36">
      <c r="A68" s="89">
        <v>31294</v>
      </c>
      <c r="B68" s="89"/>
      <c r="C68" s="89"/>
      <c r="D68" s="89" t="s">
        <v>1159</v>
      </c>
      <c r="E68" s="38" t="s">
        <v>1095</v>
      </c>
      <c r="F68" s="5"/>
      <c r="G68" s="39" t="s">
        <v>1090</v>
      </c>
      <c r="H68" s="100"/>
      <c r="I68" s="100"/>
      <c r="J68" s="89"/>
      <c r="K68" s="21">
        <v>43908</v>
      </c>
      <c r="L68" s="21">
        <v>43908</v>
      </c>
      <c r="M68" s="89"/>
      <c r="N68" s="89"/>
      <c r="O68" s="89"/>
      <c r="P68" s="89"/>
      <c r="Q68" s="89"/>
      <c r="R68" s="106"/>
      <c r="S68" s="4" t="e">
        <f>VLOOKUP(A68,'Defect Dump'!A$1:F$388,6,FALSE)</f>
        <v>#N/A</v>
      </c>
      <c r="T68" s="89"/>
      <c r="U68" s="89"/>
    </row>
    <row r="69" spans="1:21" ht="36">
      <c r="A69" s="89">
        <v>30043</v>
      </c>
      <c r="B69" s="89"/>
      <c r="C69" s="89"/>
      <c r="D69" s="89" t="s">
        <v>1159</v>
      </c>
      <c r="E69" s="38" t="s">
        <v>1095</v>
      </c>
      <c r="G69" s="39" t="s">
        <v>1090</v>
      </c>
      <c r="H69" s="100"/>
      <c r="I69" s="100"/>
      <c r="J69" s="89"/>
      <c r="K69" s="89"/>
      <c r="L69" s="102"/>
      <c r="M69" s="89"/>
      <c r="N69" s="89"/>
      <c r="O69" s="89"/>
      <c r="P69" s="89"/>
      <c r="Q69" s="89"/>
      <c r="R69" s="106"/>
      <c r="S69" s="4" t="e">
        <f>VLOOKUP(A69,'Defect Dump'!A$1:F$388,6,FALSE)</f>
        <v>#N/A</v>
      </c>
      <c r="T69" s="89"/>
      <c r="U69" s="89"/>
    </row>
    <row r="70" spans="1:21" ht="24">
      <c r="A70" s="89">
        <v>786852</v>
      </c>
      <c r="B70" s="89"/>
      <c r="C70" s="89"/>
      <c r="D70" s="89" t="s">
        <v>1140</v>
      </c>
      <c r="E70" s="38" t="s">
        <v>1096</v>
      </c>
      <c r="G70" s="39" t="s">
        <v>1088</v>
      </c>
      <c r="H70" s="100"/>
      <c r="I70" s="100" t="s">
        <v>1238</v>
      </c>
      <c r="J70" s="89"/>
      <c r="K70" s="89"/>
      <c r="L70" s="102"/>
      <c r="M70" s="89"/>
      <c r="N70" s="89"/>
      <c r="O70" s="89"/>
      <c r="P70" s="89"/>
      <c r="Q70" s="89"/>
      <c r="R70" s="106"/>
      <c r="S70" s="4" t="e">
        <f>VLOOKUP(A70,'Defect Dump'!A$1:F$388,6,FALSE)</f>
        <v>#N/A</v>
      </c>
      <c r="T70" s="89"/>
      <c r="U70" s="89"/>
    </row>
    <row r="71" spans="1:21" ht="36">
      <c r="A71" s="89">
        <v>786867</v>
      </c>
      <c r="B71" s="89"/>
      <c r="C71" s="89"/>
      <c r="D71" s="89" t="s">
        <v>1157</v>
      </c>
      <c r="E71" s="38" t="s">
        <v>1096</v>
      </c>
      <c r="F71" s="4" t="s">
        <v>1100</v>
      </c>
      <c r="G71" s="39" t="s">
        <v>1085</v>
      </c>
      <c r="H71" s="100"/>
      <c r="I71" s="100" t="s">
        <v>1239</v>
      </c>
      <c r="J71" s="89"/>
      <c r="K71" s="89"/>
      <c r="L71" s="102"/>
      <c r="M71" s="89"/>
      <c r="N71" s="89"/>
      <c r="O71" s="89"/>
      <c r="P71" s="89"/>
      <c r="Q71" s="89"/>
      <c r="R71" s="106"/>
      <c r="S71" s="4" t="e">
        <f>VLOOKUP(A71,'Defect Dump'!A$1:F$388,6,FALSE)</f>
        <v>#N/A</v>
      </c>
      <c r="T71" s="89"/>
      <c r="U71" s="89"/>
    </row>
    <row r="72" spans="1:21">
      <c r="A72" s="89">
        <v>771028</v>
      </c>
      <c r="B72" s="89" t="s">
        <v>1240</v>
      </c>
      <c r="C72" s="89"/>
      <c r="D72" s="89" t="s">
        <v>1191</v>
      </c>
      <c r="E72" s="38" t="s">
        <v>1096</v>
      </c>
      <c r="G72" s="39" t="s">
        <v>1084</v>
      </c>
      <c r="H72" s="100"/>
      <c r="I72" s="100" t="s">
        <v>1241</v>
      </c>
      <c r="J72" s="89"/>
      <c r="K72" s="89"/>
      <c r="L72" s="102"/>
      <c r="M72" s="89"/>
      <c r="N72" s="89"/>
      <c r="O72" s="89"/>
      <c r="P72" s="89"/>
      <c r="Q72" s="89"/>
      <c r="R72" s="106"/>
      <c r="S72" s="4" t="str">
        <f>VLOOKUP(A72,'Defect Dump'!A$1:F$388,6,FALSE)</f>
        <v>PC-Config</v>
      </c>
      <c r="T72" s="89"/>
      <c r="U72" s="89"/>
    </row>
    <row r="73" spans="1:21" ht="24">
      <c r="A73" s="89">
        <v>768775</v>
      </c>
      <c r="B73" s="89"/>
      <c r="C73" s="89"/>
      <c r="D73" s="89" t="s">
        <v>1140</v>
      </c>
      <c r="E73" s="38" t="s">
        <v>1096</v>
      </c>
      <c r="G73" s="39" t="s">
        <v>1088</v>
      </c>
      <c r="H73" s="100"/>
      <c r="I73" s="103" t="s">
        <v>1242</v>
      </c>
      <c r="J73" s="89"/>
      <c r="K73" s="89"/>
      <c r="L73" s="102"/>
      <c r="M73" s="89"/>
      <c r="N73" s="89"/>
      <c r="O73" s="89"/>
      <c r="P73" s="89"/>
      <c r="Q73" s="89"/>
      <c r="R73" s="106"/>
      <c r="S73" s="4" t="str">
        <f>VLOOKUP(A73,'Defect Dump'!A$1:F$388,6,FALSE)</f>
        <v>PC-Config</v>
      </c>
      <c r="T73" s="89"/>
      <c r="U73" s="89"/>
    </row>
    <row r="74" spans="1:21">
      <c r="A74" s="89">
        <v>778896</v>
      </c>
      <c r="B74" s="89"/>
      <c r="C74" s="89"/>
      <c r="D74" s="89" t="s">
        <v>1157</v>
      </c>
      <c r="E74" s="38" t="s">
        <v>1096</v>
      </c>
      <c r="G74" s="39" t="s">
        <v>47</v>
      </c>
      <c r="H74" s="100"/>
      <c r="I74" s="100"/>
      <c r="J74" s="89"/>
      <c r="K74" s="89"/>
      <c r="L74" s="102"/>
      <c r="M74" s="89"/>
      <c r="N74" s="89"/>
      <c r="O74" s="89"/>
      <c r="P74" s="89"/>
      <c r="Q74" s="89"/>
      <c r="R74" s="106"/>
      <c r="S74" s="4" t="str">
        <f>VLOOKUP(A74,'Defect Dump'!A$1:F$388,6,FALSE)</f>
        <v>PolicyCenter</v>
      </c>
      <c r="T74" s="89"/>
      <c r="U74" s="89"/>
    </row>
    <row r="75" spans="1:21">
      <c r="A75" s="89">
        <v>777290</v>
      </c>
      <c r="B75" s="89"/>
      <c r="C75" s="89"/>
      <c r="D75" s="89" t="s">
        <v>1191</v>
      </c>
      <c r="E75" s="38" t="s">
        <v>1096</v>
      </c>
      <c r="G75" s="39" t="s">
        <v>47</v>
      </c>
      <c r="H75" s="100"/>
      <c r="I75" s="100"/>
      <c r="J75" s="89"/>
      <c r="K75" s="89"/>
      <c r="L75" s="102"/>
      <c r="M75" s="89"/>
      <c r="N75" s="89"/>
      <c r="O75" s="89"/>
      <c r="P75" s="89"/>
      <c r="Q75" s="89"/>
      <c r="R75" s="106"/>
      <c r="S75" s="4" t="str">
        <f>VLOOKUP(A75,'Defect Dump'!A$1:F$388,6,FALSE)</f>
        <v>PolicyCenter</v>
      </c>
      <c r="T75" s="89"/>
      <c r="U75" s="89"/>
    </row>
    <row r="76" spans="1:21" ht="36">
      <c r="A76" s="89">
        <v>783145</v>
      </c>
      <c r="B76" s="89"/>
      <c r="C76" s="89"/>
      <c r="D76" s="89" t="s">
        <v>1140</v>
      </c>
      <c r="E76" s="38" t="s">
        <v>1096</v>
      </c>
      <c r="G76" s="39" t="s">
        <v>1090</v>
      </c>
      <c r="H76" s="100"/>
      <c r="I76" s="100" t="s">
        <v>1243</v>
      </c>
      <c r="J76" s="89"/>
      <c r="K76" s="102">
        <v>43910</v>
      </c>
      <c r="L76" s="102">
        <v>43910</v>
      </c>
      <c r="M76" s="89"/>
      <c r="N76" s="89"/>
      <c r="O76" s="89"/>
      <c r="P76" s="89"/>
      <c r="Q76" s="89"/>
      <c r="R76" s="106"/>
      <c r="S76" s="4" t="str">
        <f>VLOOKUP(A76,'Defect Dump'!A$1:F$388,6,FALSE)</f>
        <v>PC-Config</v>
      </c>
      <c r="T76" s="89"/>
      <c r="U76" s="89"/>
    </row>
    <row r="77" spans="1:21">
      <c r="A77" s="89">
        <v>788042</v>
      </c>
      <c r="B77" s="89"/>
      <c r="C77" s="89"/>
      <c r="D77" s="89" t="s">
        <v>1157</v>
      </c>
      <c r="E77" s="38" t="s">
        <v>1096</v>
      </c>
      <c r="G77" s="39" t="s">
        <v>47</v>
      </c>
      <c r="H77" s="100"/>
      <c r="I77" s="100"/>
      <c r="J77" s="89"/>
      <c r="K77" s="89"/>
      <c r="L77" s="102"/>
      <c r="M77" s="89"/>
      <c r="N77" s="89"/>
      <c r="O77" s="89"/>
      <c r="P77" s="89"/>
      <c r="Q77" s="89"/>
      <c r="R77" s="106"/>
      <c r="S77" s="4" t="e">
        <f>VLOOKUP(A77,'Defect Dump'!A$1:F$388,6,FALSE)</f>
        <v>#N/A</v>
      </c>
      <c r="T77" s="89"/>
      <c r="U77" s="89"/>
    </row>
    <row r="78" spans="1:21" ht="36">
      <c r="A78" s="89">
        <v>772735</v>
      </c>
      <c r="B78" s="89"/>
      <c r="C78" s="89"/>
      <c r="D78" s="89" t="s">
        <v>1146</v>
      </c>
      <c r="E78" s="38" t="s">
        <v>1096</v>
      </c>
      <c r="G78" s="39" t="s">
        <v>1082</v>
      </c>
      <c r="H78" s="100"/>
      <c r="I78" s="100" t="s">
        <v>1244</v>
      </c>
      <c r="J78" s="89"/>
      <c r="K78" s="102">
        <v>43909</v>
      </c>
      <c r="L78" s="102"/>
      <c r="M78" s="89"/>
      <c r="N78" s="89"/>
      <c r="O78" s="89"/>
      <c r="P78" s="89"/>
      <c r="Q78" s="89"/>
      <c r="R78" s="106"/>
      <c r="S78" s="4" t="str">
        <f>VLOOKUP(A78,'Defect Dump'!A$1:F$388,6,FALSE)</f>
        <v>PolicyCenter</v>
      </c>
      <c r="T78" s="89"/>
      <c r="U78" s="89"/>
    </row>
    <row r="79" spans="1:21" ht="36">
      <c r="A79" s="89">
        <v>787019</v>
      </c>
      <c r="B79" s="89"/>
      <c r="C79" s="89"/>
      <c r="D79" s="89" t="s">
        <v>1191</v>
      </c>
      <c r="E79" s="38" t="s">
        <v>1096</v>
      </c>
      <c r="G79" s="39" t="s">
        <v>1086</v>
      </c>
      <c r="H79" s="100"/>
      <c r="I79" s="100" t="s">
        <v>1245</v>
      </c>
      <c r="J79" s="89"/>
      <c r="K79" s="89"/>
      <c r="L79" s="102"/>
      <c r="M79" s="89"/>
      <c r="N79" s="89"/>
      <c r="O79" s="89"/>
      <c r="P79" s="89"/>
      <c r="Q79" s="89"/>
      <c r="R79" s="106"/>
      <c r="S79" s="4" t="e">
        <f>VLOOKUP(A79,'Defect Dump'!A$1:F$388,6,FALSE)</f>
        <v>#N/A</v>
      </c>
      <c r="T79" s="89"/>
      <c r="U79" s="89"/>
    </row>
    <row r="80" spans="1:21" ht="36">
      <c r="A80" s="89">
        <v>772244</v>
      </c>
      <c r="B80" s="89"/>
      <c r="C80" s="89"/>
      <c r="D80" s="89" t="s">
        <v>1146</v>
      </c>
      <c r="E80" s="38" t="s">
        <v>1096</v>
      </c>
      <c r="G80" s="39" t="s">
        <v>1085</v>
      </c>
      <c r="H80" s="100"/>
      <c r="I80" s="100" t="s">
        <v>1246</v>
      </c>
      <c r="J80" s="89"/>
      <c r="K80" s="102">
        <v>43910</v>
      </c>
      <c r="L80" s="102">
        <v>43910</v>
      </c>
      <c r="M80" s="89"/>
      <c r="N80" s="89"/>
      <c r="O80" s="89"/>
      <c r="P80" s="89"/>
      <c r="Q80" s="89"/>
      <c r="R80" s="106"/>
      <c r="S80" s="4" t="str">
        <f>VLOOKUP(A80,'Defect Dump'!A$1:F$388,6,FALSE)</f>
        <v>PolicyCenter</v>
      </c>
      <c r="T80" s="89"/>
      <c r="U80" s="89"/>
    </row>
    <row r="81" spans="1:21" ht="24">
      <c r="A81" s="89">
        <v>785552</v>
      </c>
      <c r="B81" s="89"/>
      <c r="C81" s="89"/>
      <c r="D81" s="89" t="s">
        <v>1140</v>
      </c>
      <c r="E81" s="38" t="s">
        <v>1096</v>
      </c>
      <c r="G81" s="39" t="s">
        <v>1088</v>
      </c>
      <c r="H81" s="100"/>
      <c r="I81" s="100" t="s">
        <v>1247</v>
      </c>
      <c r="J81" s="89"/>
      <c r="K81" s="89"/>
      <c r="L81" s="102"/>
      <c r="M81" s="89"/>
      <c r="N81" s="89"/>
      <c r="O81" s="89"/>
      <c r="P81" s="89"/>
      <c r="Q81" s="89"/>
      <c r="R81" s="106"/>
      <c r="S81" s="4" t="str">
        <f>VLOOKUP(A81,'Defect Dump'!A$1:F$388,6,FALSE)</f>
        <v>PC-Config</v>
      </c>
      <c r="T81" s="89"/>
      <c r="U81" s="89"/>
    </row>
    <row r="82" spans="1:21" ht="24">
      <c r="A82" s="89">
        <v>785396</v>
      </c>
      <c r="B82" s="89" t="s">
        <v>1248</v>
      </c>
      <c r="C82" s="89"/>
      <c r="D82" s="89" t="s">
        <v>1191</v>
      </c>
      <c r="E82" s="38" t="s">
        <v>1096</v>
      </c>
      <c r="G82" s="39" t="s">
        <v>1091</v>
      </c>
      <c r="H82" s="100"/>
      <c r="I82" s="100" t="s">
        <v>1249</v>
      </c>
      <c r="J82" s="89"/>
      <c r="K82" s="102">
        <v>43909</v>
      </c>
      <c r="L82" s="102">
        <v>43910</v>
      </c>
      <c r="M82" s="89"/>
      <c r="N82" s="89" t="s">
        <v>1098</v>
      </c>
      <c r="O82" s="89">
        <v>27814</v>
      </c>
      <c r="P82" s="89"/>
      <c r="Q82" s="89"/>
      <c r="R82" s="106"/>
      <c r="S82" s="4" t="e">
        <f>VLOOKUP(A82,'Defect Dump'!A$1:F$388,6,FALSE)</f>
        <v>#N/A</v>
      </c>
      <c r="T82" s="89"/>
      <c r="U82" s="89"/>
    </row>
    <row r="83" spans="1:21">
      <c r="A83" s="89">
        <v>771461</v>
      </c>
      <c r="B83" s="89"/>
      <c r="C83" s="89"/>
      <c r="D83" s="89" t="s">
        <v>1157</v>
      </c>
      <c r="E83" s="38" t="s">
        <v>1096</v>
      </c>
      <c r="G83" s="39" t="s">
        <v>47</v>
      </c>
      <c r="H83" s="100"/>
      <c r="I83" s="100"/>
      <c r="J83" s="89"/>
      <c r="K83" s="89"/>
      <c r="L83" s="102"/>
      <c r="M83" s="89"/>
      <c r="N83" s="89"/>
      <c r="O83" s="89"/>
      <c r="P83" s="89"/>
      <c r="Q83" s="89"/>
      <c r="R83" s="106"/>
      <c r="S83" s="4" t="str">
        <f>VLOOKUP(A83,'Defect Dump'!A$1:F$388,6,FALSE)</f>
        <v>PolicyCenter</v>
      </c>
      <c r="T83" s="89"/>
      <c r="U83" s="89"/>
    </row>
    <row r="84" spans="1:21">
      <c r="A84" s="89">
        <v>783925</v>
      </c>
      <c r="B84" s="89"/>
      <c r="C84" s="89"/>
      <c r="D84" s="89" t="s">
        <v>1191</v>
      </c>
      <c r="E84" s="38" t="s">
        <v>1096</v>
      </c>
      <c r="G84" s="39" t="s">
        <v>47</v>
      </c>
      <c r="H84" s="100"/>
      <c r="I84" s="100"/>
      <c r="J84" s="89"/>
      <c r="K84" s="89"/>
      <c r="L84" s="102"/>
      <c r="M84" s="89"/>
      <c r="N84" s="89"/>
      <c r="O84" s="89"/>
      <c r="P84" s="89"/>
      <c r="Q84" s="89"/>
      <c r="R84" s="106"/>
      <c r="S84" s="4" t="str">
        <f>VLOOKUP(A84,'Defect Dump'!A$1:F$388,6,FALSE)</f>
        <v>PC-Config</v>
      </c>
      <c r="T84" s="89"/>
      <c r="U84" s="89"/>
    </row>
    <row r="85" spans="1:21" ht="13.5" customHeight="1">
      <c r="A85" s="89">
        <v>786157</v>
      </c>
      <c r="B85" s="89"/>
      <c r="C85" s="89"/>
      <c r="D85" s="89" t="s">
        <v>1140</v>
      </c>
      <c r="E85" s="38" t="s">
        <v>1096</v>
      </c>
      <c r="G85" s="39" t="s">
        <v>1084</v>
      </c>
      <c r="H85" s="100"/>
      <c r="I85" s="100" t="s">
        <v>1250</v>
      </c>
      <c r="J85" s="89"/>
      <c r="K85" s="89"/>
      <c r="L85" s="102"/>
      <c r="M85" s="89"/>
      <c r="N85" s="89"/>
      <c r="O85" s="89"/>
      <c r="P85" s="89"/>
      <c r="Q85" s="89"/>
      <c r="R85" s="106"/>
      <c r="S85" s="4" t="str">
        <f>VLOOKUP(A85,'Defect Dump'!A$1:F$388,6,FALSE)</f>
        <v>PolicyCenter</v>
      </c>
      <c r="T85" s="89"/>
      <c r="U85" s="89"/>
    </row>
    <row r="86" spans="1:21" ht="13.5" customHeight="1">
      <c r="A86" s="89">
        <v>787570</v>
      </c>
      <c r="B86" s="89"/>
      <c r="C86" s="89"/>
      <c r="D86" s="89" t="s">
        <v>1157</v>
      </c>
      <c r="E86" s="38" t="s">
        <v>1096</v>
      </c>
      <c r="G86" s="39" t="s">
        <v>1082</v>
      </c>
      <c r="H86" s="100"/>
      <c r="I86" s="100" t="s">
        <v>1251</v>
      </c>
      <c r="J86" s="89"/>
      <c r="K86" s="102">
        <v>43544</v>
      </c>
      <c r="L86" s="102"/>
      <c r="M86" s="89"/>
      <c r="N86" s="89"/>
      <c r="O86" s="89"/>
      <c r="P86" s="89"/>
      <c r="Q86" s="89"/>
      <c r="R86" s="106"/>
      <c r="S86" s="4" t="e">
        <f>VLOOKUP(A86,'Defect Dump'!A$1:F$388,6,FALSE)</f>
        <v>#N/A</v>
      </c>
      <c r="T86" s="89"/>
      <c r="U86" s="89"/>
    </row>
    <row r="87" spans="1:21" ht="36">
      <c r="A87" s="89">
        <v>784776</v>
      </c>
      <c r="B87" s="89"/>
      <c r="C87" s="89"/>
      <c r="D87" s="89" t="s">
        <v>1146</v>
      </c>
      <c r="E87" s="38" t="s">
        <v>1096</v>
      </c>
      <c r="G87" s="39" t="s">
        <v>1085</v>
      </c>
      <c r="H87" s="100"/>
      <c r="I87" s="100" t="s">
        <v>1246</v>
      </c>
      <c r="J87" s="89"/>
      <c r="K87" s="102">
        <v>43910</v>
      </c>
      <c r="L87" s="102">
        <v>43910</v>
      </c>
      <c r="M87" s="89"/>
      <c r="N87" s="89"/>
      <c r="O87" s="89"/>
      <c r="P87" s="89"/>
      <c r="Q87" s="89"/>
      <c r="R87" s="106"/>
      <c r="S87" s="4" t="str">
        <f>VLOOKUP(A87,'Defect Dump'!A$1:F$388,6,FALSE)</f>
        <v>PC-Config</v>
      </c>
      <c r="T87" s="89"/>
      <c r="U87" s="89"/>
    </row>
    <row r="88" spans="1:21" ht="36">
      <c r="A88" s="89">
        <v>785930</v>
      </c>
      <c r="B88" s="89"/>
      <c r="C88" s="89"/>
      <c r="D88" s="89" t="s">
        <v>1146</v>
      </c>
      <c r="E88" s="38" t="s">
        <v>1096</v>
      </c>
      <c r="G88" s="39" t="s">
        <v>1086</v>
      </c>
      <c r="H88" s="100"/>
      <c r="I88" s="100" t="s">
        <v>1252</v>
      </c>
      <c r="J88" s="89"/>
      <c r="K88" s="89"/>
      <c r="L88" s="102"/>
      <c r="M88" s="89"/>
      <c r="N88" s="89"/>
      <c r="O88" s="89"/>
      <c r="P88" s="89"/>
      <c r="Q88" s="89"/>
      <c r="R88" s="106"/>
      <c r="S88" s="4" t="str">
        <f>VLOOKUP(A88,'Defect Dump'!A$1:F$388,6,FALSE)</f>
        <v>PC-Config</v>
      </c>
      <c r="T88" s="89"/>
      <c r="U88" s="89"/>
    </row>
    <row r="89" spans="1:21" ht="36">
      <c r="A89" s="89">
        <v>780684</v>
      </c>
      <c r="B89" s="89"/>
      <c r="C89" s="89"/>
      <c r="D89" s="89" t="s">
        <v>1146</v>
      </c>
      <c r="E89" s="38" t="s">
        <v>1096</v>
      </c>
      <c r="G89" s="39" t="s">
        <v>1085</v>
      </c>
      <c r="H89" s="100"/>
      <c r="I89" s="100" t="s">
        <v>1253</v>
      </c>
      <c r="J89" s="89"/>
      <c r="K89" s="102">
        <v>43910</v>
      </c>
      <c r="L89" s="102">
        <v>43910</v>
      </c>
      <c r="M89" s="89"/>
      <c r="N89" s="89"/>
      <c r="O89" s="89"/>
      <c r="P89" s="89"/>
      <c r="Q89" s="89"/>
      <c r="R89" s="106"/>
      <c r="S89" s="4" t="str">
        <f>VLOOKUP(A89,'Defect Dump'!A$1:F$388,6,FALSE)</f>
        <v>PC-Config</v>
      </c>
      <c r="T89" s="89"/>
      <c r="U89" s="89"/>
    </row>
    <row r="90" spans="1:21" ht="36">
      <c r="A90" s="89">
        <v>786614</v>
      </c>
      <c r="B90" s="89"/>
      <c r="C90" s="89"/>
      <c r="D90" s="89" t="s">
        <v>1146</v>
      </c>
      <c r="E90" s="38" t="s">
        <v>1096</v>
      </c>
      <c r="G90" s="39" t="s">
        <v>1082</v>
      </c>
      <c r="H90" s="100"/>
      <c r="I90" s="100" t="s">
        <v>1254</v>
      </c>
      <c r="J90" s="89"/>
      <c r="K90" s="102">
        <v>43909</v>
      </c>
      <c r="L90" s="102"/>
      <c r="M90" s="89"/>
      <c r="N90" s="89"/>
      <c r="O90" s="89"/>
      <c r="P90" s="89"/>
      <c r="Q90" s="89"/>
      <c r="R90" s="106"/>
      <c r="S90" s="4" t="e">
        <f>VLOOKUP(A90,'Defect Dump'!A$1:F$388,6,FALSE)</f>
        <v>#N/A</v>
      </c>
      <c r="T90" s="89"/>
      <c r="U90" s="89"/>
    </row>
    <row r="91" spans="1:21">
      <c r="A91" s="89">
        <v>769176</v>
      </c>
      <c r="B91" s="89"/>
      <c r="C91" s="89"/>
      <c r="D91" s="89" t="s">
        <v>1146</v>
      </c>
      <c r="E91" s="38" t="s">
        <v>1096</v>
      </c>
      <c r="G91" s="39" t="s">
        <v>47</v>
      </c>
      <c r="H91" s="100"/>
      <c r="I91" s="100"/>
      <c r="J91" s="89"/>
      <c r="K91" s="89"/>
      <c r="L91" s="102"/>
      <c r="M91" s="89"/>
      <c r="N91" s="89"/>
      <c r="O91" s="89"/>
      <c r="P91" s="89"/>
      <c r="Q91" s="89"/>
      <c r="R91" s="106"/>
      <c r="S91" s="4" t="str">
        <f>VLOOKUP(A91,'Defect Dump'!A$1:F$388,6,FALSE)</f>
        <v>PC-Config</v>
      </c>
      <c r="T91" s="89"/>
      <c r="U91" s="89"/>
    </row>
    <row r="92" spans="1:21" ht="24">
      <c r="A92" s="89">
        <v>132532</v>
      </c>
      <c r="B92" s="89"/>
      <c r="C92" s="89"/>
      <c r="D92" s="89" t="s">
        <v>1168</v>
      </c>
      <c r="E92" s="38" t="s">
        <v>1095</v>
      </c>
      <c r="G92" s="39" t="s">
        <v>1091</v>
      </c>
      <c r="H92" s="100"/>
      <c r="I92" s="100"/>
      <c r="J92" s="89"/>
      <c r="K92" s="89"/>
      <c r="L92" s="102"/>
      <c r="M92" s="89"/>
      <c r="N92" s="89"/>
      <c r="O92" s="89"/>
      <c r="P92" s="89"/>
      <c r="Q92" s="89"/>
      <c r="R92" s="106"/>
      <c r="S92" s="4" t="e">
        <f>VLOOKUP(A92,'Defect Dump'!A$1:F$388,6,FALSE)</f>
        <v>#N/A</v>
      </c>
      <c r="T92" s="89"/>
      <c r="U92" s="89"/>
    </row>
    <row r="93" spans="1:21">
      <c r="A93" s="89">
        <v>788272</v>
      </c>
      <c r="B93" s="89"/>
      <c r="C93" s="89"/>
      <c r="D93" s="89" t="s">
        <v>1159</v>
      </c>
      <c r="E93" s="38" t="s">
        <v>1095</v>
      </c>
      <c r="G93" s="104" t="s">
        <v>1091</v>
      </c>
      <c r="H93" s="100"/>
      <c r="I93" s="100"/>
      <c r="J93" s="89"/>
      <c r="K93" s="89"/>
      <c r="L93" s="102"/>
      <c r="M93" s="89"/>
      <c r="N93" s="89"/>
      <c r="O93" s="89"/>
      <c r="P93" s="89"/>
      <c r="Q93" s="89"/>
      <c r="R93" s="106"/>
      <c r="S93" s="4" t="e">
        <f>VLOOKUP(A93,'Defect Dump'!A$1:F$388,6,FALSE)</f>
        <v>#N/A</v>
      </c>
      <c r="T93" s="89"/>
      <c r="U93" s="89"/>
    </row>
    <row r="94" spans="1:21">
      <c r="A94" s="89"/>
      <c r="B94" s="89"/>
      <c r="C94" s="89"/>
      <c r="D94" s="89"/>
      <c r="E94" s="38"/>
      <c r="G94" s="104"/>
      <c r="H94" s="100"/>
      <c r="I94" s="100"/>
      <c r="J94" s="89"/>
      <c r="K94" s="89"/>
      <c r="L94" s="102"/>
      <c r="M94" s="89"/>
      <c r="N94" s="89"/>
      <c r="O94" s="89"/>
      <c r="P94" s="89"/>
      <c r="Q94" s="89"/>
      <c r="R94" s="106"/>
      <c r="S94" s="4" t="e">
        <f>VLOOKUP(A94,'Defect Dump'!A$1:F$388,6,FALSE)</f>
        <v>#N/A</v>
      </c>
      <c r="T94" s="89"/>
      <c r="U94" s="89"/>
    </row>
    <row r="95" spans="1:21">
      <c r="A95" s="89"/>
      <c r="B95" s="89"/>
      <c r="C95" s="89"/>
      <c r="D95" s="89"/>
      <c r="E95" s="38"/>
      <c r="G95" s="104"/>
      <c r="H95" s="100"/>
      <c r="I95" s="100"/>
      <c r="J95" s="89"/>
      <c r="K95" s="89"/>
      <c r="L95" s="102"/>
      <c r="M95" s="89"/>
      <c r="N95" s="89"/>
      <c r="O95" s="89"/>
      <c r="P95" s="89"/>
      <c r="Q95" s="89"/>
      <c r="R95" s="106"/>
      <c r="S95" s="4" t="e">
        <f>VLOOKUP(A95,'Defect Dump'!A$1:F$388,6,FALSE)</f>
        <v>#N/A</v>
      </c>
      <c r="T95" s="89"/>
      <c r="U95" s="89"/>
    </row>
    <row r="96" spans="1:21">
      <c r="A96" s="89"/>
      <c r="B96" s="89"/>
      <c r="C96" s="89"/>
      <c r="D96" s="89"/>
      <c r="E96" s="38"/>
      <c r="G96" s="104"/>
      <c r="H96" s="100"/>
      <c r="I96" s="100"/>
      <c r="J96" s="89"/>
      <c r="K96" s="89"/>
      <c r="L96" s="102"/>
      <c r="M96" s="89"/>
      <c r="N96" s="89"/>
      <c r="O96" s="89"/>
      <c r="P96" s="89"/>
      <c r="Q96" s="89"/>
      <c r="R96" s="106"/>
      <c r="S96" s="4" t="e">
        <f>VLOOKUP(A96,'Defect Dump'!A$1:F$388,6,FALSE)</f>
        <v>#N/A</v>
      </c>
      <c r="T96" s="89"/>
      <c r="U96" s="89"/>
    </row>
    <row r="97" spans="1:21">
      <c r="A97" s="89"/>
      <c r="B97" s="89"/>
      <c r="C97" s="89"/>
      <c r="D97" s="89"/>
      <c r="E97" s="38"/>
      <c r="G97" s="104"/>
      <c r="H97" s="100"/>
      <c r="I97" s="100"/>
      <c r="J97" s="89"/>
      <c r="K97" s="89"/>
      <c r="L97" s="102"/>
      <c r="M97" s="89"/>
      <c r="N97" s="89"/>
      <c r="O97" s="89"/>
      <c r="P97" s="89"/>
      <c r="Q97" s="89"/>
      <c r="R97" s="106"/>
      <c r="S97" s="4" t="e">
        <f>VLOOKUP(A97,'Defect Dump'!A$1:F$388,6,FALSE)</f>
        <v>#N/A</v>
      </c>
      <c r="T97" s="89"/>
      <c r="U97" s="89"/>
    </row>
    <row r="98" spans="1:21">
      <c r="A98" s="89"/>
      <c r="B98" s="89"/>
      <c r="C98" s="89"/>
      <c r="D98" s="89"/>
      <c r="E98" s="38"/>
      <c r="G98" s="104"/>
      <c r="H98" s="100"/>
      <c r="I98" s="100"/>
      <c r="J98" s="89"/>
      <c r="K98" s="89"/>
      <c r="L98" s="102"/>
      <c r="M98" s="89"/>
      <c r="N98" s="89"/>
      <c r="O98" s="89"/>
      <c r="P98" s="89"/>
      <c r="Q98" s="89"/>
      <c r="R98" s="106"/>
      <c r="S98" s="4" t="e">
        <f>VLOOKUP(A98,'Defect Dump'!A$1:F$388,6,FALSE)</f>
        <v>#N/A</v>
      </c>
      <c r="T98" s="89"/>
      <c r="U98" s="89"/>
    </row>
    <row r="99" spans="1:21">
      <c r="A99" s="89"/>
      <c r="B99" s="89"/>
      <c r="C99" s="89"/>
      <c r="D99" s="89"/>
      <c r="E99" s="38"/>
      <c r="G99" s="104"/>
      <c r="H99" s="100"/>
      <c r="I99" s="100"/>
      <c r="J99" s="89"/>
      <c r="K99" s="89"/>
      <c r="L99" s="102"/>
      <c r="M99" s="89"/>
      <c r="N99" s="89"/>
      <c r="O99" s="89"/>
      <c r="P99" s="89"/>
      <c r="Q99" s="89"/>
      <c r="R99" s="106"/>
      <c r="S99" s="4" t="e">
        <f>VLOOKUP(A99,'Defect Dump'!A$1:F$388,6,FALSE)</f>
        <v>#N/A</v>
      </c>
      <c r="T99" s="89"/>
      <c r="U99" s="89"/>
    </row>
    <row r="100" spans="1:21">
      <c r="A100" s="89"/>
      <c r="B100" s="89"/>
      <c r="C100" s="89"/>
      <c r="D100" s="89"/>
      <c r="E100" s="38"/>
      <c r="G100" s="104"/>
      <c r="H100" s="100"/>
      <c r="I100" s="100"/>
      <c r="J100" s="89"/>
      <c r="K100" s="89"/>
      <c r="L100" s="102"/>
      <c r="M100" s="89"/>
      <c r="N100" s="89"/>
      <c r="O100" s="89"/>
      <c r="P100" s="89"/>
      <c r="Q100" s="89"/>
      <c r="R100" s="106"/>
      <c r="S100" s="4" t="e">
        <f>VLOOKUP(A100,'Defect Dump'!A$1:F$388,6,FALSE)</f>
        <v>#N/A</v>
      </c>
      <c r="T100" s="89"/>
      <c r="U100" s="89"/>
    </row>
    <row r="101" spans="1:21">
      <c r="A101" s="89"/>
      <c r="B101" s="89"/>
      <c r="C101" s="89"/>
      <c r="D101" s="89"/>
      <c r="E101" s="38"/>
      <c r="G101" s="104"/>
      <c r="H101" s="100"/>
      <c r="I101" s="100"/>
      <c r="J101" s="89"/>
      <c r="K101" s="89"/>
      <c r="L101" s="102"/>
      <c r="M101" s="89"/>
      <c r="N101" s="89"/>
      <c r="O101" s="89"/>
      <c r="P101" s="89"/>
      <c r="Q101" s="89"/>
      <c r="R101" s="106"/>
      <c r="S101" s="4" t="e">
        <f>VLOOKUP(A101,'Defect Dump'!A$1:F$388,6,FALSE)</f>
        <v>#N/A</v>
      </c>
      <c r="T101" s="89"/>
      <c r="U101" s="89"/>
    </row>
    <row r="102" spans="1:21">
      <c r="A102" s="89"/>
      <c r="B102" s="89"/>
      <c r="C102" s="89"/>
      <c r="D102" s="89"/>
      <c r="E102" s="38"/>
      <c r="G102" s="104"/>
      <c r="H102" s="100"/>
      <c r="I102" s="100"/>
      <c r="J102" s="89"/>
      <c r="K102" s="89"/>
      <c r="L102" s="102"/>
      <c r="M102" s="89"/>
      <c r="N102" s="89"/>
      <c r="O102" s="89"/>
      <c r="P102" s="89"/>
      <c r="Q102" s="89"/>
      <c r="R102" s="106"/>
      <c r="S102" s="4" t="e">
        <f>VLOOKUP(A102,'Defect Dump'!A$1:F$388,6,FALSE)</f>
        <v>#N/A</v>
      </c>
      <c r="T102" s="89"/>
      <c r="U102" s="89"/>
    </row>
    <row r="103" spans="1:21">
      <c r="A103" s="89"/>
      <c r="B103" s="89"/>
      <c r="C103" s="89"/>
      <c r="D103" s="89"/>
      <c r="E103" s="38"/>
      <c r="G103" s="104"/>
      <c r="H103" s="100"/>
      <c r="I103" s="100"/>
      <c r="J103" s="89"/>
      <c r="K103" s="89"/>
      <c r="L103" s="102"/>
      <c r="M103" s="89"/>
      <c r="N103" s="89"/>
      <c r="O103" s="89"/>
      <c r="P103" s="89"/>
      <c r="Q103" s="89"/>
      <c r="R103" s="106"/>
      <c r="S103" s="4" t="e">
        <f>VLOOKUP(A103,'Defect Dump'!A$1:F$388,6,FALSE)</f>
        <v>#N/A</v>
      </c>
      <c r="T103" s="89"/>
      <c r="U103" s="89"/>
    </row>
    <row r="104" spans="1:21">
      <c r="A104" s="89"/>
      <c r="B104" s="89"/>
      <c r="C104" s="89"/>
      <c r="D104" s="89"/>
      <c r="E104" s="38"/>
      <c r="G104" s="104"/>
      <c r="H104" s="100"/>
      <c r="I104" s="100"/>
      <c r="J104" s="89"/>
      <c r="K104" s="89"/>
      <c r="L104" s="102"/>
      <c r="M104" s="89"/>
      <c r="N104" s="89"/>
      <c r="O104" s="89"/>
      <c r="P104" s="89"/>
      <c r="Q104" s="89"/>
      <c r="R104" s="106"/>
      <c r="S104" s="4" t="e">
        <f>VLOOKUP(A104,'Defect Dump'!A$1:F$388,6,FALSE)</f>
        <v>#N/A</v>
      </c>
      <c r="T104" s="89"/>
      <c r="U104" s="89"/>
    </row>
    <row r="105" spans="1:21">
      <c r="A105" s="89"/>
      <c r="B105" s="89"/>
      <c r="C105" s="89"/>
      <c r="D105" s="89"/>
      <c r="E105" s="38"/>
      <c r="G105" s="104"/>
      <c r="H105" s="100"/>
      <c r="I105" s="100"/>
      <c r="J105" s="89"/>
      <c r="K105" s="89"/>
      <c r="L105" s="102"/>
      <c r="M105" s="89"/>
      <c r="N105" s="89"/>
      <c r="O105" s="89"/>
      <c r="P105" s="89"/>
      <c r="Q105" s="89"/>
      <c r="R105" s="106"/>
      <c r="S105" s="4" t="e">
        <f>VLOOKUP(A105,'Defect Dump'!A$1:F$388,6,FALSE)</f>
        <v>#N/A</v>
      </c>
      <c r="T105" s="89"/>
      <c r="U105" s="89"/>
    </row>
    <row r="106" spans="1:21">
      <c r="A106" s="89"/>
      <c r="B106" s="89"/>
      <c r="C106" s="89"/>
      <c r="D106" s="89"/>
      <c r="E106" s="38"/>
      <c r="G106" s="104"/>
      <c r="H106" s="100"/>
      <c r="I106" s="100"/>
      <c r="J106" s="89"/>
      <c r="K106" s="89"/>
      <c r="L106" s="102"/>
      <c r="M106" s="89"/>
      <c r="N106" s="89"/>
      <c r="O106" s="89"/>
      <c r="P106" s="89"/>
      <c r="Q106" s="89"/>
      <c r="R106" s="106"/>
      <c r="S106" s="4" t="e">
        <f>VLOOKUP(A106,'Defect Dump'!A$1:F$388,6,FALSE)</f>
        <v>#N/A</v>
      </c>
      <c r="T106" s="89"/>
      <c r="U106" s="89"/>
    </row>
    <row r="107" spans="1:21">
      <c r="A107" s="89"/>
      <c r="B107" s="89"/>
      <c r="C107" s="89"/>
      <c r="D107" s="89"/>
      <c r="E107" s="38"/>
      <c r="G107" s="104"/>
      <c r="H107" s="100"/>
      <c r="I107" s="100"/>
      <c r="J107" s="89"/>
      <c r="K107" s="89"/>
      <c r="L107" s="102"/>
      <c r="M107" s="89"/>
      <c r="N107" s="89"/>
      <c r="O107" s="89"/>
      <c r="P107" s="89"/>
      <c r="Q107" s="89"/>
      <c r="R107" s="106"/>
      <c r="S107" s="4" t="e">
        <f>VLOOKUP(A107,'Defect Dump'!A$1:F$388,6,FALSE)</f>
        <v>#N/A</v>
      </c>
      <c r="T107" s="89"/>
      <c r="U107" s="89"/>
    </row>
    <row r="108" spans="1:21">
      <c r="A108" s="89"/>
      <c r="B108" s="89"/>
      <c r="C108" s="89"/>
      <c r="D108" s="89"/>
      <c r="E108" s="38"/>
      <c r="G108" s="104"/>
      <c r="H108" s="100"/>
      <c r="I108" s="100"/>
      <c r="J108" s="89"/>
      <c r="K108" s="89"/>
      <c r="L108" s="102"/>
      <c r="M108" s="89"/>
      <c r="N108" s="89"/>
      <c r="O108" s="89"/>
      <c r="P108" s="89"/>
      <c r="Q108" s="89"/>
      <c r="R108" s="106"/>
      <c r="S108" s="4" t="e">
        <f>VLOOKUP(A108,'Defect Dump'!A$1:F$388,6,FALSE)</f>
        <v>#N/A</v>
      </c>
      <c r="T108" s="89"/>
      <c r="U108" s="89"/>
    </row>
    <row r="109" spans="1:21">
      <c r="A109" s="89"/>
      <c r="B109" s="89"/>
      <c r="C109" s="89"/>
      <c r="D109" s="89"/>
      <c r="E109" s="38"/>
      <c r="G109" s="104"/>
      <c r="H109" s="100"/>
      <c r="I109" s="100"/>
      <c r="J109" s="89"/>
      <c r="K109" s="89"/>
      <c r="L109" s="102"/>
      <c r="M109" s="89"/>
      <c r="N109" s="89"/>
      <c r="O109" s="89"/>
      <c r="P109" s="89"/>
      <c r="Q109" s="89"/>
      <c r="R109" s="106"/>
      <c r="S109" s="4" t="e">
        <f>VLOOKUP(A109,'Defect Dump'!A$1:F$388,6,FALSE)</f>
        <v>#N/A</v>
      </c>
      <c r="T109" s="89"/>
      <c r="U109" s="89"/>
    </row>
    <row r="110" spans="1:21">
      <c r="A110" s="89"/>
      <c r="B110" s="89"/>
      <c r="C110" s="89"/>
      <c r="D110" s="89"/>
      <c r="E110" s="38"/>
      <c r="G110" s="104"/>
      <c r="H110" s="100"/>
      <c r="I110" s="100"/>
      <c r="J110" s="89"/>
      <c r="K110" s="89"/>
      <c r="L110" s="102"/>
      <c r="M110" s="89"/>
      <c r="N110" s="89"/>
      <c r="O110" s="89"/>
      <c r="P110" s="89"/>
      <c r="Q110" s="89"/>
      <c r="R110" s="106"/>
      <c r="S110" s="4" t="e">
        <f>VLOOKUP(A110,'Defect Dump'!A$1:F$388,6,FALSE)</f>
        <v>#N/A</v>
      </c>
      <c r="T110" s="89"/>
      <c r="U110" s="89"/>
    </row>
    <row r="111" spans="1:21">
      <c r="A111" s="89"/>
      <c r="B111" s="89"/>
      <c r="C111" s="89"/>
      <c r="D111" s="89"/>
      <c r="E111" s="38"/>
      <c r="G111" s="104"/>
      <c r="H111" s="100"/>
      <c r="I111" s="100"/>
      <c r="J111" s="89"/>
      <c r="K111" s="89"/>
      <c r="L111" s="102"/>
      <c r="M111" s="89"/>
      <c r="N111" s="89"/>
      <c r="O111" s="89"/>
      <c r="P111" s="89"/>
      <c r="Q111" s="89"/>
      <c r="R111" s="106"/>
      <c r="S111" s="4" t="e">
        <f>VLOOKUP(A111,'Defect Dump'!A$1:F$388,6,FALSE)</f>
        <v>#N/A</v>
      </c>
      <c r="T111" s="89"/>
      <c r="U111" s="89"/>
    </row>
    <row r="112" spans="1:21">
      <c r="A112" s="89"/>
      <c r="B112" s="89"/>
      <c r="C112" s="89"/>
      <c r="D112" s="89"/>
      <c r="E112" s="38"/>
      <c r="G112" s="104"/>
      <c r="H112" s="100"/>
      <c r="I112" s="100"/>
      <c r="J112" s="89"/>
      <c r="K112" s="89"/>
      <c r="L112" s="102"/>
      <c r="M112" s="89"/>
      <c r="N112" s="89"/>
      <c r="O112" s="89"/>
      <c r="P112" s="89"/>
      <c r="Q112" s="89"/>
      <c r="R112" s="106"/>
      <c r="S112" s="4" t="e">
        <f>VLOOKUP(A112,'Defect Dump'!A$1:F$388,6,FALSE)</f>
        <v>#N/A</v>
      </c>
      <c r="T112" s="89"/>
      <c r="U112" s="89"/>
    </row>
    <row r="113" spans="1:21">
      <c r="A113" s="89"/>
      <c r="B113" s="89"/>
      <c r="C113" s="89"/>
      <c r="D113" s="89"/>
      <c r="E113" s="38"/>
      <c r="G113" s="104"/>
      <c r="H113" s="100"/>
      <c r="I113" s="100"/>
      <c r="J113" s="89"/>
      <c r="K113" s="89"/>
      <c r="L113" s="102"/>
      <c r="M113" s="89"/>
      <c r="N113" s="89"/>
      <c r="O113" s="89"/>
      <c r="P113" s="89"/>
      <c r="Q113" s="89"/>
      <c r="R113" s="106"/>
      <c r="S113" s="4" t="e">
        <f>VLOOKUP(A113,'Defect Dump'!A$1:F$388,6,FALSE)</f>
        <v>#N/A</v>
      </c>
      <c r="T113" s="89"/>
      <c r="U113" s="89"/>
    </row>
    <row r="114" spans="1:21">
      <c r="A114" s="89"/>
      <c r="B114" s="89"/>
      <c r="C114" s="89"/>
      <c r="D114" s="89"/>
      <c r="E114" s="38"/>
      <c r="G114" s="104"/>
      <c r="H114" s="100"/>
      <c r="I114" s="100"/>
      <c r="J114" s="89"/>
      <c r="K114" s="89"/>
      <c r="L114" s="102"/>
      <c r="M114" s="89"/>
      <c r="N114" s="89"/>
      <c r="O114" s="89"/>
      <c r="P114" s="89"/>
      <c r="Q114" s="89"/>
      <c r="R114" s="106"/>
      <c r="S114" s="4" t="e">
        <f>VLOOKUP(A114,'Defect Dump'!A$1:F$388,6,FALSE)</f>
        <v>#N/A</v>
      </c>
      <c r="T114" s="89"/>
      <c r="U114" s="89"/>
    </row>
    <row r="115" spans="1:21">
      <c r="A115" s="89"/>
      <c r="B115" s="89"/>
      <c r="C115" s="89"/>
      <c r="D115" s="89"/>
      <c r="E115" s="38"/>
      <c r="G115" s="104"/>
      <c r="H115" s="100"/>
      <c r="I115" s="100"/>
      <c r="J115" s="89"/>
      <c r="K115" s="89"/>
      <c r="L115" s="102"/>
      <c r="M115" s="89"/>
      <c r="N115" s="89"/>
      <c r="O115" s="89"/>
      <c r="P115" s="89"/>
      <c r="Q115" s="89"/>
      <c r="R115" s="106"/>
      <c r="S115" s="4" t="e">
        <f>VLOOKUP(A115,'Defect Dump'!A$1:F$388,6,FALSE)</f>
        <v>#N/A</v>
      </c>
      <c r="T115" s="89"/>
      <c r="U115" s="89"/>
    </row>
    <row r="116" spans="1:21">
      <c r="A116" s="89"/>
      <c r="B116" s="89"/>
      <c r="C116" s="89"/>
      <c r="D116" s="89"/>
      <c r="E116" s="38"/>
      <c r="G116" s="104"/>
      <c r="H116" s="100"/>
      <c r="I116" s="100"/>
      <c r="J116" s="89"/>
      <c r="K116" s="89"/>
      <c r="L116" s="102"/>
      <c r="M116" s="89"/>
      <c r="N116" s="89"/>
      <c r="O116" s="89"/>
      <c r="P116" s="89"/>
      <c r="Q116" s="89"/>
      <c r="R116" s="106"/>
      <c r="S116" s="4" t="e">
        <f>VLOOKUP(A116,'Defect Dump'!A$1:F$388,6,FALSE)</f>
        <v>#N/A</v>
      </c>
      <c r="T116" s="89"/>
      <c r="U116" s="89"/>
    </row>
    <row r="117" spans="1:21">
      <c r="A117" s="89"/>
      <c r="B117" s="89"/>
      <c r="C117" s="89"/>
      <c r="D117" s="89"/>
      <c r="E117" s="38"/>
      <c r="G117" s="104"/>
      <c r="H117" s="100"/>
      <c r="I117" s="100"/>
      <c r="J117" s="89"/>
      <c r="K117" s="89"/>
      <c r="L117" s="102"/>
      <c r="M117" s="89"/>
      <c r="N117" s="89"/>
      <c r="O117" s="89"/>
      <c r="P117" s="89"/>
      <c r="Q117" s="89"/>
      <c r="R117" s="106"/>
      <c r="S117" s="4" t="e">
        <f>VLOOKUP(A117,'Defect Dump'!A$1:F$388,6,FALSE)</f>
        <v>#N/A</v>
      </c>
      <c r="T117" s="89"/>
      <c r="U117" s="89"/>
    </row>
    <row r="118" spans="1:21">
      <c r="A118" s="89"/>
      <c r="B118" s="89"/>
      <c r="C118" s="89"/>
      <c r="D118" s="89"/>
      <c r="E118" s="38"/>
      <c r="G118" s="104"/>
      <c r="H118" s="100"/>
      <c r="I118" s="100"/>
      <c r="J118" s="89"/>
      <c r="K118" s="89"/>
      <c r="L118" s="102"/>
      <c r="M118" s="89"/>
      <c r="N118" s="89"/>
      <c r="O118" s="89"/>
      <c r="P118" s="89"/>
      <c r="Q118" s="89"/>
      <c r="R118" s="106"/>
      <c r="S118" s="4" t="e">
        <f>VLOOKUP(A118,'Defect Dump'!A$1:F$388,6,FALSE)</f>
        <v>#N/A</v>
      </c>
      <c r="T118" s="89"/>
      <c r="U118" s="89"/>
    </row>
    <row r="119" spans="1:21">
      <c r="A119" s="89"/>
      <c r="B119" s="89"/>
      <c r="C119" s="89"/>
      <c r="D119" s="89"/>
      <c r="E119" s="38"/>
      <c r="G119" s="104"/>
      <c r="H119" s="100"/>
      <c r="I119" s="100"/>
      <c r="J119" s="89"/>
      <c r="K119" s="89"/>
      <c r="L119" s="102"/>
      <c r="M119" s="89"/>
      <c r="N119" s="89"/>
      <c r="O119" s="89"/>
      <c r="P119" s="89"/>
      <c r="Q119" s="89"/>
      <c r="R119" s="106"/>
      <c r="S119" s="4" t="e">
        <f>VLOOKUP(A119,'Defect Dump'!A$1:F$388,6,FALSE)</f>
        <v>#N/A</v>
      </c>
      <c r="T119" s="89"/>
      <c r="U119" s="89"/>
    </row>
    <row r="120" spans="1:21">
      <c r="A120" s="89"/>
      <c r="B120" s="89"/>
      <c r="C120" s="89"/>
      <c r="D120" s="89"/>
      <c r="E120" s="38"/>
      <c r="G120" s="104"/>
      <c r="H120" s="100"/>
      <c r="I120" s="100"/>
      <c r="J120" s="89"/>
      <c r="K120" s="89"/>
      <c r="L120" s="102"/>
      <c r="M120" s="89"/>
      <c r="N120" s="89"/>
      <c r="O120" s="89"/>
      <c r="P120" s="89"/>
      <c r="Q120" s="89"/>
      <c r="R120" s="106"/>
      <c r="S120" s="4" t="e">
        <f>VLOOKUP(A120,'Defect Dump'!A$1:F$388,6,FALSE)</f>
        <v>#N/A</v>
      </c>
      <c r="T120" s="89"/>
      <c r="U120" s="89"/>
    </row>
    <row r="121" spans="1:21">
      <c r="A121" s="89"/>
      <c r="B121" s="89"/>
      <c r="C121" s="89"/>
      <c r="D121" s="89"/>
      <c r="E121" s="38"/>
      <c r="G121" s="104"/>
      <c r="H121" s="100"/>
      <c r="I121" s="100"/>
      <c r="J121" s="89"/>
      <c r="K121" s="89"/>
      <c r="L121" s="102"/>
      <c r="M121" s="89"/>
      <c r="N121" s="89"/>
      <c r="O121" s="89"/>
      <c r="P121" s="89"/>
      <c r="Q121" s="89"/>
      <c r="R121" s="106"/>
      <c r="S121" s="4" t="e">
        <f>VLOOKUP(A121,'Defect Dump'!A$1:F$388,6,FALSE)</f>
        <v>#N/A</v>
      </c>
      <c r="T121" s="89"/>
      <c r="U121" s="89"/>
    </row>
    <row r="122" spans="1:21">
      <c r="A122" s="89"/>
      <c r="B122" s="89"/>
      <c r="C122" s="89"/>
      <c r="D122" s="89"/>
      <c r="E122" s="38"/>
      <c r="G122" s="104"/>
      <c r="H122" s="100"/>
      <c r="I122" s="100"/>
      <c r="J122" s="89"/>
      <c r="K122" s="89"/>
      <c r="L122" s="102"/>
      <c r="M122" s="89"/>
      <c r="N122" s="89"/>
      <c r="O122" s="89"/>
      <c r="P122" s="89"/>
      <c r="Q122" s="89"/>
      <c r="R122" s="106"/>
      <c r="S122" s="4" t="e">
        <f>VLOOKUP(A122,'Defect Dump'!A$1:F$388,6,FALSE)</f>
        <v>#N/A</v>
      </c>
      <c r="T122" s="89"/>
      <c r="U122" s="89"/>
    </row>
    <row r="123" spans="1:21">
      <c r="A123" s="89"/>
      <c r="B123" s="89"/>
      <c r="C123" s="89"/>
      <c r="D123" s="89"/>
      <c r="E123" s="38"/>
      <c r="G123" s="104"/>
      <c r="H123" s="100"/>
      <c r="I123" s="100"/>
      <c r="J123" s="89"/>
      <c r="K123" s="89"/>
      <c r="L123" s="102"/>
      <c r="M123" s="89"/>
      <c r="N123" s="89"/>
      <c r="O123" s="89"/>
      <c r="P123" s="89"/>
      <c r="Q123" s="89"/>
      <c r="R123" s="106"/>
      <c r="S123" s="4" t="e">
        <f>VLOOKUP(A123,'Defect Dump'!A$1:F$388,6,FALSE)</f>
        <v>#N/A</v>
      </c>
      <c r="T123" s="89"/>
      <c r="U123" s="89"/>
    </row>
    <row r="124" spans="1:21">
      <c r="A124" s="89"/>
      <c r="B124" s="89"/>
      <c r="C124" s="89"/>
      <c r="D124" s="89"/>
      <c r="E124" s="38"/>
      <c r="G124" s="104"/>
      <c r="H124" s="100"/>
      <c r="I124" s="100"/>
      <c r="J124" s="89"/>
      <c r="K124" s="89"/>
      <c r="L124" s="102"/>
      <c r="M124" s="89"/>
      <c r="N124" s="89"/>
      <c r="O124" s="89"/>
      <c r="P124" s="89"/>
      <c r="Q124" s="89"/>
      <c r="R124" s="106"/>
      <c r="S124" s="4" t="e">
        <f>VLOOKUP(A124,'Defect Dump'!A$1:F$388,6,FALSE)</f>
        <v>#N/A</v>
      </c>
      <c r="T124" s="89"/>
      <c r="U124" s="89"/>
    </row>
    <row r="125" spans="1:21">
      <c r="A125" s="89"/>
      <c r="B125" s="89"/>
      <c r="C125" s="89"/>
      <c r="D125" s="89"/>
      <c r="E125" s="38"/>
      <c r="G125" s="104"/>
      <c r="H125" s="100"/>
      <c r="I125" s="100"/>
      <c r="J125" s="89"/>
      <c r="K125" s="89"/>
      <c r="L125" s="102"/>
      <c r="M125" s="89"/>
      <c r="N125" s="89"/>
      <c r="O125" s="89"/>
      <c r="P125" s="89"/>
      <c r="Q125" s="89"/>
      <c r="R125" s="106"/>
      <c r="S125" s="4" t="e">
        <f>VLOOKUP(A125,'Defect Dump'!A$1:F$388,6,FALSE)</f>
        <v>#N/A</v>
      </c>
      <c r="T125" s="89"/>
      <c r="U125" s="89"/>
    </row>
    <row r="126" spans="1:21">
      <c r="A126" s="89"/>
      <c r="B126" s="89"/>
      <c r="C126" s="89"/>
      <c r="D126" s="89"/>
      <c r="E126" s="38"/>
      <c r="G126" s="104"/>
      <c r="H126" s="100"/>
      <c r="I126" s="100"/>
      <c r="J126" s="89"/>
      <c r="K126" s="89"/>
      <c r="L126" s="102"/>
      <c r="M126" s="89"/>
      <c r="N126" s="89"/>
      <c r="O126" s="89"/>
      <c r="P126" s="89"/>
      <c r="Q126" s="89"/>
      <c r="R126" s="106"/>
      <c r="S126" s="4" t="e">
        <f>VLOOKUP(A126,'Defect Dump'!A$1:F$388,6,FALSE)</f>
        <v>#N/A</v>
      </c>
      <c r="T126" s="89"/>
      <c r="U126" s="89"/>
    </row>
    <row r="127" spans="1:21">
      <c r="A127" s="89"/>
      <c r="B127" s="89"/>
      <c r="C127" s="89"/>
      <c r="D127" s="89"/>
      <c r="E127" s="38"/>
      <c r="G127" s="104"/>
      <c r="H127" s="100"/>
      <c r="I127" s="100"/>
      <c r="J127" s="89"/>
      <c r="K127" s="89"/>
      <c r="L127" s="102"/>
      <c r="M127" s="89"/>
      <c r="N127" s="89"/>
      <c r="O127" s="89"/>
      <c r="P127" s="89"/>
      <c r="Q127" s="89"/>
      <c r="R127" s="106"/>
      <c r="S127" s="4" t="e">
        <f>VLOOKUP(A127,'Defect Dump'!A$1:F$388,6,FALSE)</f>
        <v>#N/A</v>
      </c>
      <c r="T127" s="89"/>
      <c r="U127" s="89"/>
    </row>
    <row r="128" spans="1:21">
      <c r="A128" s="89"/>
      <c r="B128" s="89"/>
      <c r="C128" s="89"/>
      <c r="D128" s="89"/>
      <c r="E128" s="38"/>
      <c r="G128" s="104"/>
      <c r="H128" s="100"/>
      <c r="I128" s="100"/>
      <c r="J128" s="89"/>
      <c r="K128" s="89"/>
      <c r="L128" s="102"/>
      <c r="M128" s="89"/>
      <c r="N128" s="89"/>
      <c r="O128" s="89"/>
      <c r="P128" s="89"/>
      <c r="Q128" s="89"/>
      <c r="R128" s="106"/>
      <c r="S128" s="4" t="e">
        <f>VLOOKUP(A128,'Defect Dump'!A$1:F$388,6,FALSE)</f>
        <v>#N/A</v>
      </c>
      <c r="T128" s="89"/>
      <c r="U128" s="89"/>
    </row>
    <row r="129" spans="1:21">
      <c r="A129" s="89"/>
      <c r="B129" s="89"/>
      <c r="C129" s="89"/>
      <c r="D129" s="89"/>
      <c r="E129" s="38"/>
      <c r="G129" s="104"/>
      <c r="H129" s="100"/>
      <c r="I129" s="100"/>
      <c r="J129" s="89"/>
      <c r="K129" s="89"/>
      <c r="L129" s="102"/>
      <c r="M129" s="89"/>
      <c r="N129" s="89"/>
      <c r="O129" s="89"/>
      <c r="P129" s="89"/>
      <c r="Q129" s="89"/>
      <c r="R129" s="106"/>
      <c r="S129" s="4" t="e">
        <f>VLOOKUP(A129,'Defect Dump'!A$1:F$388,6,FALSE)</f>
        <v>#N/A</v>
      </c>
      <c r="T129" s="89"/>
      <c r="U129" s="89"/>
    </row>
    <row r="130" spans="1:21">
      <c r="A130" s="89"/>
      <c r="B130" s="89"/>
      <c r="C130" s="89"/>
      <c r="D130" s="89"/>
      <c r="E130" s="38"/>
      <c r="G130" s="104"/>
      <c r="H130" s="100"/>
      <c r="I130" s="100"/>
      <c r="J130" s="89"/>
      <c r="K130" s="89"/>
      <c r="L130" s="102"/>
      <c r="M130" s="89"/>
      <c r="N130" s="89"/>
      <c r="O130" s="89"/>
      <c r="P130" s="89"/>
      <c r="Q130" s="89"/>
      <c r="R130" s="106"/>
      <c r="S130" s="4" t="e">
        <f>VLOOKUP(A130,'Defect Dump'!A$1:F$388,6,FALSE)</f>
        <v>#N/A</v>
      </c>
      <c r="T130" s="89"/>
      <c r="U130" s="89"/>
    </row>
    <row r="131" spans="1:21">
      <c r="A131" s="89"/>
      <c r="B131" s="89"/>
      <c r="C131" s="89"/>
      <c r="D131" s="89"/>
      <c r="E131" s="38"/>
      <c r="G131" s="104"/>
      <c r="H131" s="100"/>
      <c r="I131" s="100"/>
      <c r="J131" s="89"/>
      <c r="K131" s="89"/>
      <c r="L131" s="102"/>
      <c r="M131" s="89"/>
      <c r="N131" s="89"/>
      <c r="O131" s="89"/>
      <c r="P131" s="89"/>
      <c r="Q131" s="89"/>
      <c r="R131" s="106"/>
      <c r="S131" s="4" t="e">
        <f>VLOOKUP(A131,'Defect Dump'!A$1:F$388,6,FALSE)</f>
        <v>#N/A</v>
      </c>
      <c r="T131" s="89"/>
      <c r="U131" s="89"/>
    </row>
    <row r="132" spans="1:21">
      <c r="A132" s="89"/>
      <c r="B132" s="89"/>
      <c r="C132" s="89"/>
      <c r="D132" s="89"/>
      <c r="E132" s="38"/>
      <c r="G132" s="104"/>
      <c r="H132" s="100"/>
      <c r="I132" s="100"/>
      <c r="J132" s="89"/>
      <c r="K132" s="89"/>
      <c r="L132" s="102"/>
      <c r="M132" s="89"/>
      <c r="N132" s="89"/>
      <c r="O132" s="89"/>
      <c r="P132" s="89"/>
      <c r="Q132" s="89"/>
      <c r="R132" s="106"/>
      <c r="S132" s="4" t="e">
        <f>VLOOKUP(A132,'Defect Dump'!A$1:F$388,6,FALSE)</f>
        <v>#N/A</v>
      </c>
      <c r="T132" s="89"/>
      <c r="U132" s="89"/>
    </row>
    <row r="133" spans="1:21">
      <c r="A133" s="89"/>
      <c r="B133" s="89"/>
      <c r="C133" s="89"/>
      <c r="D133" s="89"/>
      <c r="E133" s="38"/>
      <c r="G133" s="104"/>
      <c r="H133" s="100"/>
      <c r="I133" s="100"/>
      <c r="J133" s="89"/>
      <c r="K133" s="89"/>
      <c r="L133" s="102"/>
      <c r="M133" s="89"/>
      <c r="N133" s="89"/>
      <c r="O133" s="89"/>
      <c r="P133" s="89"/>
      <c r="Q133" s="89"/>
      <c r="R133" s="106"/>
      <c r="S133" s="4" t="e">
        <f>VLOOKUP(A133,'Defect Dump'!A$1:F$388,6,FALSE)</f>
        <v>#N/A</v>
      </c>
      <c r="T133" s="89"/>
      <c r="U133" s="89"/>
    </row>
    <row r="134" spans="1:21">
      <c r="A134" s="89"/>
      <c r="B134" s="89"/>
      <c r="C134" s="89"/>
      <c r="D134" s="89"/>
      <c r="E134" s="38"/>
      <c r="G134" s="104"/>
      <c r="H134" s="100"/>
      <c r="I134" s="100"/>
      <c r="J134" s="89"/>
      <c r="K134" s="89"/>
      <c r="L134" s="102"/>
      <c r="M134" s="89"/>
      <c r="N134" s="89"/>
      <c r="O134" s="89"/>
      <c r="P134" s="89"/>
      <c r="Q134" s="89"/>
      <c r="R134" s="106"/>
      <c r="S134" s="4" t="e">
        <f>VLOOKUP(A134,'Defect Dump'!A$1:F$388,6,FALSE)</f>
        <v>#N/A</v>
      </c>
      <c r="T134" s="89"/>
      <c r="U134" s="89"/>
    </row>
    <row r="135" spans="1:21">
      <c r="A135" s="89"/>
      <c r="B135" s="89"/>
      <c r="C135" s="89"/>
      <c r="D135" s="89"/>
      <c r="E135" s="38"/>
      <c r="G135" s="104"/>
      <c r="H135" s="100"/>
      <c r="I135" s="100"/>
      <c r="J135" s="89"/>
      <c r="K135" s="89"/>
      <c r="L135" s="102"/>
      <c r="M135" s="89"/>
      <c r="N135" s="89"/>
      <c r="O135" s="89"/>
      <c r="P135" s="89"/>
      <c r="Q135" s="89"/>
      <c r="R135" s="106"/>
      <c r="S135" s="4" t="e">
        <f>VLOOKUP(A135,'Defect Dump'!A$1:F$388,6,FALSE)</f>
        <v>#N/A</v>
      </c>
      <c r="T135" s="89"/>
      <c r="U135" s="89"/>
    </row>
    <row r="136" spans="1:21">
      <c r="A136" s="89"/>
      <c r="B136" s="89"/>
      <c r="C136" s="89"/>
      <c r="D136" s="89"/>
      <c r="E136" s="38"/>
      <c r="G136" s="104"/>
      <c r="H136" s="100"/>
      <c r="I136" s="100"/>
      <c r="J136" s="89"/>
      <c r="K136" s="89"/>
      <c r="L136" s="102"/>
      <c r="M136" s="89"/>
      <c r="N136" s="89"/>
      <c r="O136" s="89"/>
      <c r="P136" s="89"/>
      <c r="Q136" s="89"/>
      <c r="R136" s="106"/>
      <c r="S136" s="4" t="e">
        <f>VLOOKUP(A136,'Defect Dump'!A$1:F$388,6,FALSE)</f>
        <v>#N/A</v>
      </c>
      <c r="T136" s="89"/>
      <c r="U136" s="89"/>
    </row>
    <row r="137" spans="1:21">
      <c r="A137" s="89"/>
      <c r="B137" s="89"/>
      <c r="C137" s="89"/>
      <c r="D137" s="89"/>
      <c r="E137" s="38"/>
      <c r="G137" s="104"/>
      <c r="H137" s="100"/>
      <c r="I137" s="100"/>
      <c r="J137" s="89"/>
      <c r="K137" s="89"/>
      <c r="L137" s="102"/>
      <c r="M137" s="89"/>
      <c r="N137" s="89"/>
      <c r="O137" s="89"/>
      <c r="P137" s="89"/>
      <c r="Q137" s="89"/>
      <c r="R137" s="106"/>
      <c r="S137" s="4" t="e">
        <f>VLOOKUP(A137,'Defect Dump'!A$1:F$388,6,FALSE)</f>
        <v>#N/A</v>
      </c>
      <c r="T137" s="89"/>
      <c r="U137" s="89"/>
    </row>
    <row r="138" spans="1:21">
      <c r="A138" s="89"/>
      <c r="B138" s="89"/>
      <c r="C138" s="89"/>
      <c r="D138" s="89"/>
      <c r="E138" s="38"/>
      <c r="G138" s="104"/>
      <c r="H138" s="100"/>
      <c r="I138" s="100"/>
      <c r="J138" s="89"/>
      <c r="K138" s="89"/>
      <c r="L138" s="102"/>
      <c r="M138" s="89"/>
      <c r="N138" s="89"/>
      <c r="O138" s="89"/>
      <c r="P138" s="89"/>
      <c r="Q138" s="89"/>
      <c r="R138" s="106"/>
      <c r="S138" s="4" t="e">
        <f>VLOOKUP(A138,'Defect Dump'!A$1:F$388,6,FALSE)</f>
        <v>#N/A</v>
      </c>
      <c r="T138" s="89"/>
      <c r="U138" s="89"/>
    </row>
    <row r="139" spans="1:21">
      <c r="A139" s="89"/>
      <c r="B139" s="89"/>
      <c r="C139" s="89"/>
      <c r="D139" s="89"/>
      <c r="E139" s="38"/>
      <c r="G139" s="104"/>
      <c r="H139" s="100"/>
      <c r="I139" s="100"/>
      <c r="J139" s="89"/>
      <c r="K139" s="89"/>
      <c r="L139" s="102"/>
      <c r="M139" s="89"/>
      <c r="N139" s="89"/>
      <c r="O139" s="89"/>
      <c r="P139" s="89"/>
      <c r="Q139" s="89"/>
      <c r="R139" s="106"/>
      <c r="S139" s="4" t="e">
        <f>VLOOKUP(A139,'Defect Dump'!A$1:F$388,6,FALSE)</f>
        <v>#N/A</v>
      </c>
      <c r="T139" s="89"/>
      <c r="U139" s="89"/>
    </row>
    <row r="140" spans="1:21">
      <c r="S140" s="4" t="e">
        <f>VLOOKUP(A140,'Defect Dump'!A$1:F$388,6,FALSE)</f>
        <v>#N/A</v>
      </c>
    </row>
    <row r="141" spans="1:21">
      <c r="S141" s="4" t="e">
        <f>VLOOKUP(A141,'Defect Dump'!A$1:F$388,6,FALSE)</f>
        <v>#N/A</v>
      </c>
    </row>
    <row r="142" spans="1:21">
      <c r="S142" s="4" t="e">
        <f>VLOOKUP(A142,'Defect Dump'!A$1:F$388,6,FALSE)</f>
        <v>#N/A</v>
      </c>
    </row>
    <row r="143" spans="1:21">
      <c r="S143" s="4" t="e">
        <f>VLOOKUP(A143,'Defect Dump'!A$1:F$388,6,FALSE)</f>
        <v>#N/A</v>
      </c>
    </row>
    <row r="144" spans="1:21">
      <c r="S144" s="4" t="e">
        <f>VLOOKUP(A144,'Defect Dump'!A$1:F$388,6,FALSE)</f>
        <v>#N/A</v>
      </c>
    </row>
    <row r="145" spans="19:19">
      <c r="S145" s="4" t="e">
        <f>VLOOKUP(A145,'Defect Dump'!A$1:F$388,6,FALSE)</f>
        <v>#N/A</v>
      </c>
    </row>
    <row r="146" spans="19:19">
      <c r="S146" s="4" t="e">
        <f>VLOOKUP(A146,'Defect Dump'!A$1:F$388,6,FALSE)</f>
        <v>#N/A</v>
      </c>
    </row>
    <row r="147" spans="19:19">
      <c r="S147" s="4" t="e">
        <f>VLOOKUP(A147,'Defect Dump'!A$1:F$388,6,FALSE)</f>
        <v>#N/A</v>
      </c>
    </row>
    <row r="148" spans="19:19">
      <c r="S148" s="4" t="e">
        <f>VLOOKUP(A148,'Defect Dump'!A$1:F$388,6,FALSE)</f>
        <v>#N/A</v>
      </c>
    </row>
    <row r="149" spans="19:19">
      <c r="S149" s="4" t="e">
        <f>VLOOKUP(A149,'Defect Dump'!A$1:F$388,6,FALSE)</f>
        <v>#N/A</v>
      </c>
    </row>
    <row r="150" spans="19:19">
      <c r="S150" s="4" t="e">
        <f>VLOOKUP(A150,'Defect Dump'!A$1:F$388,6,FALSE)</f>
        <v>#N/A</v>
      </c>
    </row>
    <row r="151" spans="19:19">
      <c r="S151" s="4" t="e">
        <f>VLOOKUP(A151,'Defect Dump'!A$1:F$388,6,FALSE)</f>
        <v>#N/A</v>
      </c>
    </row>
    <row r="152" spans="19:19">
      <c r="S152" s="4" t="e">
        <f>VLOOKUP(A152,'Defect Dump'!A$1:F$388,6,FALSE)</f>
        <v>#N/A</v>
      </c>
    </row>
    <row r="153" spans="19:19">
      <c r="S153" s="4" t="e">
        <f>VLOOKUP(A153,'Defect Dump'!A$1:F$388,6,FALSE)</f>
        <v>#N/A</v>
      </c>
    </row>
    <row r="154" spans="19:19">
      <c r="S154" s="4" t="e">
        <f>VLOOKUP(A154,'Defect Dump'!A$1:F$388,6,FALSE)</f>
        <v>#N/A</v>
      </c>
    </row>
    <row r="155" spans="19:19">
      <c r="S155" s="4" t="e">
        <f>VLOOKUP(A155,'Defect Dump'!A$1:F$388,6,FALSE)</f>
        <v>#N/A</v>
      </c>
    </row>
    <row r="156" spans="19:19">
      <c r="S156" s="4" t="e">
        <f>VLOOKUP(A156,'Defect Dump'!A$1:F$388,6,FALSE)</f>
        <v>#N/A</v>
      </c>
    </row>
    <row r="157" spans="19:19">
      <c r="S157" s="4" t="e">
        <f>VLOOKUP(A157,'Defect Dump'!A$1:F$388,6,FALSE)</f>
        <v>#N/A</v>
      </c>
    </row>
    <row r="158" spans="19:19">
      <c r="S158" s="4" t="e">
        <f>VLOOKUP(A158,'Defect Dump'!A$1:F$388,6,FALSE)</f>
        <v>#N/A</v>
      </c>
    </row>
    <row r="159" spans="19:19">
      <c r="S159" s="4" t="e">
        <f>VLOOKUP(A159,'Defect Dump'!A$1:F$388,6,FALSE)</f>
        <v>#N/A</v>
      </c>
    </row>
    <row r="160" spans="19:19">
      <c r="S160" s="4" t="e">
        <f>VLOOKUP(A160,'Defect Dump'!A$1:F$388,6,FALSE)</f>
        <v>#N/A</v>
      </c>
    </row>
    <row r="161" spans="19:19">
      <c r="S161" s="4" t="e">
        <f>VLOOKUP(A161,'Defect Dump'!A$1:F$388,6,FALSE)</f>
        <v>#N/A</v>
      </c>
    </row>
    <row r="162" spans="19:19">
      <c r="S162" s="4" t="e">
        <f>VLOOKUP(A162,'Defect Dump'!A$1:F$388,6,FALSE)</f>
        <v>#N/A</v>
      </c>
    </row>
  </sheetData>
  <autoFilter ref="A1:AL93" xr:uid="{00000000-0009-0000-0000-000002000000}"/>
  <conditionalFormatting sqref="A1:A1048576">
    <cfRule type="duplicateValues" dxfId="73" priority="1"/>
    <cfRule type="duplicateValues" dxfId="72" priority="2"/>
    <cfRule type="duplicateValues" dxfId="71" priority="4"/>
  </conditionalFormatting>
  <conditionalFormatting sqref="A1:A28">
    <cfRule type="duplicateValues" dxfId="70" priority="54"/>
  </conditionalFormatting>
  <dataValidations count="1">
    <dataValidation type="list" allowBlank="1" showInputMessage="1" showErrorMessage="1" sqref="F1:F1048576" xr:uid="{1FE4E9EB-C5E5-4D04-9C8A-3E551ADBFB38}">
      <formula1>"Home,Auto,Plugin,Common,Rating,Umbrella,Conversion"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0000000}">
          <x14:formula1>
            <xm:f>Reference!$E$4:$E$5</xm:f>
          </x14:formula1>
          <xm:sqref>E36 E41:E44 E2:E28 E33:E34</xm:sqref>
        </x14:dataValidation>
        <x14:dataValidation type="list" allowBlank="1" showInputMessage="1" showErrorMessage="1" xr:uid="{00000000-0002-0000-0200-000001000000}">
          <x14:formula1>
            <xm:f>Reference!$C$3:$C$14</xm:f>
          </x14:formula1>
          <xm:sqref>G2:G65 G67:G92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213"/>
  <sheetViews>
    <sheetView topLeftCell="B1" workbookViewId="0">
      <selection activeCell="H1" sqref="H1"/>
    </sheetView>
  </sheetViews>
  <sheetFormatPr defaultColWidth="8.85546875" defaultRowHeight="14.1" customHeight="1"/>
  <cols>
    <col min="1" max="1" width="6.140625" style="4" customWidth="1"/>
    <col min="2" max="2" width="58.7109375" style="4" customWidth="1"/>
    <col min="3" max="3" width="5.42578125" style="4" customWidth="1"/>
    <col min="4" max="4" width="16.85546875" style="4" customWidth="1"/>
    <col min="5" max="5" width="7.140625" style="12" bestFit="1" customWidth="1"/>
    <col min="6" max="6" width="14.7109375" style="45" customWidth="1"/>
    <col min="7" max="7" width="10.7109375" style="4" customWidth="1"/>
    <col min="8" max="9" width="23.28515625" style="4" customWidth="1"/>
    <col min="10" max="10" width="12.7109375" style="4" customWidth="1"/>
    <col min="11" max="11" width="9.42578125" style="4" customWidth="1"/>
    <col min="12" max="12" width="10.5703125" style="4" customWidth="1"/>
    <col min="13" max="13" width="91.42578125" style="3" customWidth="1"/>
    <col min="14" max="14" width="12.85546875" style="4" customWidth="1"/>
    <col min="15" max="15" width="18.42578125" style="4" bestFit="1" customWidth="1"/>
    <col min="16" max="16" width="16.5703125" style="4" bestFit="1" customWidth="1"/>
    <col min="17" max="17" width="13.140625" style="4" bestFit="1" customWidth="1"/>
    <col min="18" max="18" width="18.140625" style="4" customWidth="1"/>
    <col min="19" max="19" width="0" style="4" hidden="1" customWidth="1"/>
    <col min="20" max="16384" width="8.85546875" style="4"/>
  </cols>
  <sheetData>
    <row r="1" spans="1:19" s="2" customFormat="1" ht="14.1" customHeight="1">
      <c r="A1" s="1" t="s">
        <v>1116</v>
      </c>
      <c r="B1" s="1" t="s">
        <v>1117</v>
      </c>
      <c r="C1" s="1" t="s">
        <v>1118</v>
      </c>
      <c r="D1" s="1" t="s">
        <v>1119</v>
      </c>
      <c r="E1" s="10" t="s">
        <v>1120</v>
      </c>
      <c r="F1" s="43" t="s">
        <v>7</v>
      </c>
      <c r="G1" s="27" t="s">
        <v>1122</v>
      </c>
      <c r="H1" s="62" t="s">
        <v>1121</v>
      </c>
      <c r="I1" s="62" t="s">
        <v>1255</v>
      </c>
      <c r="J1" s="62" t="s">
        <v>1256</v>
      </c>
      <c r="K1" s="62" t="s">
        <v>1257</v>
      </c>
      <c r="L1" s="62" t="s">
        <v>1258</v>
      </c>
      <c r="M1" s="36" t="s">
        <v>1123</v>
      </c>
      <c r="N1" s="1" t="s">
        <v>1124</v>
      </c>
      <c r="O1" s="1" t="s">
        <v>1125</v>
      </c>
      <c r="P1" s="1" t="s">
        <v>1126</v>
      </c>
      <c r="Q1" s="1" t="s">
        <v>1127</v>
      </c>
      <c r="R1" s="1" t="s">
        <v>1128</v>
      </c>
      <c r="S1" s="2" t="s">
        <v>1132</v>
      </c>
    </row>
    <row r="2" spans="1:19" ht="14.1" customHeight="1">
      <c r="A2" s="3">
        <v>784607</v>
      </c>
      <c r="B2" s="3" t="s">
        <v>479</v>
      </c>
      <c r="C2" s="3"/>
      <c r="D2" s="3" t="s">
        <v>1259</v>
      </c>
      <c r="E2" s="11" t="s">
        <v>1095</v>
      </c>
      <c r="F2" s="11" t="s">
        <v>1091</v>
      </c>
      <c r="G2" s="23" t="s">
        <v>1260</v>
      </c>
      <c r="H2" s="5"/>
      <c r="I2" s="5" t="s">
        <v>1261</v>
      </c>
      <c r="J2" s="5" t="s">
        <v>47</v>
      </c>
      <c r="K2" s="5" t="s">
        <v>1098</v>
      </c>
      <c r="L2" s="5" t="s">
        <v>1098</v>
      </c>
      <c r="M2" s="5" t="s">
        <v>1262</v>
      </c>
      <c r="O2" s="21">
        <v>43895</v>
      </c>
      <c r="P2" s="21">
        <v>43896</v>
      </c>
      <c r="S2" s="4" t="str">
        <f>VLOOKUP(A2,'Defect Dump'!A$1:F$388,6,FALSE)</f>
        <v>PC-Config</v>
      </c>
    </row>
    <row r="3" spans="1:19" ht="14.1" customHeight="1">
      <c r="A3" s="3">
        <v>777352</v>
      </c>
      <c r="B3" s="3" t="s">
        <v>272</v>
      </c>
      <c r="C3" s="3"/>
      <c r="D3" s="3" t="s">
        <v>1263</v>
      </c>
      <c r="E3" s="11" t="s">
        <v>1096</v>
      </c>
      <c r="F3" s="44" t="s">
        <v>1085</v>
      </c>
      <c r="G3" s="28" t="s">
        <v>1264</v>
      </c>
      <c r="H3" s="60" t="s">
        <v>1100</v>
      </c>
      <c r="I3" s="60"/>
      <c r="J3" s="60"/>
      <c r="K3" s="60"/>
      <c r="L3" s="60"/>
      <c r="M3" s="5" t="s">
        <v>1265</v>
      </c>
      <c r="O3" s="21">
        <v>43893</v>
      </c>
      <c r="P3" s="21">
        <v>43895</v>
      </c>
      <c r="S3" s="4" t="str">
        <f>VLOOKUP(A3,'Defect Dump'!A$1:F$388,6,FALSE)</f>
        <v>PolicyCenter</v>
      </c>
    </row>
    <row r="4" spans="1:19" ht="16.5" customHeight="1">
      <c r="A4" s="3">
        <v>783269</v>
      </c>
      <c r="B4" s="3" t="s">
        <v>312</v>
      </c>
      <c r="C4" s="3"/>
      <c r="D4" s="3" t="s">
        <v>1259</v>
      </c>
      <c r="E4" s="11" t="s">
        <v>1095</v>
      </c>
      <c r="F4" s="11" t="s">
        <v>1091</v>
      </c>
      <c r="G4" s="23" t="s">
        <v>1260</v>
      </c>
      <c r="H4" s="5"/>
      <c r="I4" s="5" t="s">
        <v>1261</v>
      </c>
      <c r="J4" s="5" t="s">
        <v>47</v>
      </c>
      <c r="K4" s="5" t="s">
        <v>1098</v>
      </c>
      <c r="L4" s="5" t="s">
        <v>1098</v>
      </c>
      <c r="M4" s="5" t="s">
        <v>1266</v>
      </c>
      <c r="O4" s="21">
        <v>43893</v>
      </c>
      <c r="P4" s="21">
        <v>43895</v>
      </c>
      <c r="S4" s="4" t="str">
        <f>VLOOKUP(A4,'Defect Dump'!A$1:F$388,6,FALSE)</f>
        <v>PC-Config</v>
      </c>
    </row>
    <row r="5" spans="1:19" ht="14.1" customHeight="1">
      <c r="A5" s="3">
        <v>783133</v>
      </c>
      <c r="B5" s="3" t="s">
        <v>980</v>
      </c>
      <c r="C5" s="3"/>
      <c r="D5" s="3" t="s">
        <v>1267</v>
      </c>
      <c r="E5" s="11" t="s">
        <v>1096</v>
      </c>
      <c r="F5" s="11" t="s">
        <v>1091</v>
      </c>
      <c r="G5" s="23" t="s">
        <v>1260</v>
      </c>
      <c r="H5" s="5"/>
      <c r="I5" s="5"/>
      <c r="J5" s="5" t="s">
        <v>47</v>
      </c>
      <c r="K5" s="5" t="s">
        <v>1099</v>
      </c>
      <c r="L5" s="5" t="s">
        <v>1098</v>
      </c>
      <c r="M5" s="5" t="s">
        <v>1268</v>
      </c>
      <c r="O5" s="21">
        <v>43895</v>
      </c>
      <c r="P5" s="21">
        <v>43901</v>
      </c>
      <c r="R5" s="4" t="s">
        <v>1269</v>
      </c>
      <c r="S5" s="4" t="str">
        <f>VLOOKUP(A5,'Defect Dump'!A$1:F$388,6,FALSE)</f>
        <v>PC-Config</v>
      </c>
    </row>
    <row r="6" spans="1:19" ht="14.1" customHeight="1">
      <c r="A6" s="3">
        <v>784712</v>
      </c>
      <c r="B6" s="3" t="s">
        <v>1042</v>
      </c>
      <c r="C6" s="3"/>
      <c r="D6" s="3" t="s">
        <v>1263</v>
      </c>
      <c r="E6" s="11" t="s">
        <v>1096</v>
      </c>
      <c r="F6" s="44" t="s">
        <v>1086</v>
      </c>
      <c r="G6" s="23" t="s">
        <v>1270</v>
      </c>
      <c r="H6" s="5"/>
      <c r="I6" s="5"/>
      <c r="J6" s="5"/>
      <c r="K6" s="5"/>
      <c r="L6" s="5"/>
      <c r="M6" s="5" t="s">
        <v>1271</v>
      </c>
      <c r="O6" s="21">
        <v>43895</v>
      </c>
      <c r="P6" s="21">
        <v>43901</v>
      </c>
      <c r="S6" s="4" t="str">
        <f>VLOOKUP(A6,'Defect Dump'!A$1:F$388,6,FALSE)</f>
        <v>PC-Config</v>
      </c>
    </row>
    <row r="7" spans="1:19" ht="14.1" customHeight="1">
      <c r="A7" s="3">
        <v>784805</v>
      </c>
      <c r="B7" s="3" t="s">
        <v>960</v>
      </c>
      <c r="C7" s="3"/>
      <c r="D7" s="3" t="s">
        <v>1267</v>
      </c>
      <c r="E7" s="11" t="s">
        <v>1096</v>
      </c>
      <c r="F7" s="44" t="s">
        <v>1085</v>
      </c>
      <c r="G7" s="28" t="s">
        <v>1272</v>
      </c>
      <c r="H7" s="5" t="s">
        <v>1101</v>
      </c>
      <c r="I7" s="5"/>
      <c r="J7" s="5"/>
      <c r="K7" s="5"/>
      <c r="L7" s="5"/>
      <c r="M7" s="5" t="s">
        <v>1273</v>
      </c>
      <c r="O7" s="21">
        <v>43893</v>
      </c>
      <c r="P7" s="21">
        <v>43895</v>
      </c>
      <c r="S7" s="4" t="str">
        <f>VLOOKUP(A7,'Defect Dump'!A$1:F$388,6,FALSE)</f>
        <v>PC-Config</v>
      </c>
    </row>
    <row r="8" spans="1:19" ht="14.1" customHeight="1">
      <c r="A8" s="3">
        <v>771598</v>
      </c>
      <c r="B8" s="3" t="s">
        <v>875</v>
      </c>
      <c r="C8" s="3"/>
      <c r="D8" s="3" t="s">
        <v>1263</v>
      </c>
      <c r="E8" s="11" t="s">
        <v>1096</v>
      </c>
      <c r="F8" s="11" t="s">
        <v>1091</v>
      </c>
      <c r="G8" s="24" t="s">
        <v>1274</v>
      </c>
      <c r="H8" s="5"/>
      <c r="I8" s="5" t="s">
        <v>1275</v>
      </c>
      <c r="J8" s="5" t="s">
        <v>47</v>
      </c>
      <c r="K8" s="5" t="s">
        <v>1098</v>
      </c>
      <c r="L8" s="5" t="s">
        <v>1098</v>
      </c>
      <c r="M8" s="5" t="s">
        <v>1276</v>
      </c>
      <c r="O8" s="21">
        <v>43895</v>
      </c>
      <c r="P8" s="21">
        <v>43906</v>
      </c>
      <c r="S8" s="4" t="str">
        <f>VLOOKUP(A8,'Defect Dump'!A$1:F$388,6,FALSE)</f>
        <v>PolicyCenter</v>
      </c>
    </row>
    <row r="9" spans="1:19" ht="14.1" customHeight="1">
      <c r="A9" s="3">
        <v>780138</v>
      </c>
      <c r="B9" s="3" t="s">
        <v>784</v>
      </c>
      <c r="C9" s="3"/>
      <c r="D9" s="3" t="s">
        <v>1277</v>
      </c>
      <c r="E9" s="11" t="s">
        <v>1096</v>
      </c>
      <c r="F9" s="11" t="s">
        <v>1089</v>
      </c>
      <c r="G9" s="28" t="s">
        <v>396</v>
      </c>
      <c r="H9" s="5"/>
      <c r="I9" s="5"/>
      <c r="J9" s="5" t="s">
        <v>396</v>
      </c>
      <c r="K9" s="5"/>
      <c r="L9" s="5"/>
      <c r="M9" s="5" t="s">
        <v>1278</v>
      </c>
      <c r="O9" s="21">
        <v>43895</v>
      </c>
      <c r="P9" s="21">
        <v>43895</v>
      </c>
      <c r="S9" s="4" t="str">
        <f>VLOOKUP(A9,'Defect Dump'!A$1:F$388,6,FALSE)</f>
        <v>PC-Plugin</v>
      </c>
    </row>
    <row r="10" spans="1:19" ht="14.1" customHeight="1">
      <c r="A10" s="3">
        <v>777083</v>
      </c>
      <c r="B10" s="3" t="s">
        <v>1279</v>
      </c>
      <c r="C10" s="3"/>
      <c r="D10" s="3" t="s">
        <v>1259</v>
      </c>
      <c r="E10" s="11" t="s">
        <v>1095</v>
      </c>
      <c r="F10" s="11" t="s">
        <v>1090</v>
      </c>
      <c r="G10" s="29" t="s">
        <v>1260</v>
      </c>
      <c r="H10" s="5"/>
      <c r="I10" s="5"/>
      <c r="J10" s="5" t="s">
        <v>396</v>
      </c>
      <c r="K10" s="5"/>
      <c r="L10" s="5"/>
      <c r="M10" s="5" t="s">
        <v>1280</v>
      </c>
      <c r="O10" s="21">
        <v>43895</v>
      </c>
      <c r="P10" s="21">
        <v>43895</v>
      </c>
      <c r="S10" s="4" t="e">
        <f>VLOOKUP(A10,'Defect Dump'!A$1:F$388,6,FALSE)</f>
        <v>#N/A</v>
      </c>
    </row>
    <row r="11" spans="1:19" ht="14.1" customHeight="1">
      <c r="A11" s="3">
        <v>787611</v>
      </c>
      <c r="B11" s="3" t="s">
        <v>1281</v>
      </c>
      <c r="C11" s="3"/>
      <c r="D11" s="3" t="s">
        <v>1263</v>
      </c>
      <c r="E11" s="11" t="s">
        <v>1096</v>
      </c>
      <c r="F11" s="44" t="s">
        <v>1086</v>
      </c>
      <c r="G11" s="65" t="s">
        <v>1282</v>
      </c>
      <c r="H11" s="5"/>
      <c r="I11" s="5"/>
      <c r="J11" s="5"/>
      <c r="K11" s="5"/>
      <c r="L11" s="5"/>
      <c r="M11" s="5" t="s">
        <v>1283</v>
      </c>
      <c r="O11" s="21">
        <v>43894</v>
      </c>
      <c r="P11" s="21">
        <v>43895</v>
      </c>
      <c r="S11" s="4" t="e">
        <f>VLOOKUP(A11,'Defect Dump'!A$1:F$388,6,FALSE)</f>
        <v>#N/A</v>
      </c>
    </row>
    <row r="12" spans="1:19" ht="14.1" customHeight="1">
      <c r="A12" s="3">
        <v>787658</v>
      </c>
      <c r="B12" s="3" t="s">
        <v>1284</v>
      </c>
      <c r="C12" s="3"/>
      <c r="D12" s="3" t="s">
        <v>1267</v>
      </c>
      <c r="E12" s="11" t="s">
        <v>1096</v>
      </c>
      <c r="F12" s="44" t="s">
        <v>1086</v>
      </c>
      <c r="G12" s="25" t="s">
        <v>1282</v>
      </c>
      <c r="H12" s="5"/>
      <c r="I12" s="5"/>
      <c r="J12" s="5"/>
      <c r="K12" s="5"/>
      <c r="L12" s="5"/>
      <c r="M12" s="5" t="s">
        <v>1283</v>
      </c>
      <c r="O12" s="21">
        <v>43893</v>
      </c>
      <c r="P12" s="21">
        <v>43895</v>
      </c>
      <c r="S12" s="4" t="e">
        <f>VLOOKUP(A12,'Defect Dump'!A$1:F$388,6,FALSE)</f>
        <v>#N/A</v>
      </c>
    </row>
    <row r="13" spans="1:19" ht="14.1" customHeight="1">
      <c r="A13" s="3">
        <v>785017</v>
      </c>
      <c r="B13" s="3" t="s">
        <v>841</v>
      </c>
      <c r="C13" s="3"/>
      <c r="D13" s="3" t="s">
        <v>1215</v>
      </c>
      <c r="E13" s="11" t="s">
        <v>1095</v>
      </c>
      <c r="F13" s="11" t="s">
        <v>1091</v>
      </c>
      <c r="G13" s="25" t="s">
        <v>1260</v>
      </c>
      <c r="H13" s="5"/>
      <c r="I13" s="5" t="s">
        <v>1285</v>
      </c>
      <c r="J13" s="5" t="s">
        <v>396</v>
      </c>
      <c r="K13" s="5"/>
      <c r="L13" s="5"/>
      <c r="M13" s="5" t="s">
        <v>1286</v>
      </c>
      <c r="O13" s="21">
        <v>43893</v>
      </c>
      <c r="P13" s="21">
        <v>43896</v>
      </c>
      <c r="S13" s="4" t="str">
        <f>VLOOKUP(A13,'Defect Dump'!A$1:F$388,6,FALSE)</f>
        <v>PC-Config</v>
      </c>
    </row>
    <row r="14" spans="1:19" ht="14.1" customHeight="1">
      <c r="A14" s="3">
        <v>774212</v>
      </c>
      <c r="B14" s="3" t="s">
        <v>1287</v>
      </c>
      <c r="C14" s="3"/>
      <c r="D14" s="3" t="s">
        <v>1215</v>
      </c>
      <c r="E14" s="11" t="s">
        <v>1095</v>
      </c>
      <c r="F14" s="11" t="s">
        <v>1091</v>
      </c>
      <c r="G14" s="25" t="s">
        <v>1260</v>
      </c>
      <c r="H14" s="5"/>
      <c r="I14" s="5" t="s">
        <v>1285</v>
      </c>
      <c r="J14" s="5" t="s">
        <v>1260</v>
      </c>
      <c r="K14" s="5"/>
      <c r="L14" s="5"/>
      <c r="M14" s="5" t="s">
        <v>1288</v>
      </c>
      <c r="O14" s="21">
        <v>43894</v>
      </c>
      <c r="P14" s="21">
        <v>43895</v>
      </c>
      <c r="S14" s="4" t="e">
        <f>VLOOKUP(A14,'Defect Dump'!A$1:F$388,6,FALSE)</f>
        <v>#N/A</v>
      </c>
    </row>
    <row r="15" spans="1:19" ht="14.1" customHeight="1">
      <c r="A15" s="3">
        <v>787954</v>
      </c>
      <c r="B15" s="3" t="s">
        <v>1289</v>
      </c>
      <c r="D15" s="4" t="s">
        <v>1215</v>
      </c>
      <c r="E15" s="11" t="s">
        <v>1095</v>
      </c>
      <c r="F15" s="11" t="s">
        <v>1091</v>
      </c>
      <c r="G15" s="25" t="s">
        <v>1260</v>
      </c>
      <c r="H15" s="5"/>
      <c r="I15" s="5" t="s">
        <v>1285</v>
      </c>
      <c r="J15" s="4" t="s">
        <v>1260</v>
      </c>
      <c r="K15" s="5"/>
      <c r="L15" s="5"/>
      <c r="M15" s="5" t="s">
        <v>1290</v>
      </c>
      <c r="O15" s="21">
        <v>43895</v>
      </c>
      <c r="P15" s="21">
        <v>43896</v>
      </c>
      <c r="S15" s="4" t="e">
        <f>VLOOKUP(A15,'Defect Dump'!A$1:F$388,6,FALSE)</f>
        <v>#N/A</v>
      </c>
    </row>
    <row r="16" spans="1:19" ht="14.1" customHeight="1">
      <c r="A16" s="3">
        <v>787919</v>
      </c>
      <c r="B16" s="3" t="s">
        <v>1291</v>
      </c>
      <c r="D16" s="4" t="s">
        <v>1259</v>
      </c>
      <c r="E16" s="11" t="s">
        <v>1095</v>
      </c>
      <c r="F16" s="11" t="s">
        <v>1091</v>
      </c>
      <c r="G16" s="25" t="s">
        <v>1260</v>
      </c>
      <c r="H16" s="5"/>
      <c r="I16" s="5" t="s">
        <v>1285</v>
      </c>
      <c r="J16" s="5" t="s">
        <v>1260</v>
      </c>
      <c r="K16" s="5"/>
      <c r="L16" s="5"/>
      <c r="M16" s="5" t="s">
        <v>1292</v>
      </c>
      <c r="O16" s="21">
        <v>43894</v>
      </c>
      <c r="P16" s="21">
        <v>43896</v>
      </c>
      <c r="S16" s="4" t="e">
        <f>VLOOKUP(A16,'Defect Dump'!A$1:F$388,6,FALSE)</f>
        <v>#N/A</v>
      </c>
    </row>
    <row r="17" spans="1:19" ht="14.1" customHeight="1">
      <c r="A17" s="4">
        <v>771281</v>
      </c>
      <c r="B17" s="4" t="s">
        <v>332</v>
      </c>
      <c r="D17" s="4" t="s">
        <v>1263</v>
      </c>
      <c r="E17" s="11" t="s">
        <v>1096</v>
      </c>
      <c r="F17" s="44" t="s">
        <v>1086</v>
      </c>
      <c r="G17" s="26" t="s">
        <v>1274</v>
      </c>
      <c r="H17" s="5"/>
      <c r="I17" s="5"/>
      <c r="J17" s="5"/>
      <c r="K17" s="5"/>
      <c r="L17" s="5"/>
      <c r="M17" s="5" t="s">
        <v>1293</v>
      </c>
      <c r="O17" s="21">
        <v>43896</v>
      </c>
      <c r="P17" s="21">
        <v>43901</v>
      </c>
      <c r="S17" s="4" t="str">
        <f>VLOOKUP(A17,'Defect Dump'!A$1:F$388,6,FALSE)</f>
        <v>PolicyCenter</v>
      </c>
    </row>
    <row r="18" spans="1:19" ht="14.1" customHeight="1">
      <c r="A18" s="4">
        <v>783382</v>
      </c>
      <c r="B18" s="4" t="s">
        <v>496</v>
      </c>
      <c r="D18" s="4" t="s">
        <v>1259</v>
      </c>
      <c r="E18" s="11" t="s">
        <v>1095</v>
      </c>
      <c r="F18" s="44" t="s">
        <v>47</v>
      </c>
      <c r="G18" s="20" t="s">
        <v>1274</v>
      </c>
      <c r="H18" s="5"/>
      <c r="I18" s="5"/>
      <c r="J18" s="5"/>
      <c r="K18" s="5"/>
      <c r="L18" s="5"/>
      <c r="M18" s="5" t="s">
        <v>1294</v>
      </c>
      <c r="O18" s="21">
        <v>43899</v>
      </c>
      <c r="P18" s="21">
        <v>43901</v>
      </c>
      <c r="S18" s="4" t="str">
        <f>VLOOKUP(A18,'Defect Dump'!A$1:F$388,6,FALSE)</f>
        <v>PC-Config</v>
      </c>
    </row>
    <row r="19" spans="1:19" ht="14.1" customHeight="1">
      <c r="A19" s="4">
        <v>783895</v>
      </c>
      <c r="B19" s="4" t="s">
        <v>607</v>
      </c>
      <c r="D19" s="4" t="s">
        <v>1277</v>
      </c>
      <c r="E19" s="11" t="s">
        <v>1096</v>
      </c>
      <c r="F19" s="44" t="s">
        <v>1085</v>
      </c>
      <c r="G19" s="20" t="s">
        <v>1274</v>
      </c>
      <c r="H19" s="5" t="s">
        <v>1100</v>
      </c>
      <c r="I19" s="5"/>
      <c r="J19" s="5"/>
      <c r="K19" s="5"/>
      <c r="L19" s="5"/>
      <c r="M19" s="5" t="s">
        <v>1295</v>
      </c>
      <c r="O19" s="21">
        <v>43899</v>
      </c>
      <c r="P19" s="21">
        <v>43901</v>
      </c>
      <c r="S19" s="4" t="str">
        <f>VLOOKUP(A19,'Defect Dump'!A$1:F$388,6,FALSE)</f>
        <v>PC-Config</v>
      </c>
    </row>
    <row r="20" spans="1:19" ht="14.1" customHeight="1">
      <c r="A20" s="4">
        <v>785635</v>
      </c>
      <c r="B20" s="4" t="s">
        <v>352</v>
      </c>
      <c r="D20" s="4" t="s">
        <v>1267</v>
      </c>
      <c r="E20" s="11" t="s">
        <v>1096</v>
      </c>
      <c r="F20" s="11" t="s">
        <v>1085</v>
      </c>
      <c r="G20" s="20" t="s">
        <v>1274</v>
      </c>
      <c r="H20" s="5" t="s">
        <v>1100</v>
      </c>
      <c r="I20" s="5"/>
      <c r="J20" s="5"/>
      <c r="K20" s="5"/>
      <c r="L20" s="5"/>
      <c r="M20" s="5" t="s">
        <v>1296</v>
      </c>
      <c r="O20" s="21">
        <v>43899</v>
      </c>
      <c r="P20" s="21"/>
      <c r="S20" s="4" t="str">
        <f>VLOOKUP(A20,'Defect Dump'!A$1:F$388,6,FALSE)</f>
        <v>PC-Config</v>
      </c>
    </row>
    <row r="21" spans="1:19" ht="14.1" customHeight="1">
      <c r="A21" s="4">
        <v>768104</v>
      </c>
      <c r="B21" s="4" t="s">
        <v>468</v>
      </c>
      <c r="D21" s="4" t="s">
        <v>1267</v>
      </c>
      <c r="E21" s="11" t="s">
        <v>1096</v>
      </c>
      <c r="F21" s="44" t="s">
        <v>1085</v>
      </c>
      <c r="G21" s="20" t="s">
        <v>1274</v>
      </c>
      <c r="H21" s="5" t="s">
        <v>1100</v>
      </c>
      <c r="I21" s="5"/>
      <c r="J21" s="5"/>
      <c r="K21" s="5"/>
      <c r="L21" s="5"/>
      <c r="M21" s="5" t="s">
        <v>1297</v>
      </c>
      <c r="O21" s="21">
        <v>43899</v>
      </c>
      <c r="P21" s="21"/>
      <c r="S21" s="4" t="str">
        <f>VLOOKUP(A21,'Defect Dump'!A$1:F$388,6,FALSE)</f>
        <v>PC-Config</v>
      </c>
    </row>
    <row r="22" spans="1:19" ht="14.1" customHeight="1">
      <c r="A22" s="4">
        <v>132106</v>
      </c>
      <c r="B22" s="4" t="s">
        <v>1298</v>
      </c>
      <c r="D22" s="4" t="s">
        <v>1215</v>
      </c>
      <c r="E22" s="11" t="s">
        <v>1095</v>
      </c>
      <c r="F22" s="11" t="s">
        <v>1091</v>
      </c>
      <c r="G22" s="20" t="s">
        <v>1274</v>
      </c>
      <c r="H22" s="5"/>
      <c r="I22" s="5" t="s">
        <v>1186</v>
      </c>
      <c r="J22" s="5" t="s">
        <v>396</v>
      </c>
      <c r="K22" s="5"/>
      <c r="L22" s="5"/>
      <c r="M22" s="5" t="s">
        <v>1299</v>
      </c>
      <c r="O22" s="21">
        <v>43899</v>
      </c>
      <c r="P22" s="21">
        <v>43900</v>
      </c>
      <c r="S22" s="4" t="e">
        <f>VLOOKUP(A22,'Defect Dump'!A$1:F$388,6,FALSE)</f>
        <v>#N/A</v>
      </c>
    </row>
    <row r="23" spans="1:19" ht="14.1" customHeight="1">
      <c r="A23" s="4">
        <v>787029</v>
      </c>
      <c r="B23" s="4" t="s">
        <v>1300</v>
      </c>
      <c r="D23" s="4" t="s">
        <v>1215</v>
      </c>
      <c r="E23" s="11" t="s">
        <v>1095</v>
      </c>
      <c r="F23" s="11" t="s">
        <v>47</v>
      </c>
      <c r="G23" s="20" t="s">
        <v>1274</v>
      </c>
      <c r="H23" s="5"/>
      <c r="I23" s="5"/>
      <c r="J23" s="5"/>
      <c r="K23" s="5"/>
      <c r="L23" s="5"/>
      <c r="M23" s="5"/>
      <c r="O23" s="21">
        <v>43909</v>
      </c>
      <c r="P23" s="21"/>
      <c r="S23" s="4" t="e">
        <f>VLOOKUP(A23,'Defect Dump'!A$1:F$388,6,FALSE)</f>
        <v>#N/A</v>
      </c>
    </row>
    <row r="24" spans="1:19" ht="14.1" customHeight="1">
      <c r="A24" s="4">
        <v>132145</v>
      </c>
      <c r="B24" s="4" t="s">
        <v>1301</v>
      </c>
      <c r="D24" s="4" t="s">
        <v>1215</v>
      </c>
      <c r="E24" s="11" t="s">
        <v>1095</v>
      </c>
      <c r="F24" s="11" t="s">
        <v>1091</v>
      </c>
      <c r="G24" s="20" t="s">
        <v>1274</v>
      </c>
      <c r="H24" s="5"/>
      <c r="I24" s="5" t="s">
        <v>1186</v>
      </c>
      <c r="J24" s="5" t="s">
        <v>396</v>
      </c>
      <c r="K24" s="5"/>
      <c r="L24" s="5"/>
      <c r="M24" s="5" t="s">
        <v>1302</v>
      </c>
      <c r="O24" s="21">
        <v>43899</v>
      </c>
      <c r="P24" s="21">
        <v>43900</v>
      </c>
      <c r="S24" s="4" t="e">
        <f>VLOOKUP(A24,'Defect Dump'!A$1:F$388,6,FALSE)</f>
        <v>#N/A</v>
      </c>
    </row>
    <row r="25" spans="1:19" ht="14.1" customHeight="1">
      <c r="A25" s="4">
        <v>762937</v>
      </c>
      <c r="B25" s="4" t="s">
        <v>167</v>
      </c>
      <c r="D25" s="4" t="s">
        <v>1303</v>
      </c>
      <c r="E25" s="11" t="s">
        <v>1096</v>
      </c>
      <c r="F25" s="11" t="s">
        <v>1086</v>
      </c>
      <c r="G25" s="20" t="s">
        <v>1274</v>
      </c>
      <c r="H25" s="5"/>
      <c r="I25" s="5" t="s">
        <v>1304</v>
      </c>
      <c r="J25" s="5"/>
      <c r="K25" s="5"/>
      <c r="L25" s="5"/>
      <c r="M25" s="5" t="s">
        <v>1305</v>
      </c>
      <c r="O25" s="21">
        <v>43910</v>
      </c>
      <c r="P25" s="21"/>
      <c r="S25" s="4" t="str">
        <f>VLOOKUP(A25,'Defect Dump'!A$1:F$388,6,FALSE)</f>
        <v>PC-Config</v>
      </c>
    </row>
    <row r="26" spans="1:19" ht="14.1" customHeight="1">
      <c r="A26" s="4">
        <v>786724</v>
      </c>
      <c r="B26" s="4" t="s">
        <v>1306</v>
      </c>
      <c r="D26" s="4" t="s">
        <v>1259</v>
      </c>
      <c r="E26" s="11" t="s">
        <v>1095</v>
      </c>
      <c r="F26" s="11" t="s">
        <v>1085</v>
      </c>
      <c r="G26" s="20" t="s">
        <v>1274</v>
      </c>
      <c r="H26" s="5" t="s">
        <v>1101</v>
      </c>
      <c r="I26" s="5"/>
      <c r="J26" s="5"/>
      <c r="K26" s="5"/>
      <c r="L26" s="5"/>
      <c r="M26" s="5" t="s">
        <v>1307</v>
      </c>
      <c r="O26" s="21">
        <v>43899</v>
      </c>
      <c r="P26" s="21"/>
      <c r="S26" s="4" t="e">
        <f>VLOOKUP(A26,'Defect Dump'!A$1:F$388,6,FALSE)</f>
        <v>#N/A</v>
      </c>
    </row>
    <row r="27" spans="1:19" ht="14.1" customHeight="1">
      <c r="A27" s="4">
        <v>783263</v>
      </c>
      <c r="B27" s="4" t="s">
        <v>873</v>
      </c>
      <c r="D27" s="4" t="s">
        <v>1259</v>
      </c>
      <c r="E27" s="11" t="s">
        <v>1095</v>
      </c>
      <c r="F27" s="11" t="s">
        <v>1088</v>
      </c>
      <c r="G27" s="20" t="s">
        <v>1274</v>
      </c>
      <c r="H27" s="5"/>
      <c r="I27" s="5"/>
      <c r="J27" s="5"/>
      <c r="K27" s="5"/>
      <c r="L27" s="5"/>
      <c r="M27" s="5" t="s">
        <v>1308</v>
      </c>
      <c r="O27" s="21">
        <v>43899</v>
      </c>
      <c r="P27" s="21"/>
      <c r="S27" s="4" t="str">
        <f>VLOOKUP(A27,'Defect Dump'!A$1:F$388,6,FALSE)</f>
        <v>PC-Config</v>
      </c>
    </row>
    <row r="28" spans="1:19" ht="14.1" customHeight="1">
      <c r="A28" s="4">
        <v>777697</v>
      </c>
      <c r="B28" s="4" t="s">
        <v>1309</v>
      </c>
      <c r="D28" s="4" t="s">
        <v>1259</v>
      </c>
      <c r="E28" s="11" t="s">
        <v>1095</v>
      </c>
      <c r="F28" s="44" t="s">
        <v>1085</v>
      </c>
      <c r="G28" s="30" t="s">
        <v>1310</v>
      </c>
      <c r="H28" s="5" t="s">
        <v>183</v>
      </c>
      <c r="I28" s="5"/>
      <c r="J28" s="5"/>
      <c r="K28" s="5"/>
      <c r="L28" s="5"/>
      <c r="M28" s="5" t="s">
        <v>1311</v>
      </c>
      <c r="O28" s="21">
        <v>43899</v>
      </c>
      <c r="P28" s="21">
        <v>43899</v>
      </c>
      <c r="S28" s="4" t="str">
        <f>VLOOKUP(A28,'Defect Dump'!A$1:F$388,6,FALSE)</f>
        <v>PolicyCenter</v>
      </c>
    </row>
    <row r="29" spans="1:19" ht="14.1" customHeight="1">
      <c r="A29" s="4">
        <v>772431</v>
      </c>
      <c r="B29" s="4" t="s">
        <v>1312</v>
      </c>
      <c r="D29" s="4" t="s">
        <v>1215</v>
      </c>
      <c r="E29" s="11" t="s">
        <v>1095</v>
      </c>
      <c r="F29" s="11" t="s">
        <v>47</v>
      </c>
      <c r="G29" s="20" t="s">
        <v>1274</v>
      </c>
      <c r="H29" s="5"/>
      <c r="I29" s="5"/>
      <c r="J29" s="5"/>
      <c r="K29" s="5"/>
      <c r="L29" s="5"/>
      <c r="M29" s="5"/>
      <c r="O29" s="21">
        <v>43899</v>
      </c>
      <c r="P29" s="21"/>
      <c r="S29" s="4" t="str">
        <f>VLOOKUP(A29,'Defect Dump'!A$1:F$388,6,FALSE)</f>
        <v>PolicyCenter</v>
      </c>
    </row>
    <row r="30" spans="1:19" ht="14.1" customHeight="1">
      <c r="A30" s="4">
        <v>786605</v>
      </c>
      <c r="B30" s="4" t="s">
        <v>1313</v>
      </c>
      <c r="D30" s="4" t="s">
        <v>1267</v>
      </c>
      <c r="E30" s="11" t="s">
        <v>1096</v>
      </c>
      <c r="F30" s="11" t="s">
        <v>1090</v>
      </c>
      <c r="G30" s="20" t="s">
        <v>1274</v>
      </c>
      <c r="H30" s="5"/>
      <c r="I30" s="5"/>
      <c r="J30" s="5" t="s">
        <v>396</v>
      </c>
      <c r="K30" s="5"/>
      <c r="L30" s="5"/>
      <c r="M30" s="5" t="s">
        <v>1314</v>
      </c>
      <c r="O30" s="21">
        <v>43899</v>
      </c>
      <c r="P30" s="21">
        <v>43903</v>
      </c>
      <c r="S30" s="4" t="str">
        <f>VLOOKUP(A30,'Defect Dump'!A$1:F$388,6,FALSE)</f>
        <v>PC-Config</v>
      </c>
    </row>
    <row r="31" spans="1:19" ht="14.1" customHeight="1">
      <c r="A31" s="4">
        <v>774453</v>
      </c>
      <c r="B31" s="4" t="s">
        <v>1315</v>
      </c>
      <c r="D31" s="4" t="s">
        <v>1277</v>
      </c>
      <c r="E31" s="11" t="s">
        <v>1096</v>
      </c>
      <c r="F31" s="11" t="s">
        <v>1090</v>
      </c>
      <c r="G31" s="20" t="s">
        <v>1274</v>
      </c>
      <c r="H31" s="5"/>
      <c r="I31" s="5"/>
      <c r="J31" s="5" t="s">
        <v>1260</v>
      </c>
      <c r="K31" s="5" t="s">
        <v>1316</v>
      </c>
      <c r="L31" s="5"/>
      <c r="M31" s="5" t="s">
        <v>1317</v>
      </c>
      <c r="O31" s="21">
        <v>43899</v>
      </c>
      <c r="P31" s="21">
        <v>43908</v>
      </c>
      <c r="S31" s="4" t="e">
        <f>VLOOKUP(A31,'Defect Dump'!A$1:F$388,6,FALSE)</f>
        <v>#N/A</v>
      </c>
    </row>
    <row r="32" spans="1:19" ht="14.1" customHeight="1">
      <c r="A32" s="4">
        <v>785187</v>
      </c>
      <c r="B32" s="4" t="s">
        <v>1318</v>
      </c>
      <c r="D32" s="4" t="s">
        <v>1263</v>
      </c>
      <c r="E32" s="11" t="s">
        <v>1096</v>
      </c>
      <c r="F32" s="11" t="s">
        <v>1091</v>
      </c>
      <c r="G32" s="20" t="s">
        <v>1223</v>
      </c>
      <c r="H32" s="5"/>
      <c r="I32" s="5"/>
      <c r="J32" s="5" t="s">
        <v>37</v>
      </c>
      <c r="K32" s="5" t="s">
        <v>1098</v>
      </c>
      <c r="L32" s="5" t="s">
        <v>1098</v>
      </c>
      <c r="M32" s="5" t="s">
        <v>1319</v>
      </c>
      <c r="O32" s="21">
        <v>43899</v>
      </c>
      <c r="P32" s="21">
        <v>43900</v>
      </c>
      <c r="R32" s="4" t="s">
        <v>1269</v>
      </c>
      <c r="S32" s="4" t="str">
        <f>VLOOKUP(A32,'Defect Dump'!A$1:F$388,6,FALSE)</f>
        <v>PC-Config</v>
      </c>
    </row>
    <row r="33" spans="1:19" ht="14.1" customHeight="1">
      <c r="A33" s="4">
        <v>786437</v>
      </c>
      <c r="B33" s="4" t="s">
        <v>821</v>
      </c>
      <c r="D33" s="4" t="s">
        <v>1320</v>
      </c>
      <c r="E33" s="11" t="s">
        <v>1096</v>
      </c>
      <c r="F33" s="11" t="s">
        <v>1089</v>
      </c>
      <c r="G33" s="20" t="s">
        <v>396</v>
      </c>
      <c r="H33" s="5"/>
      <c r="I33" s="5"/>
      <c r="J33" s="5" t="s">
        <v>37</v>
      </c>
      <c r="K33" s="5"/>
      <c r="L33" s="5"/>
      <c r="M33" s="5" t="s">
        <v>1321</v>
      </c>
      <c r="O33" s="21">
        <v>43899</v>
      </c>
      <c r="P33" s="21">
        <v>43899</v>
      </c>
      <c r="S33" s="4" t="str">
        <f>VLOOKUP(A33,'Defect Dump'!A$1:F$388,6,FALSE)</f>
        <v>PC-Plugin</v>
      </c>
    </row>
    <row r="34" spans="1:19" ht="14.1" customHeight="1">
      <c r="A34" s="4">
        <v>781836</v>
      </c>
      <c r="B34" s="4" t="s">
        <v>1322</v>
      </c>
      <c r="D34" s="4" t="s">
        <v>1303</v>
      </c>
      <c r="E34" s="11" t="s">
        <v>1096</v>
      </c>
      <c r="F34" s="11" t="s">
        <v>1085</v>
      </c>
      <c r="G34" s="20" t="s">
        <v>1274</v>
      </c>
      <c r="H34" s="5" t="s">
        <v>1101</v>
      </c>
      <c r="I34" s="5"/>
      <c r="J34" s="5"/>
      <c r="K34" s="5"/>
      <c r="L34" s="5"/>
      <c r="M34" s="5" t="s">
        <v>1323</v>
      </c>
      <c r="O34" s="21">
        <v>43902</v>
      </c>
      <c r="P34" s="21"/>
      <c r="S34" s="4" t="str">
        <f>VLOOKUP(A34,'Defect Dump'!A$1:F$388,6,FALSE)</f>
        <v>PC-Config</v>
      </c>
    </row>
    <row r="35" spans="1:19" ht="14.1" customHeight="1">
      <c r="A35" s="4">
        <v>785728</v>
      </c>
      <c r="B35" s="4" t="s">
        <v>1324</v>
      </c>
      <c r="D35" s="4" t="s">
        <v>1259</v>
      </c>
      <c r="E35" s="11" t="s">
        <v>1095</v>
      </c>
      <c r="F35" s="11" t="s">
        <v>1091</v>
      </c>
      <c r="G35" s="20" t="s">
        <v>1274</v>
      </c>
      <c r="H35" s="5"/>
      <c r="I35" s="5" t="s">
        <v>1261</v>
      </c>
      <c r="J35" s="5" t="s">
        <v>47</v>
      </c>
      <c r="K35" s="5" t="s">
        <v>1098</v>
      </c>
      <c r="L35" s="5" t="s">
        <v>1098</v>
      </c>
      <c r="M35" s="5" t="s">
        <v>1325</v>
      </c>
      <c r="O35" s="21">
        <v>43899</v>
      </c>
      <c r="P35" s="21">
        <v>43906</v>
      </c>
      <c r="S35" s="4" t="str">
        <f>VLOOKUP(A35,'Defect Dump'!A$1:F$388,6,FALSE)</f>
        <v>PC-Config</v>
      </c>
    </row>
    <row r="36" spans="1:19" ht="14.1" customHeight="1">
      <c r="A36" s="4">
        <v>779396</v>
      </c>
      <c r="B36" s="4" t="s">
        <v>1326</v>
      </c>
      <c r="D36" s="4" t="s">
        <v>1263</v>
      </c>
      <c r="E36" s="11" t="s">
        <v>1096</v>
      </c>
      <c r="F36" s="44" t="s">
        <v>1085</v>
      </c>
      <c r="G36" s="66" t="s">
        <v>1327</v>
      </c>
      <c r="H36" s="5" t="s">
        <v>1101</v>
      </c>
      <c r="I36" s="5"/>
      <c r="J36" s="5"/>
      <c r="K36" s="5"/>
      <c r="L36" s="5"/>
      <c r="M36" s="5" t="s">
        <v>1328</v>
      </c>
      <c r="O36" s="21">
        <v>43900</v>
      </c>
      <c r="P36" s="21">
        <v>43900</v>
      </c>
      <c r="S36" s="4" t="str">
        <f>VLOOKUP(A36,'Defect Dump'!A$1:F$388,6,FALSE)</f>
        <v>PC-Plugin</v>
      </c>
    </row>
    <row r="37" spans="1:19" ht="14.1" customHeight="1">
      <c r="A37" s="4">
        <v>132238</v>
      </c>
      <c r="B37" s="4" t="s">
        <v>1329</v>
      </c>
      <c r="D37" s="4" t="s">
        <v>1215</v>
      </c>
      <c r="E37" s="11" t="s">
        <v>1095</v>
      </c>
      <c r="F37" s="11" t="s">
        <v>1090</v>
      </c>
      <c r="H37" s="5"/>
      <c r="I37" s="5"/>
      <c r="J37" s="5"/>
      <c r="K37" s="5"/>
      <c r="L37" s="5"/>
      <c r="M37" s="5" t="s">
        <v>1330</v>
      </c>
      <c r="O37" s="21">
        <v>43899</v>
      </c>
      <c r="P37" s="21">
        <v>43900</v>
      </c>
      <c r="S37" s="4" t="e">
        <f>VLOOKUP(A37,'Defect Dump'!A$1:F$388,6,FALSE)</f>
        <v>#N/A</v>
      </c>
    </row>
    <row r="38" spans="1:19" ht="14.1" customHeight="1">
      <c r="A38" s="4">
        <v>781269</v>
      </c>
      <c r="B38" s="4" t="s">
        <v>1331</v>
      </c>
      <c r="D38" s="4" t="s">
        <v>1277</v>
      </c>
      <c r="E38" s="11" t="s">
        <v>1096</v>
      </c>
      <c r="F38" s="11" t="s">
        <v>1090</v>
      </c>
      <c r="H38" s="5"/>
      <c r="I38" s="5"/>
      <c r="J38" s="5" t="s">
        <v>37</v>
      </c>
      <c r="K38" s="5"/>
      <c r="L38" s="5"/>
      <c r="M38" s="5" t="s">
        <v>1332</v>
      </c>
      <c r="O38" s="21">
        <v>43902</v>
      </c>
      <c r="P38" s="21">
        <v>43903</v>
      </c>
      <c r="S38" s="4" t="str">
        <f>VLOOKUP(A38,'Defect Dump'!A$1:F$388,6,FALSE)</f>
        <v>PC-Config</v>
      </c>
    </row>
    <row r="39" spans="1:19" ht="14.1" customHeight="1">
      <c r="A39" s="4">
        <v>786168</v>
      </c>
      <c r="B39" s="4" t="s">
        <v>1333</v>
      </c>
      <c r="D39" s="4" t="s">
        <v>1215</v>
      </c>
      <c r="E39" s="11" t="s">
        <v>1095</v>
      </c>
      <c r="F39" s="11" t="s">
        <v>1091</v>
      </c>
      <c r="H39" s="5"/>
      <c r="I39" s="5"/>
      <c r="J39" s="5" t="s">
        <v>1260</v>
      </c>
      <c r="K39" s="5"/>
      <c r="L39" s="5"/>
      <c r="M39" s="5" t="s">
        <v>1334</v>
      </c>
      <c r="O39" s="21">
        <v>43902</v>
      </c>
      <c r="P39" s="21">
        <v>43902</v>
      </c>
      <c r="S39" s="4" t="e">
        <f>VLOOKUP(A39,'Defect Dump'!A$1:F$388,6,FALSE)</f>
        <v>#N/A</v>
      </c>
    </row>
    <row r="40" spans="1:19" ht="14.1" customHeight="1">
      <c r="A40" s="4">
        <v>769677</v>
      </c>
      <c r="B40" s="4" t="s">
        <v>1335</v>
      </c>
      <c r="D40" s="4" t="s">
        <v>1215</v>
      </c>
      <c r="E40" s="11" t="s">
        <v>1095</v>
      </c>
      <c r="F40" s="11" t="s">
        <v>1091</v>
      </c>
      <c r="H40" s="5"/>
      <c r="I40" s="5" t="s">
        <v>1336</v>
      </c>
      <c r="J40" s="5"/>
      <c r="K40" s="5"/>
      <c r="L40" s="5" t="s">
        <v>1098</v>
      </c>
      <c r="M40" s="5" t="s">
        <v>1337</v>
      </c>
      <c r="O40" s="21">
        <v>43901</v>
      </c>
      <c r="P40" s="21">
        <v>43902</v>
      </c>
      <c r="S40" s="4" t="str">
        <f>VLOOKUP(A40,'Defect Dump'!A$1:F$388,6,FALSE)</f>
        <v>PC-Config</v>
      </c>
    </row>
    <row r="41" spans="1:19" ht="14.1" customHeight="1">
      <c r="A41" s="4">
        <v>776469</v>
      </c>
      <c r="B41" s="4" t="s">
        <v>1338</v>
      </c>
      <c r="D41" s="4" t="s">
        <v>1215</v>
      </c>
      <c r="E41" s="11" t="s">
        <v>1095</v>
      </c>
      <c r="F41" s="11" t="s">
        <v>1084</v>
      </c>
      <c r="H41" s="5"/>
      <c r="I41" s="5"/>
      <c r="J41" s="5"/>
      <c r="K41" s="5"/>
      <c r="L41" s="5"/>
      <c r="M41" s="3" t="s">
        <v>1339</v>
      </c>
      <c r="O41" s="21">
        <v>43906</v>
      </c>
      <c r="S41" s="4" t="str">
        <f>VLOOKUP(A41,'Defect Dump'!A$1:F$388,6,FALSE)</f>
        <v>PC-Config</v>
      </c>
    </row>
    <row r="42" spans="1:19" ht="14.1" customHeight="1">
      <c r="A42" s="4">
        <v>763904</v>
      </c>
      <c r="B42" s="4" t="s">
        <v>1340</v>
      </c>
      <c r="D42" s="4" t="s">
        <v>1259</v>
      </c>
      <c r="E42" s="11" t="s">
        <v>1095</v>
      </c>
      <c r="F42" s="11" t="s">
        <v>47</v>
      </c>
      <c r="H42" s="5"/>
      <c r="I42" s="5"/>
      <c r="J42" s="5"/>
      <c r="K42" s="5"/>
      <c r="L42" s="5"/>
      <c r="M42" s="5" t="s">
        <v>1341</v>
      </c>
      <c r="O42" s="21">
        <v>43906</v>
      </c>
      <c r="S42" s="4" t="str">
        <f>VLOOKUP(A42,'Defect Dump'!A$1:F$388,6,FALSE)</f>
        <v>PC-Config</v>
      </c>
    </row>
    <row r="43" spans="1:19" ht="14.1" customHeight="1">
      <c r="A43" s="4">
        <v>773824</v>
      </c>
      <c r="B43" s="4" t="s">
        <v>1342</v>
      </c>
      <c r="D43" s="4" t="s">
        <v>1259</v>
      </c>
      <c r="E43" s="11" t="s">
        <v>1095</v>
      </c>
      <c r="F43" s="11" t="s">
        <v>1090</v>
      </c>
      <c r="H43" s="5"/>
      <c r="I43" s="5"/>
      <c r="J43" s="5" t="s">
        <v>37</v>
      </c>
      <c r="K43" s="5"/>
      <c r="L43" s="5"/>
      <c r="M43" s="3" t="s">
        <v>1343</v>
      </c>
      <c r="O43" s="21">
        <v>43906</v>
      </c>
      <c r="P43" s="21">
        <v>43908</v>
      </c>
      <c r="S43" s="4" t="str">
        <f>VLOOKUP(A43,'Defect Dump'!A$1:F$388,6,FALSE)</f>
        <v>PolicyCenter</v>
      </c>
    </row>
    <row r="44" spans="1:19" ht="14.1" customHeight="1">
      <c r="A44" s="4">
        <v>780860</v>
      </c>
      <c r="B44" s="4" t="s">
        <v>1344</v>
      </c>
      <c r="D44" s="4" t="s">
        <v>1259</v>
      </c>
      <c r="E44" s="11" t="s">
        <v>1095</v>
      </c>
      <c r="F44" s="11" t="s">
        <v>47</v>
      </c>
      <c r="H44" s="5"/>
      <c r="I44" s="5"/>
      <c r="J44" s="5"/>
      <c r="K44" s="5"/>
      <c r="L44" s="5"/>
      <c r="M44" s="5" t="s">
        <v>1341</v>
      </c>
      <c r="O44" s="21">
        <v>43906</v>
      </c>
      <c r="S44" s="4" t="str">
        <f>VLOOKUP(A44,'Defect Dump'!A$1:F$388,6,FALSE)</f>
        <v>PolicyCenter</v>
      </c>
    </row>
    <row r="45" spans="1:19" ht="14.1" customHeight="1">
      <c r="A45" s="4">
        <v>783165</v>
      </c>
      <c r="B45" s="4" t="s">
        <v>1345</v>
      </c>
      <c r="D45" s="4" t="s">
        <v>1303</v>
      </c>
      <c r="E45" s="11" t="s">
        <v>1096</v>
      </c>
      <c r="F45" s="11" t="s">
        <v>1088</v>
      </c>
      <c r="H45" s="5"/>
      <c r="I45" s="5" t="s">
        <v>1346</v>
      </c>
      <c r="J45" s="5"/>
      <c r="K45" s="5"/>
      <c r="L45" s="5"/>
      <c r="M45" s="3" t="s">
        <v>1347</v>
      </c>
      <c r="O45" s="21">
        <v>43906</v>
      </c>
      <c r="S45" s="4" t="str">
        <f>VLOOKUP(A45,'Defect Dump'!A$1:F$388,6,FALSE)</f>
        <v>PC-Config</v>
      </c>
    </row>
    <row r="46" spans="1:19" ht="14.1" customHeight="1">
      <c r="A46" s="4">
        <v>783955</v>
      </c>
      <c r="B46" s="4" t="s">
        <v>1348</v>
      </c>
      <c r="D46" s="4" t="s">
        <v>1215</v>
      </c>
      <c r="E46" s="11" t="s">
        <v>1095</v>
      </c>
      <c r="F46" s="11" t="s">
        <v>1084</v>
      </c>
      <c r="H46" s="5"/>
      <c r="I46" s="5"/>
      <c r="J46" s="5"/>
      <c r="K46" s="5"/>
      <c r="L46" s="5"/>
      <c r="M46" s="3" t="s">
        <v>1349</v>
      </c>
      <c r="O46" s="21">
        <v>43906</v>
      </c>
      <c r="S46" s="4" t="str">
        <f>VLOOKUP(A46,'Defect Dump'!A$1:F$388,6,FALSE)</f>
        <v>PolicyCenter</v>
      </c>
    </row>
    <row r="47" spans="1:19" ht="14.1" customHeight="1">
      <c r="A47" s="4">
        <v>784366</v>
      </c>
      <c r="B47" s="4" t="s">
        <v>1350</v>
      </c>
      <c r="D47" s="4" t="s">
        <v>1303</v>
      </c>
      <c r="E47" s="11" t="s">
        <v>1096</v>
      </c>
      <c r="F47" s="11" t="s">
        <v>1091</v>
      </c>
      <c r="H47" s="5"/>
      <c r="I47" s="5" t="s">
        <v>1351</v>
      </c>
      <c r="J47" s="5" t="s">
        <v>47</v>
      </c>
      <c r="K47" s="5" t="s">
        <v>1098</v>
      </c>
      <c r="L47" s="5" t="s">
        <v>1098</v>
      </c>
      <c r="M47" s="3" t="s">
        <v>1352</v>
      </c>
      <c r="O47" s="21">
        <v>43906</v>
      </c>
      <c r="P47" s="21">
        <v>43907</v>
      </c>
      <c r="R47" s="4" t="s">
        <v>1098</v>
      </c>
      <c r="S47" s="4" t="str">
        <f>VLOOKUP(A47,'Defect Dump'!A$1:F$388,6,FALSE)</f>
        <v>PC-Config</v>
      </c>
    </row>
    <row r="48" spans="1:19" ht="14.1" customHeight="1">
      <c r="A48" s="4">
        <v>773362</v>
      </c>
      <c r="B48" s="4" t="s">
        <v>1353</v>
      </c>
      <c r="D48" s="4" t="s">
        <v>1303</v>
      </c>
      <c r="E48" s="11" t="s">
        <v>1095</v>
      </c>
      <c r="F48" s="11" t="s">
        <v>1086</v>
      </c>
      <c r="H48" s="5"/>
      <c r="I48" s="5"/>
      <c r="J48" s="5"/>
      <c r="K48" s="5"/>
      <c r="L48" s="5"/>
      <c r="M48" s="3" t="s">
        <v>1354</v>
      </c>
      <c r="O48" s="21">
        <v>43909</v>
      </c>
      <c r="P48" s="21">
        <v>43910</v>
      </c>
      <c r="S48" s="4" t="str">
        <f>VLOOKUP(A48,'Defect Dump'!A$1:F$388,6,FALSE)</f>
        <v>PolicyCenter</v>
      </c>
    </row>
    <row r="49" spans="1:19" ht="14.1" customHeight="1">
      <c r="A49" s="4">
        <v>768968</v>
      </c>
      <c r="B49" s="4" t="s">
        <v>1355</v>
      </c>
      <c r="D49" s="4" t="s">
        <v>1267</v>
      </c>
      <c r="E49" s="11" t="s">
        <v>1096</v>
      </c>
      <c r="F49" s="11" t="s">
        <v>1091</v>
      </c>
      <c r="H49" s="5"/>
      <c r="I49" s="5" t="s">
        <v>1356</v>
      </c>
      <c r="J49" s="5"/>
      <c r="K49" s="5" t="s">
        <v>1099</v>
      </c>
      <c r="L49" s="5" t="s">
        <v>1099</v>
      </c>
      <c r="M49" s="5" t="s">
        <v>1357</v>
      </c>
      <c r="O49" s="21">
        <v>43906</v>
      </c>
      <c r="P49" s="21">
        <v>43910</v>
      </c>
      <c r="S49" s="4" t="str">
        <f>VLOOKUP(A49,'Defect Dump'!A$1:F$388,6,FALSE)</f>
        <v>PC-Config</v>
      </c>
    </row>
    <row r="50" spans="1:19" ht="14.1" customHeight="1">
      <c r="A50" s="4">
        <v>770652</v>
      </c>
      <c r="B50" s="4" t="s">
        <v>1358</v>
      </c>
      <c r="D50" s="4" t="s">
        <v>1259</v>
      </c>
      <c r="E50" s="11" t="s">
        <v>1095</v>
      </c>
      <c r="F50" s="11" t="s">
        <v>1084</v>
      </c>
      <c r="H50" s="5"/>
      <c r="I50" s="5"/>
      <c r="J50" s="5"/>
      <c r="K50" s="5"/>
      <c r="L50" s="5"/>
      <c r="M50" s="3" t="s">
        <v>1359</v>
      </c>
      <c r="O50" s="21">
        <v>43906</v>
      </c>
      <c r="S50" s="4" t="str">
        <f>VLOOKUP(A50,'Defect Dump'!A$1:F$388,6,FALSE)</f>
        <v>PC-Config</v>
      </c>
    </row>
    <row r="51" spans="1:19" ht="14.1" customHeight="1">
      <c r="A51" s="4">
        <v>772668</v>
      </c>
      <c r="B51" s="4" t="s">
        <v>1360</v>
      </c>
      <c r="D51" s="4" t="s">
        <v>1263</v>
      </c>
      <c r="E51" s="11" t="s">
        <v>1096</v>
      </c>
      <c r="F51" s="11" t="s">
        <v>47</v>
      </c>
      <c r="H51" s="5"/>
      <c r="I51" s="5"/>
      <c r="J51" s="5"/>
      <c r="K51" s="5"/>
      <c r="L51" s="5"/>
      <c r="M51" s="3" t="s">
        <v>1361</v>
      </c>
      <c r="O51" s="21">
        <v>43906</v>
      </c>
      <c r="S51" s="4" t="str">
        <f>VLOOKUP(A51,'Defect Dump'!A$1:F$388,6,FALSE)</f>
        <v>PolicyCenter</v>
      </c>
    </row>
    <row r="52" spans="1:19" ht="14.1" customHeight="1">
      <c r="A52" s="4">
        <v>772669</v>
      </c>
      <c r="B52" s="4" t="s">
        <v>1362</v>
      </c>
      <c r="D52" s="4" t="s">
        <v>1263</v>
      </c>
      <c r="E52" s="11" t="s">
        <v>1096</v>
      </c>
      <c r="F52" s="11" t="s">
        <v>47</v>
      </c>
      <c r="H52" s="5"/>
      <c r="I52" s="5"/>
      <c r="J52" s="5"/>
      <c r="K52" s="5"/>
      <c r="L52" s="5"/>
      <c r="M52" s="3" t="s">
        <v>1363</v>
      </c>
      <c r="O52" s="21">
        <v>43906</v>
      </c>
      <c r="S52" s="4" t="str">
        <f>VLOOKUP(A52,'Defect Dump'!A$1:F$388,6,FALSE)</f>
        <v>PolicyCenter</v>
      </c>
    </row>
    <row r="53" spans="1:19" ht="14.1" customHeight="1">
      <c r="A53" s="4">
        <v>773726</v>
      </c>
      <c r="B53" s="4" t="s">
        <v>1364</v>
      </c>
      <c r="D53" s="4" t="s">
        <v>1267</v>
      </c>
      <c r="E53" s="11" t="s">
        <v>1096</v>
      </c>
      <c r="F53" s="11" t="s">
        <v>1082</v>
      </c>
      <c r="H53" s="5"/>
      <c r="I53" s="5" t="s">
        <v>1365</v>
      </c>
      <c r="J53" s="5"/>
      <c r="K53" s="5"/>
      <c r="L53" s="5"/>
      <c r="M53" s="3" t="s">
        <v>1366</v>
      </c>
      <c r="O53" s="21">
        <v>43906</v>
      </c>
      <c r="S53" s="4" t="str">
        <f>VLOOKUP(A53,'Defect Dump'!A$1:F$388,6,FALSE)</f>
        <v>PolicyCenter</v>
      </c>
    </row>
    <row r="54" spans="1:19" ht="14.1" customHeight="1">
      <c r="A54" s="4">
        <v>773798</v>
      </c>
      <c r="B54" s="4" t="s">
        <v>1367</v>
      </c>
      <c r="D54" s="4" t="s">
        <v>1267</v>
      </c>
      <c r="E54" s="11" t="s">
        <v>1096</v>
      </c>
      <c r="F54" s="11" t="s">
        <v>1082</v>
      </c>
      <c r="H54" s="5"/>
      <c r="I54" s="5" t="s">
        <v>1365</v>
      </c>
      <c r="J54" s="5"/>
      <c r="K54" s="5"/>
      <c r="L54" s="5"/>
      <c r="M54" s="3" t="s">
        <v>1368</v>
      </c>
      <c r="O54" s="21">
        <v>43906</v>
      </c>
      <c r="S54" s="4" t="str">
        <f>VLOOKUP(A54,'Defect Dump'!A$1:F$388,6,FALSE)</f>
        <v>PolicyCenter</v>
      </c>
    </row>
    <row r="55" spans="1:19" ht="14.1" customHeight="1">
      <c r="A55" s="4">
        <v>773825</v>
      </c>
      <c r="B55" s="4" t="s">
        <v>1369</v>
      </c>
      <c r="D55" s="4" t="s">
        <v>1277</v>
      </c>
      <c r="E55" s="11" t="s">
        <v>1096</v>
      </c>
      <c r="F55" s="11" t="s">
        <v>1086</v>
      </c>
      <c r="H55" s="5"/>
      <c r="I55" s="5"/>
      <c r="J55" s="5"/>
      <c r="K55" s="5"/>
      <c r="L55" s="5"/>
      <c r="M55" s="3" t="s">
        <v>1370</v>
      </c>
      <c r="O55" s="21">
        <v>43906</v>
      </c>
      <c r="P55" s="21">
        <v>43907</v>
      </c>
      <c r="S55" s="4" t="str">
        <f>VLOOKUP(A55,'Defect Dump'!A$1:F$388,6,FALSE)</f>
        <v>PolicyCenter</v>
      </c>
    </row>
    <row r="56" spans="1:19" ht="14.1" customHeight="1">
      <c r="A56" s="4">
        <v>774466</v>
      </c>
      <c r="B56" s="4" t="s">
        <v>1371</v>
      </c>
      <c r="D56" s="4" t="s">
        <v>1259</v>
      </c>
      <c r="E56" s="11" t="s">
        <v>1095</v>
      </c>
      <c r="F56" s="11" t="s">
        <v>1090</v>
      </c>
      <c r="H56" s="5"/>
      <c r="I56" s="5"/>
      <c r="J56" s="5" t="s">
        <v>37</v>
      </c>
      <c r="K56" s="5"/>
      <c r="L56" s="5"/>
      <c r="M56" s="3" t="s">
        <v>1372</v>
      </c>
      <c r="O56" s="21">
        <v>43903</v>
      </c>
      <c r="P56" s="21">
        <v>43903</v>
      </c>
      <c r="S56" s="4" t="str">
        <f>VLOOKUP(A56,'Defect Dump'!A$1:F$388,6,FALSE)</f>
        <v>PC-Config</v>
      </c>
    </row>
    <row r="57" spans="1:19" ht="14.1" customHeight="1">
      <c r="A57" s="4">
        <v>783686</v>
      </c>
      <c r="B57" s="4" t="s">
        <v>1373</v>
      </c>
      <c r="D57" s="4" t="s">
        <v>1277</v>
      </c>
      <c r="E57" s="11" t="s">
        <v>1096</v>
      </c>
      <c r="F57" s="11" t="s">
        <v>1090</v>
      </c>
      <c r="H57" s="5"/>
      <c r="I57" s="5"/>
      <c r="J57" s="5" t="s">
        <v>1260</v>
      </c>
      <c r="K57" s="5"/>
      <c r="L57" s="5"/>
      <c r="M57" s="5" t="s">
        <v>1374</v>
      </c>
      <c r="O57" s="21">
        <v>43906</v>
      </c>
      <c r="P57" s="21">
        <v>43908</v>
      </c>
      <c r="S57" s="4" t="str">
        <f>VLOOKUP(A57,'Defect Dump'!A$1:F$388,6,FALSE)</f>
        <v>PC-Config</v>
      </c>
    </row>
    <row r="58" spans="1:19" ht="14.1" customHeight="1">
      <c r="A58" s="4">
        <v>784285</v>
      </c>
      <c r="B58" s="4" t="s">
        <v>1375</v>
      </c>
      <c r="D58" s="4" t="s">
        <v>1277</v>
      </c>
      <c r="E58" s="11" t="s">
        <v>1096</v>
      </c>
      <c r="F58" s="11" t="s">
        <v>1090</v>
      </c>
      <c r="H58" s="5"/>
      <c r="I58" s="5"/>
      <c r="J58" s="5" t="s">
        <v>1260</v>
      </c>
      <c r="K58" s="5"/>
      <c r="L58" s="5"/>
      <c r="M58" s="3" t="s">
        <v>1376</v>
      </c>
      <c r="O58" s="21">
        <v>43906</v>
      </c>
      <c r="P58" s="21">
        <v>43907</v>
      </c>
      <c r="S58" s="4" t="str">
        <f>VLOOKUP(A58,'Defect Dump'!A$1:F$388,6,FALSE)</f>
        <v>PC-Config</v>
      </c>
    </row>
    <row r="59" spans="1:19" ht="14.1" customHeight="1">
      <c r="A59" s="4">
        <v>785585</v>
      </c>
      <c r="B59" s="4" t="s">
        <v>1377</v>
      </c>
      <c r="D59" s="4" t="s">
        <v>1263</v>
      </c>
      <c r="E59" s="11" t="s">
        <v>1096</v>
      </c>
      <c r="F59" s="11" t="s">
        <v>47</v>
      </c>
      <c r="H59" s="5"/>
      <c r="I59" s="5"/>
      <c r="J59" s="5"/>
      <c r="K59" s="5"/>
      <c r="L59" s="5"/>
      <c r="O59" s="21">
        <v>43906</v>
      </c>
      <c r="S59" s="4" t="str">
        <f>VLOOKUP(A59,'Defect Dump'!A$1:F$388,6,FALSE)</f>
        <v>PolicyCenter</v>
      </c>
    </row>
    <row r="60" spans="1:19" ht="14.1" customHeight="1">
      <c r="A60" s="4">
        <v>785755</v>
      </c>
      <c r="B60" s="4" t="s">
        <v>1378</v>
      </c>
      <c r="D60" s="4" t="s">
        <v>1379</v>
      </c>
      <c r="E60" s="11" t="s">
        <v>1095</v>
      </c>
      <c r="F60" s="11" t="s">
        <v>1086</v>
      </c>
      <c r="H60" s="5"/>
      <c r="I60" s="5"/>
      <c r="J60" s="5"/>
      <c r="K60" s="5"/>
      <c r="L60" s="5"/>
      <c r="M60" s="5" t="s">
        <v>1380</v>
      </c>
      <c r="O60" s="21">
        <v>43906</v>
      </c>
      <c r="S60" s="4" t="str">
        <f>VLOOKUP(A60,'Defect Dump'!A$1:F$388,6,FALSE)</f>
        <v>PC-Config</v>
      </c>
    </row>
    <row r="61" spans="1:19" ht="14.1" customHeight="1">
      <c r="A61" s="4">
        <v>785072</v>
      </c>
      <c r="B61" s="4" t="s">
        <v>1381</v>
      </c>
      <c r="D61" s="4" t="s">
        <v>1277</v>
      </c>
      <c r="E61" s="12" t="s">
        <v>1096</v>
      </c>
      <c r="F61" s="11" t="s">
        <v>1084</v>
      </c>
      <c r="H61" s="5"/>
      <c r="I61" s="5" t="s">
        <v>1346</v>
      </c>
      <c r="J61" s="5"/>
      <c r="K61" s="5"/>
      <c r="L61" s="5"/>
      <c r="M61" s="3" t="s">
        <v>1382</v>
      </c>
      <c r="O61" s="21">
        <v>43906</v>
      </c>
      <c r="S61" s="4" t="str">
        <f>VLOOKUP(A61,'Defect Dump'!A$1:F$388,6,FALSE)</f>
        <v>PC-Config</v>
      </c>
    </row>
    <row r="62" spans="1:19" ht="14.1" customHeight="1">
      <c r="A62" s="4">
        <v>771334</v>
      </c>
      <c r="B62" s="4" t="s">
        <v>1383</v>
      </c>
      <c r="D62" s="4" t="s">
        <v>1215</v>
      </c>
      <c r="E62" s="11" t="s">
        <v>1095</v>
      </c>
      <c r="F62" s="11" t="s">
        <v>1085</v>
      </c>
      <c r="H62" s="5" t="s">
        <v>1101</v>
      </c>
      <c r="I62" s="5" t="s">
        <v>1384</v>
      </c>
      <c r="J62" s="5"/>
      <c r="K62" s="5"/>
      <c r="L62" s="5"/>
      <c r="M62" s="3" t="s">
        <v>1385</v>
      </c>
      <c r="O62" s="21">
        <v>43906</v>
      </c>
      <c r="P62" s="21">
        <v>43907</v>
      </c>
      <c r="S62" s="4" t="str">
        <f>VLOOKUP(A62,'Defect Dump'!A$1:F$388,6,FALSE)</f>
        <v>PolicyCenter</v>
      </c>
    </row>
    <row r="63" spans="1:19" ht="14.1" customHeight="1">
      <c r="A63" s="4">
        <v>773044</v>
      </c>
      <c r="B63" s="4" t="s">
        <v>1386</v>
      </c>
      <c r="D63" s="4" t="s">
        <v>1215</v>
      </c>
      <c r="E63" s="11" t="s">
        <v>1095</v>
      </c>
      <c r="F63" s="11" t="s">
        <v>1091</v>
      </c>
      <c r="H63" s="5"/>
      <c r="I63" s="5" t="s">
        <v>1387</v>
      </c>
      <c r="J63" s="5" t="s">
        <v>37</v>
      </c>
      <c r="K63" s="5" t="s">
        <v>1098</v>
      </c>
      <c r="L63" s="5" t="s">
        <v>1098</v>
      </c>
      <c r="M63" s="3" t="s">
        <v>1388</v>
      </c>
      <c r="N63" s="4" t="s">
        <v>1389</v>
      </c>
      <c r="O63" s="21">
        <v>43906</v>
      </c>
      <c r="P63" s="21">
        <v>43906</v>
      </c>
      <c r="S63" s="4" t="str">
        <f>VLOOKUP(A63,'Defect Dump'!A$1:F$388,6,FALSE)</f>
        <v>PC-Config</v>
      </c>
    </row>
    <row r="64" spans="1:19" ht="14.1" customHeight="1">
      <c r="A64" s="4">
        <v>785120</v>
      </c>
      <c r="B64" s="4" t="s">
        <v>1390</v>
      </c>
      <c r="D64" s="4" t="s">
        <v>1263</v>
      </c>
      <c r="E64" s="11" t="s">
        <v>1096</v>
      </c>
      <c r="F64" s="11" t="s">
        <v>47</v>
      </c>
      <c r="H64" s="5"/>
      <c r="I64" s="5"/>
      <c r="J64" s="5"/>
      <c r="K64" s="5"/>
      <c r="L64" s="5"/>
      <c r="O64" s="21">
        <v>43906</v>
      </c>
      <c r="S64" s="4" t="str">
        <f>VLOOKUP(A64,'Defect Dump'!A$1:F$388,6,FALSE)</f>
        <v>PC-Config</v>
      </c>
    </row>
    <row r="65" spans="1:19" ht="14.1" customHeight="1">
      <c r="A65" s="4">
        <v>776293</v>
      </c>
      <c r="B65" s="4" t="s">
        <v>1391</v>
      </c>
      <c r="D65" s="4" t="s">
        <v>1277</v>
      </c>
      <c r="E65" s="11" t="s">
        <v>1096</v>
      </c>
      <c r="F65" s="11" t="s">
        <v>1090</v>
      </c>
      <c r="H65" s="5"/>
      <c r="I65" s="5"/>
      <c r="J65" s="5" t="s">
        <v>54</v>
      </c>
      <c r="K65" s="5"/>
      <c r="L65" s="5"/>
      <c r="M65" s="5" t="s">
        <v>1392</v>
      </c>
      <c r="O65" s="21">
        <v>43906</v>
      </c>
      <c r="P65" s="21">
        <v>43908</v>
      </c>
      <c r="S65" s="4" t="str">
        <f>VLOOKUP(A65,'Defect Dump'!A$1:F$388,6,FALSE)</f>
        <v>PolicyCenter</v>
      </c>
    </row>
    <row r="66" spans="1:19" ht="14.1" customHeight="1">
      <c r="A66" s="4">
        <v>785213</v>
      </c>
      <c r="B66" s="4" t="s">
        <v>1393</v>
      </c>
      <c r="D66" s="4" t="s">
        <v>1263</v>
      </c>
      <c r="E66" s="11" t="s">
        <v>1096</v>
      </c>
      <c r="F66" s="11" t="s">
        <v>1085</v>
      </c>
      <c r="H66" s="5" t="s">
        <v>1100</v>
      </c>
      <c r="I66" s="5"/>
      <c r="J66" s="5"/>
      <c r="K66" s="5"/>
      <c r="L66" s="5"/>
      <c r="M66" s="3" t="s">
        <v>1394</v>
      </c>
      <c r="O66" s="21">
        <v>43906</v>
      </c>
      <c r="P66" s="21">
        <v>43908</v>
      </c>
      <c r="S66" s="4" t="str">
        <f>VLOOKUP(A66,'Defect Dump'!A$1:F$388,6,FALSE)</f>
        <v>PolicyCenter</v>
      </c>
    </row>
    <row r="67" spans="1:19" ht="14.1" customHeight="1">
      <c r="A67" s="4">
        <v>31221</v>
      </c>
      <c r="B67" s="4" t="s">
        <v>1395</v>
      </c>
      <c r="D67" s="4" t="s">
        <v>1215</v>
      </c>
      <c r="E67" s="12" t="s">
        <v>1095</v>
      </c>
      <c r="F67" s="11" t="s">
        <v>1084</v>
      </c>
      <c r="H67" s="5"/>
      <c r="I67" s="5"/>
      <c r="J67" s="5"/>
      <c r="K67" s="5"/>
      <c r="L67" s="5"/>
      <c r="M67" s="3" t="s">
        <v>1396</v>
      </c>
      <c r="O67" s="21">
        <v>43902</v>
      </c>
      <c r="S67" s="4" t="e">
        <f>VLOOKUP(A67,'Defect Dump'!A$1:F$388,6,FALSE)</f>
        <v>#N/A</v>
      </c>
    </row>
    <row r="68" spans="1:19" ht="14.1" customHeight="1">
      <c r="A68" s="4">
        <v>788769</v>
      </c>
      <c r="B68" s="4" t="s">
        <v>1397</v>
      </c>
      <c r="D68" s="4" t="s">
        <v>1263</v>
      </c>
      <c r="E68" s="12" t="s">
        <v>1096</v>
      </c>
      <c r="F68" s="11" t="s">
        <v>1091</v>
      </c>
      <c r="H68" s="5"/>
      <c r="I68" s="5"/>
      <c r="J68" s="5" t="s">
        <v>37</v>
      </c>
      <c r="K68" s="5"/>
      <c r="L68" s="5"/>
      <c r="M68" s="3" t="s">
        <v>1398</v>
      </c>
      <c r="O68" s="21">
        <v>43909</v>
      </c>
      <c r="P68" s="21">
        <v>43909</v>
      </c>
      <c r="S68" s="4" t="e">
        <f>VLOOKUP(A68,'Defect Dump'!A$1:F$388,6,FALSE)</f>
        <v>#N/A</v>
      </c>
    </row>
    <row r="69" spans="1:19" ht="14.1" customHeight="1">
      <c r="A69" s="4">
        <v>788486</v>
      </c>
      <c r="B69" s="4" t="s">
        <v>1399</v>
      </c>
      <c r="D69" s="4" t="s">
        <v>1259</v>
      </c>
      <c r="E69" s="12" t="s">
        <v>1095</v>
      </c>
      <c r="F69" s="45" t="s">
        <v>1084</v>
      </c>
      <c r="M69" s="3" t="s">
        <v>1400</v>
      </c>
      <c r="S69" s="4" t="e">
        <f>VLOOKUP(A69,'Defect Dump'!A$1:F$388,6,FALSE)</f>
        <v>#N/A</v>
      </c>
    </row>
    <row r="70" spans="1:19" ht="14.1" customHeight="1">
      <c r="A70" s="4">
        <v>773802</v>
      </c>
      <c r="B70" s="4" t="s">
        <v>1401</v>
      </c>
      <c r="D70" s="4" t="s">
        <v>1259</v>
      </c>
      <c r="E70" s="12" t="s">
        <v>1095</v>
      </c>
      <c r="F70" s="11" t="s">
        <v>47</v>
      </c>
      <c r="M70" s="3" t="s">
        <v>1402</v>
      </c>
      <c r="S70" s="4" t="str">
        <f>VLOOKUP(A70,'Defect Dump'!A$1:F$388,6,FALSE)</f>
        <v>PolicyCenter</v>
      </c>
    </row>
    <row r="71" spans="1:19" ht="14.1" customHeight="1">
      <c r="A71" s="4">
        <v>768439</v>
      </c>
      <c r="B71" s="4" t="s">
        <v>1403</v>
      </c>
      <c r="D71" s="4" t="s">
        <v>1303</v>
      </c>
      <c r="E71" s="11" t="s">
        <v>1096</v>
      </c>
      <c r="F71" s="45" t="s">
        <v>1084</v>
      </c>
      <c r="M71" s="3" t="s">
        <v>1404</v>
      </c>
      <c r="O71" s="21">
        <v>43910</v>
      </c>
      <c r="S71" s="4" t="str">
        <f>VLOOKUP(A71,'Defect Dump'!A$1:F$388,6,FALSE)</f>
        <v>PC-Config</v>
      </c>
    </row>
    <row r="72" spans="1:19" ht="14.1" customHeight="1">
      <c r="A72" s="4">
        <v>775607</v>
      </c>
      <c r="B72" s="4" t="s">
        <v>1405</v>
      </c>
      <c r="D72" s="4" t="s">
        <v>1406</v>
      </c>
      <c r="E72" s="11" t="s">
        <v>1096</v>
      </c>
      <c r="F72" s="45" t="s">
        <v>47</v>
      </c>
      <c r="S72" s="4" t="str">
        <f>VLOOKUP(A72,'Defect Dump'!A$1:F$388,6,FALSE)</f>
        <v>PC-Config</v>
      </c>
    </row>
    <row r="73" spans="1:19" ht="14.1" customHeight="1">
      <c r="A73" s="4">
        <v>788009</v>
      </c>
      <c r="B73" s="4" t="s">
        <v>1407</v>
      </c>
      <c r="D73" s="4" t="s">
        <v>1277</v>
      </c>
      <c r="E73" s="12" t="s">
        <v>1096</v>
      </c>
      <c r="F73" s="45" t="s">
        <v>1085</v>
      </c>
      <c r="H73" s="4" t="s">
        <v>1100</v>
      </c>
      <c r="M73" s="3" t="s">
        <v>1408</v>
      </c>
      <c r="S73" s="4" t="e">
        <f>VLOOKUP(A73,'Defect Dump'!A$1:F$388,6,FALSE)</f>
        <v>#N/A</v>
      </c>
    </row>
    <row r="74" spans="1:19" ht="14.1" customHeight="1">
      <c r="A74" s="4">
        <v>785253</v>
      </c>
      <c r="B74" s="4" t="s">
        <v>1409</v>
      </c>
      <c r="D74" s="4" t="s">
        <v>1303</v>
      </c>
      <c r="E74" s="11" t="s">
        <v>1096</v>
      </c>
      <c r="F74" s="45" t="s">
        <v>1084</v>
      </c>
      <c r="M74" s="3" t="s">
        <v>1410</v>
      </c>
      <c r="O74" s="21">
        <v>43910</v>
      </c>
      <c r="S74" s="4" t="str">
        <f>VLOOKUP(A74,'Defect Dump'!A$1:F$388,6,FALSE)</f>
        <v>PC-Config</v>
      </c>
    </row>
    <row r="75" spans="1:19" ht="14.1" customHeight="1">
      <c r="A75" s="4">
        <v>776852</v>
      </c>
      <c r="B75" s="4" t="s">
        <v>1411</v>
      </c>
      <c r="D75" s="4" t="s">
        <v>1406</v>
      </c>
      <c r="E75" s="11" t="s">
        <v>1096</v>
      </c>
      <c r="F75" s="45" t="s">
        <v>47</v>
      </c>
      <c r="S75" s="4" t="str">
        <f>VLOOKUP(A75,'Defect Dump'!A$1:F$388,6,FALSE)</f>
        <v>PC-Config</v>
      </c>
    </row>
    <row r="76" spans="1:19" ht="14.1" customHeight="1">
      <c r="A76" s="4">
        <v>787683</v>
      </c>
      <c r="B76" s="4" t="s">
        <v>1412</v>
      </c>
      <c r="D76" s="4" t="s">
        <v>1406</v>
      </c>
      <c r="E76" s="11" t="s">
        <v>1096</v>
      </c>
      <c r="F76" s="45" t="s">
        <v>47</v>
      </c>
      <c r="S76" s="4" t="e">
        <f>VLOOKUP(A76,'Defect Dump'!A$1:F$388,6,FALSE)</f>
        <v>#N/A</v>
      </c>
    </row>
    <row r="77" spans="1:19" ht="14.1" customHeight="1">
      <c r="A77" s="4">
        <v>780173</v>
      </c>
      <c r="B77" s="4" t="s">
        <v>1413</v>
      </c>
      <c r="D77" s="4" t="s">
        <v>1406</v>
      </c>
      <c r="E77" s="11" t="s">
        <v>1096</v>
      </c>
      <c r="F77" s="45" t="s">
        <v>47</v>
      </c>
      <c r="S77" s="4" t="str">
        <f>VLOOKUP(A77,'Defect Dump'!A$1:F$388,6,FALSE)</f>
        <v>PolicyCenter</v>
      </c>
    </row>
    <row r="78" spans="1:19" ht="14.1" customHeight="1">
      <c r="A78" s="4">
        <v>785393</v>
      </c>
      <c r="B78" s="4" t="s">
        <v>1414</v>
      </c>
      <c r="D78" s="4" t="s">
        <v>1406</v>
      </c>
      <c r="E78" s="11" t="s">
        <v>1096</v>
      </c>
      <c r="F78" s="45" t="s">
        <v>47</v>
      </c>
      <c r="S78" s="4" t="str">
        <f>VLOOKUP(A78,'Defect Dump'!A$1:F$388,6,FALSE)</f>
        <v>PC-Config</v>
      </c>
    </row>
    <row r="79" spans="1:19" ht="14.1" customHeight="1">
      <c r="A79" s="4">
        <v>768786</v>
      </c>
      <c r="B79" s="4" t="s">
        <v>1415</v>
      </c>
      <c r="D79" s="4" t="s">
        <v>1406</v>
      </c>
      <c r="E79" s="11" t="s">
        <v>1096</v>
      </c>
      <c r="F79" s="45" t="s">
        <v>47</v>
      </c>
      <c r="S79" s="4" t="str">
        <f>VLOOKUP(A79,'Defect Dump'!A$1:F$388,6,FALSE)</f>
        <v>PC-Config</v>
      </c>
    </row>
    <row r="80" spans="1:19" ht="14.1" customHeight="1">
      <c r="A80" s="4">
        <v>783496</v>
      </c>
      <c r="B80" s="4" t="s">
        <v>1416</v>
      </c>
      <c r="D80" s="4" t="s">
        <v>1406</v>
      </c>
      <c r="E80" s="11" t="s">
        <v>1096</v>
      </c>
      <c r="F80" s="45" t="s">
        <v>47</v>
      </c>
      <c r="S80" s="4" t="str">
        <f>VLOOKUP(A80,'Defect Dump'!A$1:F$388,6,FALSE)</f>
        <v>PolicyCenter</v>
      </c>
    </row>
    <row r="81" spans="1:19" ht="14.1" customHeight="1">
      <c r="A81" s="4">
        <v>779445</v>
      </c>
      <c r="B81" s="4" t="s">
        <v>1417</v>
      </c>
      <c r="D81" s="4" t="s">
        <v>1406</v>
      </c>
      <c r="E81" s="11" t="s">
        <v>1096</v>
      </c>
      <c r="F81" s="45" t="s">
        <v>47</v>
      </c>
      <c r="S81" s="4" t="str">
        <f>VLOOKUP(A81,'Defect Dump'!A$1:F$388,6,FALSE)</f>
        <v>PC-Config</v>
      </c>
    </row>
    <row r="82" spans="1:19" ht="14.1" customHeight="1">
      <c r="A82" s="4">
        <v>783525</v>
      </c>
      <c r="B82" s="4" t="s">
        <v>1418</v>
      </c>
      <c r="D82" s="4" t="s">
        <v>1406</v>
      </c>
      <c r="E82" s="11" t="s">
        <v>1096</v>
      </c>
      <c r="F82" s="45" t="s">
        <v>47</v>
      </c>
      <c r="S82" s="4" t="str">
        <f>VLOOKUP(A82,'Defect Dump'!A$1:F$388,6,FALSE)</f>
        <v>PC-Config</v>
      </c>
    </row>
    <row r="83" spans="1:19" ht="14.1" customHeight="1">
      <c r="A83" s="4">
        <v>786677</v>
      </c>
      <c r="B83" s="4" t="s">
        <v>1419</v>
      </c>
      <c r="D83" s="4" t="s">
        <v>1406</v>
      </c>
      <c r="E83" s="11" t="s">
        <v>1096</v>
      </c>
      <c r="F83" s="45" t="s">
        <v>47</v>
      </c>
      <c r="S83" s="4" t="str">
        <f>VLOOKUP(A83,'Defect Dump'!A$1:F$388,6,FALSE)</f>
        <v>PC-Config</v>
      </c>
    </row>
    <row r="84" spans="1:19" ht="14.1" customHeight="1">
      <c r="A84" s="4">
        <v>778879</v>
      </c>
      <c r="B84" s="4" t="s">
        <v>1420</v>
      </c>
      <c r="D84" s="4" t="s">
        <v>1406</v>
      </c>
      <c r="E84" s="11" t="s">
        <v>1096</v>
      </c>
      <c r="F84" s="45" t="s">
        <v>47</v>
      </c>
      <c r="S84" s="4" t="str">
        <f>VLOOKUP(A84,'Defect Dump'!A$1:F$388,6,FALSE)</f>
        <v>PC-Config</v>
      </c>
    </row>
    <row r="85" spans="1:19" ht="14.1" customHeight="1">
      <c r="A85" s="4">
        <v>785562</v>
      </c>
      <c r="B85" s="4" t="s">
        <v>663</v>
      </c>
      <c r="D85" s="4" t="s">
        <v>1406</v>
      </c>
      <c r="E85" s="11" t="s">
        <v>1096</v>
      </c>
      <c r="F85" s="45" t="s">
        <v>47</v>
      </c>
      <c r="S85" s="4" t="str">
        <f>VLOOKUP(A85,'Defect Dump'!A$1:F$388,6,FALSE)</f>
        <v>PC-Config</v>
      </c>
    </row>
    <row r="86" spans="1:19" ht="14.1" customHeight="1">
      <c r="A86" s="4">
        <v>786183</v>
      </c>
      <c r="B86" s="4" t="s">
        <v>1421</v>
      </c>
      <c r="D86" s="4" t="s">
        <v>1406</v>
      </c>
      <c r="E86" s="11" t="s">
        <v>1096</v>
      </c>
      <c r="F86" s="45" t="s">
        <v>47</v>
      </c>
      <c r="S86" s="4" t="str">
        <f>VLOOKUP(A86,'Defect Dump'!A$1:F$388,6,FALSE)</f>
        <v>PC-Config</v>
      </c>
    </row>
    <row r="87" spans="1:19" ht="14.1" customHeight="1">
      <c r="A87" s="4">
        <v>775942</v>
      </c>
      <c r="B87" s="4" t="s">
        <v>1422</v>
      </c>
      <c r="D87" s="4" t="s">
        <v>1379</v>
      </c>
      <c r="E87" s="11" t="s">
        <v>1096</v>
      </c>
      <c r="F87" s="45" t="s">
        <v>1084</v>
      </c>
      <c r="S87" s="4" t="str">
        <f>VLOOKUP(A87,'Defect Dump'!A$1:F$388,6,FALSE)</f>
        <v>PolicyCenter</v>
      </c>
    </row>
    <row r="88" spans="1:19" ht="14.1" customHeight="1">
      <c r="A88" s="4">
        <v>785511</v>
      </c>
      <c r="B88" s="4" t="s">
        <v>1423</v>
      </c>
      <c r="D88" s="4" t="s">
        <v>1406</v>
      </c>
      <c r="E88" s="11" t="s">
        <v>1096</v>
      </c>
      <c r="F88" s="45" t="s">
        <v>47</v>
      </c>
      <c r="S88" s="4" t="str">
        <f>VLOOKUP(A88,'Defect Dump'!A$1:F$388,6,FALSE)</f>
        <v>PC-Config</v>
      </c>
    </row>
    <row r="89" spans="1:19" ht="14.1" customHeight="1">
      <c r="A89" s="4">
        <v>782983</v>
      </c>
      <c r="B89" s="4" t="s">
        <v>952</v>
      </c>
      <c r="D89" s="4" t="s">
        <v>1379</v>
      </c>
      <c r="E89" s="11" t="s">
        <v>1096</v>
      </c>
      <c r="F89" s="45" t="s">
        <v>1084</v>
      </c>
      <c r="S89" s="4" t="str">
        <f>VLOOKUP(A89,'Defect Dump'!A$1:F$388,6,FALSE)</f>
        <v>PC-Config</v>
      </c>
    </row>
    <row r="90" spans="1:19" ht="14.1" customHeight="1">
      <c r="A90" s="4">
        <v>784954</v>
      </c>
      <c r="B90" s="4" t="s">
        <v>1424</v>
      </c>
      <c r="D90" s="4" t="s">
        <v>1406</v>
      </c>
      <c r="E90" s="11" t="s">
        <v>1096</v>
      </c>
      <c r="F90" s="45" t="s">
        <v>47</v>
      </c>
      <c r="S90" s="4" t="str">
        <f>VLOOKUP(A90,'Defect Dump'!A$1:F$388,6,FALSE)</f>
        <v>PC-Config</v>
      </c>
    </row>
    <row r="91" spans="1:19" ht="14.1" customHeight="1">
      <c r="A91" s="4">
        <v>776825</v>
      </c>
      <c r="B91" s="4" t="s">
        <v>1425</v>
      </c>
      <c r="D91" s="4" t="s">
        <v>1277</v>
      </c>
      <c r="E91" s="11" t="s">
        <v>1096</v>
      </c>
      <c r="F91" s="45" t="s">
        <v>1085</v>
      </c>
      <c r="H91" s="4" t="s">
        <v>1100</v>
      </c>
      <c r="M91" s="3" t="s">
        <v>1408</v>
      </c>
      <c r="S91" s="4" t="str">
        <f>VLOOKUP(A91,'Defect Dump'!A$1:F$388,6,FALSE)</f>
        <v>PolicyCenter</v>
      </c>
    </row>
    <row r="92" spans="1:19" ht="14.1" customHeight="1">
      <c r="A92" s="4">
        <v>776099</v>
      </c>
      <c r="B92" s="4" t="s">
        <v>1426</v>
      </c>
      <c r="D92" s="4" t="s">
        <v>1379</v>
      </c>
      <c r="E92" s="11" t="s">
        <v>1096</v>
      </c>
      <c r="F92" s="45" t="s">
        <v>1084</v>
      </c>
      <c r="M92" s="3" t="s">
        <v>1427</v>
      </c>
      <c r="S92" s="4" t="str">
        <f>VLOOKUP(A92,'Defect Dump'!A$1:F$388,6,FALSE)</f>
        <v>PolicyCenter</v>
      </c>
    </row>
    <row r="93" spans="1:19" ht="14.1" customHeight="1">
      <c r="A93" s="4">
        <v>783379</v>
      </c>
      <c r="B93" s="4" t="s">
        <v>1428</v>
      </c>
      <c r="D93" s="4" t="s">
        <v>1406</v>
      </c>
      <c r="E93" s="11" t="s">
        <v>1096</v>
      </c>
      <c r="F93" s="45" t="s">
        <v>47</v>
      </c>
      <c r="S93" s="4" t="str">
        <f>VLOOKUP(A93,'Defect Dump'!A$1:F$388,6,FALSE)</f>
        <v>PolicyCenter</v>
      </c>
    </row>
    <row r="94" spans="1:19" ht="14.1" customHeight="1">
      <c r="A94" s="4">
        <v>783128</v>
      </c>
      <c r="B94" s="4" t="s">
        <v>1429</v>
      </c>
      <c r="D94" s="4" t="s">
        <v>1379</v>
      </c>
      <c r="E94" s="11" t="s">
        <v>1096</v>
      </c>
      <c r="F94" s="45" t="s">
        <v>47</v>
      </c>
      <c r="S94" s="4" t="str">
        <f>VLOOKUP(A94,'Defect Dump'!A$1:F$388,6,FALSE)</f>
        <v>PC-Config</v>
      </c>
    </row>
    <row r="95" spans="1:19" ht="14.1" customHeight="1">
      <c r="A95" s="4">
        <v>769176</v>
      </c>
      <c r="B95" s="4" t="s">
        <v>1430</v>
      </c>
      <c r="D95" s="4" t="s">
        <v>1406</v>
      </c>
      <c r="E95" s="11" t="s">
        <v>1096</v>
      </c>
      <c r="F95" s="45" t="s">
        <v>47</v>
      </c>
      <c r="S95" s="4" t="str">
        <f>VLOOKUP(A95,'Defect Dump'!A$1:F$388,6,FALSE)</f>
        <v>PC-Config</v>
      </c>
    </row>
    <row r="96" spans="1:19" ht="14.1" customHeight="1">
      <c r="A96" s="4">
        <v>782766</v>
      </c>
      <c r="B96" s="4" t="s">
        <v>1431</v>
      </c>
      <c r="D96" s="4" t="s">
        <v>1215</v>
      </c>
      <c r="E96" s="12" t="s">
        <v>1432</v>
      </c>
      <c r="F96" s="45" t="s">
        <v>1084</v>
      </c>
      <c r="M96" s="3" t="s">
        <v>1433</v>
      </c>
      <c r="S96" s="4" t="str">
        <f>VLOOKUP(A96,'Defect Dump'!A$1:F$388,6,FALSE)</f>
        <v>PolicyCenter</v>
      </c>
    </row>
    <row r="97" spans="19:19" ht="14.1" customHeight="1">
      <c r="S97" s="4" t="e">
        <f>VLOOKUP(A97,'Defect Dump'!A$1:F$388,6,FALSE)</f>
        <v>#N/A</v>
      </c>
    </row>
    <row r="98" spans="19:19" ht="14.1" customHeight="1">
      <c r="S98" s="4" t="e">
        <f>VLOOKUP(A98,'Defect Dump'!A$1:F$388,6,FALSE)</f>
        <v>#N/A</v>
      </c>
    </row>
    <row r="99" spans="19:19" ht="14.1" customHeight="1">
      <c r="S99" s="4" t="e">
        <f>VLOOKUP(A99,'Defect Dump'!A$1:F$388,6,FALSE)</f>
        <v>#N/A</v>
      </c>
    </row>
    <row r="100" spans="19:19" ht="14.1" customHeight="1">
      <c r="S100" s="4" t="e">
        <f>VLOOKUP(A100,'Defect Dump'!A$1:F$388,6,FALSE)</f>
        <v>#N/A</v>
      </c>
    </row>
    <row r="101" spans="19:19" ht="14.1" customHeight="1">
      <c r="S101" s="4" t="e">
        <f>VLOOKUP(A101,'Defect Dump'!A$1:F$388,6,FALSE)</f>
        <v>#N/A</v>
      </c>
    </row>
    <row r="102" spans="19:19" ht="14.1" customHeight="1">
      <c r="S102" s="4" t="e">
        <f>VLOOKUP(A102,'Defect Dump'!A$1:F$388,6,FALSE)</f>
        <v>#N/A</v>
      </c>
    </row>
    <row r="103" spans="19:19" ht="14.1" customHeight="1">
      <c r="S103" s="4" t="e">
        <f>VLOOKUP(A103,'Defect Dump'!A$1:F$388,6,FALSE)</f>
        <v>#N/A</v>
      </c>
    </row>
    <row r="104" spans="19:19" ht="14.1" customHeight="1">
      <c r="S104" s="4" t="e">
        <f>VLOOKUP(A104,'Defect Dump'!A$1:F$388,6,FALSE)</f>
        <v>#N/A</v>
      </c>
    </row>
    <row r="105" spans="19:19" ht="14.1" customHeight="1">
      <c r="S105" s="4" t="e">
        <f>VLOOKUP(A105,'Defect Dump'!A$1:F$388,6,FALSE)</f>
        <v>#N/A</v>
      </c>
    </row>
    <row r="106" spans="19:19" ht="14.1" customHeight="1">
      <c r="S106" s="4" t="e">
        <f>VLOOKUP(A106,'Defect Dump'!A$1:F$388,6,FALSE)</f>
        <v>#N/A</v>
      </c>
    </row>
    <row r="107" spans="19:19" ht="14.1" customHeight="1">
      <c r="S107" s="4" t="e">
        <f>VLOOKUP(A107,'Defect Dump'!A$1:F$388,6,FALSE)</f>
        <v>#N/A</v>
      </c>
    </row>
    <row r="108" spans="19:19" ht="14.1" customHeight="1">
      <c r="S108" s="4" t="e">
        <f>VLOOKUP(A108,'Defect Dump'!A$1:F$388,6,FALSE)</f>
        <v>#N/A</v>
      </c>
    </row>
    <row r="109" spans="19:19" ht="14.1" customHeight="1">
      <c r="S109" s="4" t="e">
        <f>VLOOKUP(A109,'Defect Dump'!A$1:F$388,6,FALSE)</f>
        <v>#N/A</v>
      </c>
    </row>
    <row r="110" spans="19:19" ht="14.1" customHeight="1">
      <c r="S110" s="4" t="e">
        <f>VLOOKUP(A110,'Defect Dump'!A$1:F$388,6,FALSE)</f>
        <v>#N/A</v>
      </c>
    </row>
    <row r="111" spans="19:19" ht="14.1" customHeight="1">
      <c r="S111" s="4" t="e">
        <f>VLOOKUP(A111,'Defect Dump'!A$1:F$388,6,FALSE)</f>
        <v>#N/A</v>
      </c>
    </row>
    <row r="112" spans="19:19" ht="14.1" customHeight="1">
      <c r="S112" s="4" t="e">
        <f>VLOOKUP(A112,'Defect Dump'!A$1:F$388,6,FALSE)</f>
        <v>#N/A</v>
      </c>
    </row>
    <row r="113" spans="19:19" ht="14.1" customHeight="1">
      <c r="S113" s="4" t="e">
        <f>VLOOKUP(A113,'Defect Dump'!A$1:F$388,6,FALSE)</f>
        <v>#N/A</v>
      </c>
    </row>
    <row r="114" spans="19:19" ht="14.1" customHeight="1">
      <c r="S114" s="4" t="e">
        <f>VLOOKUP(A114,'Defect Dump'!A$1:F$388,6,FALSE)</f>
        <v>#N/A</v>
      </c>
    </row>
    <row r="115" spans="19:19" ht="14.1" customHeight="1">
      <c r="S115" s="4" t="e">
        <f>VLOOKUP(A115,'Defect Dump'!A$1:F$388,6,FALSE)</f>
        <v>#N/A</v>
      </c>
    </row>
    <row r="116" spans="19:19" ht="14.1" customHeight="1">
      <c r="S116" s="4" t="e">
        <f>VLOOKUP(A116,'Defect Dump'!A$1:F$388,6,FALSE)</f>
        <v>#N/A</v>
      </c>
    </row>
    <row r="117" spans="19:19" ht="14.1" customHeight="1">
      <c r="S117" s="4" t="e">
        <f>VLOOKUP(A117,'Defect Dump'!A$1:F$388,6,FALSE)</f>
        <v>#N/A</v>
      </c>
    </row>
    <row r="118" spans="19:19" ht="14.1" customHeight="1">
      <c r="S118" s="4" t="e">
        <f>VLOOKUP(A118,'Defect Dump'!A$1:F$388,6,FALSE)</f>
        <v>#N/A</v>
      </c>
    </row>
    <row r="119" spans="19:19" ht="14.1" customHeight="1">
      <c r="S119" s="4" t="e">
        <f>VLOOKUP(A119,'Defect Dump'!A$1:F$388,6,FALSE)</f>
        <v>#N/A</v>
      </c>
    </row>
    <row r="120" spans="19:19" ht="14.1" customHeight="1">
      <c r="S120" s="4" t="e">
        <f>VLOOKUP(A120,'Defect Dump'!A$1:F$388,6,FALSE)</f>
        <v>#N/A</v>
      </c>
    </row>
    <row r="121" spans="19:19" ht="14.1" customHeight="1">
      <c r="S121" s="4" t="e">
        <f>VLOOKUP(A121,'Defect Dump'!A$1:F$388,6,FALSE)</f>
        <v>#N/A</v>
      </c>
    </row>
    <row r="122" spans="19:19" ht="14.1" customHeight="1">
      <c r="S122" s="4" t="e">
        <f>VLOOKUP(A122,'Defect Dump'!A$1:F$388,6,FALSE)</f>
        <v>#N/A</v>
      </c>
    </row>
    <row r="123" spans="19:19" ht="14.1" customHeight="1">
      <c r="S123" s="4" t="e">
        <f>VLOOKUP(A123,'Defect Dump'!A$1:F$388,6,FALSE)</f>
        <v>#N/A</v>
      </c>
    </row>
    <row r="124" spans="19:19" ht="14.1" customHeight="1">
      <c r="S124" s="4" t="e">
        <f>VLOOKUP(A124,'Defect Dump'!A$1:F$388,6,FALSE)</f>
        <v>#N/A</v>
      </c>
    </row>
    <row r="125" spans="19:19" ht="14.1" customHeight="1">
      <c r="S125" s="4" t="e">
        <f>VLOOKUP(A125,'Defect Dump'!A$1:F$388,6,FALSE)</f>
        <v>#N/A</v>
      </c>
    </row>
    <row r="126" spans="19:19" ht="14.1" customHeight="1">
      <c r="S126" s="4" t="e">
        <f>VLOOKUP(A126,'Defect Dump'!A$1:F$388,6,FALSE)</f>
        <v>#N/A</v>
      </c>
    </row>
    <row r="127" spans="19:19" ht="14.1" customHeight="1">
      <c r="S127" s="4" t="e">
        <f>VLOOKUP(A127,'Defect Dump'!A$1:F$388,6,FALSE)</f>
        <v>#N/A</v>
      </c>
    </row>
    <row r="128" spans="19:19" ht="14.1" customHeight="1">
      <c r="S128" s="4" t="e">
        <f>VLOOKUP(A128,'Defect Dump'!A$1:F$388,6,FALSE)</f>
        <v>#N/A</v>
      </c>
    </row>
    <row r="129" spans="19:19" ht="14.1" customHeight="1">
      <c r="S129" s="4" t="e">
        <f>VLOOKUP(A129,'Defect Dump'!A$1:F$388,6,FALSE)</f>
        <v>#N/A</v>
      </c>
    </row>
    <row r="130" spans="19:19" ht="14.1" customHeight="1">
      <c r="S130" s="4" t="e">
        <f>VLOOKUP(A130,'Defect Dump'!A$1:F$388,6,FALSE)</f>
        <v>#N/A</v>
      </c>
    </row>
    <row r="131" spans="19:19" ht="14.1" customHeight="1">
      <c r="S131" s="4" t="e">
        <f>VLOOKUP(A131,'Defect Dump'!A$1:F$388,6,FALSE)</f>
        <v>#N/A</v>
      </c>
    </row>
    <row r="132" spans="19:19" ht="14.1" customHeight="1">
      <c r="S132" s="4" t="e">
        <f>VLOOKUP(A132,'Defect Dump'!A$1:F$388,6,FALSE)</f>
        <v>#N/A</v>
      </c>
    </row>
    <row r="133" spans="19:19" ht="14.1" customHeight="1">
      <c r="S133" s="4" t="e">
        <f>VLOOKUP(A133,'Defect Dump'!A$1:F$388,6,FALSE)</f>
        <v>#N/A</v>
      </c>
    </row>
    <row r="134" spans="19:19" ht="14.1" customHeight="1">
      <c r="S134" s="4" t="e">
        <f>VLOOKUP(A134,'Defect Dump'!A$1:F$388,6,FALSE)</f>
        <v>#N/A</v>
      </c>
    </row>
    <row r="135" spans="19:19" ht="14.1" customHeight="1">
      <c r="S135" s="4" t="e">
        <f>VLOOKUP(A135,'Defect Dump'!A$1:F$388,6,FALSE)</f>
        <v>#N/A</v>
      </c>
    </row>
    <row r="136" spans="19:19" ht="14.1" customHeight="1">
      <c r="S136" s="4" t="e">
        <f>VLOOKUP(A136,'Defect Dump'!A$1:F$388,6,FALSE)</f>
        <v>#N/A</v>
      </c>
    </row>
    <row r="137" spans="19:19" ht="14.1" customHeight="1">
      <c r="S137" s="4" t="e">
        <f>VLOOKUP(A137,'Defect Dump'!A$1:F$388,6,FALSE)</f>
        <v>#N/A</v>
      </c>
    </row>
    <row r="138" spans="19:19" ht="14.1" customHeight="1">
      <c r="S138" s="4" t="e">
        <f>VLOOKUP(A138,'Defect Dump'!A$1:F$388,6,FALSE)</f>
        <v>#N/A</v>
      </c>
    </row>
    <row r="139" spans="19:19" ht="14.1" customHeight="1">
      <c r="S139" s="4" t="e">
        <f>VLOOKUP(A139,'Defect Dump'!A$1:F$388,6,FALSE)</f>
        <v>#N/A</v>
      </c>
    </row>
    <row r="140" spans="19:19" ht="14.1" customHeight="1">
      <c r="S140" s="4" t="e">
        <f>VLOOKUP(A140,'Defect Dump'!A$1:F$388,6,FALSE)</f>
        <v>#N/A</v>
      </c>
    </row>
    <row r="141" spans="19:19" ht="14.1" customHeight="1">
      <c r="S141" s="4" t="e">
        <f>VLOOKUP(A141,'Defect Dump'!A$1:F$388,6,FALSE)</f>
        <v>#N/A</v>
      </c>
    </row>
    <row r="142" spans="19:19" ht="14.1" customHeight="1">
      <c r="S142" s="4" t="e">
        <f>VLOOKUP(A142,'Defect Dump'!A$1:F$388,6,FALSE)</f>
        <v>#N/A</v>
      </c>
    </row>
    <row r="143" spans="19:19" ht="14.1" customHeight="1">
      <c r="S143" s="4" t="e">
        <f>VLOOKUP(A143,'Defect Dump'!A$1:F$388,6,FALSE)</f>
        <v>#N/A</v>
      </c>
    </row>
    <row r="144" spans="19:19" ht="14.1" customHeight="1">
      <c r="S144" s="4" t="e">
        <f>VLOOKUP(A144,'Defect Dump'!A$1:F$388,6,FALSE)</f>
        <v>#N/A</v>
      </c>
    </row>
    <row r="145" spans="19:19" ht="14.1" customHeight="1">
      <c r="S145" s="4" t="e">
        <f>VLOOKUP(A145,'Defect Dump'!A$1:F$388,6,FALSE)</f>
        <v>#N/A</v>
      </c>
    </row>
    <row r="146" spans="19:19" ht="14.1" customHeight="1">
      <c r="S146" s="4" t="e">
        <f>VLOOKUP(A146,'Defect Dump'!A$1:F$388,6,FALSE)</f>
        <v>#N/A</v>
      </c>
    </row>
    <row r="147" spans="19:19" ht="14.1" customHeight="1">
      <c r="S147" s="4" t="e">
        <f>VLOOKUP(A147,'Defect Dump'!A$1:F$388,6,FALSE)</f>
        <v>#N/A</v>
      </c>
    </row>
    <row r="148" spans="19:19" ht="14.1" customHeight="1">
      <c r="S148" s="4" t="e">
        <f>VLOOKUP(A148,'Defect Dump'!A$1:F$388,6,FALSE)</f>
        <v>#N/A</v>
      </c>
    </row>
    <row r="149" spans="19:19" ht="14.1" customHeight="1">
      <c r="S149" s="4" t="e">
        <f>VLOOKUP(A149,'Defect Dump'!A$1:F$388,6,FALSE)</f>
        <v>#N/A</v>
      </c>
    </row>
    <row r="150" spans="19:19" ht="14.1" customHeight="1">
      <c r="S150" s="4" t="e">
        <f>VLOOKUP(A150,'Defect Dump'!A$1:F$388,6,FALSE)</f>
        <v>#N/A</v>
      </c>
    </row>
    <row r="151" spans="19:19" ht="14.1" customHeight="1">
      <c r="S151" s="4" t="e">
        <f>VLOOKUP(A151,'Defect Dump'!A$1:F$388,6,FALSE)</f>
        <v>#N/A</v>
      </c>
    </row>
    <row r="152" spans="19:19" ht="14.1" customHeight="1">
      <c r="S152" s="4" t="e">
        <f>VLOOKUP(A152,'Defect Dump'!A$1:F$388,6,FALSE)</f>
        <v>#N/A</v>
      </c>
    </row>
    <row r="153" spans="19:19" ht="14.1" customHeight="1">
      <c r="S153" s="4" t="e">
        <f>VLOOKUP(A153,'Defect Dump'!A$1:F$388,6,FALSE)</f>
        <v>#N/A</v>
      </c>
    </row>
    <row r="154" spans="19:19" ht="14.1" customHeight="1">
      <c r="S154" s="4" t="e">
        <f>VLOOKUP(A154,'Defect Dump'!A$1:F$388,6,FALSE)</f>
        <v>#N/A</v>
      </c>
    </row>
    <row r="155" spans="19:19" ht="14.1" customHeight="1">
      <c r="S155" s="4" t="e">
        <f>VLOOKUP(A155,'Defect Dump'!A$1:F$388,6,FALSE)</f>
        <v>#N/A</v>
      </c>
    </row>
    <row r="156" spans="19:19" ht="14.1" customHeight="1">
      <c r="S156" s="4" t="e">
        <f>VLOOKUP(A156,'Defect Dump'!A$1:F$388,6,FALSE)</f>
        <v>#N/A</v>
      </c>
    </row>
    <row r="157" spans="19:19" ht="14.1" customHeight="1">
      <c r="S157" s="4" t="e">
        <f>VLOOKUP(A157,'Defect Dump'!A$1:F$388,6,FALSE)</f>
        <v>#N/A</v>
      </c>
    </row>
    <row r="158" spans="19:19" ht="14.1" customHeight="1">
      <c r="S158" s="4" t="e">
        <f>VLOOKUP(A158,'Defect Dump'!A$1:F$388,6,FALSE)</f>
        <v>#N/A</v>
      </c>
    </row>
    <row r="159" spans="19:19" ht="14.1" customHeight="1">
      <c r="S159" s="4" t="e">
        <f>VLOOKUP(A159,'Defect Dump'!A$1:F$388,6,FALSE)</f>
        <v>#N/A</v>
      </c>
    </row>
    <row r="160" spans="19:19" ht="14.1" customHeight="1">
      <c r="S160" s="4" t="e">
        <f>VLOOKUP(A160,'Defect Dump'!A$1:F$388,6,FALSE)</f>
        <v>#N/A</v>
      </c>
    </row>
    <row r="161" spans="19:19" ht="14.1" customHeight="1">
      <c r="S161" s="4" t="e">
        <f>VLOOKUP(A161,'Defect Dump'!A$1:F$388,6,FALSE)</f>
        <v>#N/A</v>
      </c>
    </row>
    <row r="162" spans="19:19" ht="14.1" customHeight="1">
      <c r="S162" s="4" t="e">
        <f>VLOOKUP(A162,'Defect Dump'!A$1:F$388,6,FALSE)</f>
        <v>#N/A</v>
      </c>
    </row>
    <row r="163" spans="19:19" ht="14.1" customHeight="1">
      <c r="S163" s="4" t="e">
        <f>VLOOKUP(A163,'Defect Dump'!A$1:F$388,6,FALSE)</f>
        <v>#N/A</v>
      </c>
    </row>
    <row r="164" spans="19:19" ht="14.1" customHeight="1">
      <c r="S164" s="4" t="e">
        <f>VLOOKUP(A164,'Defect Dump'!A$1:F$388,6,FALSE)</f>
        <v>#N/A</v>
      </c>
    </row>
    <row r="165" spans="19:19" ht="14.1" customHeight="1">
      <c r="S165" s="4" t="e">
        <f>VLOOKUP(A165,'Defect Dump'!A$1:F$388,6,FALSE)</f>
        <v>#N/A</v>
      </c>
    </row>
    <row r="166" spans="19:19" ht="14.1" customHeight="1">
      <c r="S166" s="4" t="e">
        <f>VLOOKUP(A166,'Defect Dump'!A$1:F$388,6,FALSE)</f>
        <v>#N/A</v>
      </c>
    </row>
    <row r="167" spans="19:19" ht="14.1" customHeight="1">
      <c r="S167" s="4" t="e">
        <f>VLOOKUP(A167,'Defect Dump'!A$1:F$388,6,FALSE)</f>
        <v>#N/A</v>
      </c>
    </row>
    <row r="168" spans="19:19" ht="14.1" customHeight="1">
      <c r="S168" s="4" t="e">
        <f>VLOOKUP(A168,'Defect Dump'!A$1:F$388,6,FALSE)</f>
        <v>#N/A</v>
      </c>
    </row>
    <row r="169" spans="19:19" ht="14.1" customHeight="1">
      <c r="S169" s="4" t="e">
        <f>VLOOKUP(A169,'Defect Dump'!A$1:F$388,6,FALSE)</f>
        <v>#N/A</v>
      </c>
    </row>
    <row r="170" spans="19:19" ht="14.1" customHeight="1">
      <c r="S170" s="4" t="e">
        <f>VLOOKUP(A170,'Defect Dump'!A$1:F$388,6,FALSE)</f>
        <v>#N/A</v>
      </c>
    </row>
    <row r="171" spans="19:19" ht="14.1" customHeight="1">
      <c r="S171" s="4" t="e">
        <f>VLOOKUP(A171,'Defect Dump'!A$1:F$388,6,FALSE)</f>
        <v>#N/A</v>
      </c>
    </row>
    <row r="172" spans="19:19" ht="14.1" customHeight="1">
      <c r="S172" s="4" t="e">
        <f>VLOOKUP(A172,'Defect Dump'!A$1:F$388,6,FALSE)</f>
        <v>#N/A</v>
      </c>
    </row>
    <row r="173" spans="19:19" ht="14.1" customHeight="1">
      <c r="S173" s="4" t="e">
        <f>VLOOKUP(A173,'Defect Dump'!A$1:F$388,6,FALSE)</f>
        <v>#N/A</v>
      </c>
    </row>
    <row r="174" spans="19:19" ht="14.1" customHeight="1">
      <c r="S174" s="4" t="e">
        <f>VLOOKUP(A174,'Defect Dump'!A$1:F$388,6,FALSE)</f>
        <v>#N/A</v>
      </c>
    </row>
    <row r="175" spans="19:19" ht="14.1" customHeight="1">
      <c r="S175" s="4" t="e">
        <f>VLOOKUP(A175,'Defect Dump'!A$1:F$388,6,FALSE)</f>
        <v>#N/A</v>
      </c>
    </row>
    <row r="176" spans="19:19" ht="14.1" customHeight="1">
      <c r="S176" s="4" t="e">
        <f>VLOOKUP(A176,'Defect Dump'!A$1:F$388,6,FALSE)</f>
        <v>#N/A</v>
      </c>
    </row>
    <row r="177" spans="19:19" ht="14.1" customHeight="1">
      <c r="S177" s="4" t="e">
        <f>VLOOKUP(A177,'Defect Dump'!A$1:F$388,6,FALSE)</f>
        <v>#N/A</v>
      </c>
    </row>
    <row r="178" spans="19:19" ht="14.1" customHeight="1">
      <c r="S178" s="4" t="e">
        <f>VLOOKUP(A178,'Defect Dump'!A$1:F$388,6,FALSE)</f>
        <v>#N/A</v>
      </c>
    </row>
    <row r="179" spans="19:19" ht="14.1" customHeight="1">
      <c r="S179" s="4" t="e">
        <f>VLOOKUP(A179,'Defect Dump'!A$1:F$388,6,FALSE)</f>
        <v>#N/A</v>
      </c>
    </row>
    <row r="180" spans="19:19" ht="14.1" customHeight="1">
      <c r="S180" s="4" t="e">
        <f>VLOOKUP(A180,'Defect Dump'!A$1:F$388,6,FALSE)</f>
        <v>#N/A</v>
      </c>
    </row>
    <row r="181" spans="19:19" ht="14.1" customHeight="1">
      <c r="S181" s="4" t="e">
        <f>VLOOKUP(A181,'Defect Dump'!A$1:F$388,6,FALSE)</f>
        <v>#N/A</v>
      </c>
    </row>
    <row r="182" spans="19:19" ht="14.1" customHeight="1">
      <c r="S182" s="4" t="e">
        <f>VLOOKUP(A182,'Defect Dump'!A$1:F$388,6,FALSE)</f>
        <v>#N/A</v>
      </c>
    </row>
    <row r="183" spans="19:19" ht="14.1" customHeight="1">
      <c r="S183" s="4" t="e">
        <f>VLOOKUP(A183,'Defect Dump'!A$1:F$388,6,FALSE)</f>
        <v>#N/A</v>
      </c>
    </row>
    <row r="184" spans="19:19" ht="14.1" customHeight="1">
      <c r="S184" s="4" t="e">
        <f>VLOOKUP(A184,'Defect Dump'!A$1:F$388,6,FALSE)</f>
        <v>#N/A</v>
      </c>
    </row>
    <row r="185" spans="19:19" ht="14.1" customHeight="1">
      <c r="S185" s="4" t="e">
        <f>VLOOKUP(A185,'Defect Dump'!A$1:F$388,6,FALSE)</f>
        <v>#N/A</v>
      </c>
    </row>
    <row r="186" spans="19:19" ht="14.1" customHeight="1">
      <c r="S186" s="4" t="e">
        <f>VLOOKUP(A186,'Defect Dump'!A$1:F$388,6,FALSE)</f>
        <v>#N/A</v>
      </c>
    </row>
    <row r="187" spans="19:19" ht="14.1" customHeight="1">
      <c r="S187" s="4" t="e">
        <f>VLOOKUP(A187,'Defect Dump'!A$1:F$388,6,FALSE)</f>
        <v>#N/A</v>
      </c>
    </row>
    <row r="188" spans="19:19" ht="14.1" customHeight="1">
      <c r="S188" s="4" t="e">
        <f>VLOOKUP(A188,'Defect Dump'!A$1:F$388,6,FALSE)</f>
        <v>#N/A</v>
      </c>
    </row>
    <row r="189" spans="19:19" ht="14.1" customHeight="1">
      <c r="S189" s="4" t="e">
        <f>VLOOKUP(A189,'Defect Dump'!A$1:F$388,6,FALSE)</f>
        <v>#N/A</v>
      </c>
    </row>
    <row r="190" spans="19:19" ht="14.1" customHeight="1">
      <c r="S190" s="4" t="e">
        <f>VLOOKUP(A190,'Defect Dump'!A$1:F$388,6,FALSE)</f>
        <v>#N/A</v>
      </c>
    </row>
    <row r="191" spans="19:19" ht="14.1" customHeight="1">
      <c r="S191" s="4" t="e">
        <f>VLOOKUP(A191,'Defect Dump'!A$1:F$388,6,FALSE)</f>
        <v>#N/A</v>
      </c>
    </row>
    <row r="192" spans="19:19" ht="14.1" customHeight="1">
      <c r="S192" s="4" t="e">
        <f>VLOOKUP(A192,'Defect Dump'!A$1:F$388,6,FALSE)</f>
        <v>#N/A</v>
      </c>
    </row>
    <row r="193" spans="19:19" ht="14.1" customHeight="1">
      <c r="S193" s="4" t="e">
        <f>VLOOKUP(A193,'Defect Dump'!A$1:F$388,6,FALSE)</f>
        <v>#N/A</v>
      </c>
    </row>
    <row r="194" spans="19:19" ht="14.1" customHeight="1">
      <c r="S194" s="4" t="e">
        <f>VLOOKUP(A194,'Defect Dump'!A$1:F$388,6,FALSE)</f>
        <v>#N/A</v>
      </c>
    </row>
    <row r="195" spans="19:19" ht="14.1" customHeight="1">
      <c r="S195" s="4" t="e">
        <f>VLOOKUP(A195,'Defect Dump'!A$1:F$388,6,FALSE)</f>
        <v>#N/A</v>
      </c>
    </row>
    <row r="196" spans="19:19" ht="14.1" customHeight="1">
      <c r="S196" s="4" t="e">
        <f>VLOOKUP(A196,'Defect Dump'!A$1:F$388,6,FALSE)</f>
        <v>#N/A</v>
      </c>
    </row>
    <row r="197" spans="19:19" ht="14.1" customHeight="1">
      <c r="S197" s="4" t="e">
        <f>VLOOKUP(A197,'Defect Dump'!A$1:F$388,6,FALSE)</f>
        <v>#N/A</v>
      </c>
    </row>
    <row r="198" spans="19:19" ht="14.1" customHeight="1">
      <c r="S198" s="4" t="e">
        <f>VLOOKUP(A198,'Defect Dump'!A$1:F$388,6,FALSE)</f>
        <v>#N/A</v>
      </c>
    </row>
    <row r="199" spans="19:19" ht="14.1" customHeight="1">
      <c r="S199" s="4" t="e">
        <f>VLOOKUP(A199,'Defect Dump'!A$1:F$388,6,FALSE)</f>
        <v>#N/A</v>
      </c>
    </row>
    <row r="200" spans="19:19" ht="14.1" customHeight="1">
      <c r="S200" s="4" t="e">
        <f>VLOOKUP(A200,'Defect Dump'!A$1:F$388,6,FALSE)</f>
        <v>#N/A</v>
      </c>
    </row>
    <row r="201" spans="19:19" ht="14.1" customHeight="1">
      <c r="S201" s="4" t="e">
        <f>VLOOKUP(A201,'Defect Dump'!A$1:F$388,6,FALSE)</f>
        <v>#N/A</v>
      </c>
    </row>
    <row r="202" spans="19:19" ht="14.1" customHeight="1">
      <c r="S202" s="4" t="e">
        <f>VLOOKUP(A202,'Defect Dump'!A$1:F$388,6,FALSE)</f>
        <v>#N/A</v>
      </c>
    </row>
    <row r="203" spans="19:19" ht="14.1" customHeight="1">
      <c r="S203" s="4" t="e">
        <f>VLOOKUP(A203,'Defect Dump'!A$1:F$388,6,FALSE)</f>
        <v>#N/A</v>
      </c>
    </row>
    <row r="204" spans="19:19" ht="14.1" customHeight="1">
      <c r="S204" s="4" t="e">
        <f>VLOOKUP(A204,'Defect Dump'!A$1:F$388,6,FALSE)</f>
        <v>#N/A</v>
      </c>
    </row>
    <row r="205" spans="19:19" ht="14.1" customHeight="1">
      <c r="S205" s="4" t="e">
        <f>VLOOKUP(A205,'Defect Dump'!A$1:F$388,6,FALSE)</f>
        <v>#N/A</v>
      </c>
    </row>
    <row r="206" spans="19:19" ht="14.1" customHeight="1">
      <c r="S206" s="4" t="e">
        <f>VLOOKUP(A206,'Defect Dump'!A$1:F$388,6,FALSE)</f>
        <v>#N/A</v>
      </c>
    </row>
    <row r="207" spans="19:19" ht="14.1" customHeight="1">
      <c r="S207" s="4" t="e">
        <f>VLOOKUP(A207,'Defect Dump'!A$1:F$388,6,FALSE)</f>
        <v>#N/A</v>
      </c>
    </row>
    <row r="208" spans="19:19" ht="14.1" customHeight="1">
      <c r="S208" s="4" t="e">
        <f>VLOOKUP(A208,'Defect Dump'!A$1:F$388,6,FALSE)</f>
        <v>#N/A</v>
      </c>
    </row>
    <row r="209" spans="19:19" ht="14.1" customHeight="1">
      <c r="S209" s="4" t="e">
        <f>VLOOKUP(A209,'Defect Dump'!A$1:F$388,6,FALSE)</f>
        <v>#N/A</v>
      </c>
    </row>
    <row r="210" spans="19:19" ht="14.1" customHeight="1">
      <c r="S210" s="4" t="e">
        <f>VLOOKUP(A210,'Defect Dump'!A$1:F$388,6,FALSE)</f>
        <v>#N/A</v>
      </c>
    </row>
    <row r="211" spans="19:19" ht="14.1" customHeight="1">
      <c r="S211" s="4" t="e">
        <f>VLOOKUP(A211,'Defect Dump'!A$1:F$388,6,FALSE)</f>
        <v>#N/A</v>
      </c>
    </row>
    <row r="212" spans="19:19" ht="14.1" customHeight="1">
      <c r="S212" s="4" t="e">
        <f>VLOOKUP(A212,'Defect Dump'!A$1:F$388,6,FALSE)</f>
        <v>#N/A</v>
      </c>
    </row>
    <row r="213" spans="19:19" ht="14.1" customHeight="1">
      <c r="S213" s="4" t="e">
        <f>VLOOKUP(A213,'Defect Dump'!A$1:F$388,6,FALSE)</f>
        <v>#N/A</v>
      </c>
    </row>
  </sheetData>
  <autoFilter ref="F1:F213" xr:uid="{541C6C2C-DF79-464F-8132-66E06E29C312}"/>
  <conditionalFormatting sqref="A1:A16">
    <cfRule type="duplicateValues" dxfId="69" priority="49"/>
  </conditionalFormatting>
  <conditionalFormatting sqref="A1:A1048576">
    <cfRule type="duplicateValues" dxfId="68" priority="1"/>
    <cfRule type="duplicateValues" dxfId="67" priority="3"/>
  </conditionalFormatting>
  <dataValidations count="1">
    <dataValidation type="list" allowBlank="1" showInputMessage="1" showErrorMessage="1" sqref="H1:H1048576" xr:uid="{48671202-E11D-495F-AE03-11A5D4F4E24E}">
      <formula1>"Home,Auto,Plugin,Common,Rating,Umbrella,Conversion"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Reference!$E$4:$E$5</xm:f>
          </x14:formula1>
          <xm:sqref>E62:E66 E2:E60 E71:E72 E74:E95</xm:sqref>
        </x14:dataValidation>
        <x14:dataValidation type="list" allowBlank="1" showInputMessage="1" showErrorMessage="1" xr:uid="{00000000-0002-0000-0300-000001000000}">
          <x14:formula1>
            <xm:f>Reference!$C$3:$C$14</xm:f>
          </x14:formula1>
          <xm:sqref>F2:F68 F70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O151"/>
  <sheetViews>
    <sheetView workbookViewId="0"/>
  </sheetViews>
  <sheetFormatPr defaultRowHeight="14.45"/>
  <cols>
    <col min="1" max="1" width="7.140625" bestFit="1" customWidth="1"/>
    <col min="2" max="2" width="41.85546875" customWidth="1"/>
    <col min="3" max="3" width="55.85546875" bestFit="1" customWidth="1"/>
    <col min="4" max="4" width="11.42578125" customWidth="1"/>
    <col min="5" max="5" width="6.42578125" style="12" bestFit="1" customWidth="1"/>
    <col min="6" max="6" width="19.42578125" style="120" customWidth="1"/>
    <col min="7" max="7" width="19.140625" bestFit="1" customWidth="1"/>
    <col min="8" max="8" width="50.5703125" hidden="1" customWidth="1"/>
    <col min="9" max="9" width="50.5703125" customWidth="1"/>
    <col min="10" max="10" width="4" bestFit="1" customWidth="1"/>
    <col min="11" max="11" width="15" bestFit="1" customWidth="1"/>
    <col min="12" max="12" width="13.5703125" bestFit="1" customWidth="1"/>
    <col min="13" max="14" width="10.5703125" bestFit="1" customWidth="1"/>
    <col min="19" max="19" width="0" hidden="1" customWidth="1"/>
  </cols>
  <sheetData>
    <row r="1" spans="1:67" s="2" customFormat="1" ht="14.1" customHeight="1">
      <c r="A1" s="68" t="s">
        <v>1116</v>
      </c>
      <c r="B1" s="68" t="s">
        <v>1117</v>
      </c>
      <c r="C1" s="68" t="s">
        <v>1118</v>
      </c>
      <c r="D1" s="68" t="s">
        <v>1119</v>
      </c>
      <c r="E1" s="69" t="s">
        <v>1120</v>
      </c>
      <c r="F1" s="69" t="s">
        <v>1121</v>
      </c>
      <c r="G1" s="69" t="s">
        <v>7</v>
      </c>
      <c r="H1" s="70" t="s">
        <v>1122</v>
      </c>
      <c r="I1" s="68" t="s">
        <v>1123</v>
      </c>
      <c r="J1" s="68" t="s">
        <v>1124</v>
      </c>
      <c r="K1" s="68" t="s">
        <v>1125</v>
      </c>
      <c r="L1" s="68" t="s">
        <v>1126</v>
      </c>
      <c r="M1" s="68" t="s">
        <v>1127</v>
      </c>
      <c r="N1" s="68" t="s">
        <v>1128</v>
      </c>
      <c r="O1" s="71"/>
      <c r="P1" s="71"/>
      <c r="Q1" s="71"/>
      <c r="R1" s="71"/>
      <c r="S1" s="2" t="s">
        <v>1132</v>
      </c>
      <c r="T1" s="71"/>
      <c r="U1" s="71"/>
      <c r="V1" s="71"/>
      <c r="W1" s="71"/>
      <c r="X1" s="71"/>
      <c r="Y1" s="71"/>
      <c r="Z1" s="71"/>
      <c r="AA1" s="71"/>
      <c r="AB1" s="71"/>
    </row>
    <row r="2" spans="1:67" s="4" customFormat="1" ht="14.1" customHeight="1">
      <c r="A2" s="75">
        <v>774045</v>
      </c>
      <c r="B2" s="75" t="s">
        <v>1434</v>
      </c>
      <c r="C2" s="75"/>
      <c r="D2" s="75" t="s">
        <v>1435</v>
      </c>
      <c r="E2" s="76" t="s">
        <v>1096</v>
      </c>
      <c r="F2" s="76" t="s">
        <v>1100</v>
      </c>
      <c r="G2" s="76" t="s">
        <v>1085</v>
      </c>
      <c r="H2" s="75" t="s">
        <v>47</v>
      </c>
      <c r="I2" s="75" t="s">
        <v>1436</v>
      </c>
      <c r="J2" s="77"/>
      <c r="K2" s="78">
        <v>43895</v>
      </c>
      <c r="L2" s="78"/>
      <c r="M2" s="77"/>
      <c r="N2" s="77"/>
      <c r="O2" s="77"/>
      <c r="P2" s="77"/>
      <c r="Q2" s="77"/>
      <c r="R2" s="77"/>
      <c r="S2" s="77" t="e">
        <f>VLOOKUP(A2,'Defect Dump'!A$1:F$388,6,FALSE)</f>
        <v>#N/A</v>
      </c>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c r="BE2" s="77"/>
      <c r="BF2" s="77"/>
      <c r="BG2" s="77"/>
      <c r="BH2" s="77"/>
      <c r="BI2" s="77"/>
      <c r="BJ2" s="77"/>
      <c r="BK2" s="77"/>
      <c r="BL2" s="77"/>
      <c r="BM2" s="77"/>
      <c r="BN2" s="77"/>
      <c r="BO2" s="77"/>
    </row>
    <row r="3" spans="1:67" s="4" customFormat="1" ht="14.1" customHeight="1">
      <c r="A3" s="75">
        <v>778225</v>
      </c>
      <c r="B3" s="75"/>
      <c r="C3" s="75"/>
      <c r="D3" s="75" t="s">
        <v>1437</v>
      </c>
      <c r="E3" s="76" t="s">
        <v>1096</v>
      </c>
      <c r="F3" s="76"/>
      <c r="G3" s="76" t="s">
        <v>1089</v>
      </c>
      <c r="H3" s="75"/>
      <c r="I3" s="75"/>
      <c r="J3" s="77"/>
      <c r="K3" s="78"/>
      <c r="L3" s="78">
        <v>43896</v>
      </c>
      <c r="M3" s="77"/>
      <c r="N3" s="77"/>
      <c r="O3" s="77"/>
      <c r="P3" s="77"/>
      <c r="Q3" s="77"/>
      <c r="R3" s="77"/>
      <c r="S3" s="77" t="str">
        <f>VLOOKUP(A3,'Defect Dump'!A$1:F$388,6,FALSE)</f>
        <v>PolicyCenter</v>
      </c>
      <c r="T3" s="77"/>
      <c r="U3" s="77"/>
      <c r="V3" s="77"/>
      <c r="W3" s="77"/>
      <c r="X3" s="77"/>
      <c r="Y3" s="77"/>
      <c r="Z3" s="77"/>
      <c r="AA3" s="77"/>
      <c r="AB3" s="77"/>
      <c r="AC3" s="77"/>
      <c r="AD3" s="77"/>
      <c r="AE3" s="77"/>
      <c r="AF3" s="77"/>
      <c r="AG3" s="77"/>
      <c r="AH3" s="77"/>
      <c r="AI3" s="77"/>
      <c r="AJ3" s="77"/>
      <c r="AK3" s="77"/>
      <c r="AL3" s="77"/>
      <c r="AM3" s="77"/>
      <c r="AN3" s="77"/>
      <c r="AO3" s="77"/>
      <c r="AP3" s="77"/>
      <c r="AQ3" s="77"/>
      <c r="AR3" s="77"/>
      <c r="AS3" s="77"/>
      <c r="AT3" s="77"/>
      <c r="AU3" s="77"/>
      <c r="AV3" s="77"/>
      <c r="AW3" s="77"/>
      <c r="AX3" s="77"/>
      <c r="AY3" s="77"/>
      <c r="AZ3" s="77"/>
      <c r="BA3" s="77"/>
      <c r="BB3" s="77"/>
      <c r="BC3" s="77"/>
      <c r="BD3" s="77"/>
      <c r="BE3" s="77"/>
      <c r="BF3" s="77"/>
      <c r="BG3" s="77"/>
      <c r="BH3" s="77"/>
      <c r="BI3" s="77"/>
      <c r="BJ3" s="77"/>
      <c r="BK3" s="77"/>
      <c r="BL3" s="77"/>
      <c r="BM3" s="77"/>
      <c r="BN3" s="77"/>
      <c r="BO3" s="77"/>
    </row>
    <row r="4" spans="1:67" s="4" customFormat="1" ht="14.1" customHeight="1">
      <c r="A4" s="75">
        <v>774537</v>
      </c>
      <c r="B4" s="75" t="s">
        <v>1438</v>
      </c>
      <c r="C4" s="75" t="s">
        <v>1439</v>
      </c>
      <c r="D4" s="75" t="s">
        <v>1437</v>
      </c>
      <c r="E4" s="76" t="s">
        <v>1096</v>
      </c>
      <c r="F4" s="76"/>
      <c r="G4" s="76" t="s">
        <v>1086</v>
      </c>
      <c r="H4" s="75" t="s">
        <v>47</v>
      </c>
      <c r="I4" s="75" t="s">
        <v>1440</v>
      </c>
      <c r="J4" s="77"/>
      <c r="K4" s="78">
        <v>43894</v>
      </c>
      <c r="L4" s="78">
        <v>43896</v>
      </c>
      <c r="M4" s="77"/>
      <c r="N4" s="77"/>
      <c r="O4" s="77"/>
      <c r="P4" s="77"/>
      <c r="Q4" s="77"/>
      <c r="R4" s="77"/>
      <c r="S4" s="77" t="e">
        <f>VLOOKUP(A4,'Defect Dump'!A$1:F$388,6,FALSE)</f>
        <v>#N/A</v>
      </c>
      <c r="T4" s="77"/>
      <c r="U4" s="77"/>
      <c r="V4" s="77"/>
      <c r="W4" s="77"/>
      <c r="X4" s="77"/>
      <c r="Y4" s="77"/>
      <c r="Z4" s="77"/>
      <c r="AA4" s="77"/>
      <c r="AB4" s="77"/>
      <c r="AC4" s="77"/>
      <c r="AD4" s="77"/>
      <c r="AE4" s="77"/>
      <c r="AF4" s="77"/>
      <c r="AG4" s="77"/>
      <c r="AH4" s="77"/>
      <c r="AI4" s="77"/>
      <c r="AJ4" s="77"/>
      <c r="AK4" s="77"/>
      <c r="AL4" s="77"/>
      <c r="AM4" s="77"/>
      <c r="AN4" s="77"/>
      <c r="AO4" s="77"/>
      <c r="AP4" s="77"/>
      <c r="AQ4" s="77"/>
      <c r="AR4" s="77"/>
      <c r="AS4" s="77"/>
      <c r="AT4" s="77"/>
      <c r="AU4" s="77"/>
      <c r="AV4" s="77"/>
      <c r="AW4" s="77"/>
      <c r="AX4" s="77"/>
      <c r="AY4" s="77"/>
      <c r="AZ4" s="77"/>
      <c r="BA4" s="77"/>
      <c r="BB4" s="77"/>
      <c r="BC4" s="77"/>
      <c r="BD4" s="77"/>
      <c r="BE4" s="77"/>
      <c r="BF4" s="77"/>
      <c r="BG4" s="77"/>
      <c r="BH4" s="77"/>
      <c r="BI4" s="77"/>
      <c r="BJ4" s="77"/>
      <c r="BK4" s="77"/>
      <c r="BL4" s="77"/>
      <c r="BM4" s="77"/>
      <c r="BN4" s="77"/>
      <c r="BO4" s="77"/>
    </row>
    <row r="5" spans="1:67" s="4" customFormat="1" ht="14.1" customHeight="1">
      <c r="A5" s="75">
        <v>769000</v>
      </c>
      <c r="B5" s="75"/>
      <c r="C5" s="75"/>
      <c r="D5" s="75" t="s">
        <v>1437</v>
      </c>
      <c r="E5" s="76" t="s">
        <v>1096</v>
      </c>
      <c r="F5" s="76" t="s">
        <v>230</v>
      </c>
      <c r="G5" s="76" t="s">
        <v>1085</v>
      </c>
      <c r="H5" s="75"/>
      <c r="I5" s="75" t="s">
        <v>1441</v>
      </c>
      <c r="J5" s="77"/>
      <c r="K5" s="78">
        <v>43895</v>
      </c>
      <c r="L5" s="78"/>
      <c r="M5" s="77"/>
      <c r="N5" s="77"/>
      <c r="O5" s="77"/>
      <c r="P5" s="77"/>
      <c r="Q5" s="77"/>
      <c r="R5" s="77"/>
      <c r="S5" s="77" t="str">
        <f>VLOOKUP(A5,'Defect Dump'!A$1:F$388,6,FALSE)</f>
        <v>PolicyCenter</v>
      </c>
      <c r="T5" s="77"/>
      <c r="U5" s="77"/>
      <c r="V5" s="77"/>
      <c r="W5" s="77"/>
      <c r="X5" s="77"/>
      <c r="Y5" s="77"/>
      <c r="Z5" s="77"/>
      <c r="AA5" s="77"/>
      <c r="AB5" s="77"/>
      <c r="AC5" s="77"/>
      <c r="AD5" s="77"/>
      <c r="AE5" s="77"/>
      <c r="AF5" s="77"/>
      <c r="AG5" s="77"/>
      <c r="AH5" s="77"/>
      <c r="AI5" s="77"/>
      <c r="AJ5" s="77"/>
      <c r="AK5" s="77"/>
      <c r="AL5" s="77"/>
      <c r="AM5" s="77"/>
      <c r="AN5" s="77"/>
      <c r="AO5" s="77"/>
      <c r="AP5" s="77"/>
      <c r="AQ5" s="77"/>
      <c r="AR5" s="77"/>
      <c r="AS5" s="77"/>
      <c r="AT5" s="77"/>
      <c r="AU5" s="77"/>
      <c r="AV5" s="77"/>
      <c r="AW5" s="77"/>
      <c r="AX5" s="77"/>
      <c r="AY5" s="77"/>
      <c r="AZ5" s="77"/>
      <c r="BA5" s="77"/>
      <c r="BB5" s="77"/>
      <c r="BC5" s="77"/>
      <c r="BD5" s="77"/>
      <c r="BE5" s="77"/>
      <c r="BF5" s="77"/>
      <c r="BG5" s="77"/>
      <c r="BH5" s="77"/>
      <c r="BI5" s="77"/>
      <c r="BJ5" s="77"/>
      <c r="BK5" s="77"/>
      <c r="BL5" s="77"/>
      <c r="BM5" s="77"/>
      <c r="BN5" s="77"/>
      <c r="BO5" s="77"/>
    </row>
    <row r="6" spans="1:67" s="4" customFormat="1" ht="14.1" customHeight="1">
      <c r="A6" s="75">
        <v>787581</v>
      </c>
      <c r="B6" s="75"/>
      <c r="C6" s="75"/>
      <c r="D6" s="75" t="s">
        <v>1442</v>
      </c>
      <c r="E6" s="76" t="s">
        <v>1096</v>
      </c>
      <c r="F6" s="76" t="s">
        <v>1100</v>
      </c>
      <c r="G6" s="76" t="s">
        <v>1085</v>
      </c>
      <c r="H6" s="75" t="s">
        <v>47</v>
      </c>
      <c r="I6" s="75" t="s">
        <v>1436</v>
      </c>
      <c r="J6" s="77"/>
      <c r="K6" s="78"/>
      <c r="L6" s="78"/>
      <c r="M6" s="77"/>
      <c r="N6" s="77"/>
      <c r="O6" s="77"/>
      <c r="P6" s="77"/>
      <c r="Q6" s="77"/>
      <c r="R6" s="77"/>
      <c r="S6" s="77" t="e">
        <f>VLOOKUP(A6,'Defect Dump'!A$1:F$388,6,FALSE)</f>
        <v>#N/A</v>
      </c>
      <c r="T6" s="77"/>
      <c r="U6" s="77"/>
      <c r="V6" s="77"/>
      <c r="W6" s="77"/>
      <c r="X6" s="77"/>
      <c r="Y6" s="77"/>
      <c r="Z6" s="77"/>
      <c r="AA6" s="77"/>
      <c r="AB6" s="77"/>
      <c r="AC6" s="77"/>
      <c r="AD6" s="77"/>
      <c r="AE6" s="77"/>
      <c r="AF6" s="77"/>
      <c r="AG6" s="77"/>
      <c r="AH6" s="77"/>
      <c r="AI6" s="77"/>
      <c r="AJ6" s="77"/>
      <c r="AK6" s="77"/>
      <c r="AL6" s="77"/>
      <c r="AM6" s="77"/>
      <c r="AN6" s="77"/>
      <c r="AO6" s="77"/>
      <c r="AP6" s="77"/>
      <c r="AQ6" s="77"/>
      <c r="AR6" s="77"/>
      <c r="AS6" s="77"/>
      <c r="AT6" s="77"/>
      <c r="AU6" s="77"/>
      <c r="AV6" s="77"/>
      <c r="AW6" s="77"/>
      <c r="AX6" s="77"/>
      <c r="AY6" s="77"/>
      <c r="AZ6" s="77"/>
      <c r="BA6" s="77"/>
      <c r="BB6" s="77"/>
      <c r="BC6" s="77"/>
      <c r="BD6" s="77"/>
      <c r="BE6" s="77"/>
      <c r="BF6" s="77"/>
      <c r="BG6" s="77"/>
      <c r="BH6" s="77"/>
      <c r="BI6" s="77"/>
      <c r="BJ6" s="77"/>
      <c r="BK6" s="77"/>
      <c r="BL6" s="77"/>
      <c r="BM6" s="77"/>
      <c r="BN6" s="77"/>
      <c r="BO6" s="77"/>
    </row>
    <row r="7" spans="1:67" s="4" customFormat="1" ht="14.1" customHeight="1">
      <c r="A7" s="75">
        <v>783600</v>
      </c>
      <c r="B7" s="75"/>
      <c r="C7" s="75"/>
      <c r="D7" s="75" t="s">
        <v>1443</v>
      </c>
      <c r="E7" s="76" t="s">
        <v>1096</v>
      </c>
      <c r="F7" s="76"/>
      <c r="G7" s="76" t="s">
        <v>1086</v>
      </c>
      <c r="H7" s="75" t="s">
        <v>47</v>
      </c>
      <c r="I7" s="75" t="s">
        <v>1444</v>
      </c>
      <c r="J7" s="77"/>
      <c r="K7" s="78"/>
      <c r="L7" s="78"/>
      <c r="M7" s="77"/>
      <c r="N7" s="77"/>
      <c r="O7" s="77"/>
      <c r="P7" s="77"/>
      <c r="Q7" s="77"/>
      <c r="R7" s="77"/>
      <c r="S7" s="77" t="str">
        <f>VLOOKUP(A7,'Defect Dump'!A$1:F$388,6,FALSE)</f>
        <v>PolicyCenter</v>
      </c>
      <c r="T7" s="77"/>
      <c r="U7" s="77"/>
      <c r="V7" s="77"/>
      <c r="W7" s="77"/>
      <c r="X7" s="77"/>
      <c r="Y7" s="77"/>
      <c r="Z7" s="77"/>
      <c r="AA7" s="77"/>
      <c r="AB7" s="77"/>
      <c r="AC7" s="77"/>
      <c r="AD7" s="77"/>
      <c r="AE7" s="77"/>
      <c r="AF7" s="77"/>
      <c r="AG7" s="77"/>
      <c r="AH7" s="77"/>
      <c r="AI7" s="77"/>
      <c r="AJ7" s="77"/>
      <c r="AK7" s="77"/>
      <c r="AL7" s="77"/>
      <c r="AM7" s="77"/>
      <c r="AN7" s="77"/>
      <c r="AO7" s="77"/>
      <c r="AP7" s="77"/>
      <c r="AQ7" s="77"/>
      <c r="AR7" s="77"/>
      <c r="AS7" s="77"/>
      <c r="AT7" s="77"/>
      <c r="AU7" s="77"/>
      <c r="AV7" s="77"/>
      <c r="AW7" s="77"/>
      <c r="AX7" s="77"/>
      <c r="AY7" s="77"/>
      <c r="AZ7" s="77"/>
      <c r="BA7" s="77"/>
      <c r="BB7" s="77"/>
      <c r="BC7" s="77"/>
      <c r="BD7" s="77"/>
      <c r="BE7" s="77"/>
      <c r="BF7" s="77"/>
      <c r="BG7" s="77"/>
      <c r="BH7" s="77"/>
      <c r="BI7" s="77"/>
      <c r="BJ7" s="77"/>
      <c r="BK7" s="77"/>
      <c r="BL7" s="77"/>
      <c r="BM7" s="77"/>
      <c r="BN7" s="77"/>
      <c r="BO7" s="77"/>
    </row>
    <row r="8" spans="1:67" s="4" customFormat="1" ht="14.1" customHeight="1">
      <c r="A8" s="75">
        <v>772148</v>
      </c>
      <c r="B8" s="75"/>
      <c r="C8" s="75"/>
      <c r="D8" s="75" t="s">
        <v>1445</v>
      </c>
      <c r="E8" s="76" t="s">
        <v>1096</v>
      </c>
      <c r="F8" s="76"/>
      <c r="G8" s="76" t="s">
        <v>1086</v>
      </c>
      <c r="H8" s="75" t="s">
        <v>47</v>
      </c>
      <c r="I8" s="75" t="s">
        <v>1446</v>
      </c>
      <c r="J8" s="77"/>
      <c r="K8" s="78"/>
      <c r="L8" s="78"/>
      <c r="M8" s="77"/>
      <c r="N8" s="77"/>
      <c r="O8" s="77"/>
      <c r="P8" s="77"/>
      <c r="Q8" s="77"/>
      <c r="R8" s="77"/>
      <c r="S8" s="77" t="e">
        <f>VLOOKUP(A8,'Defect Dump'!A$1:F$388,6,FALSE)</f>
        <v>#N/A</v>
      </c>
      <c r="T8" s="77"/>
      <c r="U8" s="77"/>
      <c r="V8" s="77"/>
      <c r="W8" s="77"/>
      <c r="X8" s="77"/>
      <c r="Y8" s="77"/>
      <c r="Z8" s="77"/>
      <c r="AA8" s="77"/>
      <c r="AB8" s="77"/>
      <c r="AC8" s="77"/>
      <c r="AD8" s="77"/>
      <c r="AE8" s="77"/>
      <c r="AF8" s="77"/>
      <c r="AG8" s="77"/>
      <c r="AH8" s="77"/>
      <c r="AI8" s="77"/>
      <c r="AJ8" s="77"/>
      <c r="AK8" s="77"/>
      <c r="AL8" s="77"/>
      <c r="AM8" s="77"/>
      <c r="AN8" s="77"/>
      <c r="AO8" s="77"/>
      <c r="AP8" s="77"/>
      <c r="AQ8" s="77"/>
      <c r="AR8" s="77"/>
      <c r="AS8" s="77"/>
      <c r="AT8" s="77"/>
      <c r="AU8" s="77"/>
      <c r="AV8" s="77"/>
      <c r="AW8" s="77"/>
      <c r="AX8" s="77"/>
      <c r="AY8" s="77"/>
      <c r="AZ8" s="77"/>
      <c r="BA8" s="77"/>
      <c r="BB8" s="77"/>
      <c r="BC8" s="77"/>
      <c r="BD8" s="77"/>
      <c r="BE8" s="77"/>
      <c r="BF8" s="77"/>
      <c r="BG8" s="77"/>
      <c r="BH8" s="77"/>
      <c r="BI8" s="77"/>
      <c r="BJ8" s="77"/>
      <c r="BK8" s="77"/>
      <c r="BL8" s="77"/>
      <c r="BM8" s="77"/>
      <c r="BN8" s="77"/>
      <c r="BO8" s="77"/>
    </row>
    <row r="9" spans="1:67" s="4" customFormat="1" ht="14.1" customHeight="1">
      <c r="A9" s="75">
        <v>778896</v>
      </c>
      <c r="B9" s="75"/>
      <c r="C9" s="75"/>
      <c r="D9" s="75" t="s">
        <v>1445</v>
      </c>
      <c r="E9" s="76" t="s">
        <v>1096</v>
      </c>
      <c r="F9" s="76" t="s">
        <v>1100</v>
      </c>
      <c r="G9" s="76" t="s">
        <v>1085</v>
      </c>
      <c r="H9" s="77" t="s">
        <v>47</v>
      </c>
      <c r="I9" s="77" t="s">
        <v>1447</v>
      </c>
      <c r="J9" s="77"/>
      <c r="K9" s="78"/>
      <c r="L9" s="78"/>
      <c r="M9" s="77"/>
      <c r="N9" s="77"/>
      <c r="O9" s="77"/>
      <c r="P9" s="77"/>
      <c r="Q9" s="77"/>
      <c r="R9" s="77"/>
      <c r="S9" s="77" t="str">
        <f>VLOOKUP(A9,'Defect Dump'!A$1:F$388,6,FALSE)</f>
        <v>PolicyCenter</v>
      </c>
      <c r="T9" s="77"/>
      <c r="U9" s="77"/>
      <c r="V9" s="77"/>
      <c r="W9" s="77"/>
      <c r="X9" s="77"/>
      <c r="Y9" s="77"/>
      <c r="Z9" s="77"/>
      <c r="AA9" s="77"/>
      <c r="AB9" s="77"/>
      <c r="AC9" s="77"/>
      <c r="AD9" s="77"/>
      <c r="AE9" s="77"/>
      <c r="AF9" s="77"/>
      <c r="AG9" s="77"/>
      <c r="AH9" s="77"/>
      <c r="AI9" s="77"/>
      <c r="AJ9" s="77"/>
      <c r="AK9" s="77"/>
      <c r="AL9" s="77"/>
      <c r="AM9" s="77"/>
      <c r="AN9" s="77"/>
      <c r="AO9" s="77"/>
      <c r="AP9" s="77"/>
      <c r="AQ9" s="77"/>
      <c r="AR9" s="77"/>
      <c r="AS9" s="77"/>
      <c r="AT9" s="77"/>
      <c r="AU9" s="77"/>
      <c r="AV9" s="77"/>
      <c r="AW9" s="77"/>
      <c r="AX9" s="77"/>
      <c r="AY9" s="77"/>
      <c r="AZ9" s="77"/>
      <c r="BA9" s="77"/>
      <c r="BB9" s="77"/>
      <c r="BC9" s="77"/>
      <c r="BD9" s="77"/>
      <c r="BE9" s="77"/>
      <c r="BF9" s="77"/>
      <c r="BG9" s="77"/>
      <c r="BH9" s="77"/>
      <c r="BI9" s="77"/>
      <c r="BJ9" s="77"/>
      <c r="BK9" s="77"/>
      <c r="BL9" s="77"/>
      <c r="BM9" s="77"/>
      <c r="BN9" s="77"/>
      <c r="BO9" s="77"/>
    </row>
    <row r="10" spans="1:67" s="4" customFormat="1" ht="14.1" customHeight="1">
      <c r="A10" s="75">
        <v>770768</v>
      </c>
      <c r="B10" s="75"/>
      <c r="C10" s="75"/>
      <c r="D10" s="75" t="s">
        <v>1437</v>
      </c>
      <c r="E10" s="76" t="s">
        <v>1096</v>
      </c>
      <c r="F10" s="76"/>
      <c r="G10" s="76" t="s">
        <v>1082</v>
      </c>
      <c r="H10" s="77" t="s">
        <v>47</v>
      </c>
      <c r="I10" s="77" t="s">
        <v>1448</v>
      </c>
      <c r="J10" s="77"/>
      <c r="K10" s="78"/>
      <c r="L10" s="78"/>
      <c r="M10" s="77"/>
      <c r="N10" s="77"/>
      <c r="O10" s="77"/>
      <c r="P10" s="77"/>
      <c r="Q10" s="77"/>
      <c r="R10" s="77"/>
      <c r="S10" s="77" t="str">
        <f>VLOOKUP(A10,'Defect Dump'!A$1:F$388,6,FALSE)</f>
        <v>PC-Plugin</v>
      </c>
      <c r="T10" s="77"/>
      <c r="U10" s="77"/>
      <c r="V10" s="77"/>
      <c r="W10" s="77"/>
      <c r="X10" s="77"/>
      <c r="Y10" s="77"/>
      <c r="Z10" s="77"/>
      <c r="AA10" s="77"/>
      <c r="AB10" s="77"/>
      <c r="AC10" s="77"/>
      <c r="AD10" s="77"/>
      <c r="AE10" s="77"/>
      <c r="AF10" s="77"/>
      <c r="AG10" s="77"/>
      <c r="AH10" s="77"/>
      <c r="AI10" s="77"/>
      <c r="AJ10" s="77"/>
      <c r="AK10" s="77"/>
      <c r="AL10" s="77"/>
      <c r="AM10" s="77"/>
      <c r="AN10" s="77"/>
      <c r="AO10" s="77"/>
      <c r="AP10" s="77"/>
      <c r="AQ10" s="77"/>
      <c r="AR10" s="77"/>
      <c r="AS10" s="77"/>
      <c r="AT10" s="77"/>
      <c r="AU10" s="77"/>
      <c r="AV10" s="77"/>
      <c r="AW10" s="77"/>
      <c r="AX10" s="77"/>
      <c r="AY10" s="77"/>
      <c r="AZ10" s="77"/>
      <c r="BA10" s="77"/>
      <c r="BB10" s="77"/>
      <c r="BC10" s="77"/>
      <c r="BD10" s="77"/>
      <c r="BE10" s="77"/>
      <c r="BF10" s="77"/>
      <c r="BG10" s="77"/>
      <c r="BH10" s="77"/>
      <c r="BI10" s="77"/>
      <c r="BJ10" s="77"/>
      <c r="BK10" s="77"/>
      <c r="BL10" s="77"/>
      <c r="BM10" s="77"/>
      <c r="BN10" s="77"/>
      <c r="BO10" s="77"/>
    </row>
    <row r="11" spans="1:67" s="4" customFormat="1" ht="14.1" customHeight="1">
      <c r="A11" s="75">
        <v>769614</v>
      </c>
      <c r="B11" s="75"/>
      <c r="C11" s="75"/>
      <c r="D11" s="75" t="s">
        <v>1445</v>
      </c>
      <c r="E11" s="76" t="s">
        <v>1096</v>
      </c>
      <c r="F11" s="76"/>
      <c r="G11" s="76" t="s">
        <v>1089</v>
      </c>
      <c r="H11" s="77" t="s">
        <v>47</v>
      </c>
      <c r="I11" s="77" t="s">
        <v>1449</v>
      </c>
      <c r="J11" s="77"/>
      <c r="K11" s="78"/>
      <c r="L11" s="78">
        <v>43896</v>
      </c>
      <c r="M11" s="77"/>
      <c r="N11" s="77"/>
      <c r="O11" s="77"/>
      <c r="P11" s="77"/>
      <c r="Q11" s="77"/>
      <c r="R11" s="77"/>
      <c r="S11" s="77" t="str">
        <f>VLOOKUP(A11,'Defect Dump'!A$1:F$388,6,FALSE)</f>
        <v>PC-Plugin</v>
      </c>
      <c r="T11" s="77"/>
      <c r="U11" s="77"/>
      <c r="V11" s="77"/>
      <c r="W11" s="77"/>
      <c r="X11" s="77"/>
      <c r="Y11" s="77"/>
      <c r="Z11" s="77"/>
      <c r="AA11" s="77"/>
      <c r="AB11" s="77"/>
      <c r="AC11" s="77"/>
      <c r="AD11" s="77"/>
      <c r="AE11" s="77"/>
      <c r="AF11" s="77"/>
      <c r="AG11" s="77"/>
      <c r="AH11" s="77"/>
      <c r="AI11" s="77"/>
      <c r="AJ11" s="77"/>
      <c r="AK11" s="77"/>
      <c r="AL11" s="77"/>
      <c r="AM11" s="77"/>
      <c r="AN11" s="77"/>
      <c r="AO11" s="77"/>
      <c r="AP11" s="77"/>
      <c r="AQ11" s="77"/>
      <c r="AR11" s="77"/>
      <c r="AS11" s="77"/>
      <c r="AT11" s="77"/>
      <c r="AU11" s="77"/>
      <c r="AV11" s="77"/>
      <c r="AW11" s="77"/>
      <c r="AX11" s="77"/>
      <c r="AY11" s="77"/>
      <c r="AZ11" s="77"/>
      <c r="BA11" s="77"/>
      <c r="BB11" s="77"/>
      <c r="BC11" s="77"/>
      <c r="BD11" s="77"/>
      <c r="BE11" s="77"/>
      <c r="BF11" s="77"/>
      <c r="BG11" s="77"/>
      <c r="BH11" s="77"/>
      <c r="BI11" s="77"/>
      <c r="BJ11" s="77"/>
      <c r="BK11" s="77"/>
      <c r="BL11" s="77"/>
      <c r="BM11" s="77"/>
      <c r="BN11" s="77"/>
      <c r="BO11" s="77"/>
    </row>
    <row r="12" spans="1:67" s="4" customFormat="1" ht="14.1" customHeight="1">
      <c r="A12" s="75">
        <v>772567</v>
      </c>
      <c r="B12" s="75"/>
      <c r="C12" s="75"/>
      <c r="D12" s="75" t="s">
        <v>1437</v>
      </c>
      <c r="E12" s="76" t="s">
        <v>1096</v>
      </c>
      <c r="F12" s="76" t="s">
        <v>230</v>
      </c>
      <c r="G12" s="76" t="s">
        <v>1085</v>
      </c>
      <c r="H12" s="77" t="s">
        <v>47</v>
      </c>
      <c r="I12" s="77" t="s">
        <v>1450</v>
      </c>
      <c r="J12" s="77"/>
      <c r="K12" s="78"/>
      <c r="L12" s="78"/>
      <c r="M12" s="77"/>
      <c r="N12" s="77"/>
      <c r="O12" s="77"/>
      <c r="P12" s="77"/>
      <c r="Q12" s="77"/>
      <c r="R12" s="77"/>
      <c r="S12" s="77" t="str">
        <f>VLOOKUP(A12,'Defect Dump'!A$1:F$388,6,FALSE)</f>
        <v>PC-Plugin</v>
      </c>
      <c r="T12" s="77"/>
      <c r="U12" s="77"/>
      <c r="V12" s="77"/>
      <c r="W12" s="77"/>
      <c r="X12" s="77"/>
      <c r="Y12" s="77"/>
      <c r="Z12" s="77"/>
      <c r="AA12" s="77"/>
      <c r="AB12" s="77"/>
      <c r="AC12" s="77"/>
      <c r="AD12" s="77"/>
      <c r="AE12" s="77"/>
      <c r="AF12" s="77"/>
      <c r="AG12" s="77"/>
      <c r="AH12" s="77"/>
      <c r="AI12" s="77"/>
      <c r="AJ12" s="77"/>
      <c r="AK12" s="77"/>
      <c r="AL12" s="77"/>
      <c r="AM12" s="77"/>
      <c r="AN12" s="77"/>
      <c r="AO12" s="77"/>
      <c r="AP12" s="77"/>
      <c r="AQ12" s="77"/>
      <c r="AR12" s="77"/>
      <c r="AS12" s="77"/>
      <c r="AT12" s="77"/>
      <c r="AU12" s="77"/>
      <c r="AV12" s="77"/>
      <c r="AW12" s="77"/>
      <c r="AX12" s="77"/>
      <c r="AY12" s="77"/>
      <c r="AZ12" s="77"/>
      <c r="BA12" s="77"/>
      <c r="BB12" s="77"/>
      <c r="BC12" s="77"/>
      <c r="BD12" s="77"/>
      <c r="BE12" s="77"/>
      <c r="BF12" s="77"/>
      <c r="BG12" s="77"/>
      <c r="BH12" s="77"/>
      <c r="BI12" s="77"/>
      <c r="BJ12" s="77"/>
      <c r="BK12" s="77"/>
      <c r="BL12" s="77"/>
      <c r="BM12" s="77"/>
      <c r="BN12" s="77"/>
      <c r="BO12" s="77"/>
    </row>
    <row r="13" spans="1:67" s="4" customFormat="1" ht="14.1" customHeight="1">
      <c r="A13" s="75">
        <v>782727</v>
      </c>
      <c r="B13" s="75"/>
      <c r="C13" s="77"/>
      <c r="D13" s="77" t="s">
        <v>1443</v>
      </c>
      <c r="E13" s="76" t="s">
        <v>1096</v>
      </c>
      <c r="F13" s="76" t="s">
        <v>42</v>
      </c>
      <c r="G13" s="76" t="s">
        <v>1085</v>
      </c>
      <c r="H13" s="77"/>
      <c r="I13" s="77" t="s">
        <v>1451</v>
      </c>
      <c r="J13" s="77"/>
      <c r="K13" s="78"/>
      <c r="L13" s="78"/>
      <c r="M13" s="77"/>
      <c r="N13" s="77"/>
      <c r="O13" s="77"/>
      <c r="P13" s="77"/>
      <c r="Q13" s="77"/>
      <c r="R13" s="77"/>
      <c r="S13" s="77" t="str">
        <f>VLOOKUP(A13,'Defect Dump'!A$1:F$388,6,FALSE)</f>
        <v>PolicyCenter</v>
      </c>
      <c r="T13" s="77"/>
      <c r="U13" s="77"/>
      <c r="V13" s="77"/>
      <c r="W13" s="77"/>
      <c r="X13" s="77"/>
      <c r="Y13" s="77"/>
      <c r="Z13" s="77"/>
      <c r="AA13" s="77"/>
      <c r="AB13" s="77"/>
      <c r="AC13" s="77"/>
      <c r="AD13" s="77"/>
      <c r="AE13" s="77"/>
      <c r="AF13" s="77"/>
      <c r="AG13" s="77"/>
      <c r="AH13" s="77"/>
      <c r="AI13" s="77"/>
      <c r="AJ13" s="77"/>
      <c r="AK13" s="77"/>
      <c r="AL13" s="77"/>
      <c r="AM13" s="77"/>
      <c r="AN13" s="77"/>
      <c r="AO13" s="77"/>
      <c r="AP13" s="77"/>
      <c r="AQ13" s="77"/>
      <c r="AR13" s="77"/>
      <c r="AS13" s="77"/>
      <c r="AT13" s="77"/>
      <c r="AU13" s="77"/>
      <c r="AV13" s="77"/>
      <c r="AW13" s="77"/>
      <c r="AX13" s="77"/>
      <c r="AY13" s="77"/>
      <c r="AZ13" s="77"/>
      <c r="BA13" s="77"/>
      <c r="BB13" s="77"/>
      <c r="BC13" s="77"/>
      <c r="BD13" s="77"/>
      <c r="BE13" s="77"/>
      <c r="BF13" s="77"/>
      <c r="BG13" s="77"/>
      <c r="BH13" s="77"/>
      <c r="BI13" s="77"/>
      <c r="BJ13" s="77"/>
      <c r="BK13" s="77"/>
      <c r="BL13" s="77"/>
      <c r="BM13" s="77"/>
      <c r="BN13" s="77"/>
      <c r="BO13" s="77"/>
    </row>
    <row r="14" spans="1:67" s="4" customFormat="1" ht="14.1" customHeight="1">
      <c r="A14" s="75">
        <v>788141</v>
      </c>
      <c r="B14" s="75"/>
      <c r="C14" s="77"/>
      <c r="D14" s="77" t="s">
        <v>1452</v>
      </c>
      <c r="E14" s="76" t="s">
        <v>1096</v>
      </c>
      <c r="F14" s="76"/>
      <c r="G14" s="76" t="s">
        <v>1082</v>
      </c>
      <c r="H14" s="77" t="s">
        <v>47</v>
      </c>
      <c r="I14" s="77" t="s">
        <v>1453</v>
      </c>
      <c r="J14" s="77"/>
      <c r="K14" s="78"/>
      <c r="L14" s="78"/>
      <c r="M14" s="77"/>
      <c r="N14" s="77"/>
      <c r="O14" s="77"/>
      <c r="P14" s="77"/>
      <c r="Q14" s="77"/>
      <c r="R14" s="77"/>
      <c r="S14" s="77" t="e">
        <f>VLOOKUP(A14,'Defect Dump'!A$1:F$388,6,FALSE)</f>
        <v>#N/A</v>
      </c>
      <c r="T14" s="77"/>
      <c r="U14" s="77"/>
      <c r="V14" s="77"/>
      <c r="W14" s="77"/>
      <c r="X14" s="77"/>
      <c r="Y14" s="77"/>
      <c r="Z14" s="77"/>
      <c r="AA14" s="77"/>
      <c r="AB14" s="77"/>
      <c r="AC14" s="77"/>
      <c r="AD14" s="77"/>
      <c r="AE14" s="77"/>
      <c r="AF14" s="77"/>
      <c r="AG14" s="77"/>
      <c r="AH14" s="77"/>
      <c r="AI14" s="77"/>
      <c r="AJ14" s="77"/>
      <c r="AK14" s="77"/>
      <c r="AL14" s="77"/>
      <c r="AM14" s="77"/>
      <c r="AN14" s="77"/>
      <c r="AO14" s="77"/>
      <c r="AP14" s="77"/>
      <c r="AQ14" s="77"/>
      <c r="AR14" s="77"/>
      <c r="AS14" s="77"/>
      <c r="AT14" s="77"/>
      <c r="AU14" s="77"/>
      <c r="AV14" s="77"/>
      <c r="AW14" s="77"/>
      <c r="AX14" s="77"/>
      <c r="AY14" s="77"/>
      <c r="AZ14" s="77"/>
      <c r="BA14" s="77"/>
      <c r="BB14" s="77"/>
      <c r="BC14" s="77"/>
      <c r="BD14" s="77"/>
      <c r="BE14" s="77"/>
      <c r="BF14" s="77"/>
      <c r="BG14" s="77"/>
      <c r="BH14" s="77"/>
      <c r="BI14" s="77"/>
      <c r="BJ14" s="77"/>
      <c r="BK14" s="77"/>
      <c r="BL14" s="77"/>
      <c r="BM14" s="77"/>
      <c r="BN14" s="77"/>
      <c r="BO14" s="77"/>
    </row>
    <row r="15" spans="1:67" s="4" customFormat="1" ht="14.1" customHeight="1">
      <c r="A15" s="75">
        <v>787262</v>
      </c>
      <c r="B15" s="75" t="s">
        <v>1454</v>
      </c>
      <c r="C15" s="77" t="s">
        <v>1455</v>
      </c>
      <c r="D15" s="77" t="s">
        <v>1437</v>
      </c>
      <c r="E15" s="76" t="s">
        <v>1096</v>
      </c>
      <c r="F15" s="76"/>
      <c r="G15" s="76" t="s">
        <v>1087</v>
      </c>
      <c r="H15" s="75"/>
      <c r="I15" s="75" t="s">
        <v>1456</v>
      </c>
      <c r="J15" s="77"/>
      <c r="K15" s="78">
        <v>43899</v>
      </c>
      <c r="L15" s="78">
        <v>43902</v>
      </c>
      <c r="M15" s="77"/>
      <c r="N15" s="77" t="s">
        <v>1457</v>
      </c>
      <c r="O15" s="77"/>
      <c r="P15" s="77"/>
      <c r="Q15" s="77"/>
      <c r="R15" s="77"/>
      <c r="S15" s="77" t="e">
        <f>VLOOKUP(A15,'Defect Dump'!A$1:F$388,6,FALSE)</f>
        <v>#N/A</v>
      </c>
      <c r="T15" s="77"/>
      <c r="U15" s="77"/>
      <c r="V15" s="77"/>
      <c r="W15" s="77"/>
      <c r="X15" s="77"/>
      <c r="Y15" s="77"/>
      <c r="Z15" s="77"/>
      <c r="AA15" s="77"/>
      <c r="AB15" s="77"/>
      <c r="AC15" s="77"/>
      <c r="AD15" s="77"/>
      <c r="AE15" s="77"/>
      <c r="AF15" s="77"/>
      <c r="AG15" s="77"/>
      <c r="AH15" s="77"/>
      <c r="AI15" s="77"/>
      <c r="AJ15" s="77"/>
      <c r="AK15" s="77"/>
      <c r="AL15" s="77"/>
      <c r="AM15" s="77"/>
      <c r="AN15" s="77"/>
      <c r="AO15" s="77"/>
      <c r="AP15" s="77"/>
      <c r="AQ15" s="77"/>
      <c r="AR15" s="77"/>
      <c r="AS15" s="77"/>
      <c r="AT15" s="77"/>
      <c r="AU15" s="77"/>
      <c r="AV15" s="77"/>
      <c r="AW15" s="77"/>
      <c r="AX15" s="77"/>
      <c r="AY15" s="77"/>
      <c r="AZ15" s="77"/>
      <c r="BA15" s="77"/>
      <c r="BB15" s="77"/>
      <c r="BC15" s="77"/>
      <c r="BD15" s="77"/>
      <c r="BE15" s="77"/>
      <c r="BF15" s="77"/>
      <c r="BG15" s="77"/>
      <c r="BH15" s="77"/>
      <c r="BI15" s="77"/>
      <c r="BJ15" s="77"/>
      <c r="BK15" s="77"/>
      <c r="BL15" s="77"/>
      <c r="BM15" s="77"/>
      <c r="BN15" s="77"/>
      <c r="BO15" s="77"/>
    </row>
    <row r="16" spans="1:67" s="4" customFormat="1" ht="14.1" customHeight="1">
      <c r="A16" s="75">
        <v>779396</v>
      </c>
      <c r="B16" s="75"/>
      <c r="C16" s="77"/>
      <c r="D16" s="77" t="s">
        <v>1443</v>
      </c>
      <c r="E16" s="76" t="s">
        <v>1096</v>
      </c>
      <c r="F16" s="76"/>
      <c r="G16" s="76" t="s">
        <v>1082</v>
      </c>
      <c r="H16" s="77" t="s">
        <v>47</v>
      </c>
      <c r="I16" s="77" t="s">
        <v>1458</v>
      </c>
      <c r="J16" s="77"/>
      <c r="K16" s="78"/>
      <c r="L16" s="78"/>
      <c r="M16" s="77"/>
      <c r="N16" s="77"/>
      <c r="O16" s="77"/>
      <c r="P16" s="77"/>
      <c r="Q16" s="77"/>
      <c r="R16" s="77"/>
      <c r="S16" s="77" t="str">
        <f>VLOOKUP(A16,'Defect Dump'!A$1:F$388,6,FALSE)</f>
        <v>PC-Plugin</v>
      </c>
      <c r="T16" s="77"/>
      <c r="U16" s="77"/>
      <c r="V16" s="77"/>
      <c r="W16" s="77"/>
      <c r="X16" s="77"/>
      <c r="Y16" s="77"/>
      <c r="Z16" s="77"/>
      <c r="AA16" s="77"/>
      <c r="AB16" s="77"/>
      <c r="AC16" s="77"/>
      <c r="AD16" s="77"/>
      <c r="AE16" s="77"/>
      <c r="AF16" s="77"/>
      <c r="AG16" s="77"/>
      <c r="AH16" s="77"/>
      <c r="AI16" s="77"/>
      <c r="AJ16" s="77"/>
      <c r="AK16" s="77"/>
      <c r="AL16" s="77"/>
      <c r="AM16" s="77"/>
      <c r="AN16" s="77"/>
      <c r="AO16" s="77"/>
      <c r="AP16" s="77"/>
      <c r="AQ16" s="77"/>
      <c r="AR16" s="77"/>
      <c r="AS16" s="77"/>
      <c r="AT16" s="77"/>
      <c r="AU16" s="77"/>
      <c r="AV16" s="77"/>
      <c r="AW16" s="77"/>
      <c r="AX16" s="77"/>
      <c r="AY16" s="77"/>
      <c r="AZ16" s="77"/>
      <c r="BA16" s="77"/>
      <c r="BB16" s="77"/>
      <c r="BC16" s="77"/>
      <c r="BD16" s="77"/>
      <c r="BE16" s="77"/>
      <c r="BF16" s="77"/>
      <c r="BG16" s="77"/>
      <c r="BH16" s="77"/>
      <c r="BI16" s="77"/>
      <c r="BJ16" s="77"/>
      <c r="BK16" s="77"/>
      <c r="BL16" s="77"/>
      <c r="BM16" s="77"/>
      <c r="BN16" s="77"/>
      <c r="BO16" s="77"/>
    </row>
    <row r="17" spans="1:67" s="4" customFormat="1" ht="14.1" customHeight="1">
      <c r="A17" s="75">
        <v>785478</v>
      </c>
      <c r="B17" s="75"/>
      <c r="C17" s="77"/>
      <c r="D17" s="77" t="s">
        <v>1459</v>
      </c>
      <c r="E17" s="76" t="s">
        <v>1096</v>
      </c>
      <c r="F17" s="76"/>
      <c r="G17" s="76" t="s">
        <v>1091</v>
      </c>
      <c r="H17" s="77" t="s">
        <v>1260</v>
      </c>
      <c r="I17" s="77" t="s">
        <v>1460</v>
      </c>
      <c r="J17" s="77"/>
      <c r="K17" s="78"/>
      <c r="L17" s="78">
        <v>43900</v>
      </c>
      <c r="M17" s="77"/>
      <c r="N17" s="77"/>
      <c r="O17" s="77"/>
      <c r="P17" s="77"/>
      <c r="Q17" s="77"/>
      <c r="R17" s="77"/>
      <c r="S17" s="77" t="str">
        <f>VLOOKUP(A17,'Defect Dump'!A$1:F$388,6,FALSE)</f>
        <v>PC-Plugin</v>
      </c>
      <c r="T17" s="77"/>
      <c r="U17" s="77"/>
      <c r="V17" s="77"/>
      <c r="W17" s="77"/>
      <c r="X17" s="77"/>
      <c r="Y17" s="77"/>
      <c r="Z17" s="77"/>
      <c r="AA17" s="77"/>
      <c r="AB17" s="77"/>
      <c r="AC17" s="77"/>
      <c r="AD17" s="77"/>
      <c r="AE17" s="77"/>
      <c r="AF17" s="77"/>
      <c r="AG17" s="77"/>
      <c r="AH17" s="77"/>
      <c r="AI17" s="77"/>
      <c r="AJ17" s="77"/>
      <c r="AK17" s="77"/>
      <c r="AL17" s="77"/>
      <c r="AM17" s="77"/>
      <c r="AN17" s="77"/>
      <c r="AO17" s="77"/>
      <c r="AP17" s="77"/>
      <c r="AQ17" s="77"/>
      <c r="AR17" s="77"/>
      <c r="AS17" s="77"/>
      <c r="AT17" s="77"/>
      <c r="AU17" s="77"/>
      <c r="AV17" s="77"/>
      <c r="AW17" s="77"/>
      <c r="AX17" s="77"/>
      <c r="AY17" s="77"/>
      <c r="AZ17" s="77"/>
      <c r="BA17" s="77"/>
      <c r="BB17" s="77"/>
      <c r="BC17" s="77"/>
      <c r="BD17" s="77"/>
      <c r="BE17" s="77"/>
      <c r="BF17" s="77"/>
      <c r="BG17" s="77"/>
      <c r="BH17" s="77"/>
      <c r="BI17" s="77"/>
      <c r="BJ17" s="77"/>
      <c r="BK17" s="77"/>
      <c r="BL17" s="77"/>
      <c r="BM17" s="77"/>
      <c r="BN17" s="77"/>
      <c r="BO17" s="77"/>
    </row>
    <row r="18" spans="1:67" s="4" customFormat="1" ht="14.1" customHeight="1">
      <c r="A18" s="75">
        <v>785726</v>
      </c>
      <c r="B18" s="75"/>
      <c r="C18" s="77"/>
      <c r="D18" s="77" t="s">
        <v>1443</v>
      </c>
      <c r="E18" s="76" t="s">
        <v>1096</v>
      </c>
      <c r="F18" s="76"/>
      <c r="G18" s="76" t="s">
        <v>1087</v>
      </c>
      <c r="H18" s="77" t="s">
        <v>47</v>
      </c>
      <c r="I18" s="77" t="s">
        <v>1461</v>
      </c>
      <c r="J18" s="77"/>
      <c r="K18" s="77"/>
      <c r="L18" s="78">
        <v>43902</v>
      </c>
      <c r="M18" s="77"/>
      <c r="N18" s="77"/>
      <c r="O18" s="77"/>
      <c r="P18" s="77"/>
      <c r="Q18" s="77"/>
      <c r="R18" s="77"/>
      <c r="S18" s="77" t="str">
        <f>VLOOKUP(A18,'Defect Dump'!A$1:F$388,6,FALSE)</f>
        <v>PC-Plugin</v>
      </c>
      <c r="T18" s="77"/>
      <c r="U18" s="77"/>
      <c r="V18" s="77"/>
      <c r="W18" s="77"/>
      <c r="X18" s="77"/>
      <c r="Y18" s="77"/>
      <c r="Z18" s="77"/>
      <c r="AA18" s="77"/>
      <c r="AB18" s="77"/>
      <c r="AC18" s="77"/>
      <c r="AD18" s="77"/>
      <c r="AE18" s="77"/>
      <c r="AF18" s="77"/>
      <c r="AG18" s="77"/>
      <c r="AH18" s="77"/>
      <c r="AI18" s="77"/>
      <c r="AJ18" s="77"/>
      <c r="AK18" s="77"/>
      <c r="AL18" s="77"/>
      <c r="AM18" s="77"/>
      <c r="AN18" s="77"/>
      <c r="AO18" s="77"/>
      <c r="AP18" s="77"/>
      <c r="AQ18" s="77"/>
      <c r="AR18" s="77"/>
      <c r="AS18" s="77"/>
      <c r="AT18" s="77"/>
      <c r="AU18" s="77"/>
      <c r="AV18" s="77"/>
      <c r="AW18" s="77"/>
      <c r="AX18" s="77"/>
      <c r="AY18" s="77"/>
      <c r="AZ18" s="77"/>
      <c r="BA18" s="77"/>
      <c r="BB18" s="77"/>
      <c r="BC18" s="77"/>
      <c r="BD18" s="77"/>
      <c r="BE18" s="77"/>
      <c r="BF18" s="77"/>
      <c r="BG18" s="77"/>
      <c r="BH18" s="77"/>
      <c r="BI18" s="77"/>
      <c r="BJ18" s="77"/>
      <c r="BK18" s="77"/>
      <c r="BL18" s="77"/>
      <c r="BM18" s="77"/>
      <c r="BN18" s="77"/>
      <c r="BO18" s="77"/>
    </row>
    <row r="19" spans="1:67" s="4" customFormat="1" ht="14.1" customHeight="1">
      <c r="A19" s="75">
        <v>773234</v>
      </c>
      <c r="B19" s="75"/>
      <c r="C19" s="77"/>
      <c r="D19" s="77" t="s">
        <v>1442</v>
      </c>
      <c r="E19" s="76" t="s">
        <v>1096</v>
      </c>
      <c r="F19" s="76" t="s">
        <v>42</v>
      </c>
      <c r="G19" s="76" t="s">
        <v>1085</v>
      </c>
      <c r="H19" s="77" t="s">
        <v>47</v>
      </c>
      <c r="I19" s="77" t="s">
        <v>1462</v>
      </c>
      <c r="J19" s="77"/>
      <c r="K19" s="78"/>
      <c r="L19" s="78"/>
      <c r="M19" s="77"/>
      <c r="N19" s="77"/>
      <c r="O19" s="77"/>
      <c r="P19" s="77"/>
      <c r="Q19" s="77"/>
      <c r="R19" s="77"/>
      <c r="S19" s="77" t="str">
        <f>VLOOKUP(A19,'Defect Dump'!A$1:F$388,6,FALSE)</f>
        <v>PC-Plugin</v>
      </c>
      <c r="T19" s="77"/>
      <c r="U19" s="77"/>
      <c r="V19" s="77"/>
      <c r="W19" s="77"/>
      <c r="X19" s="77"/>
      <c r="Y19" s="77"/>
      <c r="Z19" s="77"/>
      <c r="AA19" s="77"/>
      <c r="AB19" s="77"/>
      <c r="AC19" s="77"/>
      <c r="AD19" s="77"/>
      <c r="AE19" s="77"/>
      <c r="AF19" s="77"/>
      <c r="AG19" s="77"/>
      <c r="AH19" s="77"/>
      <c r="AI19" s="77"/>
      <c r="AJ19" s="77"/>
      <c r="AK19" s="77"/>
      <c r="AL19" s="77"/>
      <c r="AM19" s="77"/>
      <c r="AN19" s="77"/>
      <c r="AO19" s="77"/>
      <c r="AP19" s="77"/>
      <c r="AQ19" s="77"/>
      <c r="AR19" s="77"/>
      <c r="AS19" s="77"/>
      <c r="AT19" s="77"/>
      <c r="AU19" s="77"/>
      <c r="AV19" s="77"/>
      <c r="AW19" s="77"/>
      <c r="AX19" s="77"/>
      <c r="AY19" s="77"/>
      <c r="AZ19" s="77"/>
      <c r="BA19" s="77"/>
      <c r="BB19" s="77"/>
      <c r="BC19" s="77"/>
      <c r="BD19" s="77"/>
      <c r="BE19" s="77"/>
      <c r="BF19" s="77"/>
      <c r="BG19" s="77"/>
      <c r="BH19" s="77"/>
      <c r="BI19" s="77"/>
      <c r="BJ19" s="77"/>
      <c r="BK19" s="77"/>
      <c r="BL19" s="77"/>
      <c r="BM19" s="77"/>
      <c r="BN19" s="77"/>
      <c r="BO19" s="77"/>
    </row>
    <row r="20" spans="1:67" s="4" customFormat="1" ht="14.1" customHeight="1">
      <c r="A20" s="75">
        <v>786647</v>
      </c>
      <c r="B20" s="75"/>
      <c r="C20" s="77"/>
      <c r="D20" s="77" t="s">
        <v>1442</v>
      </c>
      <c r="E20" s="76" t="s">
        <v>1096</v>
      </c>
      <c r="F20" s="76"/>
      <c r="G20" s="76" t="s">
        <v>1091</v>
      </c>
      <c r="H20" s="77" t="s">
        <v>47</v>
      </c>
      <c r="I20" s="77" t="s">
        <v>1463</v>
      </c>
      <c r="J20" s="77"/>
      <c r="K20" s="78"/>
      <c r="L20" s="78">
        <v>43902</v>
      </c>
      <c r="M20" s="77"/>
      <c r="N20" s="77"/>
      <c r="O20" s="77"/>
      <c r="P20" s="77"/>
      <c r="Q20" s="77"/>
      <c r="R20" s="77"/>
      <c r="S20" s="77" t="str">
        <f>VLOOKUP(A20,'Defect Dump'!A$1:F$388,6,FALSE)</f>
        <v>PC-Config</v>
      </c>
      <c r="T20" s="77"/>
      <c r="U20" s="77"/>
      <c r="V20" s="77"/>
      <c r="W20" s="77"/>
      <c r="X20" s="77"/>
      <c r="Y20" s="77"/>
      <c r="Z20" s="77"/>
      <c r="AA20" s="77"/>
      <c r="AB20" s="77"/>
      <c r="AC20" s="77"/>
      <c r="AD20" s="77"/>
      <c r="AE20" s="77"/>
      <c r="AF20" s="77"/>
      <c r="AG20" s="77"/>
      <c r="AH20" s="77"/>
      <c r="AI20" s="77"/>
      <c r="AJ20" s="77"/>
      <c r="AK20" s="77"/>
      <c r="AL20" s="77"/>
      <c r="AM20" s="77"/>
      <c r="AN20" s="77"/>
      <c r="AO20" s="77"/>
      <c r="AP20" s="77"/>
      <c r="AQ20" s="77"/>
      <c r="AR20" s="77"/>
      <c r="AS20" s="77"/>
      <c r="AT20" s="77"/>
      <c r="AU20" s="77"/>
      <c r="AV20" s="77"/>
      <c r="AW20" s="77"/>
      <c r="AX20" s="77"/>
      <c r="AY20" s="77"/>
      <c r="AZ20" s="77"/>
      <c r="BA20" s="77"/>
      <c r="BB20" s="77"/>
      <c r="BC20" s="77"/>
      <c r="BD20" s="77"/>
      <c r="BE20" s="77"/>
      <c r="BF20" s="77"/>
      <c r="BG20" s="77"/>
      <c r="BH20" s="77"/>
      <c r="BI20" s="77"/>
      <c r="BJ20" s="77"/>
      <c r="BK20" s="77"/>
      <c r="BL20" s="77"/>
      <c r="BM20" s="77"/>
      <c r="BN20" s="77"/>
      <c r="BO20" s="77"/>
    </row>
    <row r="21" spans="1:67" s="4" customFormat="1" ht="14.1" customHeight="1">
      <c r="A21" s="75">
        <v>783213</v>
      </c>
      <c r="B21" s="75"/>
      <c r="C21" s="77"/>
      <c r="D21" s="77" t="s">
        <v>1442</v>
      </c>
      <c r="E21" s="76" t="s">
        <v>1096</v>
      </c>
      <c r="F21" s="76"/>
      <c r="G21" s="76" t="s">
        <v>1091</v>
      </c>
      <c r="H21" s="77" t="s">
        <v>47</v>
      </c>
      <c r="I21" s="77" t="s">
        <v>1464</v>
      </c>
      <c r="J21" s="77"/>
      <c r="K21" s="78"/>
      <c r="L21" s="78">
        <v>43901</v>
      </c>
      <c r="M21" s="77"/>
      <c r="N21" s="77"/>
      <c r="O21" s="77"/>
      <c r="P21" s="77"/>
      <c r="Q21" s="77"/>
      <c r="R21" s="77"/>
      <c r="S21" s="77" t="str">
        <f>VLOOKUP(A21,'Defect Dump'!A$1:F$388,6,FALSE)</f>
        <v>PolicyCenter</v>
      </c>
      <c r="T21" s="77"/>
      <c r="U21" s="77"/>
      <c r="V21" s="77"/>
      <c r="W21" s="77"/>
      <c r="X21" s="77"/>
      <c r="Y21" s="77"/>
      <c r="Z21" s="77"/>
      <c r="AA21" s="77"/>
      <c r="AB21" s="77"/>
      <c r="AC21" s="77"/>
      <c r="AD21" s="77"/>
      <c r="AE21" s="77"/>
      <c r="AF21" s="77"/>
      <c r="AG21" s="77"/>
      <c r="AH21" s="77"/>
      <c r="AI21" s="77"/>
      <c r="AJ21" s="77"/>
      <c r="AK21" s="77"/>
      <c r="AL21" s="77"/>
      <c r="AM21" s="77"/>
      <c r="AN21" s="77"/>
      <c r="AO21" s="77"/>
      <c r="AP21" s="77"/>
      <c r="AQ21" s="77"/>
      <c r="AR21" s="77"/>
      <c r="AS21" s="77"/>
      <c r="AT21" s="77"/>
      <c r="AU21" s="77"/>
      <c r="AV21" s="77"/>
      <c r="AW21" s="77"/>
      <c r="AX21" s="77"/>
      <c r="AY21" s="77"/>
      <c r="AZ21" s="77"/>
      <c r="BA21" s="77"/>
      <c r="BB21" s="77"/>
      <c r="BC21" s="77"/>
      <c r="BD21" s="77"/>
      <c r="BE21" s="77"/>
      <c r="BF21" s="77"/>
      <c r="BG21" s="77"/>
      <c r="BH21" s="77"/>
      <c r="BI21" s="77"/>
      <c r="BJ21" s="77"/>
      <c r="BK21" s="77"/>
      <c r="BL21" s="77"/>
      <c r="BM21" s="77"/>
      <c r="BN21" s="77"/>
      <c r="BO21" s="77"/>
    </row>
    <row r="22" spans="1:67" s="4" customFormat="1" ht="14.1" customHeight="1">
      <c r="A22" s="75">
        <v>771121</v>
      </c>
      <c r="B22" s="75"/>
      <c r="C22" s="77"/>
      <c r="D22" s="77" t="s">
        <v>1442</v>
      </c>
      <c r="E22" s="76" t="s">
        <v>1096</v>
      </c>
      <c r="F22" s="76"/>
      <c r="G22" s="76" t="s">
        <v>1082</v>
      </c>
      <c r="H22" s="77" t="s">
        <v>47</v>
      </c>
      <c r="I22" s="77" t="s">
        <v>1465</v>
      </c>
      <c r="J22" s="77"/>
      <c r="K22" s="78"/>
      <c r="L22" s="78"/>
      <c r="M22" s="77"/>
      <c r="N22" s="77"/>
      <c r="O22" s="77"/>
      <c r="P22" s="77"/>
      <c r="Q22" s="77"/>
      <c r="R22" s="77"/>
      <c r="S22" s="77" t="e">
        <f>VLOOKUP(A22,'Defect Dump'!A$1:F$388,6,FALSE)</f>
        <v>#N/A</v>
      </c>
      <c r="T22" s="77"/>
      <c r="U22" s="77"/>
      <c r="V22" s="77"/>
      <c r="W22" s="77"/>
      <c r="X22" s="77"/>
      <c r="Y22" s="77"/>
      <c r="Z22" s="77"/>
      <c r="AA22" s="77"/>
      <c r="AB22" s="77"/>
      <c r="AC22" s="77"/>
      <c r="AD22" s="77"/>
      <c r="AE22" s="77"/>
      <c r="AF22" s="77"/>
      <c r="AG22" s="77"/>
      <c r="AH22" s="77"/>
      <c r="AI22" s="77"/>
      <c r="AJ22" s="77"/>
      <c r="AK22" s="77"/>
      <c r="AL22" s="77"/>
      <c r="AM22" s="77"/>
      <c r="AN22" s="77"/>
      <c r="AO22" s="77"/>
      <c r="AP22" s="77"/>
      <c r="AQ22" s="77"/>
      <c r="AR22" s="77"/>
      <c r="AS22" s="77"/>
      <c r="AT22" s="77"/>
      <c r="AU22" s="77"/>
      <c r="AV22" s="77"/>
      <c r="AW22" s="77"/>
      <c r="AX22" s="77"/>
      <c r="AY22" s="77"/>
      <c r="AZ22" s="77"/>
      <c r="BA22" s="77"/>
      <c r="BB22" s="77"/>
      <c r="BC22" s="77"/>
      <c r="BD22" s="77"/>
      <c r="BE22" s="77"/>
      <c r="BF22" s="77"/>
      <c r="BG22" s="77"/>
      <c r="BH22" s="77"/>
      <c r="BI22" s="77"/>
      <c r="BJ22" s="77"/>
      <c r="BK22" s="77"/>
      <c r="BL22" s="77"/>
      <c r="BM22" s="77"/>
      <c r="BN22" s="77"/>
      <c r="BO22" s="77"/>
    </row>
    <row r="23" spans="1:67" s="4" customFormat="1" ht="14.1" customHeight="1">
      <c r="A23" s="75">
        <v>787840</v>
      </c>
      <c r="B23" s="75"/>
      <c r="C23" s="77"/>
      <c r="D23" s="77" t="s">
        <v>1435</v>
      </c>
      <c r="E23" s="76" t="s">
        <v>1096</v>
      </c>
      <c r="F23" s="76" t="s">
        <v>1100</v>
      </c>
      <c r="G23" s="76" t="s">
        <v>1085</v>
      </c>
      <c r="H23" s="77" t="s">
        <v>47</v>
      </c>
      <c r="I23" s="77" t="s">
        <v>1466</v>
      </c>
      <c r="J23" s="77"/>
      <c r="K23" s="78"/>
      <c r="L23" s="78"/>
      <c r="M23" s="77"/>
      <c r="N23" s="77"/>
      <c r="O23" s="77"/>
      <c r="P23" s="77"/>
      <c r="Q23" s="77"/>
      <c r="R23" s="77"/>
      <c r="S23" s="77" t="e">
        <f>VLOOKUP(A23,'Defect Dump'!A$1:F$388,6,FALSE)</f>
        <v>#N/A</v>
      </c>
      <c r="T23" s="77"/>
      <c r="U23" s="77"/>
      <c r="V23" s="77"/>
      <c r="W23" s="77"/>
      <c r="X23" s="77"/>
      <c r="Y23" s="77"/>
      <c r="Z23" s="77"/>
      <c r="AA23" s="77"/>
      <c r="AB23" s="77"/>
      <c r="AC23" s="77"/>
      <c r="AD23" s="77"/>
      <c r="AE23" s="77"/>
      <c r="AF23" s="77"/>
      <c r="AG23" s="77"/>
      <c r="AH23" s="77"/>
      <c r="AI23" s="77"/>
      <c r="AJ23" s="77"/>
      <c r="AK23" s="77"/>
      <c r="AL23" s="77"/>
      <c r="AM23" s="77"/>
      <c r="AN23" s="77"/>
      <c r="AO23" s="77"/>
      <c r="AP23" s="77"/>
      <c r="AQ23" s="77"/>
      <c r="AR23" s="77"/>
      <c r="AS23" s="77"/>
      <c r="AT23" s="77"/>
      <c r="AU23" s="77"/>
      <c r="AV23" s="77"/>
      <c r="AW23" s="77"/>
      <c r="AX23" s="77"/>
      <c r="AY23" s="77"/>
      <c r="AZ23" s="77"/>
      <c r="BA23" s="77"/>
      <c r="BB23" s="77"/>
      <c r="BC23" s="77"/>
      <c r="BD23" s="77"/>
      <c r="BE23" s="77"/>
      <c r="BF23" s="77"/>
      <c r="BG23" s="77"/>
      <c r="BH23" s="77"/>
      <c r="BI23" s="77"/>
      <c r="BJ23" s="77"/>
      <c r="BK23" s="77"/>
      <c r="BL23" s="77"/>
      <c r="BM23" s="77"/>
      <c r="BN23" s="77"/>
      <c r="BO23" s="77"/>
    </row>
    <row r="24" spans="1:67" s="4" customFormat="1" ht="14.1" customHeight="1">
      <c r="A24" s="75">
        <v>771290</v>
      </c>
      <c r="B24" s="75" t="s">
        <v>1467</v>
      </c>
      <c r="C24" s="75" t="s">
        <v>1468</v>
      </c>
      <c r="D24" s="77" t="s">
        <v>1445</v>
      </c>
      <c r="E24" s="76" t="s">
        <v>1096</v>
      </c>
      <c r="F24" s="76" t="s">
        <v>230</v>
      </c>
      <c r="G24" s="76" t="s">
        <v>1085</v>
      </c>
      <c r="H24" s="77" t="s">
        <v>47</v>
      </c>
      <c r="I24" s="77" t="s">
        <v>1469</v>
      </c>
      <c r="J24" s="77"/>
      <c r="K24" s="78"/>
      <c r="L24" s="78"/>
      <c r="M24" s="77"/>
      <c r="N24" s="77"/>
      <c r="O24" s="77"/>
      <c r="P24" s="77"/>
      <c r="Q24" s="77"/>
      <c r="R24" s="77"/>
      <c r="S24" s="77" t="e">
        <f>VLOOKUP(A24,'Defect Dump'!A$1:F$388,6,FALSE)</f>
        <v>#N/A</v>
      </c>
      <c r="T24" s="77"/>
      <c r="U24" s="77"/>
      <c r="V24" s="77"/>
      <c r="W24" s="77"/>
      <c r="X24" s="77"/>
      <c r="Y24" s="77"/>
      <c r="Z24" s="77"/>
      <c r="AA24" s="77"/>
      <c r="AB24" s="77"/>
      <c r="AC24" s="77"/>
      <c r="AD24" s="77"/>
      <c r="AE24" s="77"/>
      <c r="AF24" s="77"/>
      <c r="AG24" s="77"/>
      <c r="AH24" s="77"/>
      <c r="AI24" s="77"/>
      <c r="AJ24" s="77"/>
      <c r="AK24" s="77"/>
      <c r="AL24" s="77"/>
      <c r="AM24" s="77"/>
      <c r="AN24" s="77"/>
      <c r="AO24" s="77"/>
      <c r="AP24" s="77"/>
      <c r="AQ24" s="77"/>
      <c r="AR24" s="77"/>
      <c r="AS24" s="77"/>
      <c r="AT24" s="77"/>
      <c r="AU24" s="77"/>
      <c r="AV24" s="77"/>
      <c r="AW24" s="77"/>
      <c r="AX24" s="77"/>
      <c r="AY24" s="77"/>
      <c r="AZ24" s="77"/>
      <c r="BA24" s="77"/>
      <c r="BB24" s="77"/>
      <c r="BC24" s="77"/>
      <c r="BD24" s="77"/>
      <c r="BE24" s="77"/>
      <c r="BF24" s="77"/>
      <c r="BG24" s="77"/>
      <c r="BH24" s="77"/>
      <c r="BI24" s="77"/>
      <c r="BJ24" s="77"/>
      <c r="BK24" s="77"/>
      <c r="BL24" s="77"/>
      <c r="BM24" s="77"/>
      <c r="BN24" s="77"/>
      <c r="BO24" s="77"/>
    </row>
    <row r="25" spans="1:67" s="4" customFormat="1" ht="14.1" customHeight="1">
      <c r="A25" s="75">
        <v>785863</v>
      </c>
      <c r="B25" s="75" t="s">
        <v>1470</v>
      </c>
      <c r="C25" s="77"/>
      <c r="D25" s="77" t="s">
        <v>1437</v>
      </c>
      <c r="E25" s="76" t="s">
        <v>1096</v>
      </c>
      <c r="F25" s="76" t="s">
        <v>1100</v>
      </c>
      <c r="G25" s="76" t="s">
        <v>1085</v>
      </c>
      <c r="H25" s="77" t="s">
        <v>1471</v>
      </c>
      <c r="I25" s="77" t="s">
        <v>1466</v>
      </c>
      <c r="J25" s="77"/>
      <c r="K25" s="78"/>
      <c r="L25" s="78"/>
      <c r="M25" s="77"/>
      <c r="N25" s="77"/>
      <c r="O25" s="77"/>
      <c r="P25" s="77"/>
      <c r="Q25" s="77"/>
      <c r="R25" s="77"/>
      <c r="S25" s="77" t="str">
        <f>VLOOKUP(A25,'Defect Dump'!A$1:F$388,6,FALSE)</f>
        <v>PC-Plugin</v>
      </c>
      <c r="T25" s="77"/>
      <c r="U25" s="77"/>
      <c r="V25" s="77"/>
      <c r="W25" s="77"/>
      <c r="X25" s="77"/>
      <c r="Y25" s="77"/>
      <c r="Z25" s="77"/>
      <c r="AA25" s="77"/>
      <c r="AB25" s="77"/>
      <c r="AC25" s="77"/>
      <c r="AD25" s="77"/>
      <c r="AE25" s="77"/>
      <c r="AF25" s="77"/>
      <c r="AG25" s="77"/>
      <c r="AH25" s="77"/>
      <c r="AI25" s="77"/>
      <c r="AJ25" s="77"/>
      <c r="AK25" s="77"/>
      <c r="AL25" s="77"/>
      <c r="AM25" s="77"/>
      <c r="AN25" s="77"/>
      <c r="AO25" s="77"/>
      <c r="AP25" s="77"/>
      <c r="AQ25" s="77"/>
      <c r="AR25" s="77"/>
      <c r="AS25" s="77"/>
      <c r="AT25" s="77"/>
      <c r="AU25" s="77"/>
      <c r="AV25" s="77"/>
      <c r="AW25" s="77"/>
      <c r="AX25" s="77"/>
      <c r="AY25" s="77"/>
      <c r="AZ25" s="77"/>
      <c r="BA25" s="77"/>
      <c r="BB25" s="77"/>
      <c r="BC25" s="77"/>
      <c r="BD25" s="77"/>
      <c r="BE25" s="77"/>
      <c r="BF25" s="77"/>
      <c r="BG25" s="77"/>
      <c r="BH25" s="77"/>
      <c r="BI25" s="77"/>
      <c r="BJ25" s="77"/>
      <c r="BK25" s="77"/>
      <c r="BL25" s="77"/>
      <c r="BM25" s="77"/>
      <c r="BN25" s="77"/>
      <c r="BO25" s="77"/>
    </row>
    <row r="26" spans="1:67" s="4" customFormat="1" ht="14.1" customHeight="1">
      <c r="A26" s="75">
        <v>784983</v>
      </c>
      <c r="B26" s="75" t="s">
        <v>1472</v>
      </c>
      <c r="C26" s="77" t="s">
        <v>1473</v>
      </c>
      <c r="D26" s="77" t="s">
        <v>1437</v>
      </c>
      <c r="E26" s="76" t="s">
        <v>1096</v>
      </c>
      <c r="F26" s="76" t="s">
        <v>42</v>
      </c>
      <c r="G26" s="76" t="s">
        <v>1085</v>
      </c>
      <c r="H26" s="77" t="s">
        <v>47</v>
      </c>
      <c r="I26" s="77" t="s">
        <v>1474</v>
      </c>
      <c r="J26" s="77"/>
      <c r="K26" s="78">
        <v>43900</v>
      </c>
      <c r="L26" s="78">
        <v>43900</v>
      </c>
      <c r="M26" s="77"/>
      <c r="N26" s="77"/>
      <c r="O26" s="77"/>
      <c r="P26" s="77"/>
      <c r="Q26" s="77"/>
      <c r="R26" s="77"/>
      <c r="S26" s="77" t="str">
        <f>VLOOKUP(A26,'Defect Dump'!A$1:F$388,6,FALSE)</f>
        <v>PolicyCenter</v>
      </c>
      <c r="T26" s="77"/>
      <c r="U26" s="77"/>
      <c r="V26" s="77"/>
      <c r="W26" s="77"/>
      <c r="X26" s="77"/>
      <c r="Y26" s="77"/>
      <c r="Z26" s="77"/>
      <c r="AA26" s="77"/>
      <c r="AB26" s="77"/>
      <c r="AC26" s="77"/>
      <c r="AD26" s="77"/>
      <c r="AE26" s="77"/>
      <c r="AF26" s="77"/>
      <c r="AG26" s="77"/>
      <c r="AH26" s="77"/>
      <c r="AI26" s="77"/>
      <c r="AJ26" s="77"/>
      <c r="AK26" s="77"/>
      <c r="AL26" s="77"/>
      <c r="AM26" s="77"/>
      <c r="AN26" s="77"/>
      <c r="AO26" s="77"/>
      <c r="AP26" s="77"/>
      <c r="AQ26" s="77"/>
      <c r="AR26" s="77"/>
      <c r="AS26" s="77"/>
      <c r="AT26" s="77"/>
      <c r="AU26" s="77"/>
      <c r="AV26" s="77"/>
      <c r="AW26" s="77"/>
      <c r="AX26" s="77"/>
      <c r="AY26" s="77"/>
      <c r="AZ26" s="77"/>
      <c r="BA26" s="77"/>
      <c r="BB26" s="77"/>
      <c r="BC26" s="77"/>
      <c r="BD26" s="77"/>
      <c r="BE26" s="77"/>
      <c r="BF26" s="77"/>
      <c r="BG26" s="77"/>
      <c r="BH26" s="77"/>
      <c r="BI26" s="77"/>
      <c r="BJ26" s="77"/>
      <c r="BK26" s="77"/>
      <c r="BL26" s="77"/>
      <c r="BM26" s="77"/>
      <c r="BN26" s="77"/>
      <c r="BO26" s="77"/>
    </row>
    <row r="27" spans="1:67" s="4" customFormat="1" ht="24">
      <c r="A27" s="75">
        <v>769332</v>
      </c>
      <c r="B27" s="75"/>
      <c r="C27" s="77"/>
      <c r="D27" s="77" t="s">
        <v>1437</v>
      </c>
      <c r="E27" s="76" t="s">
        <v>1096</v>
      </c>
      <c r="F27" s="76"/>
      <c r="G27" s="76" t="s">
        <v>1082</v>
      </c>
      <c r="H27" s="77"/>
      <c r="I27" s="77" t="s">
        <v>1475</v>
      </c>
      <c r="J27" s="77"/>
      <c r="K27" s="78"/>
      <c r="L27" s="78"/>
      <c r="M27" s="77"/>
      <c r="N27" s="77"/>
      <c r="O27" s="77"/>
      <c r="P27" s="77"/>
      <c r="Q27" s="77"/>
      <c r="R27" s="77"/>
      <c r="S27" s="77" t="str">
        <f>VLOOKUP(A27,'Defect Dump'!A$1:F$388,6,FALSE)</f>
        <v>PC-Plugin</v>
      </c>
      <c r="T27" s="77"/>
      <c r="U27" s="77"/>
      <c r="V27" s="77"/>
      <c r="W27" s="77"/>
      <c r="X27" s="77"/>
      <c r="Y27" s="77"/>
      <c r="Z27" s="77"/>
      <c r="AA27" s="77"/>
      <c r="AB27" s="77"/>
      <c r="AC27" s="77"/>
      <c r="AD27" s="77"/>
      <c r="AE27" s="77"/>
      <c r="AF27" s="77"/>
      <c r="AG27" s="77"/>
      <c r="AH27" s="77"/>
      <c r="AI27" s="77"/>
      <c r="AJ27" s="77"/>
      <c r="AK27" s="77"/>
      <c r="AL27" s="77"/>
      <c r="AM27" s="77"/>
      <c r="AN27" s="77"/>
      <c r="AO27" s="77"/>
      <c r="AP27" s="77"/>
      <c r="AQ27" s="77"/>
      <c r="AR27" s="77"/>
      <c r="AS27" s="77"/>
      <c r="AT27" s="77"/>
      <c r="AU27" s="77"/>
      <c r="AV27" s="77"/>
      <c r="AW27" s="77"/>
      <c r="AX27" s="77"/>
      <c r="AY27" s="77"/>
      <c r="AZ27" s="77"/>
      <c r="BA27" s="77"/>
      <c r="BB27" s="77"/>
      <c r="BC27" s="77"/>
      <c r="BD27" s="77"/>
      <c r="BE27" s="77"/>
      <c r="BF27" s="77"/>
      <c r="BG27" s="77"/>
      <c r="BH27" s="77"/>
      <c r="BI27" s="77"/>
      <c r="BJ27" s="77"/>
      <c r="BK27" s="77"/>
      <c r="BL27" s="77"/>
      <c r="BM27" s="77"/>
      <c r="BN27" s="77"/>
      <c r="BO27" s="77"/>
    </row>
    <row r="28" spans="1:67" s="4" customFormat="1" ht="12">
      <c r="A28" s="75">
        <v>780558</v>
      </c>
      <c r="B28" s="75"/>
      <c r="C28" s="77"/>
      <c r="D28" s="77" t="s">
        <v>1437</v>
      </c>
      <c r="E28" s="76" t="s">
        <v>1096</v>
      </c>
      <c r="F28" s="76"/>
      <c r="G28" s="76" t="s">
        <v>1086</v>
      </c>
      <c r="H28" s="77"/>
      <c r="I28" s="77" t="s">
        <v>1476</v>
      </c>
      <c r="J28" s="77"/>
      <c r="K28" s="78"/>
      <c r="L28" s="78"/>
      <c r="M28" s="77"/>
      <c r="N28" s="77"/>
      <c r="O28" s="77"/>
      <c r="P28" s="77"/>
      <c r="Q28" s="77"/>
      <c r="R28" s="77"/>
      <c r="S28" s="77" t="str">
        <f>VLOOKUP(A28,'Defect Dump'!A$1:F$388,6,FALSE)</f>
        <v>PC-Plugin</v>
      </c>
      <c r="T28" s="77"/>
      <c r="U28" s="77"/>
      <c r="V28" s="77"/>
      <c r="W28" s="77"/>
      <c r="X28" s="77"/>
      <c r="Y28" s="77"/>
      <c r="Z28" s="77"/>
      <c r="AA28" s="77"/>
      <c r="AB28" s="77"/>
      <c r="AC28" s="77"/>
      <c r="AD28" s="77"/>
      <c r="AE28" s="77"/>
      <c r="AF28" s="77"/>
      <c r="AG28" s="77"/>
      <c r="AH28" s="77"/>
      <c r="AI28" s="77"/>
      <c r="AJ28" s="77"/>
      <c r="AK28" s="77"/>
      <c r="AL28" s="77"/>
      <c r="AM28" s="77"/>
      <c r="AN28" s="77"/>
      <c r="AO28" s="77"/>
      <c r="AP28" s="77"/>
      <c r="AQ28" s="77"/>
      <c r="AR28" s="77"/>
      <c r="AS28" s="77"/>
      <c r="AT28" s="77"/>
      <c r="AU28" s="77"/>
      <c r="AV28" s="77"/>
      <c r="AW28" s="77"/>
      <c r="AX28" s="77"/>
      <c r="AY28" s="77"/>
      <c r="AZ28" s="77"/>
      <c r="BA28" s="77"/>
      <c r="BB28" s="77"/>
      <c r="BC28" s="77"/>
      <c r="BD28" s="77"/>
      <c r="BE28" s="77"/>
      <c r="BF28" s="77"/>
      <c r="BG28" s="77"/>
      <c r="BH28" s="77"/>
      <c r="BI28" s="77"/>
      <c r="BJ28" s="77"/>
      <c r="BK28" s="77"/>
      <c r="BL28" s="77"/>
      <c r="BM28" s="77"/>
      <c r="BN28" s="77"/>
      <c r="BO28" s="77"/>
    </row>
    <row r="29" spans="1:67" s="4" customFormat="1" ht="36">
      <c r="A29" s="75">
        <v>769027</v>
      </c>
      <c r="B29" s="75" t="s">
        <v>1477</v>
      </c>
      <c r="C29" s="77"/>
      <c r="D29" s="77" t="s">
        <v>1442</v>
      </c>
      <c r="E29" s="76" t="s">
        <v>1096</v>
      </c>
      <c r="F29" s="76"/>
      <c r="G29" s="76" t="s">
        <v>1082</v>
      </c>
      <c r="H29" s="77"/>
      <c r="I29" s="77" t="s">
        <v>1478</v>
      </c>
      <c r="J29" s="77"/>
      <c r="K29" s="78"/>
      <c r="L29" s="78"/>
      <c r="M29" s="77"/>
      <c r="N29" s="77"/>
      <c r="O29" s="77"/>
      <c r="P29" s="77"/>
      <c r="Q29" s="77"/>
      <c r="R29" s="77"/>
      <c r="S29" s="77" t="str">
        <f>VLOOKUP(A29,'Defect Dump'!A$1:F$388,6,FALSE)</f>
        <v>PC-Plugin</v>
      </c>
      <c r="T29" s="77"/>
      <c r="U29" s="77"/>
      <c r="V29" s="77"/>
      <c r="W29" s="77"/>
      <c r="X29" s="77"/>
      <c r="Y29" s="77"/>
      <c r="Z29" s="77"/>
      <c r="AA29" s="77"/>
      <c r="AB29" s="77"/>
      <c r="AC29" s="77"/>
      <c r="AD29" s="77"/>
      <c r="AE29" s="77"/>
      <c r="AF29" s="77"/>
      <c r="AG29" s="77"/>
      <c r="AH29" s="77"/>
      <c r="AI29" s="77"/>
      <c r="AJ29" s="77"/>
      <c r="AK29" s="77"/>
      <c r="AL29" s="77"/>
      <c r="AM29" s="77"/>
      <c r="AN29" s="77"/>
      <c r="AO29" s="77"/>
      <c r="AP29" s="77"/>
      <c r="AQ29" s="77"/>
      <c r="AR29" s="77"/>
      <c r="AS29" s="77"/>
      <c r="AT29" s="77"/>
      <c r="AU29" s="77"/>
      <c r="AV29" s="77"/>
      <c r="AW29" s="77"/>
      <c r="AX29" s="77"/>
      <c r="AY29" s="77"/>
      <c r="AZ29" s="77"/>
      <c r="BA29" s="77"/>
      <c r="BB29" s="77"/>
      <c r="BC29" s="77"/>
      <c r="BD29" s="77"/>
      <c r="BE29" s="77"/>
      <c r="BF29" s="77"/>
      <c r="BG29" s="77"/>
      <c r="BH29" s="77"/>
      <c r="BI29" s="77"/>
      <c r="BJ29" s="77"/>
      <c r="BK29" s="77"/>
      <c r="BL29" s="77"/>
      <c r="BM29" s="77"/>
      <c r="BN29" s="77"/>
      <c r="BO29" s="77"/>
    </row>
    <row r="30" spans="1:67" s="4" customFormat="1" ht="24">
      <c r="A30" s="75">
        <v>787687</v>
      </c>
      <c r="B30" s="75" t="s">
        <v>1479</v>
      </c>
      <c r="C30" s="77"/>
      <c r="D30" s="77" t="s">
        <v>1435</v>
      </c>
      <c r="E30" s="76" t="s">
        <v>1096</v>
      </c>
      <c r="F30" s="76" t="s">
        <v>230</v>
      </c>
      <c r="G30" s="76" t="s">
        <v>1085</v>
      </c>
      <c r="H30" s="77"/>
      <c r="I30" s="77" t="s">
        <v>1469</v>
      </c>
      <c r="J30" s="77"/>
      <c r="K30" s="78"/>
      <c r="L30" s="78"/>
      <c r="M30" s="77"/>
      <c r="N30" s="77"/>
      <c r="O30" s="77"/>
      <c r="P30" s="77"/>
      <c r="Q30" s="77"/>
      <c r="R30" s="77"/>
      <c r="S30" s="77" t="e">
        <f>VLOOKUP(A30,'Defect Dump'!A$1:F$388,6,FALSE)</f>
        <v>#N/A</v>
      </c>
      <c r="T30" s="77"/>
      <c r="U30" s="77"/>
      <c r="V30" s="77"/>
      <c r="W30" s="77"/>
      <c r="X30" s="77"/>
      <c r="Y30" s="77"/>
      <c r="Z30" s="77"/>
      <c r="AA30" s="77"/>
      <c r="AB30" s="77"/>
      <c r="AC30" s="77"/>
      <c r="AD30" s="77"/>
      <c r="AE30" s="77"/>
      <c r="AF30" s="77"/>
      <c r="AG30" s="77"/>
      <c r="AH30" s="77"/>
      <c r="AI30" s="77"/>
      <c r="AJ30" s="77"/>
      <c r="AK30" s="77"/>
      <c r="AL30" s="77"/>
      <c r="AM30" s="77"/>
      <c r="AN30" s="77"/>
      <c r="AO30" s="77"/>
      <c r="AP30" s="77"/>
      <c r="AQ30" s="77"/>
      <c r="AR30" s="77"/>
      <c r="AS30" s="77"/>
      <c r="AT30" s="77"/>
      <c r="AU30" s="77"/>
      <c r="AV30" s="77"/>
      <c r="AW30" s="77"/>
      <c r="AX30" s="77"/>
      <c r="AY30" s="77"/>
      <c r="AZ30" s="77"/>
      <c r="BA30" s="77"/>
      <c r="BB30" s="77"/>
      <c r="BC30" s="77"/>
      <c r="BD30" s="77"/>
      <c r="BE30" s="77"/>
      <c r="BF30" s="77"/>
      <c r="BG30" s="77"/>
      <c r="BH30" s="77"/>
      <c r="BI30" s="77"/>
      <c r="BJ30" s="77"/>
      <c r="BK30" s="77"/>
      <c r="BL30" s="77"/>
      <c r="BM30" s="77"/>
      <c r="BN30" s="77"/>
      <c r="BO30" s="77"/>
    </row>
    <row r="31" spans="1:67" s="4" customFormat="1" ht="14.1" customHeight="1">
      <c r="A31" s="75">
        <v>775493</v>
      </c>
      <c r="B31" s="75" t="s">
        <v>1480</v>
      </c>
      <c r="C31" s="82" t="s">
        <v>1481</v>
      </c>
      <c r="D31" s="77" t="s">
        <v>1482</v>
      </c>
      <c r="E31" s="76" t="s">
        <v>1096</v>
      </c>
      <c r="F31" s="76" t="s">
        <v>98</v>
      </c>
      <c r="G31" s="76" t="s">
        <v>1085</v>
      </c>
      <c r="H31" s="77"/>
      <c r="I31" s="77" t="s">
        <v>1483</v>
      </c>
      <c r="J31" s="77"/>
      <c r="K31" s="78"/>
      <c r="L31" s="78"/>
      <c r="M31" s="77"/>
      <c r="N31" s="77"/>
      <c r="O31" s="77"/>
      <c r="P31" s="77"/>
      <c r="Q31" s="77"/>
      <c r="R31" s="77"/>
      <c r="S31" s="77" t="str">
        <f>VLOOKUP(A31,'Defect Dump'!A$1:F$388,6,FALSE)</f>
        <v>PolicyCenter</v>
      </c>
      <c r="T31" s="77"/>
      <c r="U31" s="77"/>
      <c r="V31" s="77"/>
      <c r="W31" s="77"/>
      <c r="X31" s="77"/>
      <c r="Y31" s="77"/>
      <c r="Z31" s="77"/>
      <c r="AA31" s="77"/>
      <c r="AB31" s="77"/>
      <c r="AC31" s="77"/>
      <c r="AD31" s="77"/>
      <c r="AE31" s="77"/>
      <c r="AF31" s="77"/>
      <c r="AG31" s="77"/>
      <c r="AH31" s="77"/>
      <c r="AI31" s="77"/>
      <c r="AJ31" s="77"/>
      <c r="AK31" s="77"/>
      <c r="AL31" s="77"/>
      <c r="AM31" s="77"/>
      <c r="AN31" s="77"/>
      <c r="AO31" s="77"/>
      <c r="AP31" s="77"/>
      <c r="AQ31" s="77"/>
      <c r="AR31" s="77"/>
      <c r="AS31" s="77"/>
      <c r="AT31" s="77"/>
      <c r="AU31" s="77"/>
      <c r="AV31" s="77"/>
      <c r="AW31" s="77"/>
      <c r="AX31" s="77"/>
      <c r="AY31" s="77"/>
      <c r="AZ31" s="77"/>
      <c r="BA31" s="77"/>
      <c r="BB31" s="77"/>
      <c r="BC31" s="77"/>
      <c r="BD31" s="77"/>
      <c r="BE31" s="77"/>
      <c r="BF31" s="77"/>
      <c r="BG31" s="77"/>
      <c r="BH31" s="77"/>
      <c r="BI31" s="77"/>
      <c r="BJ31" s="77"/>
      <c r="BK31" s="77"/>
      <c r="BL31" s="77"/>
      <c r="BM31" s="77"/>
      <c r="BN31" s="77"/>
      <c r="BO31" s="77"/>
    </row>
    <row r="32" spans="1:67" s="4" customFormat="1" ht="48">
      <c r="A32" s="75">
        <v>776099</v>
      </c>
      <c r="B32" s="75" t="s">
        <v>1426</v>
      </c>
      <c r="C32" s="77"/>
      <c r="D32" s="77" t="s">
        <v>1484</v>
      </c>
      <c r="E32" s="76" t="s">
        <v>1096</v>
      </c>
      <c r="F32" s="76" t="s">
        <v>98</v>
      </c>
      <c r="G32" s="76" t="s">
        <v>1085</v>
      </c>
      <c r="H32" s="77"/>
      <c r="I32" s="77" t="s">
        <v>1485</v>
      </c>
      <c r="J32" s="77"/>
      <c r="K32" s="78"/>
      <c r="L32" s="78"/>
      <c r="M32" s="77"/>
      <c r="N32" s="77"/>
      <c r="O32" s="77"/>
      <c r="P32" s="77"/>
      <c r="Q32" s="77"/>
      <c r="R32" s="77"/>
      <c r="S32" s="77" t="str">
        <f>VLOOKUP(A32,'Defect Dump'!A$1:F$388,6,FALSE)</f>
        <v>PolicyCenter</v>
      </c>
      <c r="T32" s="77"/>
      <c r="U32" s="77"/>
      <c r="V32" s="77"/>
      <c r="W32" s="77"/>
      <c r="X32" s="77"/>
      <c r="Y32" s="77"/>
      <c r="Z32" s="77"/>
      <c r="AA32" s="77"/>
      <c r="AB32" s="77"/>
      <c r="AC32" s="77"/>
      <c r="AD32" s="77"/>
      <c r="AE32" s="77"/>
      <c r="AF32" s="77"/>
      <c r="AG32" s="77"/>
      <c r="AH32" s="77"/>
      <c r="AI32" s="77"/>
      <c r="AJ32" s="77"/>
      <c r="AK32" s="77"/>
      <c r="AL32" s="77"/>
      <c r="AM32" s="77"/>
      <c r="AN32" s="77"/>
      <c r="AO32" s="77"/>
      <c r="AP32" s="77"/>
      <c r="AQ32" s="77"/>
      <c r="AR32" s="77"/>
      <c r="AS32" s="77"/>
      <c r="AT32" s="77"/>
      <c r="AU32" s="77"/>
      <c r="AV32" s="77"/>
      <c r="AW32" s="77"/>
      <c r="AX32" s="77"/>
      <c r="AY32" s="77"/>
      <c r="AZ32" s="77"/>
      <c r="BA32" s="77"/>
      <c r="BB32" s="77"/>
      <c r="BC32" s="77"/>
      <c r="BD32" s="77"/>
      <c r="BE32" s="77"/>
      <c r="BF32" s="77"/>
      <c r="BG32" s="77"/>
      <c r="BH32" s="77"/>
      <c r="BI32" s="77"/>
      <c r="BJ32" s="77"/>
      <c r="BK32" s="77"/>
      <c r="BL32" s="77"/>
      <c r="BM32" s="77"/>
      <c r="BN32" s="77"/>
      <c r="BO32" s="77"/>
    </row>
    <row r="33" spans="1:67" s="4" customFormat="1" ht="12">
      <c r="A33" s="75">
        <v>776293</v>
      </c>
      <c r="B33" s="75" t="s">
        <v>1391</v>
      </c>
      <c r="C33" s="77"/>
      <c r="D33" s="77" t="s">
        <v>1482</v>
      </c>
      <c r="E33" s="76" t="s">
        <v>1096</v>
      </c>
      <c r="F33" s="76"/>
      <c r="G33" s="76" t="s">
        <v>1084</v>
      </c>
      <c r="H33" s="77"/>
      <c r="I33" s="77" t="s">
        <v>1486</v>
      </c>
      <c r="J33" s="77"/>
      <c r="K33" s="78"/>
      <c r="L33" s="78"/>
      <c r="M33" s="77"/>
      <c r="N33" s="77"/>
      <c r="O33" s="77"/>
      <c r="P33" s="77"/>
      <c r="Q33" s="77"/>
      <c r="R33" s="77"/>
      <c r="S33" s="77" t="str">
        <f>VLOOKUP(A33,'Defect Dump'!A$1:F$388,6,FALSE)</f>
        <v>PolicyCenter</v>
      </c>
      <c r="T33" s="77"/>
      <c r="U33" s="77"/>
      <c r="V33" s="77"/>
      <c r="W33" s="77"/>
      <c r="X33" s="77"/>
      <c r="Y33" s="77"/>
      <c r="Z33" s="77"/>
      <c r="AA33" s="77"/>
      <c r="AB33" s="77"/>
      <c r="AC33" s="77"/>
      <c r="AD33" s="77"/>
      <c r="AE33" s="77"/>
      <c r="AF33" s="77"/>
      <c r="AG33" s="77"/>
      <c r="AH33" s="77"/>
      <c r="AI33" s="77"/>
      <c r="AJ33" s="77"/>
      <c r="AK33" s="77"/>
      <c r="AL33" s="77"/>
      <c r="AM33" s="77"/>
      <c r="AN33" s="77"/>
      <c r="AO33" s="77"/>
      <c r="AP33" s="77"/>
      <c r="AQ33" s="77"/>
      <c r="AR33" s="77"/>
      <c r="AS33" s="77"/>
      <c r="AT33" s="77"/>
      <c r="AU33" s="77"/>
      <c r="AV33" s="77"/>
      <c r="AW33" s="77"/>
      <c r="AX33" s="77"/>
      <c r="AY33" s="77"/>
      <c r="AZ33" s="77"/>
      <c r="BA33" s="77"/>
      <c r="BB33" s="77"/>
      <c r="BC33" s="77"/>
      <c r="BD33" s="77"/>
      <c r="BE33" s="77"/>
      <c r="BF33" s="77"/>
      <c r="BG33" s="77"/>
      <c r="BH33" s="77"/>
      <c r="BI33" s="77"/>
      <c r="BJ33" s="77"/>
      <c r="BK33" s="77"/>
      <c r="BL33" s="77"/>
      <c r="BM33" s="77"/>
      <c r="BN33" s="77"/>
      <c r="BO33" s="77"/>
    </row>
    <row r="34" spans="1:67" s="4" customFormat="1" ht="24">
      <c r="A34" s="75">
        <v>777143</v>
      </c>
      <c r="B34" s="75" t="s">
        <v>236</v>
      </c>
      <c r="C34" s="77"/>
      <c r="D34" s="77" t="s">
        <v>1487</v>
      </c>
      <c r="E34" s="76" t="s">
        <v>1096</v>
      </c>
      <c r="F34" s="76" t="s">
        <v>1100</v>
      </c>
      <c r="G34" s="76" t="s">
        <v>1085</v>
      </c>
      <c r="H34" s="77"/>
      <c r="I34" s="77" t="s">
        <v>1488</v>
      </c>
      <c r="J34" s="77"/>
      <c r="K34" s="78"/>
      <c r="L34" s="78"/>
      <c r="M34" s="77"/>
      <c r="N34" s="77"/>
      <c r="O34" s="77"/>
      <c r="P34" s="77"/>
      <c r="Q34" s="77"/>
      <c r="R34" s="77"/>
      <c r="S34" s="77" t="str">
        <f>VLOOKUP(A34,'Defect Dump'!A$1:F$388,6,FALSE)</f>
        <v>PolicyCenter</v>
      </c>
      <c r="T34" s="77"/>
      <c r="U34" s="77"/>
      <c r="V34" s="77"/>
      <c r="W34" s="77"/>
      <c r="X34" s="77"/>
      <c r="Y34" s="77"/>
      <c r="Z34" s="77"/>
      <c r="AA34" s="77"/>
      <c r="AB34" s="77"/>
      <c r="AC34" s="77"/>
      <c r="AD34" s="77"/>
      <c r="AE34" s="77"/>
      <c r="AF34" s="77"/>
      <c r="AG34" s="77"/>
      <c r="AH34" s="77"/>
      <c r="AI34" s="77"/>
      <c r="AJ34" s="77"/>
      <c r="AK34" s="77"/>
      <c r="AL34" s="77"/>
      <c r="AM34" s="77"/>
      <c r="AN34" s="77"/>
      <c r="AO34" s="77"/>
      <c r="AP34" s="77"/>
      <c r="AQ34" s="77"/>
      <c r="AR34" s="77"/>
      <c r="AS34" s="77"/>
      <c r="AT34" s="77"/>
      <c r="AU34" s="77"/>
      <c r="AV34" s="77"/>
      <c r="AW34" s="77"/>
      <c r="AX34" s="77"/>
      <c r="AY34" s="77"/>
      <c r="AZ34" s="77"/>
      <c r="BA34" s="77"/>
      <c r="BB34" s="77"/>
      <c r="BC34" s="77"/>
      <c r="BD34" s="77"/>
      <c r="BE34" s="77"/>
      <c r="BF34" s="77"/>
      <c r="BG34" s="77"/>
      <c r="BH34" s="77"/>
      <c r="BI34" s="77"/>
      <c r="BJ34" s="77"/>
      <c r="BK34" s="77"/>
      <c r="BL34" s="77"/>
      <c r="BM34" s="77"/>
      <c r="BN34" s="77"/>
      <c r="BO34" s="77"/>
    </row>
    <row r="35" spans="1:67" s="4" customFormat="1" ht="36">
      <c r="A35" s="75">
        <v>777352</v>
      </c>
      <c r="B35" s="75" t="s">
        <v>1489</v>
      </c>
      <c r="C35" s="77"/>
      <c r="D35" s="77" t="s">
        <v>1490</v>
      </c>
      <c r="E35" s="76" t="s">
        <v>1096</v>
      </c>
      <c r="F35" s="76" t="s">
        <v>1100</v>
      </c>
      <c r="G35" s="76" t="s">
        <v>1085</v>
      </c>
      <c r="H35" s="77"/>
      <c r="I35" s="77" t="s">
        <v>1491</v>
      </c>
      <c r="J35" s="77"/>
      <c r="K35" s="78"/>
      <c r="L35" s="78"/>
      <c r="M35" s="77"/>
      <c r="N35" s="77"/>
      <c r="O35" s="77"/>
      <c r="P35" s="77"/>
      <c r="Q35" s="77"/>
      <c r="R35" s="77"/>
      <c r="S35" s="77" t="str">
        <f>VLOOKUP(A35,'Defect Dump'!A$1:F$388,6,FALSE)</f>
        <v>PolicyCenter</v>
      </c>
      <c r="T35" s="77"/>
      <c r="U35" s="77"/>
      <c r="V35" s="77"/>
      <c r="W35" s="77"/>
      <c r="X35" s="77"/>
      <c r="Y35" s="77"/>
      <c r="Z35" s="77"/>
      <c r="AA35" s="77"/>
      <c r="AB35" s="77"/>
      <c r="AC35" s="77"/>
      <c r="AD35" s="77"/>
      <c r="AE35" s="77"/>
      <c r="AF35" s="77"/>
      <c r="AG35" s="77"/>
      <c r="AH35" s="77"/>
      <c r="AI35" s="77"/>
      <c r="AJ35" s="77"/>
      <c r="AK35" s="77"/>
      <c r="AL35" s="77"/>
      <c r="AM35" s="77"/>
      <c r="AN35" s="77"/>
      <c r="AO35" s="77"/>
      <c r="AP35" s="77"/>
      <c r="AQ35" s="77"/>
      <c r="AR35" s="77"/>
      <c r="AS35" s="77"/>
      <c r="AT35" s="77"/>
      <c r="AU35" s="77"/>
      <c r="AV35" s="77"/>
      <c r="AW35" s="77"/>
      <c r="AX35" s="77"/>
      <c r="AY35" s="77"/>
      <c r="AZ35" s="77"/>
      <c r="BA35" s="77"/>
      <c r="BB35" s="77"/>
      <c r="BC35" s="77"/>
      <c r="BD35" s="77"/>
      <c r="BE35" s="77"/>
      <c r="BF35" s="77"/>
      <c r="BG35" s="77"/>
      <c r="BH35" s="77"/>
      <c r="BI35" s="77"/>
      <c r="BJ35" s="77"/>
      <c r="BK35" s="77"/>
      <c r="BL35" s="77"/>
      <c r="BM35" s="77"/>
      <c r="BN35" s="77"/>
      <c r="BO35" s="77"/>
    </row>
    <row r="36" spans="1:67" s="4" customFormat="1" ht="48">
      <c r="A36" s="75">
        <v>777943</v>
      </c>
      <c r="B36" s="75" t="s">
        <v>804</v>
      </c>
      <c r="C36" s="75" t="s">
        <v>1492</v>
      </c>
      <c r="D36" s="77" t="s">
        <v>1435</v>
      </c>
      <c r="E36" s="76" t="s">
        <v>1096</v>
      </c>
      <c r="F36" s="76" t="s">
        <v>42</v>
      </c>
      <c r="G36" s="76" t="s">
        <v>1085</v>
      </c>
      <c r="H36" s="77"/>
      <c r="I36" s="75" t="s">
        <v>1493</v>
      </c>
      <c r="J36" s="77"/>
      <c r="K36" s="78"/>
      <c r="L36" s="78"/>
      <c r="M36" s="77"/>
      <c r="N36" s="77"/>
      <c r="O36" s="77"/>
      <c r="P36" s="77"/>
      <c r="Q36" s="77"/>
      <c r="R36" s="77"/>
      <c r="S36" s="77" t="str">
        <f>VLOOKUP(A36,'Defect Dump'!A$1:F$388,6,FALSE)</f>
        <v>PolicyCenter</v>
      </c>
      <c r="T36" s="77"/>
      <c r="U36" s="77"/>
      <c r="V36" s="77"/>
      <c r="W36" s="77"/>
      <c r="X36" s="77"/>
      <c r="Y36" s="77"/>
      <c r="Z36" s="77"/>
      <c r="AA36" s="77"/>
      <c r="AB36" s="77"/>
      <c r="AC36" s="77"/>
      <c r="AD36" s="77"/>
      <c r="AE36" s="77"/>
      <c r="AF36" s="77"/>
      <c r="AG36" s="77"/>
      <c r="AH36" s="77"/>
      <c r="AI36" s="77"/>
      <c r="AJ36" s="77"/>
      <c r="AK36" s="77"/>
      <c r="AL36" s="77"/>
      <c r="AM36" s="77"/>
      <c r="AN36" s="77"/>
      <c r="AO36" s="77"/>
      <c r="AP36" s="77"/>
      <c r="AQ36" s="77"/>
      <c r="AR36" s="77"/>
      <c r="AS36" s="77"/>
      <c r="AT36" s="77"/>
      <c r="AU36" s="77"/>
      <c r="AV36" s="77"/>
      <c r="AW36" s="77"/>
      <c r="AX36" s="77"/>
      <c r="AY36" s="77"/>
      <c r="AZ36" s="77"/>
      <c r="BA36" s="77"/>
      <c r="BB36" s="77"/>
      <c r="BC36" s="77"/>
      <c r="BD36" s="77"/>
      <c r="BE36" s="77"/>
      <c r="BF36" s="77"/>
      <c r="BG36" s="77"/>
      <c r="BH36" s="77"/>
      <c r="BI36" s="77"/>
      <c r="BJ36" s="77"/>
      <c r="BK36" s="77"/>
      <c r="BL36" s="77"/>
      <c r="BM36" s="77"/>
      <c r="BN36" s="77"/>
      <c r="BO36" s="77"/>
    </row>
    <row r="37" spans="1:67" s="4" customFormat="1" ht="36">
      <c r="A37" s="75">
        <v>777953</v>
      </c>
      <c r="B37" s="79" t="s">
        <v>1494</v>
      </c>
      <c r="C37" s="77"/>
      <c r="D37" s="77" t="s">
        <v>1495</v>
      </c>
      <c r="E37" s="76" t="s">
        <v>1096</v>
      </c>
      <c r="F37" s="76" t="s">
        <v>42</v>
      </c>
      <c r="G37" s="76" t="s">
        <v>1085</v>
      </c>
      <c r="H37" s="77"/>
      <c r="I37" s="77" t="s">
        <v>1496</v>
      </c>
      <c r="J37" s="77"/>
      <c r="K37" s="78">
        <v>43902</v>
      </c>
      <c r="L37" s="78"/>
      <c r="M37" s="77"/>
      <c r="N37" s="77"/>
      <c r="O37" s="77"/>
      <c r="P37" s="77"/>
      <c r="Q37" s="77"/>
      <c r="R37" s="77"/>
      <c r="S37" s="77" t="str">
        <f>VLOOKUP(A37,'Defect Dump'!A$1:F$388,6,FALSE)</f>
        <v>PolicyCenter</v>
      </c>
      <c r="T37" s="77"/>
      <c r="U37" s="77"/>
      <c r="V37" s="77"/>
      <c r="W37" s="77"/>
      <c r="X37" s="77"/>
      <c r="Y37" s="77"/>
      <c r="Z37" s="77"/>
      <c r="AA37" s="77"/>
      <c r="AB37" s="77"/>
      <c r="AC37" s="77"/>
      <c r="AD37" s="77"/>
      <c r="AE37" s="77"/>
      <c r="AF37" s="77"/>
      <c r="AG37" s="77"/>
      <c r="AH37" s="77"/>
      <c r="AI37" s="77"/>
      <c r="AJ37" s="77"/>
      <c r="AK37" s="77"/>
      <c r="AL37" s="77"/>
      <c r="AM37" s="77"/>
      <c r="AN37" s="77"/>
      <c r="AO37" s="77"/>
      <c r="AP37" s="77"/>
      <c r="AQ37" s="77"/>
      <c r="AR37" s="77"/>
      <c r="AS37" s="77"/>
      <c r="AT37" s="77"/>
      <c r="AU37" s="77"/>
      <c r="AV37" s="77"/>
      <c r="AW37" s="77"/>
      <c r="AX37" s="77"/>
      <c r="AY37" s="77"/>
      <c r="AZ37" s="77"/>
      <c r="BA37" s="77"/>
      <c r="BB37" s="77"/>
      <c r="BC37" s="77"/>
      <c r="BD37" s="77"/>
      <c r="BE37" s="77"/>
      <c r="BF37" s="77"/>
      <c r="BG37" s="77"/>
      <c r="BH37" s="77"/>
      <c r="BI37" s="77"/>
      <c r="BJ37" s="77"/>
      <c r="BK37" s="77"/>
      <c r="BL37" s="77"/>
      <c r="BM37" s="77"/>
      <c r="BN37" s="77"/>
      <c r="BO37" s="77"/>
    </row>
    <row r="38" spans="1:67" s="4" customFormat="1" ht="24">
      <c r="A38" s="75">
        <v>788157</v>
      </c>
      <c r="B38" s="75" t="s">
        <v>1161</v>
      </c>
      <c r="C38" s="77"/>
      <c r="D38" s="77" t="s">
        <v>1484</v>
      </c>
      <c r="E38" s="76" t="s">
        <v>1096</v>
      </c>
      <c r="F38" s="76" t="s">
        <v>98</v>
      </c>
      <c r="G38" s="76" t="s">
        <v>1085</v>
      </c>
      <c r="H38" s="77"/>
      <c r="I38" s="77" t="s">
        <v>1497</v>
      </c>
      <c r="J38" s="77"/>
      <c r="K38" s="78"/>
      <c r="L38" s="78"/>
      <c r="M38" s="77"/>
      <c r="N38" s="77"/>
      <c r="O38" s="77"/>
      <c r="P38" s="77"/>
      <c r="Q38" s="77"/>
      <c r="R38" s="77"/>
      <c r="S38" s="77" t="e">
        <f>VLOOKUP(A38,'Defect Dump'!A$1:F$388,6,FALSE)</f>
        <v>#N/A</v>
      </c>
      <c r="T38" s="77"/>
      <c r="U38" s="77"/>
      <c r="V38" s="77"/>
      <c r="W38" s="77"/>
      <c r="X38" s="77"/>
      <c r="Y38" s="77"/>
      <c r="Z38" s="77"/>
      <c r="AA38" s="77"/>
      <c r="AB38" s="77"/>
      <c r="AC38" s="77"/>
      <c r="AD38" s="77"/>
      <c r="AE38" s="77"/>
      <c r="AF38" s="77"/>
      <c r="AG38" s="77"/>
      <c r="AH38" s="77"/>
      <c r="AI38" s="77"/>
      <c r="AJ38" s="77"/>
      <c r="AK38" s="77"/>
      <c r="AL38" s="77"/>
      <c r="AM38" s="77"/>
      <c r="AN38" s="77"/>
      <c r="AO38" s="77"/>
      <c r="AP38" s="77"/>
      <c r="AQ38" s="77"/>
      <c r="AR38" s="77"/>
      <c r="AS38" s="77"/>
      <c r="AT38" s="77"/>
      <c r="AU38" s="77"/>
      <c r="AV38" s="77"/>
      <c r="AW38" s="77"/>
      <c r="AX38" s="77"/>
      <c r="AY38" s="77"/>
      <c r="AZ38" s="77"/>
      <c r="BA38" s="77"/>
      <c r="BB38" s="77"/>
      <c r="BC38" s="77"/>
      <c r="BD38" s="77"/>
      <c r="BE38" s="77"/>
      <c r="BF38" s="77"/>
      <c r="BG38" s="77"/>
      <c r="BH38" s="77"/>
      <c r="BI38" s="77"/>
      <c r="BJ38" s="77"/>
      <c r="BK38" s="77"/>
      <c r="BL38" s="77"/>
      <c r="BM38" s="77"/>
      <c r="BN38" s="77"/>
      <c r="BO38" s="77"/>
    </row>
    <row r="39" spans="1:67" s="4" customFormat="1" ht="60">
      <c r="A39" s="75">
        <v>778711</v>
      </c>
      <c r="B39" s="75" t="s">
        <v>1498</v>
      </c>
      <c r="C39" s="77" t="s">
        <v>1499</v>
      </c>
      <c r="D39" s="77" t="s">
        <v>1495</v>
      </c>
      <c r="E39" s="76" t="s">
        <v>1096</v>
      </c>
      <c r="F39" s="76"/>
      <c r="G39" s="76" t="s">
        <v>1082</v>
      </c>
      <c r="H39" s="77"/>
      <c r="I39" s="77" t="s">
        <v>1500</v>
      </c>
      <c r="J39" s="77"/>
      <c r="K39" s="78">
        <v>43903</v>
      </c>
      <c r="L39" s="78"/>
      <c r="M39" s="77"/>
      <c r="N39" s="77"/>
      <c r="O39" s="77"/>
      <c r="P39" s="77"/>
      <c r="Q39" s="77"/>
      <c r="R39" s="77"/>
      <c r="S39" s="77" t="str">
        <f>VLOOKUP(A39,'Defect Dump'!A$1:F$388,6,FALSE)</f>
        <v>PolicyCenter</v>
      </c>
      <c r="T39" s="77"/>
      <c r="U39" s="77"/>
      <c r="V39" s="77"/>
      <c r="W39" s="77"/>
      <c r="X39" s="77"/>
      <c r="Y39" s="77"/>
      <c r="Z39" s="77"/>
      <c r="AA39" s="77"/>
      <c r="AB39" s="77"/>
      <c r="AC39" s="77"/>
      <c r="AD39" s="77"/>
      <c r="AE39" s="77"/>
      <c r="AF39" s="77"/>
      <c r="AG39" s="77"/>
      <c r="AH39" s="77"/>
      <c r="AI39" s="77"/>
      <c r="AJ39" s="77"/>
      <c r="AK39" s="77"/>
      <c r="AL39" s="77"/>
      <c r="AM39" s="77"/>
      <c r="AN39" s="77"/>
      <c r="AO39" s="77"/>
      <c r="AP39" s="77"/>
      <c r="AQ39" s="77"/>
      <c r="AR39" s="77"/>
      <c r="AS39" s="77"/>
      <c r="AT39" s="77"/>
      <c r="AU39" s="77"/>
      <c r="AV39" s="77"/>
      <c r="AW39" s="77"/>
      <c r="AX39" s="77"/>
      <c r="AY39" s="77"/>
      <c r="AZ39" s="77"/>
      <c r="BA39" s="77"/>
      <c r="BB39" s="77"/>
      <c r="BC39" s="77"/>
      <c r="BD39" s="77"/>
      <c r="BE39" s="77"/>
      <c r="BF39" s="77"/>
      <c r="BG39" s="77"/>
      <c r="BH39" s="77"/>
      <c r="BI39" s="77"/>
      <c r="BJ39" s="77"/>
      <c r="BK39" s="77"/>
      <c r="BL39" s="77"/>
      <c r="BM39" s="77"/>
      <c r="BN39" s="77"/>
      <c r="BO39" s="77"/>
    </row>
    <row r="40" spans="1:67" s="4" customFormat="1" ht="48">
      <c r="A40" s="75">
        <v>774029</v>
      </c>
      <c r="B40" s="75" t="s">
        <v>1501</v>
      </c>
      <c r="C40" s="77"/>
      <c r="D40" s="77" t="s">
        <v>1495</v>
      </c>
      <c r="E40" s="76" t="s">
        <v>1096</v>
      </c>
      <c r="F40" s="76"/>
      <c r="G40" s="80" t="s">
        <v>1091</v>
      </c>
      <c r="H40" s="77"/>
      <c r="I40" s="77" t="s">
        <v>1502</v>
      </c>
      <c r="J40" s="77"/>
      <c r="K40" s="78">
        <v>43901</v>
      </c>
      <c r="L40" s="78">
        <v>43903</v>
      </c>
      <c r="M40" s="77"/>
      <c r="N40" s="77"/>
      <c r="O40" s="77"/>
      <c r="P40" s="77"/>
      <c r="Q40" s="77"/>
      <c r="R40" s="77"/>
      <c r="S40" s="77" t="str">
        <f>VLOOKUP(A40,'Defect Dump'!A$1:F$388,6,FALSE)</f>
        <v>PolicyCenter</v>
      </c>
      <c r="T40" s="77"/>
      <c r="U40" s="77"/>
      <c r="V40" s="77"/>
      <c r="W40" s="77"/>
      <c r="X40" s="77"/>
      <c r="Y40" s="77"/>
      <c r="Z40" s="77"/>
      <c r="AA40" s="77"/>
      <c r="AB40" s="77"/>
      <c r="AC40" s="77"/>
      <c r="AD40" s="77"/>
      <c r="AE40" s="77"/>
      <c r="AF40" s="77"/>
      <c r="AG40" s="77"/>
      <c r="AH40" s="77"/>
      <c r="AI40" s="77"/>
      <c r="AJ40" s="77"/>
      <c r="AK40" s="77"/>
      <c r="AL40" s="77"/>
      <c r="AM40" s="77"/>
      <c r="AN40" s="77"/>
      <c r="AO40" s="77"/>
      <c r="AP40" s="77"/>
      <c r="AQ40" s="77"/>
      <c r="AR40" s="77"/>
      <c r="AS40" s="77"/>
      <c r="AT40" s="77"/>
      <c r="AU40" s="77"/>
      <c r="AV40" s="77"/>
      <c r="AW40" s="77"/>
      <c r="AX40" s="77"/>
      <c r="AY40" s="77"/>
      <c r="AZ40" s="77"/>
      <c r="BA40" s="77"/>
      <c r="BB40" s="77"/>
      <c r="BC40" s="77"/>
      <c r="BD40" s="77"/>
      <c r="BE40" s="77"/>
      <c r="BF40" s="77"/>
      <c r="BG40" s="77"/>
      <c r="BH40" s="77"/>
      <c r="BI40" s="77"/>
      <c r="BJ40" s="77"/>
      <c r="BK40" s="77"/>
      <c r="BL40" s="77"/>
      <c r="BM40" s="77"/>
      <c r="BN40" s="77"/>
      <c r="BO40" s="77"/>
    </row>
    <row r="41" spans="1:67" ht="24">
      <c r="A41" s="83">
        <v>784805</v>
      </c>
      <c r="B41" s="82" t="s">
        <v>1503</v>
      </c>
      <c r="C41" s="83"/>
      <c r="D41" s="83" t="s">
        <v>1443</v>
      </c>
      <c r="E41" s="81" t="s">
        <v>1096</v>
      </c>
      <c r="F41" s="81"/>
      <c r="G41" s="80" t="s">
        <v>1091</v>
      </c>
      <c r="H41" s="83"/>
      <c r="I41" s="83" t="s">
        <v>1504</v>
      </c>
      <c r="J41" s="83"/>
      <c r="K41" s="84">
        <v>43903</v>
      </c>
      <c r="L41" s="84">
        <v>43903</v>
      </c>
      <c r="M41" s="83"/>
      <c r="N41" s="83"/>
      <c r="O41" s="83"/>
      <c r="P41" s="83"/>
      <c r="Q41" s="83"/>
      <c r="R41" s="83"/>
      <c r="S41" s="77" t="str">
        <f>VLOOKUP(A41,'Defect Dump'!A$1:F$388,6,FALSE)</f>
        <v>PC-Config</v>
      </c>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row>
    <row r="42" spans="1:67" ht="48">
      <c r="A42" s="83">
        <v>783896</v>
      </c>
      <c r="B42" s="82" t="s">
        <v>1505</v>
      </c>
      <c r="C42" s="82" t="s">
        <v>1506</v>
      </c>
      <c r="D42" s="83" t="s">
        <v>1435</v>
      </c>
      <c r="E42" s="81" t="s">
        <v>1096</v>
      </c>
      <c r="F42" s="81"/>
      <c r="G42" s="85" t="s">
        <v>1084</v>
      </c>
      <c r="H42" s="83" t="s">
        <v>1084</v>
      </c>
      <c r="I42" s="83"/>
      <c r="J42" s="83"/>
      <c r="K42" s="84">
        <v>43906</v>
      </c>
      <c r="L42" s="83"/>
      <c r="M42" s="83"/>
      <c r="N42" s="83"/>
      <c r="O42" s="83"/>
      <c r="P42" s="83"/>
      <c r="Q42" s="83"/>
      <c r="R42" s="83"/>
      <c r="S42" s="77" t="str">
        <f>VLOOKUP(A42,'Defect Dump'!A$1:F$388,6,FALSE)</f>
        <v>PC-Plugin</v>
      </c>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row>
    <row r="43" spans="1:67" ht="36">
      <c r="A43" s="83">
        <v>770094</v>
      </c>
      <c r="B43" s="83" t="s">
        <v>1507</v>
      </c>
      <c r="C43" s="82" t="s">
        <v>1508</v>
      </c>
      <c r="D43" s="83" t="s">
        <v>1435</v>
      </c>
      <c r="E43" s="81" t="s">
        <v>1096</v>
      </c>
      <c r="F43" s="81"/>
      <c r="G43" s="85" t="s">
        <v>1084</v>
      </c>
      <c r="H43" s="83"/>
      <c r="I43" s="83"/>
      <c r="J43" s="83"/>
      <c r="K43" s="84">
        <v>43906</v>
      </c>
      <c r="L43" s="83"/>
      <c r="M43" s="83"/>
      <c r="N43" s="83"/>
      <c r="O43" s="83"/>
      <c r="P43" s="83"/>
      <c r="Q43" s="83"/>
      <c r="R43" s="83"/>
      <c r="S43" s="77" t="str">
        <f>VLOOKUP(A43,'Defect Dump'!A$1:F$388,6,FALSE)</f>
        <v>PC-Plugin</v>
      </c>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3"/>
      <c r="BJ43" s="83"/>
      <c r="BK43" s="83"/>
      <c r="BL43" s="83"/>
      <c r="BM43" s="83"/>
      <c r="BN43" s="83"/>
      <c r="BO43" s="83"/>
    </row>
    <row r="44" spans="1:67" ht="48">
      <c r="A44" s="83">
        <v>786442</v>
      </c>
      <c r="B44" s="82" t="s">
        <v>1509</v>
      </c>
      <c r="C44" s="83" t="s">
        <v>1510</v>
      </c>
      <c r="D44" s="83" t="s">
        <v>1445</v>
      </c>
      <c r="E44" s="81" t="s">
        <v>1096</v>
      </c>
      <c r="F44" s="81"/>
      <c r="G44" s="76" t="s">
        <v>1082</v>
      </c>
      <c r="H44" s="83"/>
      <c r="I44" s="83"/>
      <c r="J44" s="83"/>
      <c r="K44" s="83"/>
      <c r="L44" s="83"/>
      <c r="M44" s="83"/>
      <c r="N44" s="83"/>
      <c r="O44" s="83"/>
      <c r="P44" s="83"/>
      <c r="Q44" s="83"/>
      <c r="R44" s="83"/>
      <c r="S44" s="77" t="e">
        <f>VLOOKUP(A44,'Defect Dump'!A$1:F$388,6,FALSE)</f>
        <v>#N/A</v>
      </c>
      <c r="T44" s="83"/>
      <c r="U44" s="83"/>
      <c r="V44" s="83"/>
      <c r="W44" s="83"/>
      <c r="X44" s="83"/>
      <c r="Y44" s="83"/>
      <c r="Z44" s="83"/>
      <c r="AA44" s="83"/>
      <c r="AB44" s="83"/>
      <c r="AC44" s="83"/>
      <c r="AD44" s="83"/>
      <c r="AE44" s="83"/>
      <c r="AF44" s="83"/>
      <c r="AG44" s="83"/>
      <c r="AH44" s="83"/>
      <c r="AI44" s="83"/>
      <c r="AJ44" s="83"/>
      <c r="AK44" s="83"/>
      <c r="AL44" s="83"/>
      <c r="AM44" s="83"/>
      <c r="AN44" s="83"/>
      <c r="AO44" s="83"/>
      <c r="AP44" s="83"/>
      <c r="AQ44" s="83"/>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row>
    <row r="45" spans="1:67" ht="48">
      <c r="A45" s="83">
        <v>771074</v>
      </c>
      <c r="B45" s="82" t="s">
        <v>1511</v>
      </c>
      <c r="C45" s="82" t="s">
        <v>1512</v>
      </c>
      <c r="D45" s="83" t="s">
        <v>1445</v>
      </c>
      <c r="E45" s="81" t="s">
        <v>1096</v>
      </c>
      <c r="F45" s="81"/>
      <c r="G45" s="85" t="s">
        <v>1084</v>
      </c>
      <c r="H45" s="83"/>
      <c r="I45" s="82" t="s">
        <v>1513</v>
      </c>
      <c r="J45" s="83"/>
      <c r="K45" s="83"/>
      <c r="L45" s="83"/>
      <c r="M45" s="83"/>
      <c r="N45" s="83"/>
      <c r="O45" s="83"/>
      <c r="P45" s="83"/>
      <c r="Q45" s="83"/>
      <c r="R45" s="83"/>
      <c r="S45" s="77" t="str">
        <f>VLOOKUP(A45,'Defect Dump'!A$1:F$388,6,FALSE)</f>
        <v>PC-Plugin</v>
      </c>
      <c r="T45" s="83"/>
      <c r="U45" s="83"/>
      <c r="V45" s="83"/>
      <c r="W45" s="83"/>
      <c r="X45" s="83"/>
      <c r="Y45" s="83"/>
      <c r="Z45" s="83"/>
      <c r="AA45" s="83"/>
      <c r="AB45" s="83"/>
      <c r="AC45" s="83"/>
      <c r="AD45" s="83"/>
      <c r="AE45" s="83"/>
      <c r="AF45" s="83"/>
      <c r="AG45" s="83"/>
      <c r="AH45" s="83"/>
      <c r="AI45" s="83"/>
      <c r="AJ45" s="83"/>
      <c r="AK45" s="83"/>
      <c r="AL45" s="83"/>
      <c r="AM45" s="83"/>
      <c r="AN45" s="83"/>
      <c r="AO45" s="83"/>
      <c r="AP45" s="83"/>
      <c r="AQ45" s="83"/>
      <c r="AR45" s="83"/>
      <c r="AS45" s="83"/>
      <c r="AT45" s="83"/>
      <c r="AU45" s="83"/>
      <c r="AV45" s="83"/>
      <c r="AW45" s="83"/>
      <c r="AX45" s="83"/>
      <c r="AY45" s="83"/>
      <c r="AZ45" s="83"/>
      <c r="BA45" s="83"/>
      <c r="BB45" s="83"/>
      <c r="BC45" s="83"/>
      <c r="BD45" s="83"/>
      <c r="BE45" s="83"/>
      <c r="BF45" s="83"/>
      <c r="BG45" s="83"/>
      <c r="BH45" s="83"/>
      <c r="BI45" s="83"/>
      <c r="BJ45" s="83"/>
      <c r="BK45" s="83"/>
      <c r="BL45" s="83"/>
      <c r="BM45" s="83"/>
      <c r="BN45" s="83"/>
      <c r="BO45" s="83"/>
    </row>
    <row r="46" spans="1:67" ht="36">
      <c r="A46" s="83">
        <v>768246</v>
      </c>
      <c r="B46" s="82" t="s">
        <v>1514</v>
      </c>
      <c r="C46" s="82" t="s">
        <v>1515</v>
      </c>
      <c r="D46" s="83" t="s">
        <v>1516</v>
      </c>
      <c r="E46" s="81" t="s">
        <v>1096</v>
      </c>
      <c r="F46" s="81" t="s">
        <v>98</v>
      </c>
      <c r="G46" s="85" t="s">
        <v>1085</v>
      </c>
      <c r="H46" s="83"/>
      <c r="I46" s="77" t="s">
        <v>1462</v>
      </c>
      <c r="J46" s="83"/>
      <c r="K46" s="84">
        <v>43906</v>
      </c>
      <c r="L46" s="83"/>
      <c r="M46" s="83"/>
      <c r="N46" s="83"/>
      <c r="O46" s="83"/>
      <c r="P46" s="83"/>
      <c r="Q46" s="83"/>
      <c r="R46" s="83"/>
      <c r="S46" s="77" t="str">
        <f>VLOOKUP(A46,'Defect Dump'!A$1:F$388,6,FALSE)</f>
        <v>PC-Plugin</v>
      </c>
      <c r="T46" s="83"/>
      <c r="U46" s="83"/>
      <c r="V46" s="83"/>
      <c r="W46" s="83"/>
      <c r="X46" s="83"/>
      <c r="Y46" s="83"/>
      <c r="Z46" s="83"/>
      <c r="AA46" s="83"/>
      <c r="AB46" s="83"/>
      <c r="AC46" s="83"/>
      <c r="AD46" s="83"/>
      <c r="AE46" s="83"/>
      <c r="AF46" s="83"/>
      <c r="AG46" s="83"/>
      <c r="AH46" s="83"/>
      <c r="AI46" s="83"/>
      <c r="AJ46" s="83"/>
      <c r="AK46" s="83"/>
      <c r="AL46" s="83"/>
      <c r="AM46" s="83"/>
      <c r="AN46" s="83"/>
      <c r="AO46" s="83"/>
      <c r="AP46" s="83"/>
      <c r="AQ46" s="83"/>
      <c r="AR46" s="83"/>
      <c r="AS46" s="83"/>
      <c r="AT46" s="83"/>
      <c r="AU46" s="83"/>
      <c r="AV46" s="83"/>
      <c r="AW46" s="83"/>
      <c r="AX46" s="83"/>
      <c r="AY46" s="83"/>
      <c r="AZ46" s="83"/>
      <c r="BA46" s="83"/>
      <c r="BB46" s="83"/>
      <c r="BC46" s="83"/>
      <c r="BD46" s="83"/>
      <c r="BE46" s="83"/>
      <c r="BF46" s="83"/>
      <c r="BG46" s="83"/>
      <c r="BH46" s="83"/>
      <c r="BI46" s="83"/>
      <c r="BJ46" s="83"/>
      <c r="BK46" s="83"/>
      <c r="BL46" s="83"/>
      <c r="BM46" s="83"/>
      <c r="BN46" s="83"/>
      <c r="BO46" s="83"/>
    </row>
    <row r="47" spans="1:67" ht="48">
      <c r="A47" s="83">
        <v>787200</v>
      </c>
      <c r="B47" s="82" t="s">
        <v>1517</v>
      </c>
      <c r="C47" s="82" t="s">
        <v>1518</v>
      </c>
      <c r="D47" s="83" t="s">
        <v>1495</v>
      </c>
      <c r="E47" s="81" t="s">
        <v>1096</v>
      </c>
      <c r="F47" s="81" t="s">
        <v>98</v>
      </c>
      <c r="G47" s="85" t="s">
        <v>1085</v>
      </c>
      <c r="H47" s="83"/>
      <c r="I47" s="83" t="s">
        <v>1519</v>
      </c>
      <c r="J47" s="83"/>
      <c r="K47" s="83"/>
      <c r="L47" s="83"/>
      <c r="M47" s="83"/>
      <c r="N47" s="83"/>
      <c r="O47" s="83"/>
      <c r="P47" s="83"/>
      <c r="Q47" s="83"/>
      <c r="R47" s="83"/>
      <c r="S47" s="77" t="e">
        <f>VLOOKUP(A47,'Defect Dump'!A$1:F$388,6,FALSE)</f>
        <v>#N/A</v>
      </c>
      <c r="T47" s="83"/>
      <c r="U47" s="83"/>
      <c r="V47" s="83"/>
      <c r="W47" s="83"/>
      <c r="X47" s="83"/>
      <c r="Y47" s="83"/>
      <c r="Z47" s="83"/>
      <c r="AA47" s="83"/>
      <c r="AB47" s="83"/>
      <c r="AC47" s="83"/>
      <c r="AD47" s="83"/>
      <c r="AE47" s="83"/>
      <c r="AF47" s="83"/>
      <c r="AG47" s="83"/>
      <c r="AH47" s="83"/>
      <c r="AI47" s="83"/>
      <c r="AJ47" s="83"/>
      <c r="AK47" s="83"/>
      <c r="AL47" s="83"/>
      <c r="AM47" s="83"/>
      <c r="AN47" s="83"/>
      <c r="AO47" s="83"/>
      <c r="AP47" s="83"/>
      <c r="AQ47" s="83"/>
      <c r="AR47" s="83"/>
      <c r="AS47" s="83"/>
      <c r="AT47" s="83"/>
      <c r="AU47" s="83"/>
      <c r="AV47" s="83"/>
      <c r="AW47" s="83"/>
      <c r="AX47" s="83"/>
      <c r="AY47" s="83"/>
      <c r="AZ47" s="83"/>
      <c r="BA47" s="83"/>
      <c r="BB47" s="83"/>
      <c r="BC47" s="83"/>
      <c r="BD47" s="83"/>
      <c r="BE47" s="83"/>
      <c r="BF47" s="83"/>
      <c r="BG47" s="83"/>
      <c r="BH47" s="83"/>
      <c r="BI47" s="83"/>
      <c r="BJ47" s="83"/>
      <c r="BK47" s="83"/>
      <c r="BL47" s="83"/>
      <c r="BM47" s="83"/>
      <c r="BN47" s="83"/>
      <c r="BO47" s="83"/>
    </row>
    <row r="48" spans="1:67" ht="96">
      <c r="A48" s="83">
        <v>769859</v>
      </c>
      <c r="B48" s="82" t="s">
        <v>1520</v>
      </c>
      <c r="C48" s="82" t="s">
        <v>1521</v>
      </c>
      <c r="D48" s="83" t="s">
        <v>1435</v>
      </c>
      <c r="E48" s="81" t="s">
        <v>1096</v>
      </c>
      <c r="F48" s="81"/>
      <c r="G48" s="85" t="s">
        <v>1084</v>
      </c>
      <c r="H48" s="83"/>
      <c r="I48" s="83"/>
      <c r="J48" s="83"/>
      <c r="K48" s="83"/>
      <c r="L48" s="83"/>
      <c r="M48" s="83"/>
      <c r="N48" s="83"/>
      <c r="O48" s="83"/>
      <c r="P48" s="83"/>
      <c r="Q48" s="83"/>
      <c r="R48" s="83"/>
      <c r="S48" s="77" t="str">
        <f>VLOOKUP(A48,'Defect Dump'!A$1:F$388,6,FALSE)</f>
        <v>PC-Plugin</v>
      </c>
      <c r="T48" s="83"/>
      <c r="U48" s="83"/>
      <c r="V48" s="83"/>
      <c r="W48" s="83"/>
      <c r="X48" s="83"/>
      <c r="Y48" s="83"/>
      <c r="Z48" s="83"/>
      <c r="AA48" s="83"/>
      <c r="AB48" s="83"/>
      <c r="AC48" s="83"/>
      <c r="AD48" s="83"/>
      <c r="AE48" s="83"/>
      <c r="AF48" s="83"/>
      <c r="AG48" s="83"/>
      <c r="AH48" s="83"/>
      <c r="AI48" s="83"/>
      <c r="AJ48" s="83"/>
      <c r="AK48" s="83"/>
      <c r="AL48" s="83"/>
      <c r="AM48" s="83"/>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row>
    <row r="49" spans="1:67" ht="72">
      <c r="A49" s="83">
        <v>769854</v>
      </c>
      <c r="B49" s="82" t="s">
        <v>1522</v>
      </c>
      <c r="C49" s="82" t="s">
        <v>1523</v>
      </c>
      <c r="D49" s="83" t="s">
        <v>1435</v>
      </c>
      <c r="E49" s="81" t="s">
        <v>1096</v>
      </c>
      <c r="F49" s="81"/>
      <c r="G49" s="85" t="s">
        <v>1084</v>
      </c>
      <c r="H49" s="83"/>
      <c r="I49" s="83"/>
      <c r="J49" s="83"/>
      <c r="K49" s="83"/>
      <c r="L49" s="83"/>
      <c r="M49" s="83"/>
      <c r="N49" s="83"/>
      <c r="O49" s="83"/>
      <c r="P49" s="83"/>
      <c r="Q49" s="83"/>
      <c r="R49" s="83"/>
      <c r="S49" s="77" t="str">
        <f>VLOOKUP(A49,'Defect Dump'!A$1:F$388,6,FALSE)</f>
        <v>PC-Plugin</v>
      </c>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row>
    <row r="50" spans="1:67" ht="24">
      <c r="A50" s="82">
        <v>785640</v>
      </c>
      <c r="B50" s="82" t="s">
        <v>1524</v>
      </c>
      <c r="C50" s="82" t="s">
        <v>1525</v>
      </c>
      <c r="D50" s="83" t="s">
        <v>1443</v>
      </c>
      <c r="E50" s="81" t="s">
        <v>1096</v>
      </c>
      <c r="F50" s="81"/>
      <c r="G50" s="85" t="s">
        <v>1084</v>
      </c>
      <c r="H50" s="83"/>
      <c r="I50" s="83"/>
      <c r="J50" s="83"/>
      <c r="K50" s="83"/>
      <c r="L50" s="83"/>
      <c r="M50" s="83"/>
      <c r="N50" s="83"/>
      <c r="O50" s="83"/>
      <c r="P50" s="83"/>
      <c r="Q50" s="83"/>
      <c r="R50" s="83"/>
      <c r="S50" s="77" t="str">
        <f>VLOOKUP(A50,'Defect Dump'!A$1:F$388,6,FALSE)</f>
        <v>PC-Plugin</v>
      </c>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row>
    <row r="51" spans="1:67" ht="36">
      <c r="A51" s="83">
        <v>773781</v>
      </c>
      <c r="B51" s="82" t="s">
        <v>1526</v>
      </c>
      <c r="C51" s="82" t="s">
        <v>1527</v>
      </c>
      <c r="D51" s="83" t="s">
        <v>1495</v>
      </c>
      <c r="E51" s="81" t="s">
        <v>1096</v>
      </c>
      <c r="F51" s="81" t="s">
        <v>98</v>
      </c>
      <c r="G51" s="85" t="s">
        <v>1085</v>
      </c>
      <c r="H51" s="83"/>
      <c r="I51" s="83" t="s">
        <v>1462</v>
      </c>
      <c r="J51" s="83"/>
      <c r="K51" s="83"/>
      <c r="L51" s="83"/>
      <c r="M51" s="83"/>
      <c r="N51" s="83"/>
      <c r="O51" s="83"/>
      <c r="P51" s="83"/>
      <c r="Q51" s="83"/>
      <c r="R51" s="83"/>
      <c r="S51" s="77" t="str">
        <f>VLOOKUP(A51,'Defect Dump'!A$1:F$388,6,FALSE)</f>
        <v>PolicyCenter</v>
      </c>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row>
    <row r="52" spans="1:67" ht="60">
      <c r="A52" s="83">
        <v>788313</v>
      </c>
      <c r="B52" s="82" t="s">
        <v>1528</v>
      </c>
      <c r="C52" s="82" t="s">
        <v>1529</v>
      </c>
      <c r="D52" s="83" t="s">
        <v>1437</v>
      </c>
      <c r="E52" s="81" t="s">
        <v>1096</v>
      </c>
      <c r="F52" s="81"/>
      <c r="G52" s="85" t="s">
        <v>1085</v>
      </c>
      <c r="H52" s="83"/>
      <c r="I52" s="82" t="s">
        <v>1530</v>
      </c>
      <c r="J52" s="83"/>
      <c r="K52" s="83"/>
      <c r="L52" s="83"/>
      <c r="M52" s="83"/>
      <c r="N52" s="83"/>
      <c r="O52" s="83"/>
      <c r="P52" s="83"/>
      <c r="Q52" s="83"/>
      <c r="R52" s="83"/>
      <c r="S52" s="77" t="e">
        <f>VLOOKUP(A52,'Defect Dump'!A$1:F$388,6,FALSE)</f>
        <v>#N/A</v>
      </c>
      <c r="T52" s="83"/>
      <c r="U52" s="83"/>
      <c r="V52" s="83"/>
      <c r="W52" s="83"/>
      <c r="X52" s="83"/>
      <c r="Y52" s="83"/>
      <c r="Z52" s="83"/>
      <c r="AA52" s="83"/>
      <c r="AB52" s="83"/>
      <c r="AC52" s="83"/>
      <c r="AD52" s="83"/>
      <c r="AE52" s="83"/>
      <c r="AF52" s="83"/>
      <c r="AG52" s="83"/>
      <c r="AH52" s="83"/>
      <c r="AI52" s="83"/>
      <c r="AJ52" s="83"/>
      <c r="AK52" s="83"/>
      <c r="AL52" s="8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row>
    <row r="53" spans="1:67" ht="24">
      <c r="A53" s="83">
        <v>788551</v>
      </c>
      <c r="B53" s="83" t="s">
        <v>1531</v>
      </c>
      <c r="C53" s="82" t="s">
        <v>1532</v>
      </c>
      <c r="D53" s="83" t="s">
        <v>1437</v>
      </c>
      <c r="E53" s="81" t="s">
        <v>1096</v>
      </c>
      <c r="F53" s="81"/>
      <c r="G53" s="76" t="s">
        <v>1082</v>
      </c>
      <c r="H53" s="83"/>
      <c r="I53" s="83"/>
      <c r="J53" s="83"/>
      <c r="K53" s="83"/>
      <c r="L53" s="83"/>
      <c r="M53" s="83"/>
      <c r="N53" s="83"/>
      <c r="O53" s="83"/>
      <c r="P53" s="83"/>
      <c r="Q53" s="83"/>
      <c r="R53" s="83"/>
      <c r="S53" s="77" t="e">
        <f>VLOOKUP(A53,'Defect Dump'!A$1:F$388,6,FALSE)</f>
        <v>#N/A</v>
      </c>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3"/>
      <c r="BJ53" s="83"/>
      <c r="BK53" s="83"/>
      <c r="BL53" s="83"/>
      <c r="BM53" s="83"/>
      <c r="BN53" s="83"/>
      <c r="BO53" s="83"/>
    </row>
    <row r="54" spans="1:67" ht="48">
      <c r="A54" s="83">
        <v>778228</v>
      </c>
      <c r="B54" s="82" t="s">
        <v>1533</v>
      </c>
      <c r="C54" s="83"/>
      <c r="D54" s="83" t="s">
        <v>1516</v>
      </c>
      <c r="E54" s="81" t="s">
        <v>1096</v>
      </c>
      <c r="F54" s="81"/>
      <c r="G54" s="85" t="s">
        <v>1084</v>
      </c>
      <c r="H54" s="83"/>
      <c r="I54" s="77" t="s">
        <v>1534</v>
      </c>
      <c r="J54" s="83"/>
      <c r="K54" s="84">
        <v>43907</v>
      </c>
      <c r="L54" s="83"/>
      <c r="M54" s="83"/>
      <c r="N54" s="83"/>
      <c r="O54" s="83"/>
      <c r="P54" s="83"/>
      <c r="Q54" s="83"/>
      <c r="R54" s="83"/>
      <c r="S54" s="77" t="e">
        <f>VLOOKUP(A54,'Defect Dump'!A$1:F$388,6,FALSE)</f>
        <v>#N/A</v>
      </c>
      <c r="T54" s="83"/>
      <c r="U54" s="83"/>
      <c r="V54" s="83"/>
      <c r="W54" s="83"/>
      <c r="X54" s="83"/>
      <c r="Y54" s="83"/>
      <c r="Z54" s="83"/>
      <c r="AA54" s="83"/>
      <c r="AB54" s="83"/>
      <c r="AC54" s="83"/>
      <c r="AD54" s="83"/>
      <c r="AE54" s="83"/>
      <c r="AF54" s="83"/>
      <c r="AG54" s="83"/>
      <c r="AH54" s="83"/>
      <c r="AI54" s="83"/>
      <c r="AJ54" s="83"/>
      <c r="AK54" s="83"/>
      <c r="AL54" s="8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row>
    <row r="55" spans="1:67" ht="48">
      <c r="A55" s="83">
        <v>784196</v>
      </c>
      <c r="B55" s="82" t="s">
        <v>1535</v>
      </c>
      <c r="C55" s="83" t="s">
        <v>1536</v>
      </c>
      <c r="D55" s="83" t="s">
        <v>1443</v>
      </c>
      <c r="E55" s="81" t="s">
        <v>1096</v>
      </c>
      <c r="F55" s="81" t="s">
        <v>98</v>
      </c>
      <c r="G55" s="85" t="s">
        <v>1085</v>
      </c>
      <c r="H55" s="83"/>
      <c r="I55" s="83" t="s">
        <v>1462</v>
      </c>
      <c r="J55" s="83"/>
      <c r="K55" s="83"/>
      <c r="L55" s="83"/>
      <c r="M55" s="83"/>
      <c r="N55" s="83"/>
      <c r="O55" s="83"/>
      <c r="P55" s="83"/>
      <c r="Q55" s="83"/>
      <c r="R55" s="83"/>
      <c r="S55" s="77" t="str">
        <f>VLOOKUP(A55,'Defect Dump'!A$1:F$388,6,FALSE)</f>
        <v>PC-Plugin</v>
      </c>
      <c r="T55" s="83"/>
      <c r="U55" s="83"/>
      <c r="V55" s="83"/>
      <c r="W55" s="83"/>
      <c r="X55" s="83"/>
      <c r="Y55" s="83"/>
      <c r="Z55" s="83"/>
      <c r="AA55" s="83"/>
      <c r="AB55" s="83"/>
      <c r="AC55" s="83"/>
      <c r="AD55" s="83"/>
      <c r="AE55" s="83"/>
      <c r="AF55" s="83"/>
      <c r="AG55" s="83"/>
      <c r="AH55" s="83"/>
      <c r="AI55" s="83"/>
      <c r="AJ55" s="83"/>
      <c r="AK55" s="83"/>
      <c r="AL55" s="83"/>
      <c r="AM55" s="83"/>
      <c r="AN55" s="83"/>
      <c r="AO55" s="83"/>
      <c r="AP55" s="83"/>
      <c r="AQ55" s="83"/>
      <c r="AR55" s="83"/>
      <c r="AS55" s="83"/>
      <c r="AT55" s="83"/>
      <c r="AU55" s="83"/>
      <c r="AV55" s="83"/>
      <c r="AW55" s="83"/>
      <c r="AX55" s="83"/>
      <c r="AY55" s="83"/>
      <c r="AZ55" s="83"/>
      <c r="BA55" s="83"/>
      <c r="BB55" s="83"/>
      <c r="BC55" s="83"/>
      <c r="BD55" s="83"/>
      <c r="BE55" s="83"/>
      <c r="BF55" s="83"/>
      <c r="BG55" s="83"/>
      <c r="BH55" s="83"/>
      <c r="BI55" s="83"/>
      <c r="BJ55" s="83"/>
      <c r="BK55" s="83"/>
      <c r="BL55" s="83"/>
      <c r="BM55" s="83"/>
      <c r="BN55" s="83"/>
      <c r="BO55" s="83"/>
    </row>
    <row r="56" spans="1:67" ht="48">
      <c r="A56" s="83">
        <v>773481</v>
      </c>
      <c r="B56" s="82" t="s">
        <v>1537</v>
      </c>
      <c r="C56" s="83"/>
      <c r="D56" s="83" t="s">
        <v>1445</v>
      </c>
      <c r="E56" s="81" t="s">
        <v>1096</v>
      </c>
      <c r="F56" s="81"/>
      <c r="G56" s="85" t="s">
        <v>1084</v>
      </c>
      <c r="H56" s="83"/>
      <c r="I56" s="82" t="s">
        <v>1538</v>
      </c>
      <c r="J56" s="83"/>
      <c r="K56" s="83"/>
      <c r="L56" s="83"/>
      <c r="M56" s="83"/>
      <c r="N56" s="83"/>
      <c r="O56" s="83"/>
      <c r="P56" s="83"/>
      <c r="Q56" s="83"/>
      <c r="R56" s="83"/>
      <c r="S56" s="77" t="str">
        <f>VLOOKUP(A56,'Defect Dump'!A$1:F$388,6,FALSE)</f>
        <v>PolicyCenter</v>
      </c>
      <c r="T56" s="83"/>
      <c r="U56" s="83"/>
      <c r="V56" s="83"/>
      <c r="W56" s="83"/>
      <c r="X56" s="83"/>
      <c r="Y56" s="83"/>
      <c r="Z56" s="83"/>
      <c r="AA56" s="83"/>
      <c r="AB56" s="83"/>
      <c r="AC56" s="83"/>
      <c r="AD56" s="83"/>
      <c r="AE56" s="83"/>
      <c r="AF56" s="83"/>
      <c r="AG56" s="83"/>
      <c r="AH56" s="83"/>
      <c r="AI56" s="83"/>
      <c r="AJ56" s="83"/>
      <c r="AK56" s="83"/>
      <c r="AL56" s="8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row>
    <row r="57" spans="1:67" ht="24">
      <c r="A57" s="83">
        <v>787996</v>
      </c>
      <c r="B57" s="82" t="s">
        <v>1539</v>
      </c>
      <c r="C57" s="83"/>
      <c r="D57" s="83" t="s">
        <v>1495</v>
      </c>
      <c r="E57" s="81" t="s">
        <v>1096</v>
      </c>
      <c r="F57" s="81"/>
      <c r="G57" s="76" t="s">
        <v>1082</v>
      </c>
      <c r="H57" s="83"/>
      <c r="I57" s="83"/>
      <c r="J57" s="83"/>
      <c r="K57" s="83"/>
      <c r="L57" s="83"/>
      <c r="M57" s="83"/>
      <c r="N57" s="83"/>
      <c r="O57" s="83"/>
      <c r="P57" s="83"/>
      <c r="Q57" s="83"/>
      <c r="R57" s="83"/>
      <c r="S57" s="77" t="e">
        <f>VLOOKUP(A57,'Defect Dump'!A$1:F$388,6,FALSE)</f>
        <v>#N/A</v>
      </c>
      <c r="T57" s="83"/>
      <c r="U57" s="83"/>
      <c r="V57" s="83"/>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row>
    <row r="58" spans="1:67" ht="24">
      <c r="A58" s="83">
        <v>785382</v>
      </c>
      <c r="B58" s="82" t="s">
        <v>1540</v>
      </c>
      <c r="C58" s="83"/>
      <c r="D58" s="83" t="s">
        <v>1495</v>
      </c>
      <c r="E58" s="81" t="s">
        <v>1096</v>
      </c>
      <c r="F58" s="81"/>
      <c r="G58" s="85" t="s">
        <v>1091</v>
      </c>
      <c r="H58" s="83"/>
      <c r="I58" s="82" t="s">
        <v>1541</v>
      </c>
      <c r="J58" s="83"/>
      <c r="K58" s="84">
        <v>43908</v>
      </c>
      <c r="L58" s="84">
        <v>43909</v>
      </c>
      <c r="M58" s="83"/>
      <c r="N58" s="83"/>
      <c r="O58" s="83"/>
      <c r="P58" s="83"/>
      <c r="Q58" s="83"/>
      <c r="R58" s="83"/>
      <c r="S58" s="77" t="str">
        <f>VLOOKUP(A58,'Defect Dump'!A$1:F$388,6,FALSE)</f>
        <v>PC-Plugin</v>
      </c>
      <c r="T58" s="83"/>
      <c r="U58" s="83"/>
      <c r="V58" s="83"/>
      <c r="W58" s="83"/>
      <c r="X58" s="83"/>
      <c r="Y58" s="83"/>
      <c r="Z58" s="83"/>
      <c r="AA58" s="83"/>
      <c r="AB58" s="83"/>
      <c r="AC58" s="83"/>
      <c r="AD58" s="83"/>
      <c r="AE58" s="83"/>
      <c r="AF58" s="83"/>
      <c r="AG58" s="83"/>
      <c r="AH58" s="83"/>
      <c r="AI58" s="83"/>
      <c r="AJ58" s="83"/>
      <c r="AK58" s="83"/>
      <c r="AL58" s="8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row>
    <row r="59" spans="1:67" ht="36">
      <c r="A59" s="83">
        <v>787658</v>
      </c>
      <c r="B59" s="82" t="s">
        <v>1542</v>
      </c>
      <c r="C59" s="83" t="s">
        <v>1543</v>
      </c>
      <c r="D59" s="83" t="s">
        <v>1443</v>
      </c>
      <c r="E59" s="81" t="s">
        <v>1096</v>
      </c>
      <c r="F59" s="81"/>
      <c r="G59" s="80" t="s">
        <v>1086</v>
      </c>
      <c r="H59" s="83"/>
      <c r="I59" s="83" t="s">
        <v>1544</v>
      </c>
      <c r="J59" s="83"/>
      <c r="K59" s="83"/>
      <c r="L59" s="83"/>
      <c r="M59" s="83"/>
      <c r="N59" s="83"/>
      <c r="O59" s="83"/>
      <c r="P59" s="83"/>
      <c r="Q59" s="83"/>
      <c r="R59" s="83"/>
      <c r="S59" s="77" t="e">
        <f>VLOOKUP(A59,'Defect Dump'!A$1:F$388,6,FALSE)</f>
        <v>#N/A</v>
      </c>
      <c r="T59" s="83"/>
      <c r="U59" s="83"/>
      <c r="V59" s="83"/>
      <c r="W59" s="83"/>
      <c r="X59" s="83"/>
      <c r="Y59" s="83"/>
      <c r="Z59" s="83"/>
      <c r="AA59" s="83"/>
      <c r="AB59" s="83"/>
      <c r="AC59" s="83"/>
      <c r="AD59" s="83"/>
      <c r="AE59" s="83"/>
      <c r="AF59" s="83"/>
      <c r="AG59" s="83"/>
      <c r="AH59" s="83"/>
      <c r="AI59" s="83"/>
      <c r="AJ59" s="83"/>
      <c r="AK59" s="83"/>
      <c r="AL59" s="83"/>
      <c r="AM59" s="83"/>
      <c r="AN59" s="83"/>
      <c r="AO59" s="83"/>
      <c r="AP59" s="83"/>
      <c r="AQ59" s="83"/>
      <c r="AR59" s="83"/>
      <c r="AS59" s="83"/>
      <c r="AT59" s="83"/>
      <c r="AU59" s="83"/>
      <c r="AV59" s="83"/>
      <c r="AW59" s="83"/>
      <c r="AX59" s="83"/>
      <c r="AY59" s="83"/>
      <c r="AZ59" s="83"/>
      <c r="BA59" s="83"/>
      <c r="BB59" s="83"/>
      <c r="BC59" s="83"/>
      <c r="BD59" s="83"/>
      <c r="BE59" s="83"/>
      <c r="BF59" s="83"/>
      <c r="BG59" s="83"/>
      <c r="BH59" s="83"/>
      <c r="BI59" s="83"/>
      <c r="BJ59" s="83"/>
      <c r="BK59" s="83"/>
      <c r="BL59" s="83"/>
      <c r="BM59" s="83"/>
      <c r="BN59" s="83"/>
      <c r="BO59" s="83"/>
    </row>
    <row r="60" spans="1:67" ht="15">
      <c r="A60" s="83">
        <v>788280</v>
      </c>
      <c r="B60" s="83"/>
      <c r="C60" s="83" t="s">
        <v>1545</v>
      </c>
      <c r="D60" s="83" t="s">
        <v>1546</v>
      </c>
      <c r="E60" s="81" t="s">
        <v>1096</v>
      </c>
      <c r="F60" s="81"/>
      <c r="G60" s="80" t="s">
        <v>1085</v>
      </c>
      <c r="H60" s="87"/>
      <c r="I60" s="87"/>
      <c r="J60" s="83"/>
      <c r="K60" s="83"/>
      <c r="L60" s="83"/>
      <c r="M60" s="83"/>
      <c r="N60" s="83"/>
      <c r="O60" s="83"/>
      <c r="P60" s="83"/>
      <c r="Q60" s="83"/>
      <c r="R60" s="83"/>
      <c r="S60" s="77" t="e">
        <f>VLOOKUP(A60,'Defect Dump'!A$1:F$388,6,FALSE)</f>
        <v>#N/A</v>
      </c>
      <c r="T60" s="83"/>
      <c r="U60" s="83"/>
      <c r="V60" s="83"/>
      <c r="W60" s="83"/>
      <c r="X60" s="83"/>
      <c r="Y60" s="83"/>
      <c r="Z60" s="83"/>
      <c r="AA60" s="83"/>
      <c r="AB60" s="83"/>
      <c r="AC60" s="83"/>
      <c r="AD60" s="83"/>
      <c r="AE60" s="83"/>
      <c r="AF60" s="83"/>
      <c r="AG60" s="83"/>
      <c r="AH60" s="83"/>
      <c r="AI60" s="83"/>
      <c r="AJ60" s="83"/>
      <c r="AK60" s="83"/>
      <c r="AL60" s="8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row>
    <row r="61" spans="1:67" ht="15">
      <c r="A61" s="83">
        <v>788458</v>
      </c>
      <c r="B61" s="83" t="s">
        <v>1547</v>
      </c>
      <c r="C61" s="83"/>
      <c r="D61" s="83" t="s">
        <v>1548</v>
      </c>
      <c r="E61" s="81" t="s">
        <v>1096</v>
      </c>
      <c r="F61" s="81"/>
      <c r="G61" s="86" t="s">
        <v>1084</v>
      </c>
      <c r="H61" s="83"/>
      <c r="I61" s="83"/>
      <c r="J61" s="83"/>
      <c r="K61" s="83"/>
      <c r="L61" s="83"/>
      <c r="M61" s="83"/>
      <c r="N61" s="83"/>
      <c r="O61" s="83"/>
      <c r="P61" s="83"/>
      <c r="Q61" s="83"/>
      <c r="R61" s="83"/>
      <c r="S61" s="77" t="e">
        <f>VLOOKUP(A61,'Defect Dump'!A$1:F$388,6,FALSE)</f>
        <v>#N/A</v>
      </c>
      <c r="T61" s="83"/>
      <c r="U61" s="83"/>
      <c r="V61" s="83"/>
      <c r="W61" s="83"/>
      <c r="X61" s="83"/>
      <c r="Y61" s="83"/>
      <c r="Z61" s="83"/>
      <c r="AA61" s="83"/>
      <c r="AB61" s="83"/>
      <c r="AC61" s="83"/>
      <c r="AD61" s="83"/>
      <c r="AE61" s="83"/>
      <c r="AF61" s="83"/>
      <c r="AG61" s="83"/>
      <c r="AH61" s="83"/>
      <c r="AI61" s="83"/>
      <c r="AJ61" s="83"/>
      <c r="AK61" s="83"/>
      <c r="AL61" s="83"/>
      <c r="AM61" s="83"/>
      <c r="AN61" s="83"/>
      <c r="AO61" s="83"/>
      <c r="AP61" s="83"/>
      <c r="AQ61" s="83"/>
      <c r="AR61" s="83"/>
      <c r="AS61" s="83"/>
      <c r="AT61" s="83"/>
      <c r="AU61" s="83"/>
      <c r="AV61" s="83"/>
      <c r="AW61" s="83"/>
      <c r="AX61" s="83"/>
      <c r="AY61" s="83"/>
      <c r="AZ61" s="83"/>
      <c r="BA61" s="83"/>
      <c r="BB61" s="83"/>
      <c r="BC61" s="83"/>
      <c r="BD61" s="83"/>
      <c r="BE61" s="83"/>
      <c r="BF61" s="83"/>
      <c r="BG61" s="83"/>
      <c r="BH61" s="83"/>
      <c r="BI61" s="83"/>
      <c r="BJ61" s="83"/>
      <c r="BK61" s="83"/>
      <c r="BL61" s="83"/>
      <c r="BM61" s="83"/>
      <c r="BN61" s="83"/>
      <c r="BO61" s="83"/>
    </row>
    <row r="62" spans="1:67" ht="24">
      <c r="A62" s="83">
        <v>788377</v>
      </c>
      <c r="B62" s="82" t="s">
        <v>1549</v>
      </c>
      <c r="C62" s="83"/>
      <c r="D62" s="83" t="s">
        <v>1445</v>
      </c>
      <c r="E62" s="81" t="s">
        <v>1096</v>
      </c>
      <c r="F62" s="81"/>
      <c r="G62" s="86" t="s">
        <v>1084</v>
      </c>
      <c r="H62" s="83"/>
      <c r="I62" s="83" t="s">
        <v>1550</v>
      </c>
      <c r="J62" s="83"/>
      <c r="K62" s="83"/>
      <c r="L62" s="83"/>
      <c r="M62" s="83"/>
      <c r="N62" s="83"/>
      <c r="O62" s="83"/>
      <c r="P62" s="83"/>
      <c r="Q62" s="83"/>
      <c r="R62" s="83"/>
      <c r="S62" s="77" t="e">
        <f>VLOOKUP(A62,'Defect Dump'!A$1:F$388,6,FALSE)</f>
        <v>#N/A</v>
      </c>
      <c r="T62" s="83"/>
      <c r="U62" s="83"/>
      <c r="V62" s="83"/>
      <c r="W62" s="83"/>
      <c r="X62" s="83"/>
      <c r="Y62" s="83"/>
      <c r="Z62" s="83"/>
      <c r="AA62" s="83"/>
      <c r="AB62" s="83"/>
      <c r="AC62" s="83"/>
      <c r="AD62" s="83"/>
      <c r="AE62" s="83"/>
      <c r="AF62" s="83"/>
      <c r="AG62" s="83"/>
      <c r="AH62" s="83"/>
      <c r="AI62" s="83"/>
      <c r="AJ62" s="83"/>
      <c r="AK62" s="83"/>
      <c r="AL62" s="83"/>
      <c r="AM62" s="83"/>
      <c r="AN62" s="83"/>
      <c r="AO62" s="83"/>
      <c r="AP62" s="83"/>
      <c r="AQ62" s="83"/>
      <c r="AR62" s="83"/>
      <c r="AS62" s="83"/>
      <c r="AT62" s="83"/>
      <c r="AU62" s="83"/>
      <c r="AV62" s="83"/>
      <c r="AW62" s="83"/>
      <c r="AX62" s="83"/>
      <c r="AY62" s="83"/>
      <c r="AZ62" s="83"/>
      <c r="BA62" s="83"/>
      <c r="BB62" s="83"/>
      <c r="BC62" s="83"/>
      <c r="BD62" s="83"/>
      <c r="BE62" s="83"/>
      <c r="BF62" s="83"/>
      <c r="BG62" s="83"/>
      <c r="BH62" s="83"/>
      <c r="BI62" s="83"/>
      <c r="BJ62" s="83"/>
      <c r="BK62" s="83"/>
      <c r="BL62" s="83"/>
      <c r="BM62" s="83"/>
      <c r="BN62" s="83"/>
      <c r="BO62" s="83"/>
    </row>
    <row r="63" spans="1:67" ht="60">
      <c r="A63" s="83">
        <v>788619</v>
      </c>
      <c r="B63" s="82" t="s">
        <v>1551</v>
      </c>
      <c r="C63" s="83"/>
      <c r="D63" s="83" t="s">
        <v>1516</v>
      </c>
      <c r="E63" s="81" t="s">
        <v>1096</v>
      </c>
      <c r="F63" s="81"/>
      <c r="G63" s="86" t="s">
        <v>1084</v>
      </c>
      <c r="H63" s="83"/>
      <c r="I63" s="40" t="s">
        <v>1552</v>
      </c>
      <c r="J63" s="83"/>
      <c r="K63" s="84">
        <v>43909</v>
      </c>
      <c r="L63" s="84"/>
      <c r="M63" s="83"/>
      <c r="N63" s="83"/>
      <c r="O63" s="83"/>
      <c r="P63" s="83"/>
      <c r="Q63" s="83"/>
      <c r="R63" s="83"/>
      <c r="S63" s="77" t="e">
        <f>VLOOKUP(A63,'Defect Dump'!A$1:F$388,6,FALSE)</f>
        <v>#N/A</v>
      </c>
      <c r="T63" s="83"/>
      <c r="U63" s="83"/>
      <c r="V63" s="83"/>
      <c r="W63" s="83"/>
      <c r="X63" s="83"/>
      <c r="Y63" s="83"/>
      <c r="Z63" s="83"/>
      <c r="AA63" s="83"/>
      <c r="AB63" s="83"/>
      <c r="AC63" s="83"/>
      <c r="AD63" s="83"/>
      <c r="AE63" s="83"/>
      <c r="AF63" s="83"/>
      <c r="AG63" s="83"/>
      <c r="AH63" s="83"/>
      <c r="AI63" s="83"/>
      <c r="AJ63" s="83"/>
      <c r="AK63" s="83"/>
      <c r="AL63" s="83"/>
      <c r="AM63" s="83"/>
      <c r="AN63" s="83"/>
      <c r="AO63" s="83"/>
      <c r="AP63" s="83"/>
      <c r="AQ63" s="83"/>
      <c r="AR63" s="83"/>
      <c r="AS63" s="83"/>
      <c r="AT63" s="83"/>
      <c r="AU63" s="83"/>
      <c r="AV63" s="83"/>
      <c r="AW63" s="83"/>
      <c r="AX63" s="83"/>
      <c r="AY63" s="83"/>
      <c r="AZ63" s="83"/>
      <c r="BA63" s="83"/>
      <c r="BB63" s="83"/>
      <c r="BC63" s="83"/>
      <c r="BD63" s="83"/>
      <c r="BE63" s="83"/>
      <c r="BF63" s="83"/>
      <c r="BG63" s="83"/>
      <c r="BH63" s="83"/>
      <c r="BI63" s="83"/>
      <c r="BJ63" s="83"/>
      <c r="BK63" s="83"/>
      <c r="BL63" s="83"/>
      <c r="BM63" s="83"/>
      <c r="BN63" s="83"/>
      <c r="BO63" s="83"/>
    </row>
    <row r="64" spans="1:67" ht="60">
      <c r="A64" s="83">
        <v>781332</v>
      </c>
      <c r="B64" s="82" t="s">
        <v>1553</v>
      </c>
      <c r="C64" s="83"/>
      <c r="D64" s="83" t="s">
        <v>1548</v>
      </c>
      <c r="E64" s="81" t="s">
        <v>1096</v>
      </c>
      <c r="F64" s="81"/>
      <c r="G64" s="86" t="s">
        <v>1087</v>
      </c>
      <c r="H64" s="87"/>
      <c r="I64" s="87" t="s">
        <v>1554</v>
      </c>
      <c r="J64" s="83"/>
      <c r="K64" s="83"/>
      <c r="L64" s="83"/>
      <c r="M64" s="83"/>
      <c r="N64" s="83"/>
      <c r="O64" s="83"/>
      <c r="P64" s="83"/>
      <c r="Q64" s="83"/>
      <c r="R64" s="83"/>
      <c r="S64" s="77" t="e">
        <f>VLOOKUP(A64,'Defect Dump'!A$1:F$388,6,FALSE)</f>
        <v>#N/A</v>
      </c>
      <c r="T64" s="83"/>
      <c r="U64" s="83"/>
      <c r="V64" s="83"/>
      <c r="W64" s="83"/>
      <c r="X64" s="83"/>
      <c r="Y64" s="83"/>
      <c r="Z64" s="83"/>
      <c r="AA64" s="83"/>
      <c r="AB64" s="83"/>
      <c r="AC64" s="83"/>
      <c r="AD64" s="83"/>
      <c r="AE64" s="83"/>
      <c r="AF64" s="83"/>
      <c r="AG64" s="83"/>
      <c r="AH64" s="83"/>
      <c r="AI64" s="83"/>
      <c r="AJ64" s="83"/>
      <c r="AK64" s="83"/>
      <c r="AL64" s="83"/>
      <c r="AM64" s="83"/>
      <c r="AN64" s="83"/>
      <c r="AO64" s="83"/>
      <c r="AP64" s="83"/>
      <c r="AQ64" s="83"/>
      <c r="AR64" s="83"/>
      <c r="AS64" s="83"/>
      <c r="AT64" s="83"/>
      <c r="AU64" s="83"/>
      <c r="AV64" s="83"/>
      <c r="AW64" s="83"/>
      <c r="AX64" s="83"/>
      <c r="AY64" s="83"/>
      <c r="AZ64" s="83"/>
      <c r="BA64" s="83"/>
      <c r="BB64" s="83"/>
      <c r="BC64" s="83"/>
      <c r="BD64" s="83"/>
      <c r="BE64" s="83"/>
      <c r="BF64" s="83"/>
      <c r="BG64" s="83"/>
      <c r="BH64" s="83"/>
      <c r="BI64" s="83"/>
      <c r="BJ64" s="83"/>
      <c r="BK64" s="83"/>
      <c r="BL64" s="83"/>
      <c r="BM64" s="83"/>
      <c r="BN64" s="83"/>
      <c r="BO64" s="83"/>
    </row>
    <row r="65" spans="1:67" ht="36">
      <c r="A65" s="83">
        <v>788382</v>
      </c>
      <c r="B65" s="82" t="s">
        <v>1555</v>
      </c>
      <c r="C65" s="82" t="s">
        <v>1556</v>
      </c>
      <c r="D65" s="83" t="s">
        <v>1557</v>
      </c>
      <c r="E65" s="81" t="s">
        <v>1096</v>
      </c>
      <c r="F65" s="81"/>
      <c r="G65" s="85" t="s">
        <v>1558</v>
      </c>
      <c r="H65" s="83"/>
      <c r="I65" s="83"/>
      <c r="J65" s="83"/>
      <c r="K65" s="84">
        <v>43910</v>
      </c>
      <c r="L65" s="83"/>
      <c r="M65" s="83"/>
      <c r="N65" s="83"/>
      <c r="O65" s="83"/>
      <c r="P65" s="83"/>
      <c r="Q65" s="83"/>
      <c r="R65" s="83"/>
      <c r="S65" s="77" t="e">
        <f>VLOOKUP(A65,'Defect Dump'!A$1:F$388,6,FALSE)</f>
        <v>#N/A</v>
      </c>
      <c r="T65" s="83"/>
      <c r="U65" s="83"/>
      <c r="V65" s="83"/>
      <c r="W65" s="83"/>
      <c r="X65" s="83"/>
      <c r="Y65" s="83"/>
      <c r="Z65" s="83"/>
      <c r="AA65" s="83"/>
      <c r="AB65" s="83"/>
      <c r="AC65" s="83"/>
      <c r="AD65" s="83"/>
      <c r="AE65" s="83"/>
      <c r="AF65" s="83"/>
      <c r="AG65" s="83"/>
      <c r="AH65" s="83"/>
      <c r="AI65" s="83"/>
      <c r="AJ65" s="83"/>
      <c r="AK65" s="83"/>
      <c r="AL65" s="83"/>
      <c r="AM65" s="83"/>
      <c r="AN65" s="83"/>
      <c r="AO65" s="83"/>
      <c r="AP65" s="83"/>
      <c r="AQ65" s="83"/>
      <c r="AR65" s="83"/>
      <c r="AS65" s="83"/>
      <c r="AT65" s="83"/>
      <c r="AU65" s="83"/>
      <c r="AV65" s="83"/>
      <c r="AW65" s="83"/>
      <c r="AX65" s="83"/>
      <c r="AY65" s="83"/>
      <c r="AZ65" s="83"/>
      <c r="BA65" s="83"/>
      <c r="BB65" s="83"/>
      <c r="BC65" s="83"/>
      <c r="BD65" s="83"/>
      <c r="BE65" s="83"/>
      <c r="BF65" s="83"/>
      <c r="BG65" s="83"/>
      <c r="BH65" s="83"/>
      <c r="BI65" s="83"/>
      <c r="BJ65" s="83"/>
      <c r="BK65" s="83"/>
      <c r="BL65" s="83"/>
      <c r="BM65" s="83"/>
      <c r="BN65" s="83"/>
      <c r="BO65" s="83"/>
    </row>
    <row r="66" spans="1:67" ht="36">
      <c r="A66" s="83">
        <v>771008</v>
      </c>
      <c r="B66" s="82" t="s">
        <v>1559</v>
      </c>
      <c r="C66" s="83"/>
      <c r="D66" s="94" t="s">
        <v>1495</v>
      </c>
      <c r="E66" s="81" t="s">
        <v>1096</v>
      </c>
      <c r="F66" s="81"/>
      <c r="G66" s="85" t="s">
        <v>1558</v>
      </c>
      <c r="H66" s="83"/>
      <c r="I66" s="82" t="s">
        <v>1560</v>
      </c>
      <c r="J66" s="83"/>
      <c r="K66" s="84">
        <v>43910</v>
      </c>
      <c r="L66" s="83"/>
      <c r="M66" s="83"/>
      <c r="N66" s="83"/>
      <c r="O66" s="83"/>
      <c r="P66" s="83"/>
      <c r="Q66" s="83"/>
      <c r="R66" s="83"/>
      <c r="S66" s="77" t="str">
        <f>VLOOKUP(A66,'Defect Dump'!A$1:F$388,6,FALSE)</f>
        <v>PC-Plugin</v>
      </c>
      <c r="T66" s="83"/>
      <c r="U66" s="83"/>
      <c r="V66" s="83"/>
      <c r="W66" s="83"/>
      <c r="X66" s="83"/>
      <c r="Y66" s="83"/>
      <c r="Z66" s="83"/>
      <c r="AA66" s="83"/>
      <c r="AB66" s="83"/>
      <c r="AC66" s="83"/>
      <c r="AD66" s="83"/>
      <c r="AE66" s="83"/>
      <c r="AF66" s="83"/>
      <c r="AG66" s="83"/>
      <c r="AH66" s="83"/>
      <c r="AI66" s="83"/>
      <c r="AJ66" s="83"/>
      <c r="AK66" s="83"/>
      <c r="AL66" s="83"/>
      <c r="AM66" s="83"/>
      <c r="AN66" s="83"/>
      <c r="AO66" s="83"/>
      <c r="AP66" s="83"/>
      <c r="AQ66" s="83"/>
      <c r="AR66" s="83"/>
      <c r="AS66" s="83"/>
      <c r="AT66" s="83"/>
      <c r="AU66" s="83"/>
      <c r="AV66" s="83"/>
      <c r="AW66" s="83"/>
      <c r="AX66" s="83"/>
      <c r="AY66" s="83"/>
      <c r="AZ66" s="83"/>
      <c r="BA66" s="83"/>
      <c r="BB66" s="83"/>
      <c r="BC66" s="83"/>
      <c r="BD66" s="83"/>
      <c r="BE66" s="83"/>
      <c r="BF66" s="83"/>
      <c r="BG66" s="83"/>
      <c r="BH66" s="83"/>
      <c r="BI66" s="83"/>
      <c r="BJ66" s="83"/>
      <c r="BK66" s="83"/>
      <c r="BL66" s="83"/>
      <c r="BM66" s="83"/>
      <c r="BN66" s="83"/>
      <c r="BO66" s="83"/>
    </row>
    <row r="67" spans="1:67" ht="45">
      <c r="A67" s="83">
        <v>782648</v>
      </c>
      <c r="B67" s="83" t="s">
        <v>1561</v>
      </c>
      <c r="C67" s="47" t="s">
        <v>1562</v>
      </c>
      <c r="D67" s="83" t="s">
        <v>1445</v>
      </c>
      <c r="E67" s="81" t="s">
        <v>1096</v>
      </c>
      <c r="F67" s="81"/>
      <c r="G67" s="85" t="s">
        <v>1558</v>
      </c>
      <c r="H67" s="83"/>
      <c r="I67" s="47" t="s">
        <v>1562</v>
      </c>
      <c r="J67" s="83"/>
      <c r="K67" s="83"/>
      <c r="L67" s="83"/>
      <c r="M67" s="83"/>
      <c r="N67" s="83"/>
      <c r="O67" s="83"/>
      <c r="P67" s="83"/>
      <c r="Q67" s="83"/>
      <c r="R67" s="83"/>
      <c r="S67" s="77" t="str">
        <f>VLOOKUP(A67,'Defect Dump'!A$1:F$388,6,FALSE)</f>
        <v>PC-Config</v>
      </c>
      <c r="T67" s="83"/>
      <c r="U67" s="83"/>
      <c r="V67" s="83"/>
      <c r="W67" s="83"/>
      <c r="X67" s="83"/>
      <c r="Y67" s="83"/>
      <c r="Z67" s="83"/>
      <c r="AA67" s="83"/>
      <c r="AB67" s="83"/>
      <c r="AC67" s="83"/>
      <c r="AD67" s="83"/>
      <c r="AE67" s="83"/>
      <c r="AF67" s="83"/>
      <c r="AG67" s="83"/>
      <c r="AH67" s="83"/>
      <c r="AI67" s="83"/>
      <c r="AJ67" s="83"/>
      <c r="AK67" s="83"/>
      <c r="AL67" s="83"/>
      <c r="AM67" s="83"/>
      <c r="AN67" s="83"/>
      <c r="AO67" s="83"/>
      <c r="AP67" s="83"/>
      <c r="AQ67" s="83"/>
      <c r="AR67" s="83"/>
      <c r="AS67" s="83"/>
      <c r="AT67" s="83"/>
      <c r="AU67" s="83"/>
      <c r="AV67" s="83"/>
      <c r="AW67" s="83"/>
      <c r="AX67" s="83"/>
      <c r="AY67" s="83"/>
      <c r="AZ67" s="83"/>
      <c r="BA67" s="83"/>
      <c r="BB67" s="83"/>
      <c r="BC67" s="83"/>
      <c r="BD67" s="83"/>
      <c r="BE67" s="83"/>
      <c r="BF67" s="83"/>
      <c r="BG67" s="83"/>
      <c r="BH67" s="83"/>
      <c r="BI67" s="83"/>
      <c r="BJ67" s="83"/>
      <c r="BK67" s="83"/>
      <c r="BL67" s="83"/>
      <c r="BM67" s="83"/>
      <c r="BN67" s="83"/>
      <c r="BO67" s="83"/>
    </row>
    <row r="68" spans="1:67" ht="15">
      <c r="A68" s="83">
        <v>761421</v>
      </c>
      <c r="B68" s="83" t="s">
        <v>1563</v>
      </c>
      <c r="C68" s="83" t="s">
        <v>1564</v>
      </c>
      <c r="D68" s="83" t="s">
        <v>1565</v>
      </c>
      <c r="E68" s="81" t="s">
        <v>1096</v>
      </c>
      <c r="F68" s="81"/>
      <c r="G68" s="85" t="s">
        <v>1558</v>
      </c>
      <c r="H68" s="83"/>
      <c r="I68" s="83" t="s">
        <v>1564</v>
      </c>
      <c r="J68" s="83"/>
      <c r="K68" s="84">
        <v>43910</v>
      </c>
      <c r="L68" s="83"/>
      <c r="M68" s="83"/>
      <c r="N68" s="83"/>
      <c r="O68" s="83"/>
      <c r="P68" s="83"/>
      <c r="Q68" s="83"/>
      <c r="R68" s="83"/>
      <c r="S68" s="77" t="e">
        <f>VLOOKUP(A68,'Defect Dump'!A$1:F$388,6,FALSE)</f>
        <v>#N/A</v>
      </c>
      <c r="T68" s="83"/>
      <c r="U68" s="83"/>
      <c r="V68" s="83"/>
      <c r="W68" s="83"/>
      <c r="X68" s="83"/>
      <c r="Y68" s="83"/>
      <c r="Z68" s="83"/>
      <c r="AA68" s="83"/>
      <c r="AB68" s="83"/>
      <c r="AC68" s="83"/>
      <c r="AD68" s="83"/>
      <c r="AE68" s="83"/>
      <c r="AF68" s="83"/>
      <c r="AG68" s="83"/>
      <c r="AH68" s="83"/>
      <c r="AI68" s="83"/>
      <c r="AJ68" s="83"/>
      <c r="AK68" s="83"/>
      <c r="AL68" s="83"/>
      <c r="AM68" s="83"/>
      <c r="AN68" s="83"/>
      <c r="AO68" s="83"/>
      <c r="AP68" s="83"/>
      <c r="AQ68" s="83"/>
      <c r="AR68" s="83"/>
      <c r="AS68" s="83"/>
      <c r="AT68" s="83"/>
      <c r="AU68" s="83"/>
      <c r="AV68" s="83"/>
      <c r="AW68" s="83"/>
      <c r="AX68" s="83"/>
      <c r="AY68" s="83"/>
      <c r="AZ68" s="83"/>
      <c r="BA68" s="83"/>
      <c r="BB68" s="83"/>
      <c r="BC68" s="83"/>
      <c r="BD68" s="83"/>
      <c r="BE68" s="83"/>
      <c r="BF68" s="83"/>
      <c r="BG68" s="83"/>
      <c r="BH68" s="83"/>
      <c r="BI68" s="83"/>
      <c r="BJ68" s="83"/>
      <c r="BK68" s="83"/>
      <c r="BL68" s="83"/>
      <c r="BM68" s="83"/>
      <c r="BN68" s="83"/>
      <c r="BO68" s="83"/>
    </row>
    <row r="69" spans="1:67" ht="15">
      <c r="A69" s="83">
        <v>767864</v>
      </c>
      <c r="B69" s="83" t="s">
        <v>1566</v>
      </c>
      <c r="C69" s="83" t="s">
        <v>1567</v>
      </c>
      <c r="D69" s="83" t="s">
        <v>1565</v>
      </c>
      <c r="E69" s="81" t="s">
        <v>1096</v>
      </c>
      <c r="F69" s="81"/>
      <c r="G69" s="85" t="s">
        <v>1558</v>
      </c>
      <c r="H69" s="83"/>
      <c r="I69" s="83" t="s">
        <v>1567</v>
      </c>
      <c r="J69" s="83"/>
      <c r="K69" s="84">
        <v>43910</v>
      </c>
      <c r="L69" s="83"/>
      <c r="M69" s="83"/>
      <c r="N69" s="83"/>
      <c r="O69" s="83"/>
      <c r="P69" s="83"/>
      <c r="Q69" s="83"/>
      <c r="R69" s="83"/>
      <c r="S69" s="77" t="str">
        <f>VLOOKUP(A69,'Defect Dump'!A$1:F$388,6,FALSE)</f>
        <v>PC-Plugin</v>
      </c>
      <c r="T69" s="83"/>
      <c r="U69" s="83"/>
      <c r="V69" s="83"/>
      <c r="W69" s="83"/>
      <c r="X69" s="83"/>
      <c r="Y69" s="83"/>
      <c r="Z69" s="83"/>
      <c r="AA69" s="83"/>
      <c r="AB69" s="83"/>
      <c r="AC69" s="83"/>
      <c r="AD69" s="83"/>
      <c r="AE69" s="83"/>
      <c r="AF69" s="83"/>
      <c r="AG69" s="83"/>
      <c r="AH69" s="83"/>
      <c r="AI69" s="83"/>
      <c r="AJ69" s="83"/>
      <c r="AK69" s="83"/>
      <c r="AL69" s="83"/>
      <c r="AM69" s="83"/>
      <c r="AN69" s="83"/>
      <c r="AO69" s="83"/>
      <c r="AP69" s="83"/>
      <c r="AQ69" s="83"/>
      <c r="AR69" s="83"/>
      <c r="AS69" s="83"/>
      <c r="AT69" s="83"/>
      <c r="AU69" s="83"/>
      <c r="AV69" s="83"/>
      <c r="AW69" s="83"/>
      <c r="AX69" s="83"/>
      <c r="AY69" s="83"/>
      <c r="AZ69" s="83"/>
      <c r="BA69" s="83"/>
      <c r="BB69" s="83"/>
      <c r="BC69" s="83"/>
      <c r="BD69" s="83"/>
      <c r="BE69" s="83"/>
      <c r="BF69" s="83"/>
      <c r="BG69" s="83"/>
      <c r="BH69" s="83"/>
      <c r="BI69" s="83"/>
      <c r="BJ69" s="83"/>
      <c r="BK69" s="83"/>
      <c r="BL69" s="83"/>
      <c r="BM69" s="83"/>
      <c r="BN69" s="83"/>
      <c r="BO69" s="83"/>
    </row>
    <row r="70" spans="1:67" ht="15">
      <c r="A70" s="83"/>
      <c r="B70" s="83"/>
      <c r="C70" s="83"/>
      <c r="D70" s="83"/>
      <c r="E70" s="81"/>
      <c r="F70" s="81"/>
      <c r="G70" s="85"/>
      <c r="H70" s="83"/>
      <c r="I70" s="83"/>
      <c r="J70" s="83"/>
      <c r="K70" s="83"/>
      <c r="L70" s="83"/>
      <c r="M70" s="83"/>
      <c r="N70" s="83"/>
      <c r="O70" s="83"/>
      <c r="P70" s="83"/>
      <c r="Q70" s="83"/>
      <c r="R70" s="83"/>
      <c r="S70" s="77" t="e">
        <f>VLOOKUP(A70,'Defect Dump'!A$1:F$388,6,FALSE)</f>
        <v>#N/A</v>
      </c>
      <c r="T70" s="83"/>
      <c r="U70" s="83"/>
      <c r="V70" s="83"/>
      <c r="W70" s="83"/>
      <c r="X70" s="83"/>
      <c r="Y70" s="83"/>
      <c r="Z70" s="83"/>
      <c r="AA70" s="83"/>
      <c r="AB70" s="83"/>
      <c r="AC70" s="83"/>
      <c r="AD70" s="83"/>
      <c r="AE70" s="83"/>
      <c r="AF70" s="83"/>
      <c r="AG70" s="83"/>
      <c r="AH70" s="83"/>
      <c r="AI70" s="83"/>
      <c r="AJ70" s="83"/>
      <c r="AK70" s="83"/>
      <c r="AL70" s="83"/>
      <c r="AM70" s="83"/>
      <c r="AN70" s="83"/>
      <c r="AO70" s="83"/>
      <c r="AP70" s="83"/>
      <c r="AQ70" s="83"/>
      <c r="AR70" s="83"/>
      <c r="AS70" s="83"/>
      <c r="AT70" s="83"/>
      <c r="AU70" s="83"/>
      <c r="AV70" s="83"/>
      <c r="AW70" s="83"/>
      <c r="AX70" s="83"/>
      <c r="AY70" s="83"/>
      <c r="AZ70" s="83"/>
      <c r="BA70" s="83"/>
      <c r="BB70" s="83"/>
      <c r="BC70" s="83"/>
      <c r="BD70" s="83"/>
      <c r="BE70" s="83"/>
      <c r="BF70" s="83"/>
      <c r="BG70" s="83"/>
      <c r="BH70" s="83"/>
      <c r="BI70" s="83"/>
      <c r="BJ70" s="83"/>
      <c r="BK70" s="83"/>
      <c r="BL70" s="83"/>
      <c r="BM70" s="83"/>
      <c r="BN70" s="83"/>
      <c r="BO70" s="83"/>
    </row>
    <row r="71" spans="1:67" ht="15">
      <c r="A71" s="83"/>
      <c r="B71" s="83"/>
      <c r="C71" s="83"/>
      <c r="D71" s="83"/>
      <c r="E71" s="81"/>
      <c r="F71" s="81"/>
      <c r="G71" s="85"/>
      <c r="H71" s="83"/>
      <c r="I71" s="83"/>
      <c r="J71" s="83"/>
      <c r="K71" s="83"/>
      <c r="L71" s="83"/>
      <c r="M71" s="83"/>
      <c r="N71" s="83"/>
      <c r="O71" s="83"/>
      <c r="P71" s="83"/>
      <c r="Q71" s="83"/>
      <c r="R71" s="83"/>
      <c r="S71" s="77" t="e">
        <f>VLOOKUP(A71,'Defect Dump'!A$1:F$388,6,FALSE)</f>
        <v>#N/A</v>
      </c>
      <c r="T71" s="83"/>
      <c r="U71" s="83"/>
      <c r="V71" s="83"/>
      <c r="W71" s="83"/>
      <c r="X71" s="83"/>
      <c r="Y71" s="83"/>
      <c r="Z71" s="83"/>
      <c r="AA71" s="83"/>
      <c r="AB71" s="83"/>
      <c r="AC71" s="83"/>
      <c r="AD71" s="83"/>
      <c r="AE71" s="83"/>
      <c r="AF71" s="83"/>
      <c r="AG71" s="83"/>
      <c r="AH71" s="83"/>
      <c r="AI71" s="83"/>
      <c r="AJ71" s="83"/>
      <c r="AK71" s="83"/>
      <c r="AL71" s="83"/>
      <c r="AM71" s="83"/>
      <c r="AN71" s="83"/>
      <c r="AO71" s="83"/>
      <c r="AP71" s="83"/>
      <c r="AQ71" s="83"/>
      <c r="AR71" s="83"/>
      <c r="AS71" s="83"/>
      <c r="AT71" s="83"/>
      <c r="AU71" s="83"/>
      <c r="AV71" s="83"/>
      <c r="AW71" s="83"/>
      <c r="AX71" s="83"/>
      <c r="AY71" s="83"/>
      <c r="AZ71" s="83"/>
      <c r="BA71" s="83"/>
      <c r="BB71" s="83"/>
      <c r="BC71" s="83"/>
      <c r="BD71" s="83"/>
      <c r="BE71" s="83"/>
      <c r="BF71" s="83"/>
      <c r="BG71" s="83"/>
      <c r="BH71" s="83"/>
      <c r="BI71" s="83"/>
      <c r="BJ71" s="83"/>
      <c r="BK71" s="83"/>
      <c r="BL71" s="83"/>
      <c r="BM71" s="83"/>
      <c r="BN71" s="83"/>
      <c r="BO71" s="83"/>
    </row>
    <row r="72" spans="1:67" ht="15">
      <c r="A72" s="83"/>
      <c r="B72" s="83"/>
      <c r="C72" s="83"/>
      <c r="D72" s="83"/>
      <c r="E72" s="81"/>
      <c r="F72" s="81"/>
      <c r="G72" s="85"/>
      <c r="H72" s="83"/>
      <c r="I72" s="83"/>
      <c r="J72" s="83"/>
      <c r="K72" s="83"/>
      <c r="L72" s="83"/>
      <c r="M72" s="83"/>
      <c r="N72" s="83"/>
      <c r="O72" s="83"/>
      <c r="P72" s="83"/>
      <c r="Q72" s="83"/>
      <c r="R72" s="83"/>
      <c r="S72" s="77" t="e">
        <f>VLOOKUP(A72,'Defect Dump'!A$1:F$388,6,FALSE)</f>
        <v>#N/A</v>
      </c>
      <c r="T72" s="83"/>
      <c r="U72" s="83"/>
      <c r="V72" s="83"/>
      <c r="W72" s="83"/>
      <c r="X72" s="83"/>
      <c r="Y72" s="83"/>
      <c r="Z72" s="83"/>
      <c r="AA72" s="83"/>
      <c r="AB72" s="83"/>
      <c r="AC72" s="83"/>
      <c r="AD72" s="83"/>
      <c r="AE72" s="83"/>
      <c r="AF72" s="83"/>
      <c r="AG72" s="83"/>
      <c r="AH72" s="83"/>
      <c r="AI72" s="83"/>
      <c r="AJ72" s="83"/>
      <c r="AK72" s="83"/>
      <c r="AL72" s="83"/>
      <c r="AM72" s="83"/>
      <c r="AN72" s="83"/>
      <c r="AO72" s="83"/>
      <c r="AP72" s="83"/>
      <c r="AQ72" s="83"/>
      <c r="AR72" s="83"/>
      <c r="AS72" s="83"/>
      <c r="AT72" s="83"/>
      <c r="AU72" s="83"/>
      <c r="AV72" s="83"/>
      <c r="AW72" s="83"/>
      <c r="AX72" s="83"/>
      <c r="AY72" s="83"/>
      <c r="AZ72" s="83"/>
      <c r="BA72" s="83"/>
      <c r="BB72" s="83"/>
      <c r="BC72" s="83"/>
      <c r="BD72" s="83"/>
      <c r="BE72" s="83"/>
      <c r="BF72" s="83"/>
      <c r="BG72" s="83"/>
      <c r="BH72" s="83"/>
      <c r="BI72" s="83"/>
      <c r="BJ72" s="83"/>
      <c r="BK72" s="83"/>
      <c r="BL72" s="83"/>
      <c r="BM72" s="83"/>
      <c r="BN72" s="83"/>
      <c r="BO72" s="83"/>
    </row>
    <row r="73" spans="1:67" ht="15">
      <c r="A73" s="83"/>
      <c r="B73" s="83"/>
      <c r="C73" s="83"/>
      <c r="D73" s="83"/>
      <c r="E73" s="81"/>
      <c r="F73" s="81"/>
      <c r="G73" s="85"/>
      <c r="H73" s="83"/>
      <c r="I73" s="83"/>
      <c r="J73" s="83"/>
      <c r="K73" s="83"/>
      <c r="L73" s="83"/>
      <c r="M73" s="83"/>
      <c r="N73" s="83"/>
      <c r="O73" s="83"/>
      <c r="P73" s="83"/>
      <c r="Q73" s="83"/>
      <c r="R73" s="83"/>
      <c r="S73" s="77" t="e">
        <f>VLOOKUP(A73,'Defect Dump'!A$1:F$388,6,FALSE)</f>
        <v>#N/A</v>
      </c>
      <c r="T73" s="83"/>
      <c r="U73" s="83"/>
      <c r="V73" s="83"/>
      <c r="W73" s="83"/>
      <c r="X73" s="83"/>
      <c r="Y73" s="83"/>
      <c r="Z73" s="83"/>
      <c r="AA73" s="83"/>
      <c r="AB73" s="83"/>
      <c r="AC73" s="83"/>
      <c r="AD73" s="83"/>
      <c r="AE73" s="83"/>
      <c r="AF73" s="83"/>
      <c r="AG73" s="83"/>
      <c r="AH73" s="83"/>
      <c r="AI73" s="83"/>
      <c r="AJ73" s="83"/>
      <c r="AK73" s="83"/>
      <c r="AL73" s="83"/>
      <c r="AM73" s="83"/>
      <c r="AN73" s="83"/>
      <c r="AO73" s="83"/>
      <c r="AP73" s="83"/>
      <c r="AQ73" s="83"/>
      <c r="AR73" s="83"/>
      <c r="AS73" s="83"/>
      <c r="AT73" s="83"/>
      <c r="AU73" s="83"/>
      <c r="AV73" s="83"/>
      <c r="AW73" s="83"/>
      <c r="AX73" s="83"/>
      <c r="AY73" s="83"/>
      <c r="AZ73" s="83"/>
      <c r="BA73" s="83"/>
      <c r="BB73" s="83"/>
      <c r="BC73" s="83"/>
      <c r="BD73" s="83"/>
      <c r="BE73" s="83"/>
      <c r="BF73" s="83"/>
      <c r="BG73" s="83"/>
      <c r="BH73" s="83"/>
      <c r="BI73" s="83"/>
      <c r="BJ73" s="83"/>
      <c r="BK73" s="83"/>
      <c r="BL73" s="83"/>
      <c r="BM73" s="83"/>
      <c r="BN73" s="83"/>
      <c r="BO73" s="83"/>
    </row>
    <row r="74" spans="1:67" ht="15">
      <c r="A74" s="83"/>
      <c r="B74" s="83"/>
      <c r="C74" s="83"/>
      <c r="D74" s="83"/>
      <c r="E74" s="81"/>
      <c r="F74" s="81"/>
      <c r="G74" s="85"/>
      <c r="H74" s="83"/>
      <c r="I74" s="83"/>
      <c r="J74" s="83"/>
      <c r="K74" s="83"/>
      <c r="L74" s="83"/>
      <c r="M74" s="83"/>
      <c r="N74" s="83"/>
      <c r="O74" s="83"/>
      <c r="P74" s="83"/>
      <c r="Q74" s="83"/>
      <c r="R74" s="83"/>
      <c r="S74" s="77" t="e">
        <f>VLOOKUP(A74,'Defect Dump'!A$1:F$388,6,FALSE)</f>
        <v>#N/A</v>
      </c>
      <c r="T74" s="83"/>
      <c r="U74" s="83"/>
      <c r="V74" s="83"/>
      <c r="W74" s="83"/>
      <c r="X74" s="83"/>
      <c r="Y74" s="83"/>
      <c r="Z74" s="83"/>
      <c r="AA74" s="83"/>
      <c r="AB74" s="83"/>
      <c r="AC74" s="83"/>
      <c r="AD74" s="83"/>
      <c r="AE74" s="83"/>
      <c r="AF74" s="83"/>
      <c r="AG74" s="83"/>
      <c r="AH74" s="83"/>
      <c r="AI74" s="83"/>
      <c r="AJ74" s="83"/>
      <c r="AK74" s="83"/>
      <c r="AL74" s="83"/>
      <c r="AM74" s="83"/>
      <c r="AN74" s="83"/>
      <c r="AO74" s="83"/>
      <c r="AP74" s="83"/>
      <c r="AQ74" s="83"/>
      <c r="AR74" s="83"/>
      <c r="AS74" s="83"/>
      <c r="AT74" s="83"/>
      <c r="AU74" s="83"/>
      <c r="AV74" s="83"/>
      <c r="AW74" s="83"/>
      <c r="AX74" s="83"/>
      <c r="AY74" s="83"/>
      <c r="AZ74" s="83"/>
      <c r="BA74" s="83"/>
      <c r="BB74" s="83"/>
      <c r="BC74" s="83"/>
      <c r="BD74" s="83"/>
      <c r="BE74" s="83"/>
      <c r="BF74" s="83"/>
      <c r="BG74" s="83"/>
      <c r="BH74" s="83"/>
      <c r="BI74" s="83"/>
      <c r="BJ74" s="83"/>
      <c r="BK74" s="83"/>
      <c r="BL74" s="83"/>
      <c r="BM74" s="83"/>
      <c r="BN74" s="83"/>
      <c r="BO74" s="83"/>
    </row>
    <row r="75" spans="1:67" ht="15">
      <c r="A75" s="83"/>
      <c r="B75" s="83"/>
      <c r="C75" s="83"/>
      <c r="D75" s="83"/>
      <c r="E75" s="81"/>
      <c r="F75" s="81"/>
      <c r="G75" s="85"/>
      <c r="H75" s="83"/>
      <c r="I75" s="83"/>
      <c r="J75" s="83"/>
      <c r="K75" s="83"/>
      <c r="L75" s="83"/>
      <c r="M75" s="83"/>
      <c r="N75" s="83"/>
      <c r="O75" s="83"/>
      <c r="P75" s="83"/>
      <c r="Q75" s="83"/>
      <c r="R75" s="83"/>
      <c r="S75" s="77" t="e">
        <f>VLOOKUP(A75,'Defect Dump'!A$1:F$388,6,FALSE)</f>
        <v>#N/A</v>
      </c>
      <c r="T75" s="83"/>
      <c r="U75" s="83"/>
      <c r="V75" s="83"/>
      <c r="W75" s="83"/>
      <c r="X75" s="83"/>
      <c r="Y75" s="83"/>
      <c r="Z75" s="83"/>
      <c r="AA75" s="83"/>
      <c r="AB75" s="83"/>
      <c r="AC75" s="83"/>
      <c r="AD75" s="83"/>
      <c r="AE75" s="83"/>
      <c r="AF75" s="83"/>
      <c r="AG75" s="83"/>
      <c r="AH75" s="83"/>
      <c r="AI75" s="83"/>
      <c r="AJ75" s="83"/>
      <c r="AK75" s="83"/>
      <c r="AL75" s="83"/>
      <c r="AM75" s="83"/>
      <c r="AN75" s="83"/>
      <c r="AO75" s="83"/>
      <c r="AP75" s="83"/>
      <c r="AQ75" s="83"/>
      <c r="AR75" s="83"/>
      <c r="AS75" s="83"/>
      <c r="AT75" s="83"/>
      <c r="AU75" s="83"/>
      <c r="AV75" s="83"/>
      <c r="AW75" s="83"/>
      <c r="AX75" s="83"/>
      <c r="AY75" s="83"/>
      <c r="AZ75" s="83"/>
      <c r="BA75" s="83"/>
      <c r="BB75" s="83"/>
      <c r="BC75" s="83"/>
      <c r="BD75" s="83"/>
      <c r="BE75" s="83"/>
      <c r="BF75" s="83"/>
      <c r="BG75" s="83"/>
      <c r="BH75" s="83"/>
      <c r="BI75" s="83"/>
      <c r="BJ75" s="83"/>
      <c r="BK75" s="83"/>
      <c r="BL75" s="83"/>
      <c r="BM75" s="83"/>
      <c r="BN75" s="83"/>
      <c r="BO75" s="83"/>
    </row>
    <row r="76" spans="1:67" ht="15">
      <c r="A76" s="83"/>
      <c r="B76" s="83"/>
      <c r="C76" s="83"/>
      <c r="D76" s="83"/>
      <c r="E76" s="81"/>
      <c r="F76" s="81"/>
      <c r="G76" s="85"/>
      <c r="H76" s="83"/>
      <c r="I76" s="83"/>
      <c r="J76" s="83"/>
      <c r="K76" s="83"/>
      <c r="L76" s="83"/>
      <c r="M76" s="83"/>
      <c r="N76" s="83"/>
      <c r="O76" s="83"/>
      <c r="P76" s="83"/>
      <c r="Q76" s="83"/>
      <c r="R76" s="83"/>
      <c r="S76" s="77" t="e">
        <f>VLOOKUP(A76,'Defect Dump'!A$1:F$388,6,FALSE)</f>
        <v>#N/A</v>
      </c>
      <c r="T76" s="83"/>
      <c r="U76" s="83"/>
      <c r="V76" s="83"/>
      <c r="W76" s="83"/>
      <c r="X76" s="83"/>
      <c r="Y76" s="83"/>
      <c r="Z76" s="83"/>
      <c r="AA76" s="83"/>
      <c r="AB76" s="83"/>
      <c r="AC76" s="83"/>
      <c r="AD76" s="83"/>
      <c r="AE76" s="83"/>
      <c r="AF76" s="83"/>
      <c r="AG76" s="83"/>
      <c r="AH76" s="83"/>
      <c r="AI76" s="83"/>
      <c r="AJ76" s="83"/>
      <c r="AK76" s="83"/>
      <c r="AL76" s="83"/>
      <c r="AM76" s="83"/>
      <c r="AN76" s="83"/>
      <c r="AO76" s="83"/>
      <c r="AP76" s="83"/>
      <c r="AQ76" s="83"/>
      <c r="AR76" s="83"/>
      <c r="AS76" s="83"/>
      <c r="AT76" s="83"/>
      <c r="AU76" s="83"/>
      <c r="AV76" s="83"/>
      <c r="AW76" s="83"/>
      <c r="AX76" s="83"/>
      <c r="AY76" s="83"/>
      <c r="AZ76" s="83"/>
      <c r="BA76" s="83"/>
      <c r="BB76" s="83"/>
      <c r="BC76" s="83"/>
      <c r="BD76" s="83"/>
      <c r="BE76" s="83"/>
      <c r="BF76" s="83"/>
      <c r="BG76" s="83"/>
      <c r="BH76" s="83"/>
      <c r="BI76" s="83"/>
      <c r="BJ76" s="83"/>
      <c r="BK76" s="83"/>
      <c r="BL76" s="83"/>
      <c r="BM76" s="83"/>
      <c r="BN76" s="83"/>
      <c r="BO76" s="83"/>
    </row>
    <row r="77" spans="1:67" ht="15">
      <c r="A77" s="83"/>
      <c r="B77" s="83"/>
      <c r="C77" s="83"/>
      <c r="D77" s="83"/>
      <c r="E77" s="81"/>
      <c r="F77" s="81"/>
      <c r="G77" s="85"/>
      <c r="H77" s="83"/>
      <c r="I77" s="83"/>
      <c r="J77" s="83"/>
      <c r="K77" s="83"/>
      <c r="L77" s="83"/>
      <c r="M77" s="83"/>
      <c r="N77" s="83"/>
      <c r="O77" s="83"/>
      <c r="P77" s="83"/>
      <c r="Q77" s="83"/>
      <c r="R77" s="83"/>
      <c r="S77" s="77" t="e">
        <f>VLOOKUP(A77,'Defect Dump'!A$1:F$388,6,FALSE)</f>
        <v>#N/A</v>
      </c>
      <c r="T77" s="83"/>
      <c r="U77" s="83"/>
      <c r="V77" s="83"/>
      <c r="W77" s="83"/>
      <c r="X77" s="83"/>
      <c r="Y77" s="83"/>
      <c r="Z77" s="83"/>
      <c r="AA77" s="83"/>
      <c r="AB77" s="83"/>
      <c r="AC77" s="83"/>
      <c r="AD77" s="83"/>
      <c r="AE77" s="83"/>
      <c r="AF77" s="83"/>
      <c r="AG77" s="83"/>
      <c r="AH77" s="83"/>
      <c r="AI77" s="83"/>
      <c r="AJ77" s="83"/>
      <c r="AK77" s="83"/>
      <c r="AL77" s="83"/>
      <c r="AM77" s="83"/>
      <c r="AN77" s="83"/>
      <c r="AO77" s="83"/>
      <c r="AP77" s="83"/>
      <c r="AQ77" s="83"/>
      <c r="AR77" s="83"/>
      <c r="AS77" s="83"/>
      <c r="AT77" s="83"/>
      <c r="AU77" s="83"/>
      <c r="AV77" s="83"/>
      <c r="AW77" s="83"/>
      <c r="AX77" s="83"/>
      <c r="AY77" s="83"/>
      <c r="AZ77" s="83"/>
      <c r="BA77" s="83"/>
      <c r="BB77" s="83"/>
      <c r="BC77" s="83"/>
      <c r="BD77" s="83"/>
      <c r="BE77" s="83"/>
      <c r="BF77" s="83"/>
      <c r="BG77" s="83"/>
      <c r="BH77" s="83"/>
      <c r="BI77" s="83"/>
      <c r="BJ77" s="83"/>
      <c r="BK77" s="83"/>
      <c r="BL77" s="83"/>
      <c r="BM77" s="83"/>
      <c r="BN77" s="83"/>
      <c r="BO77" s="83"/>
    </row>
    <row r="78" spans="1:67" ht="15">
      <c r="A78" s="83"/>
      <c r="B78" s="83"/>
      <c r="C78" s="83"/>
      <c r="D78" s="83"/>
      <c r="E78" s="81"/>
      <c r="F78" s="81"/>
      <c r="G78" s="85"/>
      <c r="H78" s="83"/>
      <c r="I78" s="83"/>
      <c r="J78" s="83"/>
      <c r="K78" s="83"/>
      <c r="L78" s="83"/>
      <c r="M78" s="83"/>
      <c r="N78" s="83"/>
      <c r="O78" s="83"/>
      <c r="P78" s="83"/>
      <c r="Q78" s="83"/>
      <c r="R78" s="83"/>
      <c r="S78" s="77" t="e">
        <f>VLOOKUP(A78,'Defect Dump'!A$1:F$388,6,FALSE)</f>
        <v>#N/A</v>
      </c>
      <c r="T78" s="83"/>
      <c r="U78" s="83"/>
      <c r="V78" s="83"/>
      <c r="W78" s="83"/>
      <c r="X78" s="83"/>
      <c r="Y78" s="83"/>
      <c r="Z78" s="83"/>
      <c r="AA78" s="83"/>
      <c r="AB78" s="83"/>
      <c r="AC78" s="83"/>
      <c r="AD78" s="83"/>
      <c r="AE78" s="83"/>
      <c r="AF78" s="83"/>
      <c r="AG78" s="83"/>
      <c r="AH78" s="83"/>
      <c r="AI78" s="83"/>
      <c r="AJ78" s="83"/>
      <c r="AK78" s="83"/>
      <c r="AL78" s="83"/>
      <c r="AM78" s="83"/>
      <c r="AN78" s="83"/>
      <c r="AO78" s="83"/>
      <c r="AP78" s="83"/>
      <c r="AQ78" s="83"/>
      <c r="AR78" s="83"/>
      <c r="AS78" s="83"/>
      <c r="AT78" s="83"/>
      <c r="AU78" s="83"/>
      <c r="AV78" s="83"/>
      <c r="AW78" s="83"/>
      <c r="AX78" s="83"/>
      <c r="AY78" s="83"/>
      <c r="AZ78" s="83"/>
      <c r="BA78" s="83"/>
      <c r="BB78" s="83"/>
      <c r="BC78" s="83"/>
      <c r="BD78" s="83"/>
      <c r="BE78" s="83"/>
      <c r="BF78" s="83"/>
      <c r="BG78" s="83"/>
      <c r="BH78" s="83"/>
      <c r="BI78" s="83"/>
      <c r="BJ78" s="83"/>
      <c r="BK78" s="83"/>
      <c r="BL78" s="83"/>
      <c r="BM78" s="83"/>
      <c r="BN78" s="83"/>
      <c r="BO78" s="83"/>
    </row>
    <row r="79" spans="1:67" ht="15">
      <c r="A79" s="83"/>
      <c r="B79" s="83"/>
      <c r="C79" s="83"/>
      <c r="D79" s="83"/>
      <c r="E79" s="81"/>
      <c r="F79" s="81"/>
      <c r="G79" s="85"/>
      <c r="H79" s="83"/>
      <c r="I79" s="83"/>
      <c r="J79" s="83"/>
      <c r="K79" s="83"/>
      <c r="L79" s="83"/>
      <c r="M79" s="83"/>
      <c r="N79" s="83"/>
      <c r="O79" s="83"/>
      <c r="P79" s="83"/>
      <c r="Q79" s="83"/>
      <c r="R79" s="83"/>
      <c r="S79" s="77" t="e">
        <f>VLOOKUP(A79,'Defect Dump'!A$1:F$388,6,FALSE)</f>
        <v>#N/A</v>
      </c>
      <c r="T79" s="83"/>
      <c r="U79" s="83"/>
      <c r="V79" s="83"/>
      <c r="W79" s="83"/>
      <c r="X79" s="83"/>
      <c r="Y79" s="83"/>
      <c r="Z79" s="83"/>
      <c r="AA79" s="83"/>
      <c r="AB79" s="83"/>
      <c r="AC79" s="83"/>
      <c r="AD79" s="83"/>
      <c r="AE79" s="83"/>
      <c r="AF79" s="83"/>
      <c r="AG79" s="83"/>
      <c r="AH79" s="83"/>
      <c r="AI79" s="83"/>
      <c r="AJ79" s="83"/>
      <c r="AK79" s="83"/>
      <c r="AL79" s="83"/>
      <c r="AM79" s="83"/>
      <c r="AN79" s="83"/>
      <c r="AO79" s="83"/>
      <c r="AP79" s="83"/>
      <c r="AQ79" s="83"/>
      <c r="AR79" s="83"/>
      <c r="AS79" s="83"/>
      <c r="AT79" s="83"/>
      <c r="AU79" s="83"/>
      <c r="AV79" s="83"/>
      <c r="AW79" s="83"/>
      <c r="AX79" s="83"/>
      <c r="AY79" s="83"/>
      <c r="AZ79" s="83"/>
      <c r="BA79" s="83"/>
      <c r="BB79" s="83"/>
      <c r="BC79" s="83"/>
      <c r="BD79" s="83"/>
      <c r="BE79" s="83"/>
      <c r="BF79" s="83"/>
      <c r="BG79" s="83"/>
      <c r="BH79" s="83"/>
      <c r="BI79" s="83"/>
      <c r="BJ79" s="83"/>
      <c r="BK79" s="83"/>
      <c r="BL79" s="83"/>
      <c r="BM79" s="83"/>
      <c r="BN79" s="83"/>
      <c r="BO79" s="83"/>
    </row>
    <row r="80" spans="1:67" ht="15">
      <c r="A80" s="83"/>
      <c r="B80" s="83"/>
      <c r="C80" s="83"/>
      <c r="D80" s="83"/>
      <c r="E80" s="81"/>
      <c r="F80" s="81"/>
      <c r="G80" s="85"/>
      <c r="H80" s="83"/>
      <c r="I80" s="83"/>
      <c r="J80" s="83"/>
      <c r="K80" s="83"/>
      <c r="L80" s="83"/>
      <c r="M80" s="83"/>
      <c r="N80" s="83"/>
      <c r="O80" s="83"/>
      <c r="P80" s="83"/>
      <c r="Q80" s="83"/>
      <c r="R80" s="83"/>
      <c r="S80" s="77" t="e">
        <f>VLOOKUP(A80,'Defect Dump'!A$1:F$388,6,FALSE)</f>
        <v>#N/A</v>
      </c>
      <c r="T80" s="83"/>
      <c r="U80" s="83"/>
      <c r="V80" s="83"/>
      <c r="W80" s="83"/>
      <c r="X80" s="83"/>
      <c r="Y80" s="83"/>
      <c r="Z80" s="83"/>
      <c r="AA80" s="83"/>
      <c r="AB80" s="83"/>
      <c r="AC80" s="83"/>
      <c r="AD80" s="83"/>
      <c r="AE80" s="83"/>
      <c r="AF80" s="83"/>
      <c r="AG80" s="83"/>
      <c r="AH80" s="83"/>
      <c r="AI80" s="83"/>
      <c r="AJ80" s="83"/>
      <c r="AK80" s="83"/>
      <c r="AL80" s="83"/>
      <c r="AM80" s="83"/>
      <c r="AN80" s="83"/>
      <c r="AO80" s="83"/>
      <c r="AP80" s="83"/>
      <c r="AQ80" s="83"/>
      <c r="AR80" s="83"/>
      <c r="AS80" s="83"/>
      <c r="AT80" s="83"/>
      <c r="AU80" s="83"/>
      <c r="AV80" s="83"/>
      <c r="AW80" s="83"/>
      <c r="AX80" s="83"/>
      <c r="AY80" s="83"/>
      <c r="AZ80" s="83"/>
      <c r="BA80" s="83"/>
      <c r="BB80" s="83"/>
      <c r="BC80" s="83"/>
      <c r="BD80" s="83"/>
      <c r="BE80" s="83"/>
      <c r="BF80" s="83"/>
      <c r="BG80" s="83"/>
      <c r="BH80" s="83"/>
      <c r="BI80" s="83"/>
      <c r="BJ80" s="83"/>
      <c r="BK80" s="83"/>
      <c r="BL80" s="83"/>
      <c r="BM80" s="83"/>
      <c r="BN80" s="83"/>
      <c r="BO80" s="83"/>
    </row>
    <row r="81" spans="1:67" ht="15">
      <c r="A81" s="83"/>
      <c r="B81" s="83"/>
      <c r="C81" s="83"/>
      <c r="D81" s="83"/>
      <c r="E81" s="81"/>
      <c r="F81" s="81"/>
      <c r="G81" s="85"/>
      <c r="H81" s="83"/>
      <c r="I81" s="83"/>
      <c r="J81" s="83"/>
      <c r="K81" s="83"/>
      <c r="L81" s="83"/>
      <c r="M81" s="83"/>
      <c r="N81" s="83"/>
      <c r="O81" s="83"/>
      <c r="P81" s="83"/>
      <c r="Q81" s="83"/>
      <c r="R81" s="83"/>
      <c r="S81" s="77" t="e">
        <f>VLOOKUP(A81,'Defect Dump'!A$1:F$388,6,FALSE)</f>
        <v>#N/A</v>
      </c>
      <c r="T81" s="83"/>
      <c r="U81" s="83"/>
      <c r="V81" s="83"/>
      <c r="W81" s="83"/>
      <c r="X81" s="83"/>
      <c r="Y81" s="83"/>
      <c r="Z81" s="83"/>
      <c r="AA81" s="83"/>
      <c r="AB81" s="83"/>
      <c r="AC81" s="83"/>
      <c r="AD81" s="83"/>
      <c r="AE81" s="83"/>
      <c r="AF81" s="83"/>
      <c r="AG81" s="83"/>
      <c r="AH81" s="83"/>
      <c r="AI81" s="83"/>
      <c r="AJ81" s="83"/>
      <c r="AK81" s="83"/>
      <c r="AL81" s="83"/>
      <c r="AM81" s="83"/>
      <c r="AN81" s="83"/>
      <c r="AO81" s="83"/>
      <c r="AP81" s="83"/>
      <c r="AQ81" s="83"/>
      <c r="AR81" s="83"/>
      <c r="AS81" s="83"/>
      <c r="AT81" s="83"/>
      <c r="AU81" s="83"/>
      <c r="AV81" s="83"/>
      <c r="AW81" s="83"/>
      <c r="AX81" s="83"/>
      <c r="AY81" s="83"/>
      <c r="AZ81" s="83"/>
      <c r="BA81" s="83"/>
      <c r="BB81" s="83"/>
      <c r="BC81" s="83"/>
      <c r="BD81" s="83"/>
      <c r="BE81" s="83"/>
      <c r="BF81" s="83"/>
      <c r="BG81" s="83"/>
      <c r="BH81" s="83"/>
      <c r="BI81" s="83"/>
      <c r="BJ81" s="83"/>
      <c r="BK81" s="83"/>
      <c r="BL81" s="83"/>
      <c r="BM81" s="83"/>
      <c r="BN81" s="83"/>
      <c r="BO81" s="83"/>
    </row>
    <row r="82" spans="1:67" ht="15">
      <c r="A82" s="83"/>
      <c r="B82" s="83"/>
      <c r="C82" s="83"/>
      <c r="D82" s="83"/>
      <c r="E82" s="81"/>
      <c r="F82" s="81"/>
      <c r="G82" s="85"/>
      <c r="H82" s="83"/>
      <c r="I82" s="83"/>
      <c r="J82" s="83"/>
      <c r="K82" s="83"/>
      <c r="L82" s="83"/>
      <c r="M82" s="83"/>
      <c r="N82" s="83"/>
      <c r="O82" s="83"/>
      <c r="P82" s="83"/>
      <c r="Q82" s="83"/>
      <c r="R82" s="83"/>
      <c r="S82" s="77" t="e">
        <f>VLOOKUP(A82,'Defect Dump'!A$1:F$388,6,FALSE)</f>
        <v>#N/A</v>
      </c>
      <c r="T82" s="83"/>
      <c r="U82" s="83"/>
      <c r="V82" s="83"/>
      <c r="W82" s="83"/>
      <c r="X82" s="83"/>
      <c r="Y82" s="83"/>
      <c r="Z82" s="83"/>
      <c r="AA82" s="83"/>
      <c r="AB82" s="83"/>
      <c r="AC82" s="83"/>
      <c r="AD82" s="83"/>
      <c r="AE82" s="83"/>
      <c r="AF82" s="83"/>
      <c r="AG82" s="83"/>
      <c r="AH82" s="83"/>
      <c r="AI82" s="83"/>
      <c r="AJ82" s="83"/>
      <c r="AK82" s="83"/>
      <c r="AL82" s="83"/>
      <c r="AM82" s="83"/>
      <c r="AN82" s="83"/>
      <c r="AO82" s="83"/>
      <c r="AP82" s="83"/>
      <c r="AQ82" s="83"/>
      <c r="AR82" s="83"/>
      <c r="AS82" s="83"/>
      <c r="AT82" s="83"/>
      <c r="AU82" s="83"/>
      <c r="AV82" s="83"/>
      <c r="AW82" s="83"/>
      <c r="AX82" s="83"/>
      <c r="AY82" s="83"/>
      <c r="AZ82" s="83"/>
      <c r="BA82" s="83"/>
      <c r="BB82" s="83"/>
      <c r="BC82" s="83"/>
      <c r="BD82" s="83"/>
      <c r="BE82" s="83"/>
      <c r="BF82" s="83"/>
      <c r="BG82" s="83"/>
      <c r="BH82" s="83"/>
      <c r="BI82" s="83"/>
      <c r="BJ82" s="83"/>
      <c r="BK82" s="83"/>
      <c r="BL82" s="83"/>
      <c r="BM82" s="83"/>
      <c r="BN82" s="83"/>
      <c r="BO82" s="83"/>
    </row>
    <row r="83" spans="1:67" ht="15">
      <c r="A83" s="83"/>
      <c r="B83" s="83"/>
      <c r="C83" s="83"/>
      <c r="D83" s="83"/>
      <c r="E83" s="81"/>
      <c r="F83" s="81"/>
      <c r="G83" s="85"/>
      <c r="H83" s="83"/>
      <c r="I83" s="83"/>
      <c r="J83" s="83"/>
      <c r="K83" s="83"/>
      <c r="L83" s="83"/>
      <c r="M83" s="83"/>
      <c r="N83" s="83"/>
      <c r="O83" s="83"/>
      <c r="P83" s="83"/>
      <c r="Q83" s="83"/>
      <c r="R83" s="83"/>
      <c r="S83" s="77" t="e">
        <f>VLOOKUP(A83,'Defect Dump'!A$1:F$388,6,FALSE)</f>
        <v>#N/A</v>
      </c>
      <c r="T83" s="83"/>
      <c r="U83" s="83"/>
      <c r="V83" s="83"/>
      <c r="W83" s="83"/>
      <c r="X83" s="83"/>
      <c r="Y83" s="83"/>
      <c r="Z83" s="83"/>
      <c r="AA83" s="83"/>
      <c r="AB83" s="83"/>
      <c r="AC83" s="83"/>
      <c r="AD83" s="83"/>
      <c r="AE83" s="83"/>
      <c r="AF83" s="83"/>
      <c r="AG83" s="83"/>
      <c r="AH83" s="83"/>
      <c r="AI83" s="83"/>
      <c r="AJ83" s="83"/>
      <c r="AK83" s="83"/>
      <c r="AL83" s="83"/>
      <c r="AM83" s="83"/>
      <c r="AN83" s="83"/>
      <c r="AO83" s="83"/>
      <c r="AP83" s="83"/>
      <c r="AQ83" s="83"/>
      <c r="AR83" s="83"/>
      <c r="AS83" s="83"/>
      <c r="AT83" s="83"/>
      <c r="AU83" s="83"/>
      <c r="AV83" s="83"/>
      <c r="AW83" s="83"/>
      <c r="AX83" s="83"/>
      <c r="AY83" s="83"/>
      <c r="AZ83" s="83"/>
      <c r="BA83" s="83"/>
      <c r="BB83" s="83"/>
      <c r="BC83" s="83"/>
      <c r="BD83" s="83"/>
      <c r="BE83" s="83"/>
      <c r="BF83" s="83"/>
      <c r="BG83" s="83"/>
      <c r="BH83" s="83"/>
      <c r="BI83" s="83"/>
      <c r="BJ83" s="83"/>
      <c r="BK83" s="83"/>
      <c r="BL83" s="83"/>
      <c r="BM83" s="83"/>
      <c r="BN83" s="83"/>
      <c r="BO83" s="83"/>
    </row>
    <row r="84" spans="1:67" ht="15">
      <c r="A84" s="83"/>
      <c r="B84" s="83"/>
      <c r="C84" s="83"/>
      <c r="D84" s="83"/>
      <c r="E84" s="81"/>
      <c r="F84" s="81"/>
      <c r="G84" s="85"/>
      <c r="H84" s="83"/>
      <c r="I84" s="83"/>
      <c r="J84" s="83"/>
      <c r="K84" s="83"/>
      <c r="L84" s="83"/>
      <c r="M84" s="83"/>
      <c r="N84" s="83"/>
      <c r="O84" s="83"/>
      <c r="P84" s="83"/>
      <c r="Q84" s="83"/>
      <c r="R84" s="83"/>
      <c r="S84" s="77" t="e">
        <f>VLOOKUP(A84,'Defect Dump'!A$1:F$388,6,FALSE)</f>
        <v>#N/A</v>
      </c>
      <c r="T84" s="83"/>
      <c r="U84" s="83"/>
      <c r="V84" s="83"/>
      <c r="W84" s="83"/>
      <c r="X84" s="83"/>
      <c r="Y84" s="83"/>
      <c r="Z84" s="83"/>
      <c r="AA84" s="83"/>
      <c r="AB84" s="83"/>
      <c r="AC84" s="83"/>
      <c r="AD84" s="83"/>
      <c r="AE84" s="83"/>
      <c r="AF84" s="83"/>
      <c r="AG84" s="83"/>
      <c r="AH84" s="83"/>
      <c r="AI84" s="83"/>
      <c r="AJ84" s="83"/>
      <c r="AK84" s="83"/>
      <c r="AL84" s="83"/>
      <c r="AM84" s="83"/>
      <c r="AN84" s="83"/>
      <c r="AO84" s="83"/>
      <c r="AP84" s="83"/>
      <c r="AQ84" s="83"/>
      <c r="AR84" s="83"/>
      <c r="AS84" s="83"/>
      <c r="AT84" s="83"/>
      <c r="AU84" s="83"/>
      <c r="AV84" s="83"/>
      <c r="AW84" s="83"/>
      <c r="AX84" s="83"/>
      <c r="AY84" s="83"/>
      <c r="AZ84" s="83"/>
      <c r="BA84" s="83"/>
      <c r="BB84" s="83"/>
      <c r="BC84" s="83"/>
      <c r="BD84" s="83"/>
      <c r="BE84" s="83"/>
      <c r="BF84" s="83"/>
      <c r="BG84" s="83"/>
      <c r="BH84" s="83"/>
      <c r="BI84" s="83"/>
      <c r="BJ84" s="83"/>
      <c r="BK84" s="83"/>
      <c r="BL84" s="83"/>
      <c r="BM84" s="83"/>
      <c r="BN84" s="83"/>
      <c r="BO84" s="83"/>
    </row>
    <row r="85" spans="1:67" ht="15">
      <c r="A85" s="83"/>
      <c r="B85" s="83"/>
      <c r="C85" s="83"/>
      <c r="D85" s="83"/>
      <c r="E85" s="81"/>
      <c r="F85" s="81"/>
      <c r="G85" s="85"/>
      <c r="H85" s="83"/>
      <c r="I85" s="83"/>
      <c r="J85" s="83"/>
      <c r="K85" s="83"/>
      <c r="L85" s="83"/>
      <c r="M85" s="83"/>
      <c r="N85" s="83"/>
      <c r="O85" s="83"/>
      <c r="P85" s="83"/>
      <c r="Q85" s="83"/>
      <c r="R85" s="83"/>
      <c r="S85" s="77" t="e">
        <f>VLOOKUP(A85,'Defect Dump'!A$1:F$388,6,FALSE)</f>
        <v>#N/A</v>
      </c>
      <c r="T85" s="83"/>
      <c r="U85" s="83"/>
      <c r="V85" s="83"/>
      <c r="W85" s="83"/>
      <c r="X85" s="83"/>
      <c r="Y85" s="83"/>
      <c r="Z85" s="83"/>
      <c r="AA85" s="83"/>
      <c r="AB85" s="83"/>
      <c r="AC85" s="83"/>
      <c r="AD85" s="83"/>
      <c r="AE85" s="83"/>
      <c r="AF85" s="83"/>
      <c r="AG85" s="83"/>
      <c r="AH85" s="83"/>
      <c r="AI85" s="83"/>
      <c r="AJ85" s="83"/>
      <c r="AK85" s="83"/>
      <c r="AL85" s="83"/>
      <c r="AM85" s="83"/>
      <c r="AN85" s="83"/>
      <c r="AO85" s="83"/>
      <c r="AP85" s="83"/>
      <c r="AQ85" s="83"/>
      <c r="AR85" s="83"/>
      <c r="AS85" s="83"/>
      <c r="AT85" s="83"/>
      <c r="AU85" s="83"/>
      <c r="AV85" s="83"/>
      <c r="AW85" s="83"/>
      <c r="AX85" s="83"/>
      <c r="AY85" s="83"/>
      <c r="AZ85" s="83"/>
      <c r="BA85" s="83"/>
      <c r="BB85" s="83"/>
      <c r="BC85" s="83"/>
      <c r="BD85" s="83"/>
      <c r="BE85" s="83"/>
      <c r="BF85" s="83"/>
      <c r="BG85" s="83"/>
      <c r="BH85" s="83"/>
      <c r="BI85" s="83"/>
      <c r="BJ85" s="83"/>
      <c r="BK85" s="83"/>
      <c r="BL85" s="83"/>
      <c r="BM85" s="83"/>
      <c r="BN85" s="83"/>
      <c r="BO85" s="83"/>
    </row>
    <row r="86" spans="1:67" ht="15">
      <c r="A86" s="83"/>
      <c r="B86" s="83"/>
      <c r="C86" s="83"/>
      <c r="D86" s="83"/>
      <c r="E86" s="81"/>
      <c r="F86" s="81"/>
      <c r="G86" s="85"/>
      <c r="H86" s="83"/>
      <c r="I86" s="83"/>
      <c r="J86" s="83"/>
      <c r="K86" s="83"/>
      <c r="L86" s="83"/>
      <c r="M86" s="83"/>
      <c r="N86" s="83"/>
      <c r="O86" s="83"/>
      <c r="P86" s="83"/>
      <c r="Q86" s="83"/>
      <c r="R86" s="83"/>
      <c r="S86" s="77" t="e">
        <f>VLOOKUP(A86,'Defect Dump'!A$1:F$388,6,FALSE)</f>
        <v>#N/A</v>
      </c>
      <c r="T86" s="83"/>
      <c r="U86" s="83"/>
      <c r="V86" s="83"/>
      <c r="W86" s="83"/>
      <c r="X86" s="83"/>
      <c r="Y86" s="83"/>
      <c r="Z86" s="83"/>
      <c r="AA86" s="83"/>
      <c r="AB86" s="83"/>
      <c r="AC86" s="83"/>
      <c r="AD86" s="83"/>
      <c r="AE86" s="83"/>
      <c r="AF86" s="83"/>
      <c r="AG86" s="83"/>
      <c r="AH86" s="83"/>
      <c r="AI86" s="83"/>
      <c r="AJ86" s="83"/>
      <c r="AK86" s="83"/>
      <c r="AL86" s="83"/>
      <c r="AM86" s="83"/>
      <c r="AN86" s="83"/>
      <c r="AO86" s="83"/>
      <c r="AP86" s="83"/>
      <c r="AQ86" s="83"/>
      <c r="AR86" s="83"/>
      <c r="AS86" s="83"/>
      <c r="AT86" s="83"/>
      <c r="AU86" s="83"/>
      <c r="AV86" s="83"/>
      <c r="AW86" s="83"/>
      <c r="AX86" s="83"/>
      <c r="AY86" s="83"/>
      <c r="AZ86" s="83"/>
      <c r="BA86" s="83"/>
      <c r="BB86" s="83"/>
      <c r="BC86" s="83"/>
      <c r="BD86" s="83"/>
      <c r="BE86" s="83"/>
      <c r="BF86" s="83"/>
      <c r="BG86" s="83"/>
      <c r="BH86" s="83"/>
      <c r="BI86" s="83"/>
      <c r="BJ86" s="83"/>
      <c r="BK86" s="83"/>
      <c r="BL86" s="83"/>
      <c r="BM86" s="83"/>
      <c r="BN86" s="83"/>
      <c r="BO86" s="83"/>
    </row>
    <row r="87" spans="1:67" ht="15">
      <c r="A87" s="83"/>
      <c r="B87" s="83"/>
      <c r="C87" s="83"/>
      <c r="D87" s="83"/>
      <c r="E87" s="81"/>
      <c r="F87" s="81"/>
      <c r="G87" s="85"/>
      <c r="H87" s="83"/>
      <c r="I87" s="83"/>
      <c r="J87" s="83"/>
      <c r="K87" s="83"/>
      <c r="L87" s="83"/>
      <c r="M87" s="83"/>
      <c r="N87" s="83"/>
      <c r="O87" s="83"/>
      <c r="P87" s="83"/>
      <c r="Q87" s="83"/>
      <c r="R87" s="83"/>
      <c r="S87" s="77" t="e">
        <f>VLOOKUP(A87,'Defect Dump'!A$1:F$388,6,FALSE)</f>
        <v>#N/A</v>
      </c>
      <c r="T87" s="83"/>
      <c r="U87" s="83"/>
      <c r="V87" s="83"/>
      <c r="W87" s="83"/>
      <c r="X87" s="83"/>
      <c r="Y87" s="83"/>
      <c r="Z87" s="83"/>
      <c r="AA87" s="83"/>
      <c r="AB87" s="83"/>
      <c r="AC87" s="83"/>
      <c r="AD87" s="83"/>
      <c r="AE87" s="83"/>
      <c r="AF87" s="83"/>
      <c r="AG87" s="83"/>
      <c r="AH87" s="83"/>
      <c r="AI87" s="83"/>
      <c r="AJ87" s="83"/>
      <c r="AK87" s="83"/>
      <c r="AL87" s="83"/>
      <c r="AM87" s="83"/>
      <c r="AN87" s="83"/>
      <c r="AO87" s="83"/>
      <c r="AP87" s="83"/>
      <c r="AQ87" s="83"/>
      <c r="AR87" s="83"/>
      <c r="AS87" s="83"/>
      <c r="AT87" s="83"/>
      <c r="AU87" s="83"/>
      <c r="AV87" s="83"/>
      <c r="AW87" s="83"/>
      <c r="AX87" s="83"/>
      <c r="AY87" s="83"/>
      <c r="AZ87" s="83"/>
      <c r="BA87" s="83"/>
      <c r="BB87" s="83"/>
      <c r="BC87" s="83"/>
      <c r="BD87" s="83"/>
      <c r="BE87" s="83"/>
      <c r="BF87" s="83"/>
      <c r="BG87" s="83"/>
      <c r="BH87" s="83"/>
      <c r="BI87" s="83"/>
      <c r="BJ87" s="83"/>
      <c r="BK87" s="83"/>
      <c r="BL87" s="83"/>
      <c r="BM87" s="83"/>
      <c r="BN87" s="83"/>
      <c r="BO87" s="83"/>
    </row>
    <row r="88" spans="1:67" ht="15">
      <c r="A88" s="83"/>
      <c r="B88" s="83"/>
      <c r="C88" s="83"/>
      <c r="D88" s="83"/>
      <c r="E88" s="81"/>
      <c r="F88" s="81"/>
      <c r="G88" s="83"/>
      <c r="H88" s="83"/>
      <c r="I88" s="83"/>
      <c r="J88" s="83"/>
      <c r="K88" s="83"/>
      <c r="L88" s="83"/>
      <c r="M88" s="83"/>
      <c r="N88" s="83"/>
      <c r="O88" s="83"/>
      <c r="P88" s="83"/>
      <c r="Q88" s="83"/>
      <c r="R88" s="83"/>
      <c r="S88" s="77" t="e">
        <f>VLOOKUP(A88,'Defect Dump'!A$1:F$388,6,FALSE)</f>
        <v>#N/A</v>
      </c>
      <c r="T88" s="83"/>
      <c r="U88" s="83"/>
      <c r="V88" s="83"/>
      <c r="W88" s="83"/>
      <c r="X88" s="83"/>
      <c r="Y88" s="83"/>
      <c r="Z88" s="83"/>
      <c r="AA88" s="83"/>
      <c r="AB88" s="83"/>
      <c r="AC88" s="83"/>
      <c r="AD88" s="83"/>
      <c r="AE88" s="83"/>
      <c r="AF88" s="83"/>
      <c r="AG88" s="83"/>
      <c r="AH88" s="83"/>
      <c r="AI88" s="83"/>
      <c r="AJ88" s="83"/>
      <c r="AK88" s="83"/>
      <c r="AL88" s="83"/>
      <c r="AM88" s="83"/>
      <c r="AN88" s="83"/>
      <c r="AO88" s="83"/>
      <c r="AP88" s="83"/>
      <c r="AQ88" s="83"/>
      <c r="AR88" s="83"/>
      <c r="AS88" s="83"/>
      <c r="AT88" s="83"/>
      <c r="AU88" s="83"/>
      <c r="AV88" s="83"/>
      <c r="AW88" s="83"/>
      <c r="AX88" s="83"/>
      <c r="AY88" s="83"/>
      <c r="AZ88" s="83"/>
      <c r="BA88" s="83"/>
      <c r="BB88" s="83"/>
      <c r="BC88" s="83"/>
      <c r="BD88" s="83"/>
      <c r="BE88" s="83"/>
      <c r="BF88" s="83"/>
      <c r="BG88" s="83"/>
      <c r="BH88" s="83"/>
      <c r="BI88" s="83"/>
      <c r="BJ88" s="83"/>
      <c r="BK88" s="83"/>
      <c r="BL88" s="83"/>
      <c r="BM88" s="83"/>
      <c r="BN88" s="83"/>
      <c r="BO88" s="83"/>
    </row>
    <row r="89" spans="1:67" ht="15">
      <c r="A89" s="83"/>
      <c r="B89" s="83"/>
      <c r="C89" s="83"/>
      <c r="D89" s="83"/>
      <c r="E89" s="81"/>
      <c r="F89" s="81"/>
      <c r="G89" s="83"/>
      <c r="H89" s="83"/>
      <c r="I89" s="83"/>
      <c r="J89" s="83"/>
      <c r="K89" s="83"/>
      <c r="L89" s="83"/>
      <c r="M89" s="83"/>
      <c r="N89" s="83"/>
      <c r="O89" s="83"/>
      <c r="P89" s="83"/>
      <c r="Q89" s="83"/>
      <c r="R89" s="83"/>
      <c r="S89" s="77" t="e">
        <f>VLOOKUP(A89,'Defect Dump'!A$1:F$388,6,FALSE)</f>
        <v>#N/A</v>
      </c>
      <c r="T89" s="83"/>
      <c r="U89" s="83"/>
      <c r="V89" s="83"/>
      <c r="W89" s="83"/>
      <c r="X89" s="83"/>
      <c r="Y89" s="83"/>
      <c r="Z89" s="83"/>
      <c r="AA89" s="83"/>
      <c r="AB89" s="83"/>
      <c r="AC89" s="83"/>
      <c r="AD89" s="83"/>
      <c r="AE89" s="83"/>
      <c r="AF89" s="83"/>
      <c r="AG89" s="83"/>
      <c r="AH89" s="83"/>
      <c r="AI89" s="83"/>
      <c r="AJ89" s="83"/>
      <c r="AK89" s="83"/>
      <c r="AL89" s="83"/>
      <c r="AM89" s="83"/>
      <c r="AN89" s="83"/>
      <c r="AO89" s="83"/>
      <c r="AP89" s="83"/>
      <c r="AQ89" s="83"/>
      <c r="AR89" s="83"/>
      <c r="AS89" s="83"/>
      <c r="AT89" s="83"/>
      <c r="AU89" s="83"/>
      <c r="AV89" s="83"/>
      <c r="AW89" s="83"/>
      <c r="AX89" s="83"/>
      <c r="AY89" s="83"/>
      <c r="AZ89" s="83"/>
      <c r="BA89" s="83"/>
      <c r="BB89" s="83"/>
      <c r="BC89" s="83"/>
      <c r="BD89" s="83"/>
      <c r="BE89" s="83"/>
      <c r="BF89" s="83"/>
      <c r="BG89" s="83"/>
      <c r="BH89" s="83"/>
      <c r="BI89" s="83"/>
      <c r="BJ89" s="83"/>
      <c r="BK89" s="83"/>
      <c r="BL89" s="83"/>
      <c r="BM89" s="83"/>
      <c r="BN89" s="83"/>
      <c r="BO89" s="83"/>
    </row>
    <row r="90" spans="1:67" ht="15">
      <c r="A90" s="83"/>
      <c r="B90" s="83"/>
      <c r="C90" s="83"/>
      <c r="D90" s="83"/>
      <c r="E90" s="81"/>
      <c r="F90" s="81"/>
      <c r="G90" s="83"/>
      <c r="H90" s="83"/>
      <c r="I90" s="83"/>
      <c r="J90" s="83"/>
      <c r="K90" s="83"/>
      <c r="L90" s="83"/>
      <c r="M90" s="83"/>
      <c r="N90" s="83"/>
      <c r="O90" s="83"/>
      <c r="P90" s="83"/>
      <c r="Q90" s="83"/>
      <c r="R90" s="83"/>
      <c r="S90" s="77" t="e">
        <f>VLOOKUP(A90,'Defect Dump'!A$1:F$388,6,FALSE)</f>
        <v>#N/A</v>
      </c>
      <c r="T90" s="83"/>
      <c r="U90" s="83"/>
      <c r="V90" s="83"/>
      <c r="W90" s="83"/>
      <c r="X90" s="83"/>
      <c r="Y90" s="83"/>
      <c r="Z90" s="83"/>
      <c r="AA90" s="83"/>
      <c r="AB90" s="83"/>
      <c r="AC90" s="83"/>
      <c r="AD90" s="83"/>
      <c r="AE90" s="83"/>
      <c r="AF90" s="83"/>
      <c r="AG90" s="83"/>
      <c r="AH90" s="83"/>
      <c r="AI90" s="83"/>
      <c r="AJ90" s="83"/>
      <c r="AK90" s="83"/>
      <c r="AL90" s="83"/>
      <c r="AM90" s="83"/>
      <c r="AN90" s="83"/>
      <c r="AO90" s="83"/>
      <c r="AP90" s="83"/>
      <c r="AQ90" s="83"/>
      <c r="AR90" s="83"/>
      <c r="AS90" s="83"/>
      <c r="AT90" s="83"/>
      <c r="AU90" s="83"/>
      <c r="AV90" s="83"/>
      <c r="AW90" s="83"/>
      <c r="AX90" s="83"/>
      <c r="AY90" s="83"/>
      <c r="AZ90" s="83"/>
      <c r="BA90" s="83"/>
      <c r="BB90" s="83"/>
      <c r="BC90" s="83"/>
      <c r="BD90" s="83"/>
      <c r="BE90" s="83"/>
      <c r="BF90" s="83"/>
      <c r="BG90" s="83"/>
      <c r="BH90" s="83"/>
      <c r="BI90" s="83"/>
      <c r="BJ90" s="83"/>
      <c r="BK90" s="83"/>
      <c r="BL90" s="83"/>
      <c r="BM90" s="83"/>
      <c r="BN90" s="83"/>
      <c r="BO90" s="83"/>
    </row>
    <row r="91" spans="1:67" ht="15">
      <c r="A91" s="83"/>
      <c r="B91" s="83"/>
      <c r="C91" s="83"/>
      <c r="D91" s="83"/>
      <c r="E91" s="81"/>
      <c r="F91" s="81"/>
      <c r="G91" s="83"/>
      <c r="H91" s="83"/>
      <c r="I91" s="83"/>
      <c r="J91" s="83"/>
      <c r="K91" s="83"/>
      <c r="L91" s="83"/>
      <c r="M91" s="83"/>
      <c r="N91" s="83"/>
      <c r="O91" s="83"/>
      <c r="P91" s="83"/>
      <c r="Q91" s="83"/>
      <c r="R91" s="83"/>
      <c r="S91" s="77" t="e">
        <f>VLOOKUP(A91,'Defect Dump'!A$1:F$388,6,FALSE)</f>
        <v>#N/A</v>
      </c>
      <c r="T91" s="83"/>
      <c r="U91" s="83"/>
      <c r="V91" s="83"/>
      <c r="W91" s="83"/>
      <c r="X91" s="83"/>
      <c r="Y91" s="83"/>
      <c r="Z91" s="83"/>
      <c r="AA91" s="83"/>
      <c r="AB91" s="83"/>
      <c r="AC91" s="83"/>
      <c r="AD91" s="83"/>
      <c r="AE91" s="83"/>
      <c r="AF91" s="83"/>
      <c r="AG91" s="83"/>
      <c r="AH91" s="83"/>
      <c r="AI91" s="83"/>
      <c r="AJ91" s="83"/>
      <c r="AK91" s="83"/>
      <c r="AL91" s="83"/>
      <c r="AM91" s="83"/>
      <c r="AN91" s="83"/>
      <c r="AO91" s="83"/>
      <c r="AP91" s="83"/>
      <c r="AQ91" s="83"/>
      <c r="AR91" s="83"/>
      <c r="AS91" s="83"/>
      <c r="AT91" s="83"/>
      <c r="AU91" s="83"/>
      <c r="AV91" s="83"/>
      <c r="AW91" s="83"/>
      <c r="AX91" s="83"/>
      <c r="AY91" s="83"/>
      <c r="AZ91" s="83"/>
      <c r="BA91" s="83"/>
      <c r="BB91" s="83"/>
      <c r="BC91" s="83"/>
      <c r="BD91" s="83"/>
      <c r="BE91" s="83"/>
      <c r="BF91" s="83"/>
      <c r="BG91" s="83"/>
      <c r="BH91" s="83"/>
      <c r="BI91" s="83"/>
      <c r="BJ91" s="83"/>
      <c r="BK91" s="83"/>
      <c r="BL91" s="83"/>
      <c r="BM91" s="83"/>
      <c r="BN91" s="83"/>
      <c r="BO91" s="83"/>
    </row>
    <row r="92" spans="1:67" ht="15">
      <c r="A92" s="83"/>
      <c r="B92" s="83"/>
      <c r="C92" s="83"/>
      <c r="D92" s="83"/>
      <c r="E92" s="81"/>
      <c r="F92" s="81"/>
      <c r="G92" s="83"/>
      <c r="H92" s="83"/>
      <c r="I92" s="83"/>
      <c r="J92" s="83"/>
      <c r="K92" s="83"/>
      <c r="L92" s="83"/>
      <c r="M92" s="83"/>
      <c r="N92" s="83"/>
      <c r="O92" s="83"/>
      <c r="P92" s="83"/>
      <c r="Q92" s="83"/>
      <c r="R92" s="83"/>
      <c r="S92" s="77" t="e">
        <f>VLOOKUP(A92,'Defect Dump'!A$1:F$388,6,FALSE)</f>
        <v>#N/A</v>
      </c>
      <c r="T92" s="83"/>
      <c r="U92" s="83"/>
      <c r="V92" s="83"/>
      <c r="W92" s="83"/>
      <c r="X92" s="83"/>
      <c r="Y92" s="83"/>
      <c r="Z92" s="83"/>
      <c r="AA92" s="83"/>
      <c r="AB92" s="83"/>
      <c r="AC92" s="83"/>
      <c r="AD92" s="83"/>
      <c r="AE92" s="83"/>
      <c r="AF92" s="83"/>
      <c r="AG92" s="83"/>
      <c r="AH92" s="83"/>
      <c r="AI92" s="83"/>
      <c r="AJ92" s="83"/>
      <c r="AK92" s="83"/>
      <c r="AL92" s="83"/>
      <c r="AM92" s="83"/>
      <c r="AN92" s="83"/>
      <c r="AO92" s="83"/>
      <c r="AP92" s="83"/>
      <c r="AQ92" s="83"/>
      <c r="AR92" s="83"/>
      <c r="AS92" s="83"/>
      <c r="AT92" s="83"/>
      <c r="AU92" s="83"/>
      <c r="AV92" s="83"/>
      <c r="AW92" s="83"/>
      <c r="AX92" s="83"/>
      <c r="AY92" s="83"/>
      <c r="AZ92" s="83"/>
      <c r="BA92" s="83"/>
      <c r="BB92" s="83"/>
      <c r="BC92" s="83"/>
      <c r="BD92" s="83"/>
      <c r="BE92" s="83"/>
      <c r="BF92" s="83"/>
      <c r="BG92" s="83"/>
      <c r="BH92" s="83"/>
      <c r="BI92" s="83"/>
      <c r="BJ92" s="83"/>
      <c r="BK92" s="83"/>
      <c r="BL92" s="83"/>
      <c r="BM92" s="83"/>
      <c r="BN92" s="83"/>
      <c r="BO92" s="83"/>
    </row>
    <row r="93" spans="1:67" ht="15">
      <c r="A93" s="83"/>
      <c r="B93" s="83"/>
      <c r="C93" s="83"/>
      <c r="D93" s="83"/>
      <c r="E93" s="81"/>
      <c r="F93" s="81"/>
      <c r="G93" s="83"/>
      <c r="H93" s="83"/>
      <c r="I93" s="83"/>
      <c r="J93" s="83"/>
      <c r="K93" s="83"/>
      <c r="L93" s="83"/>
      <c r="M93" s="83"/>
      <c r="N93" s="83"/>
      <c r="O93" s="83"/>
      <c r="P93" s="83"/>
      <c r="Q93" s="83"/>
      <c r="R93" s="83"/>
      <c r="S93" s="77" t="e">
        <f>VLOOKUP(A93,'Defect Dump'!A$1:F$388,6,FALSE)</f>
        <v>#N/A</v>
      </c>
      <c r="T93" s="83"/>
      <c r="U93" s="83"/>
      <c r="V93" s="83"/>
      <c r="W93" s="83"/>
      <c r="X93" s="83"/>
      <c r="Y93" s="83"/>
      <c r="Z93" s="83"/>
      <c r="AA93" s="83"/>
      <c r="AB93" s="83"/>
      <c r="AC93" s="83"/>
      <c r="AD93" s="83"/>
      <c r="AE93" s="83"/>
      <c r="AF93" s="83"/>
      <c r="AG93" s="83"/>
      <c r="AH93" s="83"/>
      <c r="AI93" s="83"/>
      <c r="AJ93" s="83"/>
      <c r="AK93" s="83"/>
      <c r="AL93" s="83"/>
      <c r="AM93" s="83"/>
      <c r="AN93" s="83"/>
      <c r="AO93" s="83"/>
      <c r="AP93" s="83"/>
      <c r="AQ93" s="83"/>
      <c r="AR93" s="83"/>
      <c r="AS93" s="83"/>
      <c r="AT93" s="83"/>
      <c r="AU93" s="83"/>
      <c r="AV93" s="83"/>
      <c r="AW93" s="83"/>
      <c r="AX93" s="83"/>
      <c r="AY93" s="83"/>
      <c r="AZ93" s="83"/>
      <c r="BA93" s="83"/>
      <c r="BB93" s="83"/>
      <c r="BC93" s="83"/>
      <c r="BD93" s="83"/>
      <c r="BE93" s="83"/>
      <c r="BF93" s="83"/>
      <c r="BG93" s="83"/>
      <c r="BH93" s="83"/>
      <c r="BI93" s="83"/>
      <c r="BJ93" s="83"/>
      <c r="BK93" s="83"/>
      <c r="BL93" s="83"/>
      <c r="BM93" s="83"/>
      <c r="BN93" s="83"/>
      <c r="BO93" s="83"/>
    </row>
    <row r="94" spans="1:67" ht="15">
      <c r="A94" s="83"/>
      <c r="B94" s="83"/>
      <c r="C94" s="83"/>
      <c r="D94" s="83"/>
      <c r="E94" s="81"/>
      <c r="F94" s="81"/>
      <c r="G94" s="83"/>
      <c r="H94" s="83"/>
      <c r="I94" s="83"/>
      <c r="J94" s="83"/>
      <c r="K94" s="83"/>
      <c r="L94" s="83"/>
      <c r="M94" s="83"/>
      <c r="N94" s="83"/>
      <c r="O94" s="83"/>
      <c r="P94" s="83"/>
      <c r="Q94" s="83"/>
      <c r="R94" s="83"/>
      <c r="S94" s="77" t="e">
        <f>VLOOKUP(A94,'Defect Dump'!A$1:F$388,6,FALSE)</f>
        <v>#N/A</v>
      </c>
      <c r="T94" s="83"/>
      <c r="U94" s="83"/>
      <c r="V94" s="83"/>
      <c r="W94" s="83"/>
      <c r="X94" s="83"/>
      <c r="Y94" s="83"/>
      <c r="Z94" s="83"/>
      <c r="AA94" s="83"/>
      <c r="AB94" s="83"/>
      <c r="AC94" s="83"/>
      <c r="AD94" s="83"/>
      <c r="AE94" s="83"/>
      <c r="AF94" s="83"/>
      <c r="AG94" s="83"/>
      <c r="AH94" s="83"/>
      <c r="AI94" s="83"/>
      <c r="AJ94" s="83"/>
      <c r="AK94" s="83"/>
      <c r="AL94" s="83"/>
      <c r="AM94" s="83"/>
      <c r="AN94" s="83"/>
      <c r="AO94" s="83"/>
      <c r="AP94" s="83"/>
      <c r="AQ94" s="83"/>
      <c r="AR94" s="83"/>
      <c r="AS94" s="83"/>
      <c r="AT94" s="83"/>
      <c r="AU94" s="83"/>
      <c r="AV94" s="83"/>
      <c r="AW94" s="83"/>
      <c r="AX94" s="83"/>
      <c r="AY94" s="83"/>
      <c r="AZ94" s="83"/>
      <c r="BA94" s="83"/>
      <c r="BB94" s="83"/>
      <c r="BC94" s="83"/>
      <c r="BD94" s="83"/>
      <c r="BE94" s="83"/>
      <c r="BF94" s="83"/>
      <c r="BG94" s="83"/>
      <c r="BH94" s="83"/>
      <c r="BI94" s="83"/>
      <c r="BJ94" s="83"/>
      <c r="BK94" s="83"/>
      <c r="BL94" s="83"/>
      <c r="BM94" s="83"/>
      <c r="BN94" s="83"/>
      <c r="BO94" s="83"/>
    </row>
    <row r="95" spans="1:67" ht="15">
      <c r="A95" s="83"/>
      <c r="B95" s="83"/>
      <c r="C95" s="83"/>
      <c r="D95" s="83"/>
      <c r="E95" s="81"/>
      <c r="F95" s="81"/>
      <c r="G95" s="83"/>
      <c r="H95" s="83"/>
      <c r="I95" s="83"/>
      <c r="J95" s="83"/>
      <c r="K95" s="83"/>
      <c r="L95" s="83"/>
      <c r="M95" s="83"/>
      <c r="N95" s="83"/>
      <c r="O95" s="83"/>
      <c r="P95" s="83"/>
      <c r="Q95" s="83"/>
      <c r="R95" s="83"/>
      <c r="S95" s="77" t="e">
        <f>VLOOKUP(A95,'Defect Dump'!A$1:F$388,6,FALSE)</f>
        <v>#N/A</v>
      </c>
      <c r="T95" s="83"/>
      <c r="U95" s="83"/>
      <c r="V95" s="83"/>
      <c r="W95" s="83"/>
      <c r="X95" s="83"/>
      <c r="Y95" s="83"/>
      <c r="Z95" s="83"/>
      <c r="AA95" s="83"/>
      <c r="AB95" s="83"/>
      <c r="AC95" s="83"/>
      <c r="AD95" s="83"/>
      <c r="AE95" s="83"/>
      <c r="AF95" s="83"/>
      <c r="AG95" s="83"/>
      <c r="AH95" s="83"/>
      <c r="AI95" s="83"/>
      <c r="AJ95" s="83"/>
      <c r="AK95" s="83"/>
      <c r="AL95" s="83"/>
      <c r="AM95" s="83"/>
      <c r="AN95" s="83"/>
      <c r="AO95" s="83"/>
      <c r="AP95" s="83"/>
      <c r="AQ95" s="83"/>
      <c r="AR95" s="83"/>
      <c r="AS95" s="83"/>
      <c r="AT95" s="83"/>
      <c r="AU95" s="83"/>
      <c r="AV95" s="83"/>
      <c r="AW95" s="83"/>
      <c r="AX95" s="83"/>
      <c r="AY95" s="83"/>
      <c r="AZ95" s="83"/>
      <c r="BA95" s="83"/>
      <c r="BB95" s="83"/>
      <c r="BC95" s="83"/>
      <c r="BD95" s="83"/>
      <c r="BE95" s="83"/>
      <c r="BF95" s="83"/>
      <c r="BG95" s="83"/>
      <c r="BH95" s="83"/>
      <c r="BI95" s="83"/>
      <c r="BJ95" s="83"/>
      <c r="BK95" s="83"/>
      <c r="BL95" s="83"/>
      <c r="BM95" s="83"/>
      <c r="BN95" s="83"/>
      <c r="BO95" s="83"/>
    </row>
    <row r="96" spans="1:67" ht="15">
      <c r="A96" s="83"/>
      <c r="B96" s="83"/>
      <c r="C96" s="83"/>
      <c r="D96" s="83"/>
      <c r="E96" s="81"/>
      <c r="F96" s="81"/>
      <c r="G96" s="83"/>
      <c r="H96" s="83"/>
      <c r="I96" s="83"/>
      <c r="J96" s="83"/>
      <c r="K96" s="83"/>
      <c r="L96" s="83"/>
      <c r="M96" s="83"/>
      <c r="N96" s="83"/>
      <c r="O96" s="83"/>
      <c r="P96" s="83"/>
      <c r="Q96" s="83"/>
      <c r="R96" s="83"/>
      <c r="S96" s="77" t="e">
        <f>VLOOKUP(A96,'Defect Dump'!A$1:F$388,6,FALSE)</f>
        <v>#N/A</v>
      </c>
      <c r="T96" s="83"/>
      <c r="U96" s="83"/>
      <c r="V96" s="83"/>
      <c r="W96" s="83"/>
      <c r="X96" s="83"/>
      <c r="Y96" s="83"/>
      <c r="Z96" s="83"/>
      <c r="AA96" s="83"/>
      <c r="AB96" s="83"/>
      <c r="AC96" s="83"/>
      <c r="AD96" s="83"/>
      <c r="AE96" s="83"/>
      <c r="AF96" s="83"/>
      <c r="AG96" s="83"/>
      <c r="AH96" s="83"/>
      <c r="AI96" s="83"/>
      <c r="AJ96" s="83"/>
      <c r="AK96" s="83"/>
      <c r="AL96" s="83"/>
      <c r="AM96" s="83"/>
      <c r="AN96" s="83"/>
      <c r="AO96" s="83"/>
      <c r="AP96" s="83"/>
      <c r="AQ96" s="83"/>
      <c r="AR96" s="83"/>
      <c r="AS96" s="83"/>
      <c r="AT96" s="83"/>
      <c r="AU96" s="83"/>
      <c r="AV96" s="83"/>
      <c r="AW96" s="83"/>
      <c r="AX96" s="83"/>
      <c r="AY96" s="83"/>
      <c r="AZ96" s="83"/>
      <c r="BA96" s="83"/>
      <c r="BB96" s="83"/>
      <c r="BC96" s="83"/>
      <c r="BD96" s="83"/>
      <c r="BE96" s="83"/>
      <c r="BF96" s="83"/>
      <c r="BG96" s="83"/>
      <c r="BH96" s="83"/>
      <c r="BI96" s="83"/>
      <c r="BJ96" s="83"/>
      <c r="BK96" s="83"/>
      <c r="BL96" s="83"/>
      <c r="BM96" s="83"/>
      <c r="BN96" s="83"/>
      <c r="BO96" s="83"/>
    </row>
    <row r="97" spans="1:67" ht="15">
      <c r="A97" s="83"/>
      <c r="B97" s="83"/>
      <c r="C97" s="83"/>
      <c r="D97" s="83"/>
      <c r="E97" s="81"/>
      <c r="F97" s="81"/>
      <c r="G97" s="83"/>
      <c r="H97" s="83"/>
      <c r="I97" s="83"/>
      <c r="J97" s="83"/>
      <c r="K97" s="83"/>
      <c r="L97" s="83"/>
      <c r="M97" s="83"/>
      <c r="N97" s="83"/>
      <c r="O97" s="83"/>
      <c r="P97" s="83"/>
      <c r="Q97" s="83"/>
      <c r="R97" s="83"/>
      <c r="S97" s="77" t="e">
        <f>VLOOKUP(A97,'Defect Dump'!A$1:F$388,6,FALSE)</f>
        <v>#N/A</v>
      </c>
      <c r="T97" s="83"/>
      <c r="U97" s="83"/>
      <c r="V97" s="83"/>
      <c r="W97" s="83"/>
      <c r="X97" s="83"/>
      <c r="Y97" s="83"/>
      <c r="Z97" s="83"/>
      <c r="AA97" s="83"/>
      <c r="AB97" s="83"/>
      <c r="AC97" s="83"/>
      <c r="AD97" s="83"/>
      <c r="AE97" s="83"/>
      <c r="AF97" s="83"/>
      <c r="AG97" s="83"/>
      <c r="AH97" s="83"/>
      <c r="AI97" s="83"/>
      <c r="AJ97" s="83"/>
      <c r="AK97" s="83"/>
      <c r="AL97" s="83"/>
      <c r="AM97" s="83"/>
      <c r="AN97" s="83"/>
      <c r="AO97" s="83"/>
      <c r="AP97" s="83"/>
      <c r="AQ97" s="83"/>
      <c r="AR97" s="83"/>
      <c r="AS97" s="83"/>
      <c r="AT97" s="83"/>
      <c r="AU97" s="83"/>
      <c r="AV97" s="83"/>
      <c r="AW97" s="83"/>
      <c r="AX97" s="83"/>
      <c r="AY97" s="83"/>
      <c r="AZ97" s="83"/>
      <c r="BA97" s="83"/>
      <c r="BB97" s="83"/>
      <c r="BC97" s="83"/>
      <c r="BD97" s="83"/>
      <c r="BE97" s="83"/>
      <c r="BF97" s="83"/>
      <c r="BG97" s="83"/>
      <c r="BH97" s="83"/>
      <c r="BI97" s="83"/>
      <c r="BJ97" s="83"/>
      <c r="BK97" s="83"/>
      <c r="BL97" s="83"/>
      <c r="BM97" s="83"/>
      <c r="BN97" s="83"/>
      <c r="BO97" s="83"/>
    </row>
    <row r="98" spans="1:67" ht="15">
      <c r="A98" s="83"/>
      <c r="B98" s="83"/>
      <c r="C98" s="83"/>
      <c r="D98" s="83"/>
      <c r="E98" s="81"/>
      <c r="F98" s="81"/>
      <c r="G98" s="83"/>
      <c r="H98" s="83"/>
      <c r="I98" s="83"/>
      <c r="J98" s="83"/>
      <c r="K98" s="83"/>
      <c r="L98" s="83"/>
      <c r="M98" s="83"/>
      <c r="N98" s="83"/>
      <c r="O98" s="83"/>
      <c r="P98" s="83"/>
      <c r="Q98" s="83"/>
      <c r="R98" s="83"/>
      <c r="S98" s="77" t="e">
        <f>VLOOKUP(A98,'Defect Dump'!A$1:F$388,6,FALSE)</f>
        <v>#N/A</v>
      </c>
      <c r="T98" s="83"/>
      <c r="U98" s="83"/>
      <c r="V98" s="83"/>
      <c r="W98" s="83"/>
      <c r="X98" s="83"/>
      <c r="Y98" s="83"/>
      <c r="Z98" s="83"/>
      <c r="AA98" s="83"/>
      <c r="AB98" s="83"/>
      <c r="AC98" s="83"/>
      <c r="AD98" s="83"/>
      <c r="AE98" s="83"/>
      <c r="AF98" s="83"/>
      <c r="AG98" s="83"/>
      <c r="AH98" s="83"/>
      <c r="AI98" s="83"/>
      <c r="AJ98" s="83"/>
      <c r="AK98" s="83"/>
      <c r="AL98" s="83"/>
      <c r="AM98" s="83"/>
      <c r="AN98" s="83"/>
      <c r="AO98" s="83"/>
      <c r="AP98" s="83"/>
      <c r="AQ98" s="83"/>
      <c r="AR98" s="83"/>
      <c r="AS98" s="83"/>
      <c r="AT98" s="83"/>
      <c r="AU98" s="83"/>
      <c r="AV98" s="83"/>
      <c r="AW98" s="83"/>
      <c r="AX98" s="83"/>
      <c r="AY98" s="83"/>
      <c r="AZ98" s="83"/>
      <c r="BA98" s="83"/>
      <c r="BB98" s="83"/>
      <c r="BC98" s="83"/>
      <c r="BD98" s="83"/>
      <c r="BE98" s="83"/>
      <c r="BF98" s="83"/>
      <c r="BG98" s="83"/>
      <c r="BH98" s="83"/>
      <c r="BI98" s="83"/>
      <c r="BJ98" s="83"/>
      <c r="BK98" s="83"/>
      <c r="BL98" s="83"/>
      <c r="BM98" s="83"/>
      <c r="BN98" s="83"/>
      <c r="BO98" s="83"/>
    </row>
    <row r="99" spans="1:67" ht="15">
      <c r="A99" s="83"/>
      <c r="B99" s="83"/>
      <c r="C99" s="83"/>
      <c r="D99" s="83"/>
      <c r="E99" s="81"/>
      <c r="F99" s="81"/>
      <c r="G99" s="83"/>
      <c r="H99" s="83"/>
      <c r="I99" s="83"/>
      <c r="J99" s="83"/>
      <c r="K99" s="83"/>
      <c r="L99" s="83"/>
      <c r="M99" s="83"/>
      <c r="N99" s="83"/>
      <c r="O99" s="83"/>
      <c r="P99" s="83"/>
      <c r="Q99" s="83"/>
      <c r="R99" s="83"/>
      <c r="S99" s="77" t="e">
        <f>VLOOKUP(A99,'Defect Dump'!A$1:F$388,6,FALSE)</f>
        <v>#N/A</v>
      </c>
      <c r="T99" s="83"/>
      <c r="U99" s="83"/>
      <c r="V99" s="83"/>
      <c r="W99" s="83"/>
      <c r="X99" s="83"/>
      <c r="Y99" s="83"/>
      <c r="Z99" s="83"/>
      <c r="AA99" s="83"/>
      <c r="AB99" s="83"/>
      <c r="AC99" s="83"/>
      <c r="AD99" s="83"/>
      <c r="AE99" s="83"/>
      <c r="AF99" s="83"/>
      <c r="AG99" s="83"/>
      <c r="AH99" s="83"/>
      <c r="AI99" s="83"/>
      <c r="AJ99" s="83"/>
      <c r="AK99" s="83"/>
      <c r="AL99" s="83"/>
      <c r="AM99" s="83"/>
      <c r="AN99" s="83"/>
      <c r="AO99" s="83"/>
      <c r="AP99" s="83"/>
      <c r="AQ99" s="83"/>
      <c r="AR99" s="83"/>
      <c r="AS99" s="83"/>
      <c r="AT99" s="83"/>
      <c r="AU99" s="83"/>
      <c r="AV99" s="83"/>
      <c r="AW99" s="83"/>
      <c r="AX99" s="83"/>
      <c r="AY99" s="83"/>
      <c r="AZ99" s="83"/>
      <c r="BA99" s="83"/>
      <c r="BB99" s="83"/>
      <c r="BC99" s="83"/>
      <c r="BD99" s="83"/>
      <c r="BE99" s="83"/>
      <c r="BF99" s="83"/>
      <c r="BG99" s="83"/>
      <c r="BH99" s="83"/>
      <c r="BI99" s="83"/>
      <c r="BJ99" s="83"/>
      <c r="BK99" s="83"/>
      <c r="BL99" s="83"/>
      <c r="BM99" s="83"/>
      <c r="BN99" s="83"/>
      <c r="BO99" s="83"/>
    </row>
    <row r="100" spans="1:67" ht="15">
      <c r="A100" s="83"/>
      <c r="B100" s="83"/>
      <c r="C100" s="83"/>
      <c r="D100" s="83"/>
      <c r="E100" s="81"/>
      <c r="F100" s="81"/>
      <c r="G100" s="83"/>
      <c r="H100" s="83"/>
      <c r="I100" s="83"/>
      <c r="J100" s="83"/>
      <c r="K100" s="83"/>
      <c r="L100" s="83"/>
      <c r="M100" s="83"/>
      <c r="N100" s="83"/>
      <c r="O100" s="83"/>
      <c r="P100" s="83"/>
      <c r="Q100" s="83"/>
      <c r="R100" s="83"/>
      <c r="S100" s="77" t="e">
        <f>VLOOKUP(A100,'Defect Dump'!A$1:F$388,6,FALSE)</f>
        <v>#N/A</v>
      </c>
      <c r="T100" s="83"/>
      <c r="U100" s="83"/>
      <c r="V100" s="83"/>
      <c r="W100" s="83"/>
      <c r="X100" s="83"/>
      <c r="Y100" s="83"/>
      <c r="Z100" s="83"/>
      <c r="AA100" s="83"/>
      <c r="AB100" s="83"/>
      <c r="AC100" s="83"/>
      <c r="AD100" s="83"/>
      <c r="AE100" s="83"/>
      <c r="AF100" s="83"/>
      <c r="AG100" s="83"/>
      <c r="AH100" s="83"/>
      <c r="AI100" s="83"/>
      <c r="AJ100" s="83"/>
      <c r="AK100" s="83"/>
      <c r="AL100" s="83"/>
      <c r="AM100" s="83"/>
      <c r="AN100" s="83"/>
      <c r="AO100" s="83"/>
      <c r="AP100" s="83"/>
      <c r="AQ100" s="83"/>
      <c r="AR100" s="83"/>
      <c r="AS100" s="83"/>
      <c r="AT100" s="83"/>
      <c r="AU100" s="83"/>
      <c r="AV100" s="83"/>
      <c r="AW100" s="83"/>
      <c r="AX100" s="83"/>
      <c r="AY100" s="83"/>
      <c r="AZ100" s="83"/>
      <c r="BA100" s="83"/>
      <c r="BB100" s="83"/>
      <c r="BC100" s="83"/>
      <c r="BD100" s="83"/>
      <c r="BE100" s="83"/>
      <c r="BF100" s="83"/>
      <c r="BG100" s="83"/>
      <c r="BH100" s="83"/>
      <c r="BI100" s="83"/>
      <c r="BJ100" s="83"/>
      <c r="BK100" s="83"/>
      <c r="BL100" s="83"/>
      <c r="BM100" s="83"/>
      <c r="BN100" s="83"/>
      <c r="BO100" s="83"/>
    </row>
    <row r="101" spans="1:67" ht="15">
      <c r="A101" s="83"/>
      <c r="B101" s="83"/>
      <c r="C101" s="83"/>
      <c r="D101" s="83"/>
      <c r="E101" s="81"/>
      <c r="F101" s="81"/>
      <c r="G101" s="83"/>
      <c r="H101" s="83"/>
      <c r="I101" s="83"/>
      <c r="J101" s="83"/>
      <c r="K101" s="83"/>
      <c r="L101" s="83"/>
      <c r="M101" s="83"/>
      <c r="N101" s="83"/>
      <c r="O101" s="83"/>
      <c r="P101" s="83"/>
      <c r="Q101" s="83"/>
      <c r="R101" s="83"/>
      <c r="S101" s="77" t="e">
        <f>VLOOKUP(A101,'Defect Dump'!A$1:F$388,6,FALSE)</f>
        <v>#N/A</v>
      </c>
      <c r="T101" s="83"/>
      <c r="U101" s="83"/>
      <c r="V101" s="83"/>
      <c r="W101" s="83"/>
      <c r="X101" s="83"/>
      <c r="Y101" s="83"/>
      <c r="Z101" s="83"/>
      <c r="AA101" s="83"/>
      <c r="AB101" s="83"/>
      <c r="AC101" s="83"/>
      <c r="AD101" s="83"/>
      <c r="AE101" s="83"/>
      <c r="AF101" s="83"/>
      <c r="AG101" s="83"/>
      <c r="AH101" s="83"/>
      <c r="AI101" s="83"/>
      <c r="AJ101" s="83"/>
      <c r="AK101" s="83"/>
      <c r="AL101" s="83"/>
      <c r="AM101" s="83"/>
      <c r="AN101" s="83"/>
      <c r="AO101" s="83"/>
      <c r="AP101" s="83"/>
      <c r="AQ101" s="83"/>
      <c r="AR101" s="83"/>
      <c r="AS101" s="83"/>
      <c r="AT101" s="83"/>
      <c r="AU101" s="83"/>
      <c r="AV101" s="83"/>
      <c r="AW101" s="83"/>
      <c r="AX101" s="83"/>
      <c r="AY101" s="83"/>
      <c r="AZ101" s="83"/>
      <c r="BA101" s="83"/>
      <c r="BB101" s="83"/>
      <c r="BC101" s="83"/>
      <c r="BD101" s="83"/>
      <c r="BE101" s="83"/>
      <c r="BF101" s="83"/>
      <c r="BG101" s="83"/>
      <c r="BH101" s="83"/>
      <c r="BI101" s="83"/>
      <c r="BJ101" s="83"/>
      <c r="BK101" s="83"/>
      <c r="BL101" s="83"/>
      <c r="BM101" s="83"/>
      <c r="BN101" s="83"/>
      <c r="BO101" s="83"/>
    </row>
    <row r="102" spans="1:67" ht="15">
      <c r="A102" s="83"/>
      <c r="B102" s="83"/>
      <c r="C102" s="83"/>
      <c r="D102" s="83"/>
      <c r="E102" s="81"/>
      <c r="F102" s="81"/>
      <c r="G102" s="83"/>
      <c r="H102" s="83"/>
      <c r="I102" s="83"/>
      <c r="J102" s="83"/>
      <c r="K102" s="83"/>
      <c r="L102" s="83"/>
      <c r="M102" s="83"/>
      <c r="N102" s="83"/>
      <c r="O102" s="83"/>
      <c r="P102" s="83"/>
      <c r="Q102" s="83"/>
      <c r="R102" s="83"/>
      <c r="S102" s="77" t="e">
        <f>VLOOKUP(A102,'Defect Dump'!A$1:F$388,6,FALSE)</f>
        <v>#N/A</v>
      </c>
      <c r="T102" s="83"/>
      <c r="U102" s="83"/>
      <c r="V102" s="83"/>
      <c r="W102" s="83"/>
      <c r="X102" s="83"/>
      <c r="Y102" s="83"/>
      <c r="Z102" s="83"/>
      <c r="AA102" s="83"/>
      <c r="AB102" s="83"/>
      <c r="AC102" s="83"/>
      <c r="AD102" s="83"/>
      <c r="AE102" s="83"/>
      <c r="AF102" s="83"/>
      <c r="AG102" s="83"/>
      <c r="AH102" s="83"/>
      <c r="AI102" s="83"/>
      <c r="AJ102" s="83"/>
      <c r="AK102" s="83"/>
      <c r="AL102" s="83"/>
      <c r="AM102" s="83"/>
      <c r="AN102" s="83"/>
      <c r="AO102" s="83"/>
      <c r="AP102" s="83"/>
      <c r="AQ102" s="83"/>
      <c r="AR102" s="83"/>
      <c r="AS102" s="83"/>
      <c r="AT102" s="83"/>
      <c r="AU102" s="83"/>
      <c r="AV102" s="83"/>
      <c r="AW102" s="83"/>
      <c r="AX102" s="83"/>
      <c r="AY102" s="83"/>
      <c r="AZ102" s="83"/>
      <c r="BA102" s="83"/>
      <c r="BB102" s="83"/>
      <c r="BC102" s="83"/>
      <c r="BD102" s="83"/>
      <c r="BE102" s="83"/>
      <c r="BF102" s="83"/>
      <c r="BG102" s="83"/>
      <c r="BH102" s="83"/>
      <c r="BI102" s="83"/>
      <c r="BJ102" s="83"/>
      <c r="BK102" s="83"/>
      <c r="BL102" s="83"/>
      <c r="BM102" s="83"/>
      <c r="BN102" s="83"/>
      <c r="BO102" s="83"/>
    </row>
    <row r="103" spans="1:67" ht="15">
      <c r="A103" s="83"/>
      <c r="B103" s="83"/>
      <c r="C103" s="83"/>
      <c r="D103" s="83"/>
      <c r="E103" s="81"/>
      <c r="F103" s="81"/>
      <c r="G103" s="83"/>
      <c r="H103" s="83"/>
      <c r="I103" s="83"/>
      <c r="J103" s="83"/>
      <c r="K103" s="83"/>
      <c r="L103" s="83"/>
      <c r="M103" s="83"/>
      <c r="N103" s="83"/>
      <c r="O103" s="83"/>
      <c r="P103" s="83"/>
      <c r="Q103" s="83"/>
      <c r="R103" s="83"/>
      <c r="S103" s="77" t="e">
        <f>VLOOKUP(A103,'Defect Dump'!A$1:F$388,6,FALSE)</f>
        <v>#N/A</v>
      </c>
      <c r="T103" s="83"/>
      <c r="U103" s="83"/>
      <c r="V103" s="83"/>
      <c r="W103" s="83"/>
      <c r="X103" s="83"/>
      <c r="Y103" s="83"/>
      <c r="Z103" s="83"/>
      <c r="AA103" s="83"/>
      <c r="AB103" s="83"/>
      <c r="AC103" s="83"/>
      <c r="AD103" s="83"/>
      <c r="AE103" s="83"/>
      <c r="AF103" s="83"/>
      <c r="AG103" s="83"/>
      <c r="AH103" s="83"/>
      <c r="AI103" s="83"/>
      <c r="AJ103" s="83"/>
      <c r="AK103" s="83"/>
      <c r="AL103" s="83"/>
      <c r="AM103" s="83"/>
      <c r="AN103" s="83"/>
      <c r="AO103" s="83"/>
      <c r="AP103" s="83"/>
      <c r="AQ103" s="83"/>
      <c r="AR103" s="83"/>
      <c r="AS103" s="83"/>
      <c r="AT103" s="83"/>
      <c r="AU103" s="83"/>
      <c r="AV103" s="83"/>
      <c r="AW103" s="83"/>
      <c r="AX103" s="83"/>
      <c r="AY103" s="83"/>
      <c r="AZ103" s="83"/>
      <c r="BA103" s="83"/>
      <c r="BB103" s="83"/>
      <c r="BC103" s="83"/>
      <c r="BD103" s="83"/>
      <c r="BE103" s="83"/>
      <c r="BF103" s="83"/>
      <c r="BG103" s="83"/>
      <c r="BH103" s="83"/>
      <c r="BI103" s="83"/>
      <c r="BJ103" s="83"/>
      <c r="BK103" s="83"/>
      <c r="BL103" s="83"/>
      <c r="BM103" s="83"/>
      <c r="BN103" s="83"/>
      <c r="BO103" s="83"/>
    </row>
    <row r="104" spans="1:67" ht="15">
      <c r="A104" s="83"/>
      <c r="B104" s="83"/>
      <c r="C104" s="83"/>
      <c r="D104" s="83"/>
      <c r="E104" s="81"/>
      <c r="F104" s="81"/>
      <c r="G104" s="83"/>
      <c r="H104" s="83"/>
      <c r="I104" s="83"/>
      <c r="J104" s="83"/>
      <c r="K104" s="83"/>
      <c r="L104" s="83"/>
      <c r="M104" s="83"/>
      <c r="N104" s="83"/>
      <c r="O104" s="83"/>
      <c r="P104" s="83"/>
      <c r="Q104" s="83"/>
      <c r="R104" s="83"/>
      <c r="S104" s="77" t="e">
        <f>VLOOKUP(A104,'Defect Dump'!A$1:F$388,6,FALSE)</f>
        <v>#N/A</v>
      </c>
      <c r="T104" s="83"/>
      <c r="U104" s="83"/>
      <c r="V104" s="83"/>
      <c r="W104" s="83"/>
      <c r="X104" s="83"/>
      <c r="Y104" s="83"/>
      <c r="Z104" s="83"/>
      <c r="AA104" s="83"/>
      <c r="AB104" s="83"/>
      <c r="AC104" s="83"/>
      <c r="AD104" s="83"/>
      <c r="AE104" s="83"/>
      <c r="AF104" s="83"/>
      <c r="AG104" s="83"/>
      <c r="AH104" s="83"/>
      <c r="AI104" s="83"/>
      <c r="AJ104" s="83"/>
      <c r="AK104" s="83"/>
      <c r="AL104" s="83"/>
      <c r="AM104" s="83"/>
      <c r="AN104" s="83"/>
      <c r="AO104" s="83"/>
      <c r="AP104" s="83"/>
      <c r="AQ104" s="83"/>
      <c r="AR104" s="83"/>
      <c r="AS104" s="83"/>
      <c r="AT104" s="83"/>
      <c r="AU104" s="83"/>
      <c r="AV104" s="83"/>
      <c r="AW104" s="83"/>
      <c r="AX104" s="83"/>
      <c r="AY104" s="83"/>
      <c r="AZ104" s="83"/>
      <c r="BA104" s="83"/>
      <c r="BB104" s="83"/>
      <c r="BC104" s="83"/>
      <c r="BD104" s="83"/>
      <c r="BE104" s="83"/>
      <c r="BF104" s="83"/>
      <c r="BG104" s="83"/>
      <c r="BH104" s="83"/>
      <c r="BI104" s="83"/>
      <c r="BJ104" s="83"/>
      <c r="BK104" s="83"/>
      <c r="BL104" s="83"/>
      <c r="BM104" s="83"/>
      <c r="BN104" s="83"/>
      <c r="BO104" s="83"/>
    </row>
    <row r="105" spans="1:67" ht="15">
      <c r="A105" s="83"/>
      <c r="B105" s="83"/>
      <c r="C105" s="83"/>
      <c r="D105" s="83"/>
      <c r="E105" s="81"/>
      <c r="F105" s="81"/>
      <c r="G105" s="83"/>
      <c r="H105" s="83"/>
      <c r="I105" s="83"/>
      <c r="J105" s="83"/>
      <c r="K105" s="83"/>
      <c r="L105" s="83"/>
      <c r="M105" s="83"/>
      <c r="N105" s="83"/>
      <c r="O105" s="83"/>
      <c r="P105" s="83"/>
      <c r="Q105" s="83"/>
      <c r="R105" s="83"/>
      <c r="S105" s="77" t="e">
        <f>VLOOKUP(A105,'Defect Dump'!A$1:F$388,6,FALSE)</f>
        <v>#N/A</v>
      </c>
      <c r="T105" s="83"/>
      <c r="U105" s="83"/>
      <c r="V105" s="83"/>
      <c r="W105" s="83"/>
      <c r="X105" s="83"/>
      <c r="Y105" s="83"/>
      <c r="Z105" s="83"/>
      <c r="AA105" s="83"/>
      <c r="AB105" s="83"/>
      <c r="AC105" s="83"/>
      <c r="AD105" s="83"/>
      <c r="AE105" s="83"/>
      <c r="AF105" s="83"/>
      <c r="AG105" s="83"/>
      <c r="AH105" s="83"/>
      <c r="AI105" s="83"/>
      <c r="AJ105" s="83"/>
      <c r="AK105" s="83"/>
      <c r="AL105" s="83"/>
      <c r="AM105" s="83"/>
      <c r="AN105" s="83"/>
      <c r="AO105" s="83"/>
      <c r="AP105" s="83"/>
      <c r="AQ105" s="83"/>
      <c r="AR105" s="83"/>
      <c r="AS105" s="83"/>
      <c r="AT105" s="83"/>
      <c r="AU105" s="83"/>
      <c r="AV105" s="83"/>
      <c r="AW105" s="83"/>
      <c r="AX105" s="83"/>
      <c r="AY105" s="83"/>
      <c r="AZ105" s="83"/>
      <c r="BA105" s="83"/>
      <c r="BB105" s="83"/>
      <c r="BC105" s="83"/>
      <c r="BD105" s="83"/>
      <c r="BE105" s="83"/>
      <c r="BF105" s="83"/>
      <c r="BG105" s="83"/>
      <c r="BH105" s="83"/>
      <c r="BI105" s="83"/>
      <c r="BJ105" s="83"/>
      <c r="BK105" s="83"/>
      <c r="BL105" s="83"/>
      <c r="BM105" s="83"/>
      <c r="BN105" s="83"/>
      <c r="BO105" s="83"/>
    </row>
    <row r="106" spans="1:67" ht="15">
      <c r="A106" s="83"/>
      <c r="B106" s="83"/>
      <c r="C106" s="83"/>
      <c r="D106" s="83"/>
      <c r="E106" s="81"/>
      <c r="F106" s="81"/>
      <c r="G106" s="83"/>
      <c r="H106" s="83"/>
      <c r="I106" s="83"/>
      <c r="J106" s="83"/>
      <c r="K106" s="83"/>
      <c r="L106" s="83"/>
      <c r="M106" s="83"/>
      <c r="N106" s="83"/>
      <c r="O106" s="83"/>
      <c r="P106" s="83"/>
      <c r="Q106" s="83"/>
      <c r="R106" s="83"/>
      <c r="S106" s="77" t="e">
        <f>VLOOKUP(A106,'Defect Dump'!A$1:F$388,6,FALSE)</f>
        <v>#N/A</v>
      </c>
      <c r="T106" s="83"/>
      <c r="U106" s="83"/>
      <c r="V106" s="83"/>
      <c r="W106" s="83"/>
      <c r="X106" s="83"/>
      <c r="Y106" s="83"/>
      <c r="Z106" s="83"/>
      <c r="AA106" s="83"/>
      <c r="AB106" s="83"/>
      <c r="AC106" s="83"/>
      <c r="AD106" s="83"/>
      <c r="AE106" s="83"/>
      <c r="AF106" s="83"/>
      <c r="AG106" s="83"/>
      <c r="AH106" s="83"/>
      <c r="AI106" s="83"/>
      <c r="AJ106" s="83"/>
      <c r="AK106" s="83"/>
      <c r="AL106" s="83"/>
      <c r="AM106" s="83"/>
      <c r="AN106" s="83"/>
      <c r="AO106" s="83"/>
      <c r="AP106" s="83"/>
      <c r="AQ106" s="83"/>
      <c r="AR106" s="83"/>
      <c r="AS106" s="83"/>
      <c r="AT106" s="83"/>
      <c r="AU106" s="83"/>
      <c r="AV106" s="83"/>
      <c r="AW106" s="83"/>
      <c r="AX106" s="83"/>
      <c r="AY106" s="83"/>
      <c r="AZ106" s="83"/>
      <c r="BA106" s="83"/>
      <c r="BB106" s="83"/>
      <c r="BC106" s="83"/>
      <c r="BD106" s="83"/>
      <c r="BE106" s="83"/>
      <c r="BF106" s="83"/>
      <c r="BG106" s="83"/>
      <c r="BH106" s="83"/>
      <c r="BI106" s="83"/>
      <c r="BJ106" s="83"/>
      <c r="BK106" s="83"/>
      <c r="BL106" s="83"/>
      <c r="BM106" s="83"/>
      <c r="BN106" s="83"/>
      <c r="BO106" s="83"/>
    </row>
    <row r="107" spans="1:67" ht="15">
      <c r="A107" s="83"/>
      <c r="B107" s="83"/>
      <c r="C107" s="83"/>
      <c r="D107" s="83"/>
      <c r="E107" s="81"/>
      <c r="F107" s="81"/>
      <c r="G107" s="83"/>
      <c r="H107" s="83"/>
      <c r="I107" s="83"/>
      <c r="J107" s="83"/>
      <c r="K107" s="83"/>
      <c r="L107" s="83"/>
      <c r="M107" s="83"/>
      <c r="N107" s="83"/>
      <c r="O107" s="83"/>
      <c r="P107" s="83"/>
      <c r="Q107" s="83"/>
      <c r="R107" s="83"/>
      <c r="S107" s="77" t="e">
        <f>VLOOKUP(A107,'Defect Dump'!A$1:F$388,6,FALSE)</f>
        <v>#N/A</v>
      </c>
      <c r="T107" s="83"/>
      <c r="U107" s="83"/>
      <c r="V107" s="83"/>
      <c r="W107" s="83"/>
      <c r="X107" s="83"/>
      <c r="Y107" s="83"/>
      <c r="Z107" s="83"/>
      <c r="AA107" s="83"/>
      <c r="AB107" s="83"/>
      <c r="AC107" s="83"/>
      <c r="AD107" s="83"/>
      <c r="AE107" s="83"/>
      <c r="AF107" s="83"/>
      <c r="AG107" s="83"/>
      <c r="AH107" s="83"/>
      <c r="AI107" s="83"/>
      <c r="AJ107" s="83"/>
      <c r="AK107" s="83"/>
      <c r="AL107" s="83"/>
      <c r="AM107" s="83"/>
      <c r="AN107" s="83"/>
      <c r="AO107" s="83"/>
      <c r="AP107" s="83"/>
      <c r="AQ107" s="83"/>
      <c r="AR107" s="83"/>
      <c r="AS107" s="83"/>
      <c r="AT107" s="83"/>
      <c r="AU107" s="83"/>
      <c r="AV107" s="83"/>
      <c r="AW107" s="83"/>
      <c r="AX107" s="83"/>
      <c r="AY107" s="83"/>
      <c r="AZ107" s="83"/>
      <c r="BA107" s="83"/>
      <c r="BB107" s="83"/>
      <c r="BC107" s="83"/>
      <c r="BD107" s="83"/>
      <c r="BE107" s="83"/>
      <c r="BF107" s="83"/>
      <c r="BG107" s="83"/>
      <c r="BH107" s="83"/>
      <c r="BI107" s="83"/>
      <c r="BJ107" s="83"/>
      <c r="BK107" s="83"/>
      <c r="BL107" s="83"/>
      <c r="BM107" s="83"/>
      <c r="BN107" s="83"/>
      <c r="BO107" s="83"/>
    </row>
    <row r="108" spans="1:67" ht="15">
      <c r="A108" s="83"/>
      <c r="B108" s="83"/>
      <c r="C108" s="83"/>
      <c r="D108" s="83"/>
      <c r="E108" s="81"/>
      <c r="F108" s="81"/>
      <c r="G108" s="83"/>
      <c r="H108" s="83"/>
      <c r="I108" s="83"/>
      <c r="J108" s="83"/>
      <c r="K108" s="83"/>
      <c r="L108" s="83"/>
      <c r="M108" s="83"/>
      <c r="N108" s="83"/>
      <c r="O108" s="83"/>
      <c r="P108" s="83"/>
      <c r="Q108" s="83"/>
      <c r="R108" s="83"/>
      <c r="S108" s="77" t="e">
        <f>VLOOKUP(A108,'Defect Dump'!A$1:F$388,6,FALSE)</f>
        <v>#N/A</v>
      </c>
      <c r="T108" s="83"/>
      <c r="U108" s="83"/>
      <c r="V108" s="83"/>
      <c r="W108" s="83"/>
      <c r="X108" s="83"/>
      <c r="Y108" s="83"/>
      <c r="Z108" s="83"/>
      <c r="AA108" s="83"/>
      <c r="AB108" s="83"/>
      <c r="AC108" s="83"/>
      <c r="AD108" s="83"/>
      <c r="AE108" s="83"/>
      <c r="AF108" s="83"/>
      <c r="AG108" s="83"/>
      <c r="AH108" s="83"/>
      <c r="AI108" s="83"/>
      <c r="AJ108" s="83"/>
      <c r="AK108" s="83"/>
      <c r="AL108" s="83"/>
      <c r="AM108" s="83"/>
      <c r="AN108" s="83"/>
      <c r="AO108" s="83"/>
      <c r="AP108" s="83"/>
      <c r="AQ108" s="83"/>
      <c r="AR108" s="83"/>
      <c r="AS108" s="83"/>
      <c r="AT108" s="83"/>
      <c r="AU108" s="83"/>
      <c r="AV108" s="83"/>
      <c r="AW108" s="83"/>
      <c r="AX108" s="83"/>
      <c r="AY108" s="83"/>
      <c r="AZ108" s="83"/>
      <c r="BA108" s="83"/>
      <c r="BB108" s="83"/>
      <c r="BC108" s="83"/>
      <c r="BD108" s="83"/>
      <c r="BE108" s="83"/>
      <c r="BF108" s="83"/>
      <c r="BG108" s="83"/>
      <c r="BH108" s="83"/>
      <c r="BI108" s="83"/>
      <c r="BJ108" s="83"/>
      <c r="BK108" s="83"/>
      <c r="BL108" s="83"/>
      <c r="BM108" s="83"/>
      <c r="BN108" s="83"/>
      <c r="BO108" s="83"/>
    </row>
    <row r="109" spans="1:67" ht="15">
      <c r="A109" s="83"/>
      <c r="B109" s="83"/>
      <c r="C109" s="83"/>
      <c r="D109" s="83"/>
      <c r="E109" s="81"/>
      <c r="F109" s="81"/>
      <c r="G109" s="83"/>
      <c r="H109" s="83"/>
      <c r="I109" s="83"/>
      <c r="J109" s="83"/>
      <c r="K109" s="83"/>
      <c r="L109" s="83"/>
      <c r="M109" s="83"/>
      <c r="N109" s="83"/>
      <c r="O109" s="83"/>
      <c r="P109" s="83"/>
      <c r="Q109" s="83"/>
      <c r="R109" s="83"/>
      <c r="S109" s="77" t="e">
        <f>VLOOKUP(A109,'Defect Dump'!A$1:F$388,6,FALSE)</f>
        <v>#N/A</v>
      </c>
      <c r="T109" s="83"/>
      <c r="U109" s="83"/>
      <c r="V109" s="83"/>
      <c r="W109" s="83"/>
      <c r="X109" s="83"/>
      <c r="Y109" s="83"/>
      <c r="Z109" s="83"/>
      <c r="AA109" s="83"/>
      <c r="AB109" s="83"/>
      <c r="AC109" s="83"/>
      <c r="AD109" s="83"/>
      <c r="AE109" s="83"/>
      <c r="AF109" s="83"/>
      <c r="AG109" s="83"/>
      <c r="AH109" s="83"/>
      <c r="AI109" s="83"/>
      <c r="AJ109" s="83"/>
      <c r="AK109" s="83"/>
      <c r="AL109" s="83"/>
      <c r="AM109" s="83"/>
      <c r="AN109" s="83"/>
      <c r="AO109" s="83"/>
      <c r="AP109" s="83"/>
      <c r="AQ109" s="83"/>
      <c r="AR109" s="83"/>
      <c r="AS109" s="83"/>
      <c r="AT109" s="83"/>
      <c r="AU109" s="83"/>
      <c r="AV109" s="83"/>
      <c r="AW109" s="83"/>
      <c r="AX109" s="83"/>
      <c r="AY109" s="83"/>
      <c r="AZ109" s="83"/>
      <c r="BA109" s="83"/>
      <c r="BB109" s="83"/>
      <c r="BC109" s="83"/>
      <c r="BD109" s="83"/>
      <c r="BE109" s="83"/>
      <c r="BF109" s="83"/>
      <c r="BG109" s="83"/>
      <c r="BH109" s="83"/>
      <c r="BI109" s="83"/>
      <c r="BJ109" s="83"/>
      <c r="BK109" s="83"/>
      <c r="BL109" s="83"/>
      <c r="BM109" s="83"/>
      <c r="BN109" s="83"/>
      <c r="BO109" s="83"/>
    </row>
    <row r="110" spans="1:67" ht="15">
      <c r="A110" s="83"/>
      <c r="B110" s="83"/>
      <c r="C110" s="83"/>
      <c r="D110" s="83"/>
      <c r="E110" s="81"/>
      <c r="F110" s="81"/>
      <c r="G110" s="83"/>
      <c r="H110" s="83"/>
      <c r="I110" s="83"/>
      <c r="J110" s="83"/>
      <c r="K110" s="83"/>
      <c r="L110" s="83"/>
      <c r="M110" s="83"/>
      <c r="N110" s="83"/>
      <c r="O110" s="83"/>
      <c r="P110" s="83"/>
      <c r="Q110" s="83"/>
      <c r="R110" s="83"/>
      <c r="S110" s="77" t="e">
        <f>VLOOKUP(A110,'Defect Dump'!A$1:F$388,6,FALSE)</f>
        <v>#N/A</v>
      </c>
      <c r="T110" s="83"/>
      <c r="U110" s="83"/>
      <c r="V110" s="83"/>
      <c r="W110" s="83"/>
      <c r="X110" s="83"/>
      <c r="Y110" s="83"/>
      <c r="Z110" s="83"/>
      <c r="AA110" s="83"/>
      <c r="AB110" s="83"/>
      <c r="AC110" s="83"/>
      <c r="AD110" s="83"/>
      <c r="AE110" s="83"/>
      <c r="AF110" s="83"/>
      <c r="AG110" s="83"/>
      <c r="AH110" s="83"/>
      <c r="AI110" s="83"/>
      <c r="AJ110" s="83"/>
      <c r="AK110" s="83"/>
      <c r="AL110" s="83"/>
      <c r="AM110" s="83"/>
      <c r="AN110" s="83"/>
      <c r="AO110" s="83"/>
      <c r="AP110" s="83"/>
      <c r="AQ110" s="83"/>
      <c r="AR110" s="83"/>
      <c r="AS110" s="83"/>
      <c r="AT110" s="83"/>
      <c r="AU110" s="83"/>
      <c r="AV110" s="83"/>
      <c r="AW110" s="83"/>
      <c r="AX110" s="83"/>
      <c r="AY110" s="83"/>
      <c r="AZ110" s="83"/>
      <c r="BA110" s="83"/>
      <c r="BB110" s="83"/>
      <c r="BC110" s="83"/>
      <c r="BD110" s="83"/>
      <c r="BE110" s="83"/>
      <c r="BF110" s="83"/>
      <c r="BG110" s="83"/>
      <c r="BH110" s="83"/>
      <c r="BI110" s="83"/>
      <c r="BJ110" s="83"/>
      <c r="BK110" s="83"/>
      <c r="BL110" s="83"/>
      <c r="BM110" s="83"/>
      <c r="BN110" s="83"/>
      <c r="BO110" s="83"/>
    </row>
    <row r="111" spans="1:67" ht="15">
      <c r="A111" s="83"/>
      <c r="B111" s="83"/>
      <c r="C111" s="83"/>
      <c r="D111" s="83"/>
      <c r="E111" s="81"/>
      <c r="F111" s="81"/>
      <c r="G111" s="83"/>
      <c r="H111" s="83"/>
      <c r="I111" s="83"/>
      <c r="J111" s="83"/>
      <c r="K111" s="83"/>
      <c r="L111" s="83"/>
      <c r="M111" s="83"/>
      <c r="N111" s="83"/>
      <c r="O111" s="83"/>
      <c r="P111" s="83"/>
      <c r="Q111" s="83"/>
      <c r="R111" s="83"/>
      <c r="S111" s="77" t="e">
        <f>VLOOKUP(A111,'Defect Dump'!A$1:F$388,6,FALSE)</f>
        <v>#N/A</v>
      </c>
      <c r="T111" s="83"/>
      <c r="U111" s="83"/>
      <c r="V111" s="83"/>
      <c r="W111" s="83"/>
      <c r="X111" s="83"/>
      <c r="Y111" s="83"/>
      <c r="Z111" s="83"/>
      <c r="AA111" s="83"/>
      <c r="AB111" s="83"/>
      <c r="AC111" s="83"/>
      <c r="AD111" s="83"/>
      <c r="AE111" s="83"/>
      <c r="AF111" s="83"/>
      <c r="AG111" s="83"/>
      <c r="AH111" s="83"/>
      <c r="AI111" s="83"/>
      <c r="AJ111" s="83"/>
      <c r="AK111" s="83"/>
      <c r="AL111" s="83"/>
      <c r="AM111" s="83"/>
      <c r="AN111" s="83"/>
      <c r="AO111" s="83"/>
      <c r="AP111" s="83"/>
      <c r="AQ111" s="83"/>
      <c r="AR111" s="83"/>
      <c r="AS111" s="83"/>
      <c r="AT111" s="83"/>
      <c r="AU111" s="83"/>
      <c r="AV111" s="83"/>
      <c r="AW111" s="83"/>
      <c r="AX111" s="83"/>
      <c r="AY111" s="83"/>
      <c r="AZ111" s="83"/>
      <c r="BA111" s="83"/>
      <c r="BB111" s="83"/>
      <c r="BC111" s="83"/>
      <c r="BD111" s="83"/>
      <c r="BE111" s="83"/>
      <c r="BF111" s="83"/>
      <c r="BG111" s="83"/>
      <c r="BH111" s="83"/>
      <c r="BI111" s="83"/>
      <c r="BJ111" s="83"/>
      <c r="BK111" s="83"/>
      <c r="BL111" s="83"/>
      <c r="BM111" s="83"/>
      <c r="BN111" s="83"/>
      <c r="BO111" s="83"/>
    </row>
    <row r="112" spans="1:67" ht="15">
      <c r="A112" s="83"/>
      <c r="B112" s="83"/>
      <c r="C112" s="83"/>
      <c r="D112" s="83"/>
      <c r="E112" s="81"/>
      <c r="F112" s="81"/>
      <c r="G112" s="83"/>
      <c r="H112" s="83"/>
      <c r="I112" s="83"/>
      <c r="J112" s="83"/>
      <c r="K112" s="83"/>
      <c r="L112" s="83"/>
      <c r="M112" s="83"/>
      <c r="N112" s="83"/>
      <c r="O112" s="83"/>
      <c r="P112" s="83"/>
      <c r="Q112" s="83"/>
      <c r="R112" s="83"/>
      <c r="S112" s="77" t="e">
        <f>VLOOKUP(A112,'Defect Dump'!A$1:F$388,6,FALSE)</f>
        <v>#N/A</v>
      </c>
      <c r="T112" s="83"/>
      <c r="U112" s="83"/>
      <c r="V112" s="83"/>
      <c r="W112" s="83"/>
      <c r="X112" s="83"/>
      <c r="Y112" s="83"/>
      <c r="Z112" s="83"/>
      <c r="AA112" s="83"/>
      <c r="AB112" s="83"/>
      <c r="AC112" s="83"/>
      <c r="AD112" s="83"/>
      <c r="AE112" s="83"/>
      <c r="AF112" s="83"/>
      <c r="AG112" s="83"/>
      <c r="AH112" s="83"/>
      <c r="AI112" s="83"/>
      <c r="AJ112" s="83"/>
      <c r="AK112" s="83"/>
      <c r="AL112" s="83"/>
      <c r="AM112" s="83"/>
      <c r="AN112" s="83"/>
      <c r="AO112" s="83"/>
      <c r="AP112" s="83"/>
      <c r="AQ112" s="83"/>
      <c r="AR112" s="83"/>
      <c r="AS112" s="83"/>
      <c r="AT112" s="83"/>
      <c r="AU112" s="83"/>
      <c r="AV112" s="83"/>
      <c r="AW112" s="83"/>
      <c r="AX112" s="83"/>
      <c r="AY112" s="83"/>
      <c r="AZ112" s="83"/>
      <c r="BA112" s="83"/>
      <c r="BB112" s="83"/>
      <c r="BC112" s="83"/>
      <c r="BD112" s="83"/>
      <c r="BE112" s="83"/>
      <c r="BF112" s="83"/>
      <c r="BG112" s="83"/>
      <c r="BH112" s="83"/>
      <c r="BI112" s="83"/>
      <c r="BJ112" s="83"/>
      <c r="BK112" s="83"/>
      <c r="BL112" s="83"/>
      <c r="BM112" s="83"/>
      <c r="BN112" s="83"/>
      <c r="BO112" s="83"/>
    </row>
    <row r="113" spans="1:67" ht="15">
      <c r="A113" s="83"/>
      <c r="B113" s="83"/>
      <c r="C113" s="83"/>
      <c r="D113" s="83"/>
      <c r="E113" s="81"/>
      <c r="F113" s="81"/>
      <c r="G113" s="83"/>
      <c r="H113" s="83"/>
      <c r="I113" s="83"/>
      <c r="J113" s="83"/>
      <c r="K113" s="83"/>
      <c r="L113" s="83"/>
      <c r="M113" s="83"/>
      <c r="N113" s="83"/>
      <c r="O113" s="83"/>
      <c r="P113" s="83"/>
      <c r="Q113" s="83"/>
      <c r="R113" s="83"/>
      <c r="S113" s="77" t="e">
        <f>VLOOKUP(A113,'Defect Dump'!A$1:F$388,6,FALSE)</f>
        <v>#N/A</v>
      </c>
      <c r="T113" s="83"/>
      <c r="U113" s="83"/>
      <c r="V113" s="83"/>
      <c r="W113" s="83"/>
      <c r="X113" s="83"/>
      <c r="Y113" s="83"/>
      <c r="Z113" s="83"/>
      <c r="AA113" s="83"/>
      <c r="AB113" s="83"/>
      <c r="AC113" s="83"/>
      <c r="AD113" s="83"/>
      <c r="AE113" s="83"/>
      <c r="AF113" s="83"/>
      <c r="AG113" s="83"/>
      <c r="AH113" s="83"/>
      <c r="AI113" s="83"/>
      <c r="AJ113" s="83"/>
      <c r="AK113" s="83"/>
      <c r="AL113" s="83"/>
      <c r="AM113" s="83"/>
      <c r="AN113" s="83"/>
      <c r="AO113" s="83"/>
      <c r="AP113" s="83"/>
      <c r="AQ113" s="83"/>
      <c r="AR113" s="83"/>
      <c r="AS113" s="83"/>
      <c r="AT113" s="83"/>
      <c r="AU113" s="83"/>
      <c r="AV113" s="83"/>
      <c r="AW113" s="83"/>
      <c r="AX113" s="83"/>
      <c r="AY113" s="83"/>
      <c r="AZ113" s="83"/>
      <c r="BA113" s="83"/>
      <c r="BB113" s="83"/>
      <c r="BC113" s="83"/>
      <c r="BD113" s="83"/>
      <c r="BE113" s="83"/>
      <c r="BF113" s="83"/>
      <c r="BG113" s="83"/>
      <c r="BH113" s="83"/>
      <c r="BI113" s="83"/>
      <c r="BJ113" s="83"/>
      <c r="BK113" s="83"/>
      <c r="BL113" s="83"/>
      <c r="BM113" s="83"/>
      <c r="BN113" s="83"/>
      <c r="BO113" s="83"/>
    </row>
    <row r="114" spans="1:67" ht="15">
      <c r="A114" s="83"/>
      <c r="B114" s="83"/>
      <c r="C114" s="83"/>
      <c r="D114" s="83"/>
      <c r="E114" s="81"/>
      <c r="F114" s="81"/>
      <c r="G114" s="83"/>
      <c r="H114" s="83"/>
      <c r="I114" s="83"/>
      <c r="J114" s="83"/>
      <c r="K114" s="83"/>
      <c r="L114" s="83"/>
      <c r="M114" s="83"/>
      <c r="N114" s="83"/>
      <c r="O114" s="83"/>
      <c r="P114" s="83"/>
      <c r="Q114" s="83"/>
      <c r="R114" s="83"/>
      <c r="S114" s="77" t="e">
        <f>VLOOKUP(A114,'Defect Dump'!A$1:F$388,6,FALSE)</f>
        <v>#N/A</v>
      </c>
      <c r="T114" s="83"/>
      <c r="U114" s="83"/>
      <c r="V114" s="83"/>
      <c r="W114" s="83"/>
      <c r="X114" s="83"/>
      <c r="Y114" s="83"/>
      <c r="Z114" s="83"/>
      <c r="AA114" s="83"/>
      <c r="AB114" s="83"/>
      <c r="AC114" s="83"/>
      <c r="AD114" s="83"/>
      <c r="AE114" s="83"/>
      <c r="AF114" s="83"/>
      <c r="AG114" s="83"/>
      <c r="AH114" s="83"/>
      <c r="AI114" s="83"/>
      <c r="AJ114" s="83"/>
      <c r="AK114" s="83"/>
      <c r="AL114" s="83"/>
      <c r="AM114" s="83"/>
      <c r="AN114" s="83"/>
      <c r="AO114" s="83"/>
      <c r="AP114" s="83"/>
      <c r="AQ114" s="83"/>
      <c r="AR114" s="83"/>
      <c r="AS114" s="83"/>
      <c r="AT114" s="83"/>
      <c r="AU114" s="83"/>
      <c r="AV114" s="83"/>
      <c r="AW114" s="83"/>
      <c r="AX114" s="83"/>
      <c r="AY114" s="83"/>
      <c r="AZ114" s="83"/>
      <c r="BA114" s="83"/>
      <c r="BB114" s="83"/>
      <c r="BC114" s="83"/>
      <c r="BD114" s="83"/>
      <c r="BE114" s="83"/>
      <c r="BF114" s="83"/>
      <c r="BG114" s="83"/>
      <c r="BH114" s="83"/>
      <c r="BI114" s="83"/>
      <c r="BJ114" s="83"/>
      <c r="BK114" s="83"/>
      <c r="BL114" s="83"/>
      <c r="BM114" s="83"/>
      <c r="BN114" s="83"/>
      <c r="BO114" s="83"/>
    </row>
    <row r="115" spans="1:67" ht="15">
      <c r="A115" s="83"/>
      <c r="B115" s="83"/>
      <c r="C115" s="83"/>
      <c r="D115" s="83"/>
      <c r="E115" s="81"/>
      <c r="F115" s="81"/>
      <c r="G115" s="83"/>
      <c r="H115" s="83"/>
      <c r="I115" s="83"/>
      <c r="J115" s="83"/>
      <c r="K115" s="83"/>
      <c r="L115" s="83"/>
      <c r="M115" s="83"/>
      <c r="N115" s="83"/>
      <c r="O115" s="83"/>
      <c r="P115" s="83"/>
      <c r="Q115" s="83"/>
      <c r="R115" s="83"/>
      <c r="S115" s="77" t="e">
        <f>VLOOKUP(A115,'Defect Dump'!A$1:F$388,6,FALSE)</f>
        <v>#N/A</v>
      </c>
      <c r="T115" s="83"/>
      <c r="U115" s="83"/>
      <c r="V115" s="83"/>
      <c r="W115" s="83"/>
      <c r="X115" s="83"/>
      <c r="Y115" s="83"/>
      <c r="Z115" s="83"/>
      <c r="AA115" s="83"/>
      <c r="AB115" s="83"/>
      <c r="AC115" s="83"/>
      <c r="AD115" s="83"/>
      <c r="AE115" s="83"/>
      <c r="AF115" s="83"/>
      <c r="AG115" s="83"/>
      <c r="AH115" s="83"/>
      <c r="AI115" s="83"/>
      <c r="AJ115" s="83"/>
      <c r="AK115" s="83"/>
      <c r="AL115" s="83"/>
      <c r="AM115" s="83"/>
      <c r="AN115" s="83"/>
      <c r="AO115" s="83"/>
      <c r="AP115" s="83"/>
      <c r="AQ115" s="83"/>
      <c r="AR115" s="83"/>
      <c r="AS115" s="83"/>
      <c r="AT115" s="83"/>
      <c r="AU115" s="83"/>
      <c r="AV115" s="83"/>
      <c r="AW115" s="83"/>
      <c r="AX115" s="83"/>
      <c r="AY115" s="83"/>
      <c r="AZ115" s="83"/>
      <c r="BA115" s="83"/>
      <c r="BB115" s="83"/>
      <c r="BC115" s="83"/>
      <c r="BD115" s="83"/>
      <c r="BE115" s="83"/>
      <c r="BF115" s="83"/>
      <c r="BG115" s="83"/>
      <c r="BH115" s="83"/>
      <c r="BI115" s="83"/>
      <c r="BJ115" s="83"/>
      <c r="BK115" s="83"/>
      <c r="BL115" s="83"/>
      <c r="BM115" s="83"/>
      <c r="BN115" s="83"/>
      <c r="BO115" s="83"/>
    </row>
    <row r="116" spans="1:67" ht="15">
      <c r="A116" s="83"/>
      <c r="B116" s="83"/>
      <c r="C116" s="83"/>
      <c r="D116" s="83"/>
      <c r="E116" s="81"/>
      <c r="F116" s="81"/>
      <c r="G116" s="83"/>
      <c r="H116" s="83"/>
      <c r="I116" s="83"/>
      <c r="J116" s="83"/>
      <c r="K116" s="83"/>
      <c r="L116" s="83"/>
      <c r="M116" s="83"/>
      <c r="N116" s="83"/>
      <c r="O116" s="83"/>
      <c r="P116" s="83"/>
      <c r="Q116" s="83"/>
      <c r="R116" s="83"/>
      <c r="S116" s="77" t="e">
        <f>VLOOKUP(A116,'Defect Dump'!A$1:F$388,6,FALSE)</f>
        <v>#N/A</v>
      </c>
      <c r="T116" s="83"/>
      <c r="U116" s="83"/>
      <c r="V116" s="83"/>
      <c r="W116" s="83"/>
      <c r="X116" s="83"/>
      <c r="Y116" s="83"/>
      <c r="Z116" s="83"/>
      <c r="AA116" s="83"/>
      <c r="AB116" s="83"/>
      <c r="AC116" s="83"/>
      <c r="AD116" s="83"/>
      <c r="AE116" s="83"/>
      <c r="AF116" s="83"/>
      <c r="AG116" s="83"/>
      <c r="AH116" s="83"/>
      <c r="AI116" s="83"/>
      <c r="AJ116" s="83"/>
      <c r="AK116" s="83"/>
      <c r="AL116" s="83"/>
      <c r="AM116" s="83"/>
      <c r="AN116" s="83"/>
      <c r="AO116" s="83"/>
      <c r="AP116" s="83"/>
      <c r="AQ116" s="83"/>
      <c r="AR116" s="83"/>
      <c r="AS116" s="83"/>
      <c r="AT116" s="83"/>
      <c r="AU116" s="83"/>
      <c r="AV116" s="83"/>
      <c r="AW116" s="83"/>
      <c r="AX116" s="83"/>
      <c r="AY116" s="83"/>
      <c r="AZ116" s="83"/>
      <c r="BA116" s="83"/>
      <c r="BB116" s="83"/>
      <c r="BC116" s="83"/>
      <c r="BD116" s="83"/>
      <c r="BE116" s="83"/>
      <c r="BF116" s="83"/>
      <c r="BG116" s="83"/>
      <c r="BH116" s="83"/>
      <c r="BI116" s="83"/>
      <c r="BJ116" s="83"/>
      <c r="BK116" s="83"/>
      <c r="BL116" s="83"/>
      <c r="BM116" s="83"/>
      <c r="BN116" s="83"/>
      <c r="BO116" s="83"/>
    </row>
    <row r="117" spans="1:67" ht="15">
      <c r="A117" s="83"/>
      <c r="B117" s="83"/>
      <c r="C117" s="83"/>
      <c r="D117" s="83"/>
      <c r="E117" s="81"/>
      <c r="F117" s="81"/>
      <c r="G117" s="83"/>
      <c r="H117" s="83"/>
      <c r="I117" s="83"/>
      <c r="J117" s="83"/>
      <c r="K117" s="83"/>
      <c r="L117" s="83"/>
      <c r="M117" s="83"/>
      <c r="N117" s="83"/>
      <c r="O117" s="83"/>
      <c r="P117" s="83"/>
      <c r="Q117" s="83"/>
      <c r="R117" s="83"/>
      <c r="S117" s="77" t="e">
        <f>VLOOKUP(A117,'Defect Dump'!A$1:F$388,6,FALSE)</f>
        <v>#N/A</v>
      </c>
      <c r="T117" s="83"/>
      <c r="U117" s="83"/>
      <c r="V117" s="83"/>
      <c r="W117" s="83"/>
      <c r="X117" s="83"/>
      <c r="Y117" s="83"/>
      <c r="Z117" s="83"/>
      <c r="AA117" s="83"/>
      <c r="AB117" s="83"/>
      <c r="AC117" s="83"/>
      <c r="AD117" s="83"/>
      <c r="AE117" s="83"/>
      <c r="AF117" s="83"/>
      <c r="AG117" s="83"/>
      <c r="AH117" s="83"/>
      <c r="AI117" s="83"/>
      <c r="AJ117" s="83"/>
      <c r="AK117" s="83"/>
      <c r="AL117" s="83"/>
      <c r="AM117" s="83"/>
      <c r="AN117" s="83"/>
      <c r="AO117" s="83"/>
      <c r="AP117" s="83"/>
      <c r="AQ117" s="83"/>
      <c r="AR117" s="83"/>
      <c r="AS117" s="83"/>
      <c r="AT117" s="83"/>
      <c r="AU117" s="83"/>
      <c r="AV117" s="83"/>
      <c r="AW117" s="83"/>
      <c r="AX117" s="83"/>
      <c r="AY117" s="83"/>
      <c r="AZ117" s="83"/>
      <c r="BA117" s="83"/>
      <c r="BB117" s="83"/>
      <c r="BC117" s="83"/>
      <c r="BD117" s="83"/>
      <c r="BE117" s="83"/>
      <c r="BF117" s="83"/>
      <c r="BG117" s="83"/>
      <c r="BH117" s="83"/>
      <c r="BI117" s="83"/>
      <c r="BJ117" s="83"/>
      <c r="BK117" s="83"/>
      <c r="BL117" s="83"/>
      <c r="BM117" s="83"/>
      <c r="BN117" s="83"/>
      <c r="BO117" s="83"/>
    </row>
    <row r="118" spans="1:67" ht="14.25">
      <c r="S118" s="77" t="e">
        <f>VLOOKUP(A118,'Defect Dump'!A$1:F$388,6,FALSE)</f>
        <v>#N/A</v>
      </c>
    </row>
    <row r="119" spans="1:67" ht="14.25">
      <c r="S119" s="77" t="e">
        <f>VLOOKUP(A119,'Defect Dump'!A$1:F$388,6,FALSE)</f>
        <v>#N/A</v>
      </c>
    </row>
    <row r="120" spans="1:67" ht="14.25">
      <c r="S120" s="77" t="e">
        <f>VLOOKUP(A120,'Defect Dump'!A$1:F$388,6,FALSE)</f>
        <v>#N/A</v>
      </c>
    </row>
    <row r="121" spans="1:67" ht="14.25">
      <c r="S121" s="77" t="e">
        <f>VLOOKUP(A121,'Defect Dump'!A$1:F$388,6,FALSE)</f>
        <v>#N/A</v>
      </c>
    </row>
    <row r="122" spans="1:67" ht="14.25">
      <c r="S122" s="77" t="e">
        <f>VLOOKUP(A122,'Defect Dump'!A$1:F$388,6,FALSE)</f>
        <v>#N/A</v>
      </c>
    </row>
    <row r="123" spans="1:67" ht="14.25">
      <c r="S123" s="77" t="e">
        <f>VLOOKUP(A123,'Defect Dump'!A$1:F$388,6,FALSE)</f>
        <v>#N/A</v>
      </c>
    </row>
    <row r="124" spans="1:67" ht="14.25">
      <c r="S124" s="77" t="e">
        <f>VLOOKUP(A124,'Defect Dump'!A$1:F$388,6,FALSE)</f>
        <v>#N/A</v>
      </c>
    </row>
    <row r="125" spans="1:67" ht="14.25">
      <c r="S125" s="77" t="e">
        <f>VLOOKUP(A125,'Defect Dump'!A$1:F$388,6,FALSE)</f>
        <v>#N/A</v>
      </c>
    </row>
    <row r="126" spans="1:67" ht="14.25">
      <c r="S126" s="77" t="e">
        <f>VLOOKUP(A126,'Defect Dump'!A$1:F$388,6,FALSE)</f>
        <v>#N/A</v>
      </c>
    </row>
    <row r="127" spans="1:67" ht="14.25">
      <c r="S127" s="77" t="e">
        <f>VLOOKUP(A127,'Defect Dump'!A$1:F$388,6,FALSE)</f>
        <v>#N/A</v>
      </c>
    </row>
    <row r="128" spans="1:67" ht="14.25">
      <c r="S128" s="77" t="e">
        <f>VLOOKUP(A128,'Defect Dump'!A$1:F$388,6,FALSE)</f>
        <v>#N/A</v>
      </c>
    </row>
    <row r="129" spans="19:19" ht="14.25">
      <c r="S129" s="77" t="e">
        <f>VLOOKUP(A129,'Defect Dump'!A$1:F$388,6,FALSE)</f>
        <v>#N/A</v>
      </c>
    </row>
    <row r="130" spans="19:19" ht="14.25">
      <c r="S130" s="77" t="e">
        <f>VLOOKUP(A130,'Defect Dump'!A$1:F$388,6,FALSE)</f>
        <v>#N/A</v>
      </c>
    </row>
    <row r="131" spans="19:19" ht="14.25">
      <c r="S131" s="77" t="e">
        <f>VLOOKUP(A131,'Defect Dump'!A$1:F$388,6,FALSE)</f>
        <v>#N/A</v>
      </c>
    </row>
    <row r="132" spans="19:19" ht="14.25">
      <c r="S132" s="77" t="e">
        <f>VLOOKUP(A132,'Defect Dump'!A$1:F$388,6,FALSE)</f>
        <v>#N/A</v>
      </c>
    </row>
    <row r="133" spans="19:19" ht="14.25">
      <c r="S133" s="77" t="e">
        <f>VLOOKUP(A133,'Defect Dump'!A$1:F$388,6,FALSE)</f>
        <v>#N/A</v>
      </c>
    </row>
    <row r="134" spans="19:19" ht="14.25">
      <c r="S134" s="77" t="e">
        <f>VLOOKUP(A134,'Defect Dump'!A$1:F$388,6,FALSE)</f>
        <v>#N/A</v>
      </c>
    </row>
    <row r="135" spans="19:19" ht="14.25">
      <c r="S135" s="77" t="e">
        <f>VLOOKUP(A135,'Defect Dump'!A$1:F$388,6,FALSE)</f>
        <v>#N/A</v>
      </c>
    </row>
    <row r="136" spans="19:19" ht="14.25">
      <c r="S136" s="77" t="e">
        <f>VLOOKUP(A136,'Defect Dump'!A$1:F$388,6,FALSE)</f>
        <v>#N/A</v>
      </c>
    </row>
    <row r="137" spans="19:19" ht="14.25">
      <c r="S137" s="77" t="e">
        <f>VLOOKUP(A137,'Defect Dump'!A$1:F$388,6,FALSE)</f>
        <v>#N/A</v>
      </c>
    </row>
    <row r="138" spans="19:19" ht="14.25">
      <c r="S138" s="77" t="e">
        <f>VLOOKUP(A138,'Defect Dump'!A$1:F$388,6,FALSE)</f>
        <v>#N/A</v>
      </c>
    </row>
    <row r="139" spans="19:19" ht="14.25">
      <c r="S139" s="77" t="e">
        <f>VLOOKUP(A139,'Defect Dump'!A$1:F$388,6,FALSE)</f>
        <v>#N/A</v>
      </c>
    </row>
    <row r="140" spans="19:19" ht="14.25">
      <c r="S140" s="77" t="e">
        <f>VLOOKUP(A140,'Defect Dump'!A$1:F$388,6,FALSE)</f>
        <v>#N/A</v>
      </c>
    </row>
    <row r="141" spans="19:19" ht="14.25">
      <c r="S141" s="77" t="e">
        <f>VLOOKUP(A141,'Defect Dump'!A$1:F$388,6,FALSE)</f>
        <v>#N/A</v>
      </c>
    </row>
    <row r="142" spans="19:19" ht="14.25">
      <c r="S142" s="77" t="e">
        <f>VLOOKUP(A142,'Defect Dump'!A$1:F$388,6,FALSE)</f>
        <v>#N/A</v>
      </c>
    </row>
    <row r="143" spans="19:19" ht="14.25">
      <c r="S143" s="77" t="e">
        <f>VLOOKUP(A143,'Defect Dump'!A$1:F$388,6,FALSE)</f>
        <v>#N/A</v>
      </c>
    </row>
    <row r="144" spans="19:19" ht="14.25">
      <c r="S144" s="77" t="e">
        <f>VLOOKUP(A144,'Defect Dump'!A$1:F$388,6,FALSE)</f>
        <v>#N/A</v>
      </c>
    </row>
    <row r="145" spans="19:19" ht="14.25">
      <c r="S145" s="77" t="e">
        <f>VLOOKUP(A145,'Defect Dump'!A$1:F$388,6,FALSE)</f>
        <v>#N/A</v>
      </c>
    </row>
    <row r="146" spans="19:19" ht="14.25">
      <c r="S146" s="77" t="e">
        <f>VLOOKUP(A146,'Defect Dump'!A$1:F$388,6,FALSE)</f>
        <v>#N/A</v>
      </c>
    </row>
    <row r="147" spans="19:19" ht="14.25">
      <c r="S147" s="77" t="e">
        <f>VLOOKUP(A147,'Defect Dump'!A$1:F$388,6,FALSE)</f>
        <v>#N/A</v>
      </c>
    </row>
    <row r="148" spans="19:19" ht="14.25">
      <c r="S148" s="77" t="e">
        <f>VLOOKUP(A148,'Defect Dump'!A$1:F$388,6,FALSE)</f>
        <v>#N/A</v>
      </c>
    </row>
    <row r="149" spans="19:19" ht="14.25">
      <c r="S149" s="77" t="e">
        <f>VLOOKUP(A149,'Defect Dump'!A$1:F$388,6,FALSE)</f>
        <v>#N/A</v>
      </c>
    </row>
    <row r="150" spans="19:19" ht="14.25">
      <c r="S150" s="77" t="e">
        <f>VLOOKUP(A150,'Defect Dump'!A$1:F$388,6,FALSE)</f>
        <v>#N/A</v>
      </c>
    </row>
    <row r="151" spans="19:19" ht="14.25">
      <c r="S151" s="77" t="e">
        <f>VLOOKUP(A151,'Defect Dump'!A$1:F$388,6,FALSE)</f>
        <v>#N/A</v>
      </c>
    </row>
  </sheetData>
  <autoFilter ref="A1:BO69" xr:uid="{00000000-0009-0000-0000-000004000000}"/>
  <conditionalFormatting sqref="A51:A1048576 A1:A49">
    <cfRule type="duplicateValues" dxfId="66" priority="6"/>
    <cfRule type="duplicateValues" dxfId="65" priority="7"/>
    <cfRule type="duplicateValues" dxfId="64" priority="9"/>
  </conditionalFormatting>
  <conditionalFormatting sqref="A1:A1048576">
    <cfRule type="duplicateValues" dxfId="63" priority="1"/>
    <cfRule type="duplicateValues" dxfId="62" priority="5"/>
  </conditionalFormatting>
  <conditionalFormatting sqref="A1:A40">
    <cfRule type="duplicateValues" dxfId="61" priority="87"/>
  </conditionalFormatting>
  <dataValidations count="1">
    <dataValidation type="list" allowBlank="1" showInputMessage="1" showErrorMessage="1" sqref="F1:F1048576" xr:uid="{A98716C5-7E57-4C9A-AE46-09E66192EFC8}">
      <formula1>"Home,Auto,Common,Plugin,Rating,Umbrella,Conversion"</formula1>
    </dataValidation>
  </dataValidations>
  <hyperlinks>
    <hyperlink ref="B50" r:id="rId1" display="https://fig-github.farmersinsurance.com/PolicyCenter/configuration/pull/27701" xr:uid="{00000000-0004-0000-04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0000000}">
          <x14:formula1>
            <xm:f>Reference!$C$3:$C$14</xm:f>
          </x14:formula1>
          <xm:sqref>G31:G41 G59:G64 G2:G27 G29 G44 G53 G57</xm:sqref>
        </x14:dataValidation>
        <x14:dataValidation type="list" allowBlank="1" showInputMessage="1" showErrorMessage="1" xr:uid="{00000000-0002-0000-0400-000001000000}">
          <x14:formula1>
            <xm:f>Reference!$E$4:$E$5</xm:f>
          </x14:formula1>
          <xm:sqref>E2:E26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338"/>
  <sheetViews>
    <sheetView topLeftCell="H1" workbookViewId="0">
      <pane ySplit="1" topLeftCell="A2" activePane="bottomLeft" state="frozen"/>
      <selection pane="bottomLeft" activeCell="A15" sqref="A15"/>
    </sheetView>
  </sheetViews>
  <sheetFormatPr defaultColWidth="8.85546875" defaultRowHeight="14.1" customHeight="1"/>
  <cols>
    <col min="1" max="1" width="7.85546875" style="4" bestFit="1" customWidth="1"/>
    <col min="2" max="2" width="56.85546875" style="4" customWidth="1"/>
    <col min="3" max="3" width="47.5703125" style="4" customWidth="1"/>
    <col min="4" max="4" width="16.85546875" style="4" customWidth="1"/>
    <col min="5" max="5" width="6.42578125" style="12" bestFit="1" customWidth="1"/>
    <col min="6" max="6" width="6.42578125" style="12" customWidth="1"/>
    <col min="7" max="7" width="19.140625" style="12" bestFit="1" customWidth="1"/>
    <col min="8" max="8" width="180.28515625" style="4" bestFit="1" customWidth="1"/>
    <col min="9" max="9" width="6.85546875" style="4" customWidth="1"/>
    <col min="10" max="10" width="6.85546875" style="4" hidden="1" customWidth="1"/>
    <col min="11" max="11" width="12.85546875" style="4" customWidth="1"/>
    <col min="12" max="12" width="18.42578125" style="4" bestFit="1" customWidth="1"/>
    <col min="13" max="13" width="16.5703125" style="21" bestFit="1" customWidth="1"/>
    <col min="14" max="14" width="13.140625" style="21" bestFit="1" customWidth="1"/>
    <col min="15" max="15" width="18.140625" style="4" customWidth="1"/>
    <col min="16" max="18" width="8.85546875" style="4"/>
    <col min="19" max="19" width="0" style="4" hidden="1" customWidth="1"/>
    <col min="20" max="16384" width="8.85546875" style="4"/>
  </cols>
  <sheetData>
    <row r="1" spans="1:19" s="2" customFormat="1" ht="14.1" customHeight="1">
      <c r="A1" s="1" t="s">
        <v>1116</v>
      </c>
      <c r="B1" s="1" t="s">
        <v>1117</v>
      </c>
      <c r="C1" s="1" t="s">
        <v>1118</v>
      </c>
      <c r="D1" s="1" t="s">
        <v>1119</v>
      </c>
      <c r="E1" s="10" t="s">
        <v>1120</v>
      </c>
      <c r="F1" s="10" t="s">
        <v>1121</v>
      </c>
      <c r="G1" s="10" t="s">
        <v>7</v>
      </c>
      <c r="H1" s="4"/>
      <c r="I1" s="1" t="s">
        <v>1124</v>
      </c>
      <c r="J1" s="1" t="s">
        <v>1568</v>
      </c>
      <c r="K1" s="1" t="s">
        <v>1125</v>
      </c>
      <c r="L1" s="1" t="s">
        <v>1126</v>
      </c>
      <c r="M1" s="33" t="s">
        <v>1127</v>
      </c>
      <c r="N1" s="33" t="s">
        <v>1128</v>
      </c>
      <c r="O1" s="1" t="s">
        <v>1128</v>
      </c>
      <c r="P1" s="2" t="s">
        <v>1569</v>
      </c>
      <c r="S1" s="2" t="s">
        <v>1132</v>
      </c>
    </row>
    <row r="2" spans="1:19" ht="14.1" customHeight="1">
      <c r="A2" s="3">
        <v>772382</v>
      </c>
      <c r="B2" s="3" t="s">
        <v>92</v>
      </c>
      <c r="C2" s="3" t="s">
        <v>1570</v>
      </c>
      <c r="D2" s="3" t="s">
        <v>1571</v>
      </c>
      <c r="E2" s="11" t="s">
        <v>1095</v>
      </c>
      <c r="F2" s="11"/>
      <c r="G2" s="11" t="s">
        <v>1082</v>
      </c>
      <c r="H2" s="3" t="s">
        <v>1572</v>
      </c>
      <c r="I2" s="3"/>
      <c r="J2" s="3"/>
      <c r="S2" s="77" t="str">
        <f>VLOOKUP(A2,'Defect Dump'!A$1:F$388,6,FALSE)</f>
        <v>PC-Config</v>
      </c>
    </row>
    <row r="3" spans="1:19" ht="14.1" customHeight="1">
      <c r="A3" s="3">
        <v>785568</v>
      </c>
      <c r="B3" s="3" t="s">
        <v>1573</v>
      </c>
      <c r="C3" s="3"/>
      <c r="D3" s="3" t="s">
        <v>1571</v>
      </c>
      <c r="E3" s="11" t="s">
        <v>1095</v>
      </c>
      <c r="F3" s="11"/>
      <c r="G3" s="11" t="s">
        <v>1091</v>
      </c>
      <c r="H3" s="5" t="s">
        <v>1574</v>
      </c>
      <c r="I3" s="5"/>
      <c r="J3" s="5"/>
      <c r="K3" s="6">
        <v>43893</v>
      </c>
      <c r="L3" s="6">
        <v>43894</v>
      </c>
      <c r="S3" s="77" t="str">
        <f>VLOOKUP(A3,'Defect Dump'!A$1:F$388,6,FALSE)</f>
        <v>PolicyCenter</v>
      </c>
    </row>
    <row r="4" spans="1:19" ht="14.1" customHeight="1">
      <c r="A4" s="3">
        <v>785201</v>
      </c>
      <c r="B4" s="3" t="s">
        <v>593</v>
      </c>
      <c r="C4" s="3" t="s">
        <v>1575</v>
      </c>
      <c r="D4" s="3" t="s">
        <v>1576</v>
      </c>
      <c r="E4" s="11" t="s">
        <v>1096</v>
      </c>
      <c r="F4" s="11"/>
      <c r="G4" s="11" t="s">
        <v>1086</v>
      </c>
      <c r="H4" s="5" t="s">
        <v>1577</v>
      </c>
      <c r="I4" s="5"/>
      <c r="J4" s="5"/>
      <c r="S4" s="77" t="str">
        <f>VLOOKUP(A4,'Defect Dump'!A$1:F$388,6,FALSE)</f>
        <v>PC-Config</v>
      </c>
    </row>
    <row r="5" spans="1:19" ht="14.1" customHeight="1">
      <c r="A5" s="3">
        <v>786689</v>
      </c>
      <c r="B5" s="3" t="s">
        <v>278</v>
      </c>
      <c r="C5" s="3"/>
      <c r="D5" s="3" t="s">
        <v>1578</v>
      </c>
      <c r="E5" s="11" t="s">
        <v>1096</v>
      </c>
      <c r="F5" s="11" t="s">
        <v>1100</v>
      </c>
      <c r="G5" s="11" t="s">
        <v>1085</v>
      </c>
      <c r="H5" s="3" t="s">
        <v>1579</v>
      </c>
      <c r="I5" s="5"/>
      <c r="J5" s="5"/>
      <c r="S5" s="77" t="str">
        <f>VLOOKUP(A5,'Defect Dump'!A$1:F$388,6,FALSE)</f>
        <v>PC-Config</v>
      </c>
    </row>
    <row r="6" spans="1:19" ht="14.1" customHeight="1">
      <c r="A6" s="3">
        <v>787565</v>
      </c>
      <c r="B6" s="3" t="s">
        <v>1580</v>
      </c>
      <c r="C6" s="3"/>
      <c r="D6" s="3" t="s">
        <v>1571</v>
      </c>
      <c r="E6" s="11" t="s">
        <v>1095</v>
      </c>
      <c r="F6" s="11"/>
      <c r="G6" s="11" t="s">
        <v>1091</v>
      </c>
      <c r="H6" s="3" t="s">
        <v>1581</v>
      </c>
      <c r="I6" s="3"/>
      <c r="J6" s="3"/>
      <c r="K6" s="6">
        <v>43893</v>
      </c>
      <c r="L6" s="6">
        <v>43894</v>
      </c>
      <c r="S6" s="77" t="e">
        <f>VLOOKUP(A6,'Defect Dump'!A$1:F$388,6,FALSE)</f>
        <v>#N/A</v>
      </c>
    </row>
    <row r="7" spans="1:19" ht="14.1" customHeight="1">
      <c r="A7" s="3">
        <v>782097</v>
      </c>
      <c r="B7" s="3" t="s">
        <v>1582</v>
      </c>
      <c r="C7" s="3"/>
      <c r="D7" s="3" t="s">
        <v>1571</v>
      </c>
      <c r="E7" s="11" t="s">
        <v>1095</v>
      </c>
      <c r="F7" s="11"/>
      <c r="G7" s="11" t="s">
        <v>1091</v>
      </c>
      <c r="H7" s="5" t="s">
        <v>1583</v>
      </c>
      <c r="I7" s="5"/>
      <c r="J7" s="5"/>
      <c r="K7" s="6">
        <v>43896</v>
      </c>
      <c r="L7" s="6">
        <v>43900</v>
      </c>
      <c r="S7" s="77" t="str">
        <f>VLOOKUP(A7,'Defect Dump'!A$1:F$388,6,FALSE)</f>
        <v>PolicyCenter</v>
      </c>
    </row>
    <row r="8" spans="1:19" ht="14.1" customHeight="1">
      <c r="A8" s="3">
        <v>787803</v>
      </c>
      <c r="B8" s="3" t="s">
        <v>1584</v>
      </c>
      <c r="C8" s="3" t="s">
        <v>1585</v>
      </c>
      <c r="D8" s="3" t="s">
        <v>1571</v>
      </c>
      <c r="E8" s="11" t="s">
        <v>1095</v>
      </c>
      <c r="F8" s="11"/>
      <c r="G8" s="11" t="s">
        <v>1091</v>
      </c>
      <c r="H8" s="3" t="s">
        <v>1586</v>
      </c>
      <c r="I8" s="3"/>
      <c r="J8" s="3"/>
      <c r="K8" s="6">
        <v>43896</v>
      </c>
      <c r="L8" s="6">
        <v>43899</v>
      </c>
      <c r="S8" s="77" t="e">
        <f>VLOOKUP(A8,'Defect Dump'!A$1:F$388,6,FALSE)</f>
        <v>#N/A</v>
      </c>
    </row>
    <row r="9" spans="1:19" ht="14.1" customHeight="1">
      <c r="A9" s="3">
        <v>769362</v>
      </c>
      <c r="B9" s="3" t="s">
        <v>142</v>
      </c>
      <c r="D9" s="4" t="s">
        <v>1571</v>
      </c>
      <c r="E9" s="11" t="s">
        <v>1095</v>
      </c>
      <c r="F9" s="11"/>
      <c r="G9" s="11" t="s">
        <v>1082</v>
      </c>
      <c r="H9" s="3" t="s">
        <v>1587</v>
      </c>
      <c r="S9" s="77" t="str">
        <f>VLOOKUP(A9,'Defect Dump'!A$1:F$388,6,FALSE)</f>
        <v>PolicyCenter</v>
      </c>
    </row>
    <row r="10" spans="1:19" ht="14.1" customHeight="1">
      <c r="A10" s="3">
        <v>787902</v>
      </c>
      <c r="B10" s="3" t="s">
        <v>1588</v>
      </c>
      <c r="D10" s="4" t="s">
        <v>1571</v>
      </c>
      <c r="E10" s="11" t="s">
        <v>1095</v>
      </c>
      <c r="F10" s="11"/>
      <c r="G10" s="11" t="s">
        <v>1086</v>
      </c>
      <c r="H10" s="3" t="s">
        <v>1589</v>
      </c>
      <c r="I10" s="3"/>
      <c r="J10" s="3"/>
      <c r="S10" s="77" t="e">
        <f>VLOOKUP(A10,'Defect Dump'!A$1:F$388,6,FALSE)</f>
        <v>#N/A</v>
      </c>
    </row>
    <row r="11" spans="1:19" ht="14.1" customHeight="1">
      <c r="A11" s="4">
        <v>786682</v>
      </c>
      <c r="B11" s="4" t="s">
        <v>1590</v>
      </c>
      <c r="D11" s="4" t="s">
        <v>1202</v>
      </c>
      <c r="E11" s="11" t="s">
        <v>1096</v>
      </c>
      <c r="F11" s="11"/>
      <c r="G11" s="11" t="s">
        <v>1086</v>
      </c>
      <c r="H11" s="4" t="s">
        <v>1591</v>
      </c>
      <c r="S11" s="77" t="e">
        <f>VLOOKUP(A11,'Defect Dump'!A$1:F$388,6,FALSE)</f>
        <v>#N/A</v>
      </c>
    </row>
    <row r="12" spans="1:19" ht="14.1" customHeight="1">
      <c r="A12" s="4">
        <v>785017</v>
      </c>
      <c r="B12" s="4" t="s">
        <v>841</v>
      </c>
      <c r="D12" s="4" t="s">
        <v>1571</v>
      </c>
      <c r="E12" s="11" t="s">
        <v>1095</v>
      </c>
      <c r="F12" s="11"/>
      <c r="G12" s="11" t="s">
        <v>1091</v>
      </c>
      <c r="H12" s="3" t="s">
        <v>1592</v>
      </c>
      <c r="K12" s="6">
        <v>43899</v>
      </c>
      <c r="L12" s="6">
        <v>43899</v>
      </c>
      <c r="S12" s="77" t="str">
        <f>VLOOKUP(A12,'Defect Dump'!A$1:F$388,6,FALSE)</f>
        <v>PC-Config</v>
      </c>
    </row>
    <row r="13" spans="1:19" ht="14.1" customHeight="1">
      <c r="A13" s="4">
        <v>775138</v>
      </c>
      <c r="B13" s="4" t="s">
        <v>598</v>
      </c>
      <c r="D13" s="4" t="s">
        <v>1578</v>
      </c>
      <c r="E13" s="11" t="s">
        <v>1096</v>
      </c>
      <c r="F13" s="11"/>
      <c r="G13" s="11" t="s">
        <v>1086</v>
      </c>
      <c r="H13" s="4" t="s">
        <v>1593</v>
      </c>
      <c r="I13" s="3"/>
      <c r="J13" s="3"/>
      <c r="K13" s="34">
        <v>43901</v>
      </c>
      <c r="L13" s="34">
        <v>43902</v>
      </c>
      <c r="S13" s="77" t="str">
        <f>VLOOKUP(A13,'Defect Dump'!A$1:F$388,6,FALSE)</f>
        <v>PolicyCenter</v>
      </c>
    </row>
    <row r="14" spans="1:19" ht="14.1" customHeight="1">
      <c r="A14" s="4">
        <v>774026</v>
      </c>
      <c r="B14" s="4" t="s">
        <v>813</v>
      </c>
      <c r="D14" s="4" t="s">
        <v>1571</v>
      </c>
      <c r="E14" s="11" t="s">
        <v>1095</v>
      </c>
      <c r="F14" s="11"/>
      <c r="G14" s="11" t="s">
        <v>1086</v>
      </c>
      <c r="H14" s="4" t="s">
        <v>1594</v>
      </c>
      <c r="K14" s="34">
        <v>43900</v>
      </c>
      <c r="L14" s="34">
        <v>43900</v>
      </c>
      <c r="S14" s="77" t="str">
        <f>VLOOKUP(A14,'Defect Dump'!A$1:F$388,6,FALSE)</f>
        <v>PolicyCenter</v>
      </c>
    </row>
    <row r="15" spans="1:19" ht="14.1" customHeight="1">
      <c r="A15" s="4">
        <v>774029</v>
      </c>
      <c r="B15" s="4" t="s">
        <v>765</v>
      </c>
      <c r="D15" s="4" t="s">
        <v>1595</v>
      </c>
      <c r="E15" s="11" t="s">
        <v>1096</v>
      </c>
      <c r="F15" s="11" t="s">
        <v>1101</v>
      </c>
      <c r="G15" s="11" t="s">
        <v>1085</v>
      </c>
      <c r="H15" s="3" t="s">
        <v>1596</v>
      </c>
      <c r="K15" s="34">
        <v>43901</v>
      </c>
      <c r="L15" s="21"/>
      <c r="S15" s="77" t="str">
        <f>VLOOKUP(A15,'Defect Dump'!A$1:F$388,6,FALSE)</f>
        <v>PolicyCenter</v>
      </c>
    </row>
    <row r="16" spans="1:19" ht="14.1" customHeight="1">
      <c r="A16" s="4">
        <v>784556</v>
      </c>
      <c r="B16" s="4" t="s">
        <v>950</v>
      </c>
      <c r="D16" s="4" t="s">
        <v>1571</v>
      </c>
      <c r="E16" s="11" t="s">
        <v>1095</v>
      </c>
      <c r="F16" s="11"/>
      <c r="G16" s="11" t="s">
        <v>1086</v>
      </c>
      <c r="H16" s="4" t="s">
        <v>1591</v>
      </c>
      <c r="S16" s="77" t="str">
        <f>VLOOKUP(A16,'Defect Dump'!A$1:F$388,6,FALSE)</f>
        <v>PolicyCenter</v>
      </c>
    </row>
    <row r="17" spans="1:19" ht="14.1" customHeight="1">
      <c r="A17" s="4">
        <v>782030</v>
      </c>
      <c r="B17" s="4" t="s">
        <v>748</v>
      </c>
      <c r="D17" s="4" t="s">
        <v>1597</v>
      </c>
      <c r="E17" s="11" t="s">
        <v>1096</v>
      </c>
      <c r="F17" s="11"/>
      <c r="G17" s="11" t="s">
        <v>1084</v>
      </c>
      <c r="H17" s="4" t="s">
        <v>1598</v>
      </c>
      <c r="K17" s="34">
        <v>43901</v>
      </c>
      <c r="S17" s="77" t="str">
        <f>VLOOKUP(A17,'Defect Dump'!A$1:F$388,6,FALSE)</f>
        <v>PC-Config</v>
      </c>
    </row>
    <row r="18" spans="1:19" ht="14.1" customHeight="1">
      <c r="A18" s="4">
        <v>785397</v>
      </c>
      <c r="B18" s="4" t="s">
        <v>1599</v>
      </c>
      <c r="C18" s="4" t="s">
        <v>1600</v>
      </c>
      <c r="D18" s="4" t="s">
        <v>1578</v>
      </c>
      <c r="E18" s="11" t="s">
        <v>1096</v>
      </c>
      <c r="F18" s="11"/>
      <c r="G18" s="11" t="s">
        <v>1091</v>
      </c>
      <c r="H18" s="4" t="s">
        <v>1601</v>
      </c>
      <c r="K18" s="34">
        <v>43901</v>
      </c>
      <c r="L18" s="21">
        <v>43909</v>
      </c>
      <c r="M18" s="21" t="s">
        <v>1602</v>
      </c>
      <c r="S18" s="77" t="str">
        <f>VLOOKUP(A18,'Defect Dump'!A$1:F$388,6,FALSE)</f>
        <v>PC-Config</v>
      </c>
    </row>
    <row r="19" spans="1:19" ht="14.1" customHeight="1">
      <c r="A19" s="4">
        <v>787472</v>
      </c>
      <c r="B19" s="4" t="s">
        <v>1141</v>
      </c>
      <c r="D19" s="4" t="s">
        <v>1571</v>
      </c>
      <c r="E19" s="12" t="s">
        <v>1095</v>
      </c>
      <c r="G19" s="11" t="s">
        <v>1086</v>
      </c>
      <c r="H19" s="3" t="s">
        <v>1603</v>
      </c>
      <c r="K19" s="34">
        <v>43902</v>
      </c>
      <c r="L19" s="21"/>
      <c r="S19" s="77" t="e">
        <f>VLOOKUP(A19,'Defect Dump'!A$1:F$388,6,FALSE)</f>
        <v>#N/A</v>
      </c>
    </row>
    <row r="20" spans="1:19" ht="14.1" customHeight="1">
      <c r="A20" s="4">
        <v>777697</v>
      </c>
      <c r="B20" s="3" t="s">
        <v>1604</v>
      </c>
      <c r="D20" s="4" t="s">
        <v>1202</v>
      </c>
      <c r="E20" s="12" t="s">
        <v>1096</v>
      </c>
      <c r="G20" s="11" t="s">
        <v>1082</v>
      </c>
      <c r="H20" s="3" t="s">
        <v>1605</v>
      </c>
      <c r="I20" s="3"/>
      <c r="J20" s="3"/>
      <c r="K20" s="34">
        <v>43901</v>
      </c>
      <c r="S20" s="77" t="str">
        <f>VLOOKUP(A20,'Defect Dump'!A$1:F$388,6,FALSE)</f>
        <v>PolicyCenter</v>
      </c>
    </row>
    <row r="21" spans="1:19" ht="14.1" customHeight="1">
      <c r="A21" s="4">
        <v>788248</v>
      </c>
      <c r="B21" s="4" t="s">
        <v>1606</v>
      </c>
      <c r="C21" s="4" t="s">
        <v>1607</v>
      </c>
      <c r="D21" s="4" t="s">
        <v>1576</v>
      </c>
      <c r="E21" s="12" t="s">
        <v>1096</v>
      </c>
      <c r="G21" s="11" t="s">
        <v>1091</v>
      </c>
      <c r="H21" s="3" t="s">
        <v>1608</v>
      </c>
      <c r="K21" s="34">
        <v>43902</v>
      </c>
      <c r="L21" s="34">
        <v>43907</v>
      </c>
      <c r="S21" s="77" t="e">
        <f>VLOOKUP(A21,'Defect Dump'!A$1:F$388,6,FALSE)</f>
        <v>#N/A</v>
      </c>
    </row>
    <row r="22" spans="1:19" ht="14.1" customHeight="1">
      <c r="A22" s="4">
        <v>788313</v>
      </c>
      <c r="B22" s="4" t="s">
        <v>1609</v>
      </c>
      <c r="C22" s="4" t="s">
        <v>1610</v>
      </c>
      <c r="D22" s="4" t="s">
        <v>1202</v>
      </c>
      <c r="E22" s="12" t="s">
        <v>1096</v>
      </c>
      <c r="F22" s="12" t="s">
        <v>42</v>
      </c>
      <c r="G22" s="11" t="s">
        <v>1085</v>
      </c>
      <c r="H22" s="3" t="s">
        <v>1611</v>
      </c>
      <c r="K22" s="34">
        <v>43902</v>
      </c>
      <c r="S22" s="77" t="e">
        <f>VLOOKUP(A22,'Defect Dump'!A$1:F$388,6,FALSE)</f>
        <v>#N/A</v>
      </c>
    </row>
    <row r="23" spans="1:19" ht="14.1" customHeight="1">
      <c r="A23" s="4">
        <v>788087</v>
      </c>
      <c r="B23" s="4" t="s">
        <v>1612</v>
      </c>
      <c r="C23" s="4" t="s">
        <v>1613</v>
      </c>
      <c r="D23" s="4" t="s">
        <v>1202</v>
      </c>
      <c r="E23" s="12" t="s">
        <v>1096</v>
      </c>
      <c r="G23" s="11" t="s">
        <v>1091</v>
      </c>
      <c r="H23" s="3" t="s">
        <v>1614</v>
      </c>
      <c r="K23" s="34">
        <v>43906</v>
      </c>
      <c r="L23" s="21">
        <v>43908</v>
      </c>
      <c r="S23" s="77" t="e">
        <f>VLOOKUP(A23,'Defect Dump'!A$1:F$388,6,FALSE)</f>
        <v>#N/A</v>
      </c>
    </row>
    <row r="24" spans="1:19" ht="14.1" customHeight="1">
      <c r="A24" s="4">
        <v>783644</v>
      </c>
      <c r="B24" s="4" t="s">
        <v>1615</v>
      </c>
      <c r="D24" s="4" t="s">
        <v>1202</v>
      </c>
      <c r="E24" s="12" t="s">
        <v>1096</v>
      </c>
      <c r="G24" s="12" t="s">
        <v>47</v>
      </c>
      <c r="S24" s="77" t="str">
        <f>VLOOKUP(A24,'Defect Dump'!A$1:F$388,6,FALSE)</f>
        <v>PC-Config</v>
      </c>
    </row>
    <row r="25" spans="1:19" ht="14.1" customHeight="1">
      <c r="A25" s="4">
        <v>788886</v>
      </c>
      <c r="B25" s="4" t="s">
        <v>1616</v>
      </c>
      <c r="D25" s="4" t="s">
        <v>1202</v>
      </c>
      <c r="E25" s="12" t="s">
        <v>1096</v>
      </c>
      <c r="G25" s="12" t="s">
        <v>1617</v>
      </c>
      <c r="H25" s="3" t="s">
        <v>1618</v>
      </c>
      <c r="S25" s="77" t="e">
        <f>VLOOKUP(A25,'Defect Dump'!A$1:F$388,6,FALSE)</f>
        <v>#N/A</v>
      </c>
    </row>
    <row r="26" spans="1:19" ht="14.1" customHeight="1">
      <c r="A26" s="4">
        <v>768637</v>
      </c>
      <c r="B26" s="4" t="s">
        <v>1619</v>
      </c>
      <c r="D26" s="4" t="s">
        <v>1202</v>
      </c>
      <c r="E26" s="12" t="s">
        <v>1096</v>
      </c>
      <c r="G26" s="11" t="s">
        <v>47</v>
      </c>
      <c r="S26" s="77" t="str">
        <f>VLOOKUP(A26,'Defect Dump'!A$1:F$388,6,FALSE)</f>
        <v>PolicyCenter</v>
      </c>
    </row>
    <row r="27" spans="1:19" ht="14.1" customHeight="1">
      <c r="A27" s="4">
        <v>772148</v>
      </c>
      <c r="B27" s="4" t="s">
        <v>1620</v>
      </c>
      <c r="D27" s="4" t="s">
        <v>1595</v>
      </c>
      <c r="E27" s="10" t="s">
        <v>1096</v>
      </c>
      <c r="F27" s="10"/>
      <c r="G27" s="11" t="s">
        <v>47</v>
      </c>
      <c r="S27" s="77" t="e">
        <f>VLOOKUP(A27,'Defect Dump'!A$1:F$388,6,FALSE)</f>
        <v>#N/A</v>
      </c>
    </row>
    <row r="28" spans="1:19" ht="14.1" customHeight="1">
      <c r="A28" s="4">
        <v>772917</v>
      </c>
      <c r="B28" s="4" t="s">
        <v>1621</v>
      </c>
      <c r="D28" s="4" t="s">
        <v>1578</v>
      </c>
      <c r="E28" s="10" t="s">
        <v>1096</v>
      </c>
      <c r="F28" s="10"/>
      <c r="G28" s="12" t="s">
        <v>1084</v>
      </c>
      <c r="H28" s="4" t="s">
        <v>1622</v>
      </c>
      <c r="S28" s="77" t="e">
        <f>VLOOKUP(A28,'Defect Dump'!A$1:F$388,6,FALSE)</f>
        <v>#N/A</v>
      </c>
    </row>
    <row r="29" spans="1:19" ht="14.1" customHeight="1">
      <c r="A29" s="4">
        <v>777681</v>
      </c>
      <c r="B29" s="4" t="s">
        <v>1623</v>
      </c>
      <c r="D29" s="4" t="s">
        <v>1624</v>
      </c>
      <c r="E29" s="11" t="s">
        <v>1095</v>
      </c>
      <c r="F29" s="11"/>
      <c r="G29" s="11" t="s">
        <v>47</v>
      </c>
      <c r="S29" s="77" t="e">
        <f>VLOOKUP(A29,'Defect Dump'!A$1:F$388,6,FALSE)</f>
        <v>#N/A</v>
      </c>
    </row>
    <row r="30" spans="1:19" ht="14.1" customHeight="1">
      <c r="A30" s="4">
        <v>763402</v>
      </c>
      <c r="B30" s="4" t="s">
        <v>1625</v>
      </c>
      <c r="D30" s="4" t="s">
        <v>1571</v>
      </c>
      <c r="E30" s="11" t="s">
        <v>1095</v>
      </c>
      <c r="F30" s="11"/>
      <c r="G30" s="11" t="s">
        <v>47</v>
      </c>
      <c r="S30" s="77" t="str">
        <f>VLOOKUP(A30,'Defect Dump'!A$1:F$388,6,FALSE)</f>
        <v>PolicyCenter</v>
      </c>
    </row>
    <row r="31" spans="1:19" ht="14.1" customHeight="1">
      <c r="A31" s="4">
        <v>768246</v>
      </c>
      <c r="B31" s="4" t="s">
        <v>1626</v>
      </c>
      <c r="D31" s="4" t="s">
        <v>1627</v>
      </c>
      <c r="E31" s="11" t="s">
        <v>1095</v>
      </c>
      <c r="F31" s="11"/>
      <c r="G31" s="11" t="s">
        <v>47</v>
      </c>
      <c r="S31" s="77" t="str">
        <f>VLOOKUP(A31,'Defect Dump'!A$1:F$388,6,FALSE)</f>
        <v>PC-Plugin</v>
      </c>
    </row>
    <row r="32" spans="1:19" ht="14.1" customHeight="1">
      <c r="A32" s="4">
        <v>769519</v>
      </c>
      <c r="B32" s="4" t="s">
        <v>1628</v>
      </c>
      <c r="D32" s="4" t="s">
        <v>1627</v>
      </c>
      <c r="E32" s="11" t="s">
        <v>1095</v>
      </c>
      <c r="F32" s="11"/>
      <c r="G32" s="11" t="s">
        <v>47</v>
      </c>
      <c r="S32" s="77" t="str">
        <f>VLOOKUP(A32,'Defect Dump'!A$1:F$388,6,FALSE)</f>
        <v>PC-Config</v>
      </c>
    </row>
    <row r="33" spans="1:19" ht="14.1" customHeight="1">
      <c r="A33" s="4">
        <v>773234</v>
      </c>
      <c r="B33" s="4" t="s">
        <v>1629</v>
      </c>
      <c r="D33" s="4" t="s">
        <v>1627</v>
      </c>
      <c r="E33" s="11" t="s">
        <v>1095</v>
      </c>
      <c r="F33" s="11"/>
      <c r="G33" s="11" t="s">
        <v>47</v>
      </c>
      <c r="S33" s="77" t="str">
        <f>VLOOKUP(A33,'Defect Dump'!A$1:F$388,6,FALSE)</f>
        <v>PC-Plugin</v>
      </c>
    </row>
    <row r="34" spans="1:19" ht="14.1" customHeight="1">
      <c r="A34" s="4">
        <v>769760</v>
      </c>
      <c r="B34" s="4" t="s">
        <v>1630</v>
      </c>
      <c r="D34" s="4" t="s">
        <v>1627</v>
      </c>
      <c r="E34" s="11" t="s">
        <v>1095</v>
      </c>
      <c r="F34" s="11"/>
      <c r="G34" s="11" t="s">
        <v>47</v>
      </c>
      <c r="S34" s="77" t="str">
        <f>VLOOKUP(A34,'Defect Dump'!A$1:F$388,6,FALSE)</f>
        <v>PC-Config</v>
      </c>
    </row>
    <row r="35" spans="1:19" ht="14.1" customHeight="1">
      <c r="A35" s="4">
        <v>783956</v>
      </c>
      <c r="B35" s="4" t="s">
        <v>1631</v>
      </c>
      <c r="D35" s="4" t="s">
        <v>1202</v>
      </c>
      <c r="E35" s="11" t="s">
        <v>1095</v>
      </c>
      <c r="F35" s="11"/>
      <c r="G35" s="11" t="s">
        <v>1091</v>
      </c>
      <c r="H35" s="4" t="s">
        <v>1632</v>
      </c>
      <c r="K35" s="34">
        <v>43909</v>
      </c>
      <c r="L35" s="34">
        <v>43910</v>
      </c>
      <c r="N35" s="21" t="s">
        <v>1633</v>
      </c>
      <c r="S35" s="77" t="str">
        <f>VLOOKUP(A35,'Defect Dump'!A$1:F$388,6,FALSE)</f>
        <v>PC-Config</v>
      </c>
    </row>
    <row r="36" spans="1:19" ht="14.1" customHeight="1">
      <c r="A36" s="4">
        <v>786924</v>
      </c>
      <c r="B36" s="4" t="s">
        <v>1634</v>
      </c>
      <c r="D36" s="4" t="s">
        <v>1202</v>
      </c>
      <c r="E36" s="11" t="s">
        <v>1095</v>
      </c>
      <c r="F36" s="11"/>
      <c r="G36" s="11" t="s">
        <v>1091</v>
      </c>
      <c r="H36" s="4" t="s">
        <v>1635</v>
      </c>
      <c r="K36" s="34">
        <v>43909</v>
      </c>
      <c r="L36" s="34">
        <v>43909</v>
      </c>
      <c r="S36" s="77" t="e">
        <f>VLOOKUP(A36,'Defect Dump'!A$1:F$388,6,FALSE)</f>
        <v>#N/A</v>
      </c>
    </row>
    <row r="37" spans="1:19" ht="14.1" customHeight="1">
      <c r="A37" s="4">
        <v>788167</v>
      </c>
      <c r="B37" s="4" t="s">
        <v>1636</v>
      </c>
      <c r="D37" s="4" t="s">
        <v>1627</v>
      </c>
      <c r="E37" s="11" t="s">
        <v>1095</v>
      </c>
      <c r="F37" s="11"/>
      <c r="G37" s="11" t="s">
        <v>47</v>
      </c>
      <c r="S37" s="77" t="e">
        <f>VLOOKUP(A37,'Defect Dump'!A$1:F$388,6,FALSE)</f>
        <v>#N/A</v>
      </c>
    </row>
    <row r="38" spans="1:19" ht="14.1" customHeight="1">
      <c r="A38" s="4">
        <v>784983</v>
      </c>
      <c r="B38" s="4" t="s">
        <v>1637</v>
      </c>
      <c r="D38" s="4" t="s">
        <v>1627</v>
      </c>
      <c r="E38" s="11" t="s">
        <v>1095</v>
      </c>
      <c r="F38" s="11"/>
      <c r="G38" s="11" t="s">
        <v>47</v>
      </c>
      <c r="S38" s="77" t="str">
        <f>VLOOKUP(A38,'Defect Dump'!A$1:F$388,6,FALSE)</f>
        <v>PolicyCenter</v>
      </c>
    </row>
    <row r="39" spans="1:19" ht="14.1" customHeight="1">
      <c r="A39" s="4">
        <v>777878</v>
      </c>
      <c r="B39" s="4" t="s">
        <v>1638</v>
      </c>
      <c r="D39" s="4" t="s">
        <v>1595</v>
      </c>
      <c r="E39" s="11" t="s">
        <v>1096</v>
      </c>
      <c r="F39" s="11"/>
      <c r="G39" s="11" t="s">
        <v>1091</v>
      </c>
      <c r="H39" s="4" t="s">
        <v>1639</v>
      </c>
      <c r="K39" s="34">
        <v>43909</v>
      </c>
      <c r="L39" s="34">
        <v>43909</v>
      </c>
      <c r="S39" s="77" t="str">
        <f>VLOOKUP(A39,'Defect Dump'!A$1:F$388,6,FALSE)</f>
        <v>PolicyCenter</v>
      </c>
    </row>
    <row r="40" spans="1:19" ht="14.1" customHeight="1">
      <c r="A40" s="4">
        <v>777881</v>
      </c>
      <c r="B40" s="4" t="s">
        <v>1640</v>
      </c>
      <c r="D40" s="4" t="s">
        <v>1484</v>
      </c>
      <c r="E40" s="11" t="s">
        <v>1096</v>
      </c>
      <c r="F40" s="11"/>
      <c r="G40" s="11" t="s">
        <v>47</v>
      </c>
      <c r="H40" s="4" t="s">
        <v>1641</v>
      </c>
      <c r="K40" s="34">
        <v>43909</v>
      </c>
      <c r="S40" s="77" t="str">
        <f>VLOOKUP(A40,'Defect Dump'!A$1:F$388,6,FALSE)</f>
        <v>PolicyCenter</v>
      </c>
    </row>
    <row r="41" spans="1:19" ht="14.1" customHeight="1">
      <c r="A41" s="4">
        <v>777892</v>
      </c>
      <c r="B41" s="4" t="s">
        <v>1642</v>
      </c>
      <c r="D41" s="4" t="s">
        <v>1576</v>
      </c>
      <c r="E41" s="11" t="s">
        <v>1096</v>
      </c>
      <c r="F41" s="11"/>
      <c r="G41" s="11" t="s">
        <v>47</v>
      </c>
      <c r="H41" s="3" t="s">
        <v>1643</v>
      </c>
      <c r="K41" s="34">
        <v>43910</v>
      </c>
      <c r="S41" s="77" t="str">
        <f>VLOOKUP(A41,'Defect Dump'!A$1:F$388,6,FALSE)</f>
        <v>PolicyCenter</v>
      </c>
    </row>
    <row r="42" spans="1:19" ht="14.1" customHeight="1">
      <c r="A42" s="4">
        <v>781513</v>
      </c>
      <c r="B42" s="4" t="s">
        <v>1644</v>
      </c>
      <c r="D42" s="4" t="s">
        <v>1484</v>
      </c>
      <c r="E42" s="11" t="s">
        <v>1096</v>
      </c>
      <c r="F42" s="11"/>
      <c r="G42" s="11" t="s">
        <v>47</v>
      </c>
      <c r="S42" s="77" t="str">
        <f>VLOOKUP(A42,'Defect Dump'!A$1:F$388,6,FALSE)</f>
        <v>PC-Config</v>
      </c>
    </row>
    <row r="43" spans="1:19" ht="14.1" customHeight="1">
      <c r="A43" s="4">
        <v>771523</v>
      </c>
      <c r="B43" s="4" t="s">
        <v>1645</v>
      </c>
      <c r="C43" s="4" t="s">
        <v>1646</v>
      </c>
      <c r="D43" s="4" t="s">
        <v>1576</v>
      </c>
      <c r="E43" s="11" t="s">
        <v>1096</v>
      </c>
      <c r="F43" s="11"/>
      <c r="G43" s="11" t="s">
        <v>1082</v>
      </c>
      <c r="H43" s="3" t="s">
        <v>1647</v>
      </c>
      <c r="K43" s="34">
        <v>43909</v>
      </c>
      <c r="S43" s="77" t="str">
        <f>VLOOKUP(A43,'Defect Dump'!A$1:F$388,6,FALSE)</f>
        <v>PolicyCenter</v>
      </c>
    </row>
    <row r="44" spans="1:19" ht="14.1" customHeight="1">
      <c r="A44" s="4">
        <v>784196</v>
      </c>
      <c r="B44" s="4" t="s">
        <v>1648</v>
      </c>
      <c r="D44" s="4" t="s">
        <v>1576</v>
      </c>
      <c r="E44" s="11" t="s">
        <v>1096</v>
      </c>
      <c r="F44" s="11"/>
      <c r="G44" s="11" t="s">
        <v>47</v>
      </c>
      <c r="S44" s="77" t="str">
        <f>VLOOKUP(A44,'Defect Dump'!A$1:F$388,6,FALSE)</f>
        <v>PC-Plugin</v>
      </c>
    </row>
    <row r="45" spans="1:19" ht="14.1" customHeight="1">
      <c r="A45" s="4">
        <v>787120</v>
      </c>
      <c r="B45" s="4" t="s">
        <v>1649</v>
      </c>
      <c r="D45" s="4" t="s">
        <v>1571</v>
      </c>
      <c r="E45" s="11" t="s">
        <v>1096</v>
      </c>
      <c r="F45" s="11"/>
      <c r="G45" s="11" t="s">
        <v>1085</v>
      </c>
      <c r="S45" s="77" t="e">
        <f>VLOOKUP(A45,'Defect Dump'!A$1:F$388,6,FALSE)</f>
        <v>#N/A</v>
      </c>
    </row>
    <row r="46" spans="1:19" ht="14.1" customHeight="1">
      <c r="A46" s="4" t="s">
        <v>1650</v>
      </c>
      <c r="B46" s="3" t="s">
        <v>1651</v>
      </c>
      <c r="D46" s="4" t="s">
        <v>1624</v>
      </c>
      <c r="E46" s="12" t="s">
        <v>1096</v>
      </c>
      <c r="G46" s="11" t="s">
        <v>1084</v>
      </c>
      <c r="L46" s="3"/>
      <c r="M46" s="4"/>
      <c r="S46" s="77" t="e">
        <f>VLOOKUP(A46,'Defect Dump'!A$1:F$388,6,FALSE)</f>
        <v>#N/A</v>
      </c>
    </row>
    <row r="47" spans="1:19" ht="14.1" customHeight="1">
      <c r="S47" s="77" t="e">
        <f>VLOOKUP(A47,'Defect Dump'!A$1:F$388,6,FALSE)</f>
        <v>#N/A</v>
      </c>
    </row>
    <row r="48" spans="1:19" ht="14.1" customHeight="1">
      <c r="S48" s="77" t="e">
        <f>VLOOKUP(A48,'Defect Dump'!A$1:F$388,6,FALSE)</f>
        <v>#N/A</v>
      </c>
    </row>
    <row r="49" spans="19:19" ht="14.1" customHeight="1">
      <c r="S49" s="77" t="e">
        <f>VLOOKUP(A49,'Defect Dump'!A$1:F$388,6,FALSE)</f>
        <v>#N/A</v>
      </c>
    </row>
    <row r="50" spans="19:19" ht="14.1" customHeight="1">
      <c r="S50" s="77" t="e">
        <f>VLOOKUP(A50,'Defect Dump'!A$1:F$388,6,FALSE)</f>
        <v>#N/A</v>
      </c>
    </row>
    <row r="51" spans="19:19" ht="14.1" customHeight="1">
      <c r="S51" s="77" t="e">
        <f>VLOOKUP(A51,'Defect Dump'!A$1:F$388,6,FALSE)</f>
        <v>#N/A</v>
      </c>
    </row>
    <row r="52" spans="19:19" ht="14.1" customHeight="1">
      <c r="S52" s="77" t="e">
        <f>VLOOKUP(A52,'Defect Dump'!A$1:F$388,6,FALSE)</f>
        <v>#N/A</v>
      </c>
    </row>
    <row r="53" spans="19:19" ht="14.1" customHeight="1">
      <c r="S53" s="77" t="e">
        <f>VLOOKUP(A53,'Defect Dump'!A$1:F$388,6,FALSE)</f>
        <v>#N/A</v>
      </c>
    </row>
    <row r="54" spans="19:19" ht="14.1" customHeight="1">
      <c r="S54" s="77" t="e">
        <f>VLOOKUP(A54,'Defect Dump'!A$1:F$388,6,FALSE)</f>
        <v>#N/A</v>
      </c>
    </row>
    <row r="55" spans="19:19" ht="14.1" customHeight="1">
      <c r="S55" s="77" t="e">
        <f>VLOOKUP(A55,'Defect Dump'!A$1:F$388,6,FALSE)</f>
        <v>#N/A</v>
      </c>
    </row>
    <row r="56" spans="19:19" ht="14.1" customHeight="1">
      <c r="S56" s="77" t="e">
        <f>VLOOKUP(A56,'Defect Dump'!A$1:F$388,6,FALSE)</f>
        <v>#N/A</v>
      </c>
    </row>
    <row r="57" spans="19:19" ht="14.1" customHeight="1">
      <c r="S57" s="77" t="e">
        <f>VLOOKUP(A57,'Defect Dump'!A$1:F$388,6,FALSE)</f>
        <v>#N/A</v>
      </c>
    </row>
    <row r="58" spans="19:19" ht="14.1" customHeight="1">
      <c r="S58" s="77" t="e">
        <f>VLOOKUP(A58,'Defect Dump'!A$1:F$388,6,FALSE)</f>
        <v>#N/A</v>
      </c>
    </row>
    <row r="59" spans="19:19" ht="14.1" customHeight="1">
      <c r="S59" s="77" t="e">
        <f>VLOOKUP(A59,'Defect Dump'!A$1:F$388,6,FALSE)</f>
        <v>#N/A</v>
      </c>
    </row>
    <row r="60" spans="19:19" ht="14.1" customHeight="1">
      <c r="S60" s="77" t="e">
        <f>VLOOKUP(A60,'Defect Dump'!A$1:F$388,6,FALSE)</f>
        <v>#N/A</v>
      </c>
    </row>
    <row r="61" spans="19:19" ht="14.1" customHeight="1">
      <c r="S61" s="77" t="e">
        <f>VLOOKUP(A61,'Defect Dump'!A$1:F$388,6,FALSE)</f>
        <v>#N/A</v>
      </c>
    </row>
    <row r="62" spans="19:19" ht="14.1" customHeight="1">
      <c r="S62" s="77" t="e">
        <f>VLOOKUP(A62,'Defect Dump'!A$1:F$388,6,FALSE)</f>
        <v>#N/A</v>
      </c>
    </row>
    <row r="63" spans="19:19" ht="14.1" customHeight="1">
      <c r="S63" s="77" t="e">
        <f>VLOOKUP(A63,'Defect Dump'!A$1:F$388,6,FALSE)</f>
        <v>#N/A</v>
      </c>
    </row>
    <row r="64" spans="19:19" ht="14.1" customHeight="1">
      <c r="S64" s="77" t="e">
        <f>VLOOKUP(A64,'Defect Dump'!A$1:F$388,6,FALSE)</f>
        <v>#N/A</v>
      </c>
    </row>
    <row r="65" spans="19:19" ht="14.1" customHeight="1">
      <c r="S65" s="77" t="e">
        <f>VLOOKUP(A65,'Defect Dump'!A$1:F$388,6,FALSE)</f>
        <v>#N/A</v>
      </c>
    </row>
    <row r="66" spans="19:19" ht="14.1" customHeight="1">
      <c r="S66" s="77" t="e">
        <f>VLOOKUP(A66,'Defect Dump'!A$1:F$388,6,FALSE)</f>
        <v>#N/A</v>
      </c>
    </row>
    <row r="67" spans="19:19" ht="14.1" customHeight="1">
      <c r="S67" s="77" t="e">
        <f>VLOOKUP(A67,'Defect Dump'!A$1:F$388,6,FALSE)</f>
        <v>#N/A</v>
      </c>
    </row>
    <row r="68" spans="19:19" ht="14.1" customHeight="1">
      <c r="S68" s="77" t="e">
        <f>VLOOKUP(A68,'Defect Dump'!A$1:F$388,6,FALSE)</f>
        <v>#N/A</v>
      </c>
    </row>
    <row r="69" spans="19:19" ht="14.1" customHeight="1">
      <c r="S69" s="77" t="e">
        <f>VLOOKUP(A69,'Defect Dump'!A$1:F$388,6,FALSE)</f>
        <v>#N/A</v>
      </c>
    </row>
    <row r="70" spans="19:19" ht="14.1" customHeight="1">
      <c r="S70" s="77" t="e">
        <f>VLOOKUP(A70,'Defect Dump'!A$1:F$388,6,FALSE)</f>
        <v>#N/A</v>
      </c>
    </row>
    <row r="71" spans="19:19" ht="14.1" customHeight="1">
      <c r="S71" s="77" t="e">
        <f>VLOOKUP(A71,'Defect Dump'!A$1:F$388,6,FALSE)</f>
        <v>#N/A</v>
      </c>
    </row>
    <row r="72" spans="19:19" ht="14.1" customHeight="1">
      <c r="S72" s="77" t="e">
        <f>VLOOKUP(A72,'Defect Dump'!A$1:F$388,6,FALSE)</f>
        <v>#N/A</v>
      </c>
    </row>
    <row r="73" spans="19:19" ht="14.1" customHeight="1">
      <c r="S73" s="77" t="e">
        <f>VLOOKUP(A73,'Defect Dump'!A$1:F$388,6,FALSE)</f>
        <v>#N/A</v>
      </c>
    </row>
    <row r="74" spans="19:19" ht="14.1" customHeight="1">
      <c r="S74" s="77" t="e">
        <f>VLOOKUP(A74,'Defect Dump'!A$1:F$388,6,FALSE)</f>
        <v>#N/A</v>
      </c>
    </row>
    <row r="75" spans="19:19" ht="14.1" customHeight="1">
      <c r="S75" s="77" t="e">
        <f>VLOOKUP(A75,'Defect Dump'!A$1:F$388,6,FALSE)</f>
        <v>#N/A</v>
      </c>
    </row>
    <row r="76" spans="19:19" ht="14.1" customHeight="1">
      <c r="S76" s="77" t="e">
        <f>VLOOKUP(A76,'Defect Dump'!A$1:F$388,6,FALSE)</f>
        <v>#N/A</v>
      </c>
    </row>
    <row r="77" spans="19:19" ht="14.1" customHeight="1">
      <c r="S77" s="77" t="e">
        <f>VLOOKUP(A77,'Defect Dump'!A$1:F$388,6,FALSE)</f>
        <v>#N/A</v>
      </c>
    </row>
    <row r="78" spans="19:19" ht="14.1" customHeight="1">
      <c r="S78" s="77" t="e">
        <f>VLOOKUP(A78,'Defect Dump'!A$1:F$388,6,FALSE)</f>
        <v>#N/A</v>
      </c>
    </row>
    <row r="79" spans="19:19" ht="14.1" customHeight="1">
      <c r="S79" s="77" t="e">
        <f>VLOOKUP(A79,'Defect Dump'!A$1:F$388,6,FALSE)</f>
        <v>#N/A</v>
      </c>
    </row>
    <row r="80" spans="19:19" ht="14.1" customHeight="1">
      <c r="S80" s="77" t="e">
        <f>VLOOKUP(A80,'Defect Dump'!A$1:F$388,6,FALSE)</f>
        <v>#N/A</v>
      </c>
    </row>
    <row r="81" spans="19:19" ht="14.1" customHeight="1">
      <c r="S81" s="77" t="e">
        <f>VLOOKUP(A81,'Defect Dump'!A$1:F$388,6,FALSE)</f>
        <v>#N/A</v>
      </c>
    </row>
    <row r="82" spans="19:19" ht="14.1" customHeight="1">
      <c r="S82" s="77" t="e">
        <f>VLOOKUP(A82,'Defect Dump'!A$1:F$388,6,FALSE)</f>
        <v>#N/A</v>
      </c>
    </row>
    <row r="83" spans="19:19" ht="14.1" customHeight="1">
      <c r="S83" s="77" t="e">
        <f>VLOOKUP(A83,'Defect Dump'!A$1:F$388,6,FALSE)</f>
        <v>#N/A</v>
      </c>
    </row>
    <row r="84" spans="19:19" ht="14.1" customHeight="1">
      <c r="S84" s="77" t="e">
        <f>VLOOKUP(A84,'Defect Dump'!A$1:F$388,6,FALSE)</f>
        <v>#N/A</v>
      </c>
    </row>
    <row r="85" spans="19:19" ht="14.1" customHeight="1">
      <c r="S85" s="77" t="e">
        <f>VLOOKUP(A85,'Defect Dump'!A$1:F$388,6,FALSE)</f>
        <v>#N/A</v>
      </c>
    </row>
    <row r="86" spans="19:19" ht="14.1" customHeight="1">
      <c r="S86" s="77" t="e">
        <f>VLOOKUP(A86,'Defect Dump'!A$1:F$388,6,FALSE)</f>
        <v>#N/A</v>
      </c>
    </row>
    <row r="87" spans="19:19" ht="14.1" customHeight="1">
      <c r="S87" s="77" t="e">
        <f>VLOOKUP(A87,'Defect Dump'!A$1:F$388,6,FALSE)</f>
        <v>#N/A</v>
      </c>
    </row>
    <row r="88" spans="19:19" ht="14.1" customHeight="1">
      <c r="S88" s="77" t="e">
        <f>VLOOKUP(A88,'Defect Dump'!A$1:F$388,6,FALSE)</f>
        <v>#N/A</v>
      </c>
    </row>
    <row r="89" spans="19:19" ht="14.1" customHeight="1">
      <c r="S89" s="77" t="e">
        <f>VLOOKUP(A89,'Defect Dump'!A$1:F$388,6,FALSE)</f>
        <v>#N/A</v>
      </c>
    </row>
    <row r="90" spans="19:19" ht="14.1" customHeight="1">
      <c r="S90" s="77" t="e">
        <f>VLOOKUP(A90,'Defect Dump'!A$1:F$388,6,FALSE)</f>
        <v>#N/A</v>
      </c>
    </row>
    <row r="91" spans="19:19" ht="14.1" customHeight="1">
      <c r="S91" s="77" t="e">
        <f>VLOOKUP(A91,'Defect Dump'!A$1:F$388,6,FALSE)</f>
        <v>#N/A</v>
      </c>
    </row>
    <row r="92" spans="19:19" ht="14.1" customHeight="1">
      <c r="S92" s="77" t="e">
        <f>VLOOKUP(A92,'Defect Dump'!A$1:F$388,6,FALSE)</f>
        <v>#N/A</v>
      </c>
    </row>
    <row r="93" spans="19:19" ht="14.1" customHeight="1">
      <c r="S93" s="77" t="e">
        <f>VLOOKUP(A93,'Defect Dump'!A$1:F$388,6,FALSE)</f>
        <v>#N/A</v>
      </c>
    </row>
    <row r="94" spans="19:19" ht="14.1" customHeight="1">
      <c r="S94" s="77" t="e">
        <f>VLOOKUP(A94,'Defect Dump'!A$1:F$388,6,FALSE)</f>
        <v>#N/A</v>
      </c>
    </row>
    <row r="95" spans="19:19" ht="14.1" customHeight="1">
      <c r="S95" s="77" t="e">
        <f>VLOOKUP(A95,'Defect Dump'!A$1:F$388,6,FALSE)</f>
        <v>#N/A</v>
      </c>
    </row>
    <row r="96" spans="19:19" ht="14.1" customHeight="1">
      <c r="S96" s="77" t="e">
        <f>VLOOKUP(A96,'Defect Dump'!A$1:F$388,6,FALSE)</f>
        <v>#N/A</v>
      </c>
    </row>
    <row r="97" spans="19:19" ht="14.1" customHeight="1">
      <c r="S97" s="77" t="e">
        <f>VLOOKUP(A97,'Defect Dump'!A$1:F$388,6,FALSE)</f>
        <v>#N/A</v>
      </c>
    </row>
    <row r="98" spans="19:19" ht="14.1" customHeight="1">
      <c r="S98" s="77" t="e">
        <f>VLOOKUP(A98,'Defect Dump'!A$1:F$388,6,FALSE)</f>
        <v>#N/A</v>
      </c>
    </row>
    <row r="99" spans="19:19" ht="14.1" customHeight="1">
      <c r="S99" s="77" t="e">
        <f>VLOOKUP(A99,'Defect Dump'!A$1:F$388,6,FALSE)</f>
        <v>#N/A</v>
      </c>
    </row>
    <row r="100" spans="19:19" ht="14.1" customHeight="1">
      <c r="S100" s="77" t="e">
        <f>VLOOKUP(A100,'Defect Dump'!A$1:F$388,6,FALSE)</f>
        <v>#N/A</v>
      </c>
    </row>
    <row r="101" spans="19:19" ht="14.1" customHeight="1">
      <c r="S101" s="77" t="e">
        <f>VLOOKUP(A101,'Defect Dump'!A$1:F$388,6,FALSE)</f>
        <v>#N/A</v>
      </c>
    </row>
    <row r="102" spans="19:19" ht="14.1" customHeight="1">
      <c r="S102" s="77" t="e">
        <f>VLOOKUP(A102,'Defect Dump'!A$1:F$388,6,FALSE)</f>
        <v>#N/A</v>
      </c>
    </row>
    <row r="103" spans="19:19" ht="14.1" customHeight="1">
      <c r="S103" s="77" t="e">
        <f>VLOOKUP(A103,'Defect Dump'!A$1:F$388,6,FALSE)</f>
        <v>#N/A</v>
      </c>
    </row>
    <row r="104" spans="19:19" ht="14.1" customHeight="1">
      <c r="S104" s="77" t="e">
        <f>VLOOKUP(A104,'Defect Dump'!A$1:F$388,6,FALSE)</f>
        <v>#N/A</v>
      </c>
    </row>
    <row r="105" spans="19:19" ht="14.1" customHeight="1">
      <c r="S105" s="77" t="e">
        <f>VLOOKUP(A105,'Defect Dump'!A$1:F$388,6,FALSE)</f>
        <v>#N/A</v>
      </c>
    </row>
    <row r="106" spans="19:19" ht="14.1" customHeight="1">
      <c r="S106" s="77" t="e">
        <f>VLOOKUP(A106,'Defect Dump'!A$1:F$388,6,FALSE)</f>
        <v>#N/A</v>
      </c>
    </row>
    <row r="107" spans="19:19" ht="14.1" customHeight="1">
      <c r="S107" s="77" t="e">
        <f>VLOOKUP(A107,'Defect Dump'!A$1:F$388,6,FALSE)</f>
        <v>#N/A</v>
      </c>
    </row>
    <row r="108" spans="19:19" ht="14.1" customHeight="1">
      <c r="S108" s="77" t="e">
        <f>VLOOKUP(A108,'Defect Dump'!A$1:F$388,6,FALSE)</f>
        <v>#N/A</v>
      </c>
    </row>
    <row r="109" spans="19:19" ht="14.1" customHeight="1">
      <c r="S109" s="77" t="e">
        <f>VLOOKUP(A109,'Defect Dump'!A$1:F$388,6,FALSE)</f>
        <v>#N/A</v>
      </c>
    </row>
    <row r="110" spans="19:19" ht="14.1" customHeight="1">
      <c r="S110" s="77" t="e">
        <f>VLOOKUP(A110,'Defect Dump'!A$1:F$388,6,FALSE)</f>
        <v>#N/A</v>
      </c>
    </row>
    <row r="111" spans="19:19" ht="14.1" customHeight="1">
      <c r="S111" s="77" t="e">
        <f>VLOOKUP(A111,'Defect Dump'!A$1:F$388,6,FALSE)</f>
        <v>#N/A</v>
      </c>
    </row>
    <row r="112" spans="19:19" ht="14.1" customHeight="1">
      <c r="S112" s="77" t="e">
        <f>VLOOKUP(A112,'Defect Dump'!A$1:F$388,6,FALSE)</f>
        <v>#N/A</v>
      </c>
    </row>
    <row r="113" spans="19:19" ht="14.1" customHeight="1">
      <c r="S113" s="77" t="e">
        <f>VLOOKUP(A113,'Defect Dump'!A$1:F$388,6,FALSE)</f>
        <v>#N/A</v>
      </c>
    </row>
    <row r="114" spans="19:19" ht="14.1" customHeight="1">
      <c r="S114" s="77" t="e">
        <f>VLOOKUP(A114,'Defect Dump'!A$1:F$388,6,FALSE)</f>
        <v>#N/A</v>
      </c>
    </row>
    <row r="115" spans="19:19" ht="14.1" customHeight="1">
      <c r="S115" s="77" t="e">
        <f>VLOOKUP(A115,'Defect Dump'!A$1:F$388,6,FALSE)</f>
        <v>#N/A</v>
      </c>
    </row>
    <row r="116" spans="19:19" ht="14.1" customHeight="1">
      <c r="S116" s="77" t="e">
        <f>VLOOKUP(A116,'Defect Dump'!A$1:F$388,6,FALSE)</f>
        <v>#N/A</v>
      </c>
    </row>
    <row r="117" spans="19:19" ht="14.1" customHeight="1">
      <c r="S117" s="77" t="e">
        <f>VLOOKUP(A117,'Defect Dump'!A$1:F$388,6,FALSE)</f>
        <v>#N/A</v>
      </c>
    </row>
    <row r="118" spans="19:19" ht="14.1" customHeight="1">
      <c r="S118" s="77" t="e">
        <f>VLOOKUP(A118,'Defect Dump'!A$1:F$388,6,FALSE)</f>
        <v>#N/A</v>
      </c>
    </row>
    <row r="119" spans="19:19" ht="14.1" customHeight="1">
      <c r="S119" s="77" t="e">
        <f>VLOOKUP(A119,'Defect Dump'!A$1:F$388,6,FALSE)</f>
        <v>#N/A</v>
      </c>
    </row>
    <row r="120" spans="19:19" ht="14.1" customHeight="1">
      <c r="S120" s="77" t="e">
        <f>VLOOKUP(A120,'Defect Dump'!A$1:F$388,6,FALSE)</f>
        <v>#N/A</v>
      </c>
    </row>
    <row r="121" spans="19:19" ht="14.1" customHeight="1">
      <c r="S121" s="77" t="e">
        <f>VLOOKUP(A121,'Defect Dump'!A$1:F$388,6,FALSE)</f>
        <v>#N/A</v>
      </c>
    </row>
    <row r="122" spans="19:19" ht="14.1" customHeight="1">
      <c r="S122" s="77" t="e">
        <f>VLOOKUP(A122,'Defect Dump'!A$1:F$388,6,FALSE)</f>
        <v>#N/A</v>
      </c>
    </row>
    <row r="123" spans="19:19" ht="14.1" customHeight="1">
      <c r="S123" s="77" t="e">
        <f>VLOOKUP(A123,'Defect Dump'!A$1:F$388,6,FALSE)</f>
        <v>#N/A</v>
      </c>
    </row>
    <row r="124" spans="19:19" ht="14.1" customHeight="1">
      <c r="S124" s="77" t="e">
        <f>VLOOKUP(A124,'Defect Dump'!A$1:F$388,6,FALSE)</f>
        <v>#N/A</v>
      </c>
    </row>
    <row r="125" spans="19:19" ht="14.1" customHeight="1">
      <c r="S125" s="77" t="e">
        <f>VLOOKUP(A125,'Defect Dump'!A$1:F$388,6,FALSE)</f>
        <v>#N/A</v>
      </c>
    </row>
    <row r="126" spans="19:19" ht="14.1" customHeight="1">
      <c r="S126" s="77" t="e">
        <f>VLOOKUP(A126,'Defect Dump'!A$1:F$388,6,FALSE)</f>
        <v>#N/A</v>
      </c>
    </row>
    <row r="127" spans="19:19" ht="14.1" customHeight="1">
      <c r="S127" s="77" t="e">
        <f>VLOOKUP(A127,'Defect Dump'!A$1:F$388,6,FALSE)</f>
        <v>#N/A</v>
      </c>
    </row>
    <row r="128" spans="19:19" ht="14.1" customHeight="1">
      <c r="S128" s="77" t="e">
        <f>VLOOKUP(A128,'Defect Dump'!A$1:F$388,6,FALSE)</f>
        <v>#N/A</v>
      </c>
    </row>
    <row r="129" spans="19:19" ht="14.1" customHeight="1">
      <c r="S129" s="77" t="e">
        <f>VLOOKUP(A129,'Defect Dump'!A$1:F$388,6,FALSE)</f>
        <v>#N/A</v>
      </c>
    </row>
    <row r="130" spans="19:19" ht="14.1" customHeight="1">
      <c r="S130" s="77" t="e">
        <f>VLOOKUP(A130,'Defect Dump'!A$1:F$388,6,FALSE)</f>
        <v>#N/A</v>
      </c>
    </row>
    <row r="131" spans="19:19" ht="14.1" customHeight="1">
      <c r="S131" s="77" t="e">
        <f>VLOOKUP(A131,'Defect Dump'!A$1:F$388,6,FALSE)</f>
        <v>#N/A</v>
      </c>
    </row>
    <row r="132" spans="19:19" ht="14.1" customHeight="1">
      <c r="S132" s="77" t="e">
        <f>VLOOKUP(A132,'Defect Dump'!A$1:F$388,6,FALSE)</f>
        <v>#N/A</v>
      </c>
    </row>
    <row r="133" spans="19:19" ht="14.1" customHeight="1">
      <c r="S133" s="77" t="e">
        <f>VLOOKUP(A133,'Defect Dump'!A$1:F$388,6,FALSE)</f>
        <v>#N/A</v>
      </c>
    </row>
    <row r="134" spans="19:19" ht="14.1" customHeight="1">
      <c r="S134" s="77" t="e">
        <f>VLOOKUP(A134,'Defect Dump'!A$1:F$388,6,FALSE)</f>
        <v>#N/A</v>
      </c>
    </row>
    <row r="135" spans="19:19" ht="14.1" customHeight="1">
      <c r="S135" s="77" t="e">
        <f>VLOOKUP(A135,'Defect Dump'!A$1:F$388,6,FALSE)</f>
        <v>#N/A</v>
      </c>
    </row>
    <row r="136" spans="19:19" ht="14.1" customHeight="1">
      <c r="S136" s="77" t="e">
        <f>VLOOKUP(A136,'Defect Dump'!A$1:F$388,6,FALSE)</f>
        <v>#N/A</v>
      </c>
    </row>
    <row r="137" spans="19:19" ht="14.1" customHeight="1">
      <c r="S137" s="77" t="e">
        <f>VLOOKUP(A137,'Defect Dump'!A$1:F$388,6,FALSE)</f>
        <v>#N/A</v>
      </c>
    </row>
    <row r="138" spans="19:19" ht="14.1" customHeight="1">
      <c r="S138" s="77" t="e">
        <f>VLOOKUP(A138,'Defect Dump'!A$1:F$388,6,FALSE)</f>
        <v>#N/A</v>
      </c>
    </row>
    <row r="139" spans="19:19" ht="14.1" customHeight="1">
      <c r="S139" s="77" t="e">
        <f>VLOOKUP(A139,'Defect Dump'!A$1:F$388,6,FALSE)</f>
        <v>#N/A</v>
      </c>
    </row>
    <row r="140" spans="19:19" ht="14.1" customHeight="1">
      <c r="S140" s="77" t="e">
        <f>VLOOKUP(A140,'Defect Dump'!A$1:F$388,6,FALSE)</f>
        <v>#N/A</v>
      </c>
    </row>
    <row r="141" spans="19:19" ht="14.1" customHeight="1">
      <c r="S141" s="77" t="e">
        <f>VLOOKUP(A141,'Defect Dump'!A$1:F$388,6,FALSE)</f>
        <v>#N/A</v>
      </c>
    </row>
    <row r="142" spans="19:19" ht="14.1" customHeight="1">
      <c r="S142" s="77" t="e">
        <f>VLOOKUP(A142,'Defect Dump'!A$1:F$388,6,FALSE)</f>
        <v>#N/A</v>
      </c>
    </row>
    <row r="143" spans="19:19" ht="14.1" customHeight="1">
      <c r="S143" s="77" t="e">
        <f>VLOOKUP(A143,'Defect Dump'!A$1:F$388,6,FALSE)</f>
        <v>#N/A</v>
      </c>
    </row>
    <row r="144" spans="19:19" ht="14.1" customHeight="1">
      <c r="S144" s="77" t="e">
        <f>VLOOKUP(A144,'Defect Dump'!A$1:F$388,6,FALSE)</f>
        <v>#N/A</v>
      </c>
    </row>
    <row r="145" spans="19:19" ht="14.1" customHeight="1">
      <c r="S145" s="77" t="e">
        <f>VLOOKUP(A145,'Defect Dump'!A$1:F$388,6,FALSE)</f>
        <v>#N/A</v>
      </c>
    </row>
    <row r="146" spans="19:19" ht="14.1" customHeight="1">
      <c r="S146" s="77" t="e">
        <f>VLOOKUP(A146,'Defect Dump'!A$1:F$388,6,FALSE)</f>
        <v>#N/A</v>
      </c>
    </row>
    <row r="147" spans="19:19" ht="14.1" customHeight="1">
      <c r="S147" s="77" t="e">
        <f>VLOOKUP(A147,'Defect Dump'!A$1:F$388,6,FALSE)</f>
        <v>#N/A</v>
      </c>
    </row>
    <row r="148" spans="19:19" ht="14.1" customHeight="1">
      <c r="S148" s="77" t="e">
        <f>VLOOKUP(A148,'Defect Dump'!A$1:F$388,6,FALSE)</f>
        <v>#N/A</v>
      </c>
    </row>
    <row r="149" spans="19:19" ht="14.1" customHeight="1">
      <c r="S149" s="77" t="e">
        <f>VLOOKUP(A149,'Defect Dump'!A$1:F$388,6,FALSE)</f>
        <v>#N/A</v>
      </c>
    </row>
    <row r="150" spans="19:19" ht="14.1" customHeight="1">
      <c r="S150" s="77" t="e">
        <f>VLOOKUP(A150,'Defect Dump'!A$1:F$388,6,FALSE)</f>
        <v>#N/A</v>
      </c>
    </row>
    <row r="151" spans="19:19" ht="14.1" customHeight="1">
      <c r="S151" s="77" t="e">
        <f>VLOOKUP(A151,'Defect Dump'!A$1:F$388,6,FALSE)</f>
        <v>#N/A</v>
      </c>
    </row>
    <row r="152" spans="19:19" ht="14.1" customHeight="1">
      <c r="S152" s="77" t="e">
        <f>VLOOKUP(A152,'Defect Dump'!A$1:F$388,6,FALSE)</f>
        <v>#N/A</v>
      </c>
    </row>
    <row r="153" spans="19:19" ht="14.1" customHeight="1">
      <c r="S153" s="77" t="e">
        <f>VLOOKUP(A153,'Defect Dump'!A$1:F$388,6,FALSE)</f>
        <v>#N/A</v>
      </c>
    </row>
    <row r="154" spans="19:19" ht="14.1" customHeight="1">
      <c r="S154" s="77" t="e">
        <f>VLOOKUP(A154,'Defect Dump'!A$1:F$388,6,FALSE)</f>
        <v>#N/A</v>
      </c>
    </row>
    <row r="155" spans="19:19" ht="14.1" customHeight="1">
      <c r="S155" s="77" t="e">
        <f>VLOOKUP(A155,'Defect Dump'!A$1:F$388,6,FALSE)</f>
        <v>#N/A</v>
      </c>
    </row>
    <row r="156" spans="19:19" ht="14.1" customHeight="1">
      <c r="S156" s="77" t="e">
        <f>VLOOKUP(A156,'Defect Dump'!A$1:F$388,6,FALSE)</f>
        <v>#N/A</v>
      </c>
    </row>
    <row r="157" spans="19:19" ht="14.1" customHeight="1">
      <c r="S157" s="77" t="e">
        <f>VLOOKUP(A157,'Defect Dump'!A$1:F$388,6,FALSE)</f>
        <v>#N/A</v>
      </c>
    </row>
    <row r="158" spans="19:19" ht="14.1" customHeight="1">
      <c r="S158" s="77" t="e">
        <f>VLOOKUP(A158,'Defect Dump'!A$1:F$388,6,FALSE)</f>
        <v>#N/A</v>
      </c>
    </row>
    <row r="159" spans="19:19" ht="14.1" customHeight="1">
      <c r="S159" s="77" t="e">
        <f>VLOOKUP(A159,'Defect Dump'!A$1:F$388,6,FALSE)</f>
        <v>#N/A</v>
      </c>
    </row>
    <row r="160" spans="19:19" ht="14.1" customHeight="1">
      <c r="S160" s="77" t="e">
        <f>VLOOKUP(A160,'Defect Dump'!A$1:F$388,6,FALSE)</f>
        <v>#N/A</v>
      </c>
    </row>
    <row r="161" spans="19:19" ht="14.1" customHeight="1">
      <c r="S161" s="77" t="e">
        <f>VLOOKUP(A161,'Defect Dump'!A$1:F$388,6,FALSE)</f>
        <v>#N/A</v>
      </c>
    </row>
    <row r="162" spans="19:19" ht="14.1" customHeight="1">
      <c r="S162" s="77" t="e">
        <f>VLOOKUP(A162,'Defect Dump'!A$1:F$388,6,FALSE)</f>
        <v>#N/A</v>
      </c>
    </row>
    <row r="163" spans="19:19" ht="14.1" customHeight="1">
      <c r="S163" s="77" t="e">
        <f>VLOOKUP(A163,'Defect Dump'!A$1:F$388,6,FALSE)</f>
        <v>#N/A</v>
      </c>
    </row>
    <row r="164" spans="19:19" ht="14.1" customHeight="1">
      <c r="S164" s="77" t="e">
        <f>VLOOKUP(A164,'Defect Dump'!A$1:F$388,6,FALSE)</f>
        <v>#N/A</v>
      </c>
    </row>
    <row r="165" spans="19:19" ht="14.1" customHeight="1">
      <c r="S165" s="77" t="e">
        <f>VLOOKUP(A165,'Defect Dump'!A$1:F$388,6,FALSE)</f>
        <v>#N/A</v>
      </c>
    </row>
    <row r="166" spans="19:19" ht="14.1" customHeight="1">
      <c r="S166" s="77" t="e">
        <f>VLOOKUP(A166,'Defect Dump'!A$1:F$388,6,FALSE)</f>
        <v>#N/A</v>
      </c>
    </row>
    <row r="167" spans="19:19" ht="14.1" customHeight="1">
      <c r="S167" s="77" t="e">
        <f>VLOOKUP(A167,'Defect Dump'!A$1:F$388,6,FALSE)</f>
        <v>#N/A</v>
      </c>
    </row>
    <row r="168" spans="19:19" ht="14.1" customHeight="1">
      <c r="S168" s="77" t="e">
        <f>VLOOKUP(A168,'Defect Dump'!A$1:F$388,6,FALSE)</f>
        <v>#N/A</v>
      </c>
    </row>
    <row r="169" spans="19:19" ht="14.1" customHeight="1">
      <c r="S169" s="77" t="e">
        <f>VLOOKUP(A169,'Defect Dump'!A$1:F$388,6,FALSE)</f>
        <v>#N/A</v>
      </c>
    </row>
    <row r="170" spans="19:19" ht="14.1" customHeight="1">
      <c r="S170" s="77" t="e">
        <f>VLOOKUP(A170,'Defect Dump'!A$1:F$388,6,FALSE)</f>
        <v>#N/A</v>
      </c>
    </row>
    <row r="171" spans="19:19" ht="14.1" customHeight="1">
      <c r="S171" s="77" t="e">
        <f>VLOOKUP(A171,'Defect Dump'!A$1:F$388,6,FALSE)</f>
        <v>#N/A</v>
      </c>
    </row>
    <row r="172" spans="19:19" ht="14.1" customHeight="1">
      <c r="S172" s="77" t="e">
        <f>VLOOKUP(A172,'Defect Dump'!A$1:F$388,6,FALSE)</f>
        <v>#N/A</v>
      </c>
    </row>
    <row r="173" spans="19:19" ht="14.1" customHeight="1">
      <c r="S173" s="77" t="e">
        <f>VLOOKUP(A173,'Defect Dump'!A$1:F$388,6,FALSE)</f>
        <v>#N/A</v>
      </c>
    </row>
    <row r="174" spans="19:19" ht="14.1" customHeight="1">
      <c r="S174" s="77" t="e">
        <f>VLOOKUP(A174,'Defect Dump'!A$1:F$388,6,FALSE)</f>
        <v>#N/A</v>
      </c>
    </row>
    <row r="175" spans="19:19" ht="14.1" customHeight="1">
      <c r="S175" s="77" t="e">
        <f>VLOOKUP(A175,'Defect Dump'!A$1:F$388,6,FALSE)</f>
        <v>#N/A</v>
      </c>
    </row>
    <row r="176" spans="19:19" ht="14.1" customHeight="1">
      <c r="S176" s="77" t="e">
        <f>VLOOKUP(A176,'Defect Dump'!A$1:F$388,6,FALSE)</f>
        <v>#N/A</v>
      </c>
    </row>
    <row r="177" spans="19:19" ht="14.1" customHeight="1">
      <c r="S177" s="77" t="e">
        <f>VLOOKUP(A177,'Defect Dump'!A$1:F$388,6,FALSE)</f>
        <v>#N/A</v>
      </c>
    </row>
    <row r="178" spans="19:19" ht="14.1" customHeight="1">
      <c r="S178" s="77" t="e">
        <f>VLOOKUP(A178,'Defect Dump'!A$1:F$388,6,FALSE)</f>
        <v>#N/A</v>
      </c>
    </row>
    <row r="179" spans="19:19" ht="14.1" customHeight="1">
      <c r="S179" s="77" t="e">
        <f>VLOOKUP(A179,'Defect Dump'!A$1:F$388,6,FALSE)</f>
        <v>#N/A</v>
      </c>
    </row>
    <row r="180" spans="19:19" ht="14.1" customHeight="1">
      <c r="S180" s="77" t="e">
        <f>VLOOKUP(A180,'Defect Dump'!A$1:F$388,6,FALSE)</f>
        <v>#N/A</v>
      </c>
    </row>
    <row r="181" spans="19:19" ht="14.1" customHeight="1">
      <c r="S181" s="77" t="e">
        <f>VLOOKUP(A181,'Defect Dump'!A$1:F$388,6,FALSE)</f>
        <v>#N/A</v>
      </c>
    </row>
    <row r="182" spans="19:19" ht="14.1" customHeight="1">
      <c r="S182" s="77" t="e">
        <f>VLOOKUP(A182,'Defect Dump'!A$1:F$388,6,FALSE)</f>
        <v>#N/A</v>
      </c>
    </row>
    <row r="183" spans="19:19" ht="14.1" customHeight="1">
      <c r="S183" s="77" t="e">
        <f>VLOOKUP(A183,'Defect Dump'!A$1:F$388,6,FALSE)</f>
        <v>#N/A</v>
      </c>
    </row>
    <row r="184" spans="19:19" ht="14.1" customHeight="1">
      <c r="S184" s="77" t="e">
        <f>VLOOKUP(A184,'Defect Dump'!A$1:F$388,6,FALSE)</f>
        <v>#N/A</v>
      </c>
    </row>
    <row r="185" spans="19:19" ht="14.1" customHeight="1">
      <c r="S185" s="77" t="e">
        <f>VLOOKUP(A185,'Defect Dump'!A$1:F$388,6,FALSE)</f>
        <v>#N/A</v>
      </c>
    </row>
    <row r="186" spans="19:19" ht="14.1" customHeight="1">
      <c r="S186" s="77" t="e">
        <f>VLOOKUP(A186,'Defect Dump'!A$1:F$388,6,FALSE)</f>
        <v>#N/A</v>
      </c>
    </row>
    <row r="187" spans="19:19" ht="14.1" customHeight="1">
      <c r="S187" s="77" t="e">
        <f>VLOOKUP(A187,'Defect Dump'!A$1:F$388,6,FALSE)</f>
        <v>#N/A</v>
      </c>
    </row>
    <row r="188" spans="19:19" ht="14.1" customHeight="1">
      <c r="S188" s="77" t="e">
        <f>VLOOKUP(A188,'Defect Dump'!A$1:F$388,6,FALSE)</f>
        <v>#N/A</v>
      </c>
    </row>
    <row r="189" spans="19:19" ht="14.1" customHeight="1">
      <c r="S189" s="77" t="e">
        <f>VLOOKUP(A189,'Defect Dump'!A$1:F$388,6,FALSE)</f>
        <v>#N/A</v>
      </c>
    </row>
    <row r="190" spans="19:19" ht="14.1" customHeight="1">
      <c r="S190" s="77" t="e">
        <f>VLOOKUP(A190,'Defect Dump'!A$1:F$388,6,FALSE)</f>
        <v>#N/A</v>
      </c>
    </row>
    <row r="191" spans="19:19" ht="14.1" customHeight="1">
      <c r="S191" s="77" t="e">
        <f>VLOOKUP(A191,'Defect Dump'!A$1:F$388,6,FALSE)</f>
        <v>#N/A</v>
      </c>
    </row>
    <row r="192" spans="19:19" ht="14.1" customHeight="1">
      <c r="S192" s="77" t="e">
        <f>VLOOKUP(A192,'Defect Dump'!A$1:F$388,6,FALSE)</f>
        <v>#N/A</v>
      </c>
    </row>
    <row r="193" spans="19:19" ht="14.1" customHeight="1">
      <c r="S193" s="77" t="e">
        <f>VLOOKUP(A193,'Defect Dump'!A$1:F$388,6,FALSE)</f>
        <v>#N/A</v>
      </c>
    </row>
    <row r="194" spans="19:19" ht="14.1" customHeight="1">
      <c r="S194" s="77" t="e">
        <f>VLOOKUP(A194,'Defect Dump'!A$1:F$388,6,FALSE)</f>
        <v>#N/A</v>
      </c>
    </row>
    <row r="195" spans="19:19" ht="14.1" customHeight="1">
      <c r="S195" s="77" t="e">
        <f>VLOOKUP(A195,'Defect Dump'!A$1:F$388,6,FALSE)</f>
        <v>#N/A</v>
      </c>
    </row>
    <row r="196" spans="19:19" ht="14.1" customHeight="1">
      <c r="S196" s="77" t="e">
        <f>VLOOKUP(A196,'Defect Dump'!A$1:F$388,6,FALSE)</f>
        <v>#N/A</v>
      </c>
    </row>
    <row r="197" spans="19:19" ht="14.1" customHeight="1">
      <c r="S197" s="77" t="e">
        <f>VLOOKUP(A197,'Defect Dump'!A$1:F$388,6,FALSE)</f>
        <v>#N/A</v>
      </c>
    </row>
    <row r="198" spans="19:19" ht="14.1" customHeight="1">
      <c r="S198" s="77" t="e">
        <f>VLOOKUP(A198,'Defect Dump'!A$1:F$388,6,FALSE)</f>
        <v>#N/A</v>
      </c>
    </row>
    <row r="199" spans="19:19" ht="14.1" customHeight="1">
      <c r="S199" s="77" t="e">
        <f>VLOOKUP(A199,'Defect Dump'!A$1:F$388,6,FALSE)</f>
        <v>#N/A</v>
      </c>
    </row>
    <row r="200" spans="19:19" ht="14.1" customHeight="1">
      <c r="S200" s="77" t="e">
        <f>VLOOKUP(A200,'Defect Dump'!A$1:F$388,6,FALSE)</f>
        <v>#N/A</v>
      </c>
    </row>
    <row r="201" spans="19:19" ht="14.1" customHeight="1">
      <c r="S201" s="77" t="e">
        <f>VLOOKUP(A201,'Defect Dump'!A$1:F$388,6,FALSE)</f>
        <v>#N/A</v>
      </c>
    </row>
    <row r="202" spans="19:19" ht="14.1" customHeight="1">
      <c r="S202" s="77" t="e">
        <f>VLOOKUP(A202,'Defect Dump'!A$1:F$388,6,FALSE)</f>
        <v>#N/A</v>
      </c>
    </row>
    <row r="203" spans="19:19" ht="14.1" customHeight="1">
      <c r="S203" s="77" t="e">
        <f>VLOOKUP(A203,'Defect Dump'!A$1:F$388,6,FALSE)</f>
        <v>#N/A</v>
      </c>
    </row>
    <row r="204" spans="19:19" ht="14.1" customHeight="1">
      <c r="S204" s="77" t="e">
        <f>VLOOKUP(A204,'Defect Dump'!A$1:F$388,6,FALSE)</f>
        <v>#N/A</v>
      </c>
    </row>
    <row r="205" spans="19:19" ht="14.1" customHeight="1">
      <c r="S205" s="77" t="e">
        <f>VLOOKUP(A205,'Defect Dump'!A$1:F$388,6,FALSE)</f>
        <v>#N/A</v>
      </c>
    </row>
    <row r="206" spans="19:19" ht="14.1" customHeight="1">
      <c r="S206" s="77" t="e">
        <f>VLOOKUP(A206,'Defect Dump'!A$1:F$388,6,FALSE)</f>
        <v>#N/A</v>
      </c>
    </row>
    <row r="207" spans="19:19" ht="14.1" customHeight="1">
      <c r="S207" s="77" t="e">
        <f>VLOOKUP(A207,'Defect Dump'!A$1:F$388,6,FALSE)</f>
        <v>#N/A</v>
      </c>
    </row>
    <row r="208" spans="19:19" ht="14.1" customHeight="1">
      <c r="S208" s="77" t="e">
        <f>VLOOKUP(A208,'Defect Dump'!A$1:F$388,6,FALSE)</f>
        <v>#N/A</v>
      </c>
    </row>
    <row r="209" spans="19:19" ht="14.1" customHeight="1">
      <c r="S209" s="77" t="e">
        <f>VLOOKUP(A209,'Defect Dump'!A$1:F$388,6,FALSE)</f>
        <v>#N/A</v>
      </c>
    </row>
    <row r="210" spans="19:19" ht="14.1" customHeight="1">
      <c r="S210" s="77" t="e">
        <f>VLOOKUP(A210,'Defect Dump'!A$1:F$388,6,FALSE)</f>
        <v>#N/A</v>
      </c>
    </row>
    <row r="211" spans="19:19" ht="14.1" customHeight="1">
      <c r="S211" s="77" t="e">
        <f>VLOOKUP(A211,'Defect Dump'!A$1:F$388,6,FALSE)</f>
        <v>#N/A</v>
      </c>
    </row>
    <row r="212" spans="19:19" ht="14.1" customHeight="1">
      <c r="S212" s="77" t="e">
        <f>VLOOKUP(A212,'Defect Dump'!A$1:F$388,6,FALSE)</f>
        <v>#N/A</v>
      </c>
    </row>
    <row r="213" spans="19:19" ht="14.1" customHeight="1">
      <c r="S213" s="77" t="e">
        <f>VLOOKUP(A213,'Defect Dump'!A$1:F$388,6,FALSE)</f>
        <v>#N/A</v>
      </c>
    </row>
    <row r="214" spans="19:19" ht="14.1" customHeight="1">
      <c r="S214" s="77" t="e">
        <f>VLOOKUP(A214,'Defect Dump'!A$1:F$388,6,FALSE)</f>
        <v>#N/A</v>
      </c>
    </row>
    <row r="215" spans="19:19" ht="14.1" customHeight="1">
      <c r="S215" s="77" t="e">
        <f>VLOOKUP(A215,'Defect Dump'!A$1:F$388,6,FALSE)</f>
        <v>#N/A</v>
      </c>
    </row>
    <row r="216" spans="19:19" ht="14.1" customHeight="1">
      <c r="S216" s="77" t="e">
        <f>VLOOKUP(A216,'Defect Dump'!A$1:F$388,6,FALSE)</f>
        <v>#N/A</v>
      </c>
    </row>
    <row r="217" spans="19:19" ht="14.1" customHeight="1">
      <c r="S217" s="77" t="e">
        <f>VLOOKUP(A217,'Defect Dump'!A$1:F$388,6,FALSE)</f>
        <v>#N/A</v>
      </c>
    </row>
    <row r="218" spans="19:19" ht="14.1" customHeight="1">
      <c r="S218" s="77" t="e">
        <f>VLOOKUP(A218,'Defect Dump'!A$1:F$388,6,FALSE)</f>
        <v>#N/A</v>
      </c>
    </row>
    <row r="219" spans="19:19" ht="14.1" customHeight="1">
      <c r="S219" s="77" t="e">
        <f>VLOOKUP(A219,'Defect Dump'!A$1:F$388,6,FALSE)</f>
        <v>#N/A</v>
      </c>
    </row>
    <row r="220" spans="19:19" ht="14.1" customHeight="1">
      <c r="S220" s="77" t="e">
        <f>VLOOKUP(A220,'Defect Dump'!A$1:F$388,6,FALSE)</f>
        <v>#N/A</v>
      </c>
    </row>
    <row r="221" spans="19:19" ht="14.1" customHeight="1">
      <c r="S221" s="77" t="e">
        <f>VLOOKUP(A221,'Defect Dump'!A$1:F$388,6,FALSE)</f>
        <v>#N/A</v>
      </c>
    </row>
    <row r="222" spans="19:19" ht="14.1" customHeight="1">
      <c r="S222" s="77" t="e">
        <f>VLOOKUP(A222,'Defect Dump'!A$1:F$388,6,FALSE)</f>
        <v>#N/A</v>
      </c>
    </row>
    <row r="223" spans="19:19" ht="14.1" customHeight="1">
      <c r="S223" s="77" t="e">
        <f>VLOOKUP(A223,'Defect Dump'!A$1:F$388,6,FALSE)</f>
        <v>#N/A</v>
      </c>
    </row>
    <row r="224" spans="19:19" ht="14.1" customHeight="1">
      <c r="S224" s="77" t="e">
        <f>VLOOKUP(A224,'Defect Dump'!A$1:F$388,6,FALSE)</f>
        <v>#N/A</v>
      </c>
    </row>
    <row r="225" spans="19:19" ht="14.1" customHeight="1">
      <c r="S225" s="77" t="e">
        <f>VLOOKUP(A225,'Defect Dump'!A$1:F$388,6,FALSE)</f>
        <v>#N/A</v>
      </c>
    </row>
    <row r="226" spans="19:19" ht="14.1" customHeight="1">
      <c r="S226" s="77" t="e">
        <f>VLOOKUP(A226,'Defect Dump'!A$1:F$388,6,FALSE)</f>
        <v>#N/A</v>
      </c>
    </row>
    <row r="227" spans="19:19" ht="14.1" customHeight="1">
      <c r="S227" s="77" t="e">
        <f>VLOOKUP(A227,'Defect Dump'!A$1:F$388,6,FALSE)</f>
        <v>#N/A</v>
      </c>
    </row>
    <row r="228" spans="19:19" ht="14.1" customHeight="1">
      <c r="S228" s="77" t="e">
        <f>VLOOKUP(A228,'Defect Dump'!A$1:F$388,6,FALSE)</f>
        <v>#N/A</v>
      </c>
    </row>
    <row r="229" spans="19:19" ht="14.1" customHeight="1">
      <c r="S229" s="77" t="e">
        <f>VLOOKUP(A229,'Defect Dump'!A$1:F$388,6,FALSE)</f>
        <v>#N/A</v>
      </c>
    </row>
    <row r="230" spans="19:19" ht="14.1" customHeight="1">
      <c r="S230" s="77" t="e">
        <f>VLOOKUP(A230,'Defect Dump'!A$1:F$388,6,FALSE)</f>
        <v>#N/A</v>
      </c>
    </row>
    <row r="231" spans="19:19" ht="14.1" customHeight="1">
      <c r="S231" s="77" t="e">
        <f>VLOOKUP(A231,'Defect Dump'!A$1:F$388,6,FALSE)</f>
        <v>#N/A</v>
      </c>
    </row>
    <row r="232" spans="19:19" ht="14.1" customHeight="1">
      <c r="S232" s="77" t="e">
        <f>VLOOKUP(A232,'Defect Dump'!A$1:F$388,6,FALSE)</f>
        <v>#N/A</v>
      </c>
    </row>
    <row r="233" spans="19:19" ht="14.1" customHeight="1">
      <c r="S233" s="77" t="e">
        <f>VLOOKUP(A233,'Defect Dump'!A$1:F$388,6,FALSE)</f>
        <v>#N/A</v>
      </c>
    </row>
    <row r="234" spans="19:19" ht="14.1" customHeight="1">
      <c r="S234" s="77" t="e">
        <f>VLOOKUP(A234,'Defect Dump'!A$1:F$388,6,FALSE)</f>
        <v>#N/A</v>
      </c>
    </row>
    <row r="235" spans="19:19" ht="14.1" customHeight="1">
      <c r="S235" s="77" t="e">
        <f>VLOOKUP(A235,'Defect Dump'!A$1:F$388,6,FALSE)</f>
        <v>#N/A</v>
      </c>
    </row>
    <row r="236" spans="19:19" ht="14.1" customHeight="1">
      <c r="S236" s="77" t="e">
        <f>VLOOKUP(A236,'Defect Dump'!A$1:F$388,6,FALSE)</f>
        <v>#N/A</v>
      </c>
    </row>
    <row r="237" spans="19:19" ht="14.1" customHeight="1">
      <c r="S237" s="77" t="e">
        <f>VLOOKUP(A237,'Defect Dump'!A$1:F$388,6,FALSE)</f>
        <v>#N/A</v>
      </c>
    </row>
    <row r="238" spans="19:19" ht="14.1" customHeight="1">
      <c r="S238" s="77" t="e">
        <f>VLOOKUP(A238,'Defect Dump'!A$1:F$388,6,FALSE)</f>
        <v>#N/A</v>
      </c>
    </row>
    <row r="239" spans="19:19" ht="14.1" customHeight="1">
      <c r="S239" s="77" t="e">
        <f>VLOOKUP(A239,'Defect Dump'!A$1:F$388,6,FALSE)</f>
        <v>#N/A</v>
      </c>
    </row>
    <row r="240" spans="19:19" ht="14.1" customHeight="1">
      <c r="S240" s="77" t="e">
        <f>VLOOKUP(A240,'Defect Dump'!A$1:F$388,6,FALSE)</f>
        <v>#N/A</v>
      </c>
    </row>
    <row r="241" spans="19:19" ht="14.1" customHeight="1">
      <c r="S241" s="77" t="e">
        <f>VLOOKUP(A241,'Defect Dump'!A$1:F$388,6,FALSE)</f>
        <v>#N/A</v>
      </c>
    </row>
    <row r="242" spans="19:19" ht="14.1" customHeight="1">
      <c r="S242" s="77" t="e">
        <f>VLOOKUP(A242,'Defect Dump'!A$1:F$388,6,FALSE)</f>
        <v>#N/A</v>
      </c>
    </row>
    <row r="243" spans="19:19" ht="14.1" customHeight="1">
      <c r="S243" s="77" t="e">
        <f>VLOOKUP(A243,'Defect Dump'!A$1:F$388,6,FALSE)</f>
        <v>#N/A</v>
      </c>
    </row>
    <row r="244" spans="19:19" ht="14.1" customHeight="1">
      <c r="S244" s="77" t="e">
        <f>VLOOKUP(A244,'Defect Dump'!A$1:F$388,6,FALSE)</f>
        <v>#N/A</v>
      </c>
    </row>
    <row r="245" spans="19:19" ht="14.1" customHeight="1">
      <c r="S245" s="77" t="e">
        <f>VLOOKUP(A245,'Defect Dump'!A$1:F$388,6,FALSE)</f>
        <v>#N/A</v>
      </c>
    </row>
    <row r="246" spans="19:19" ht="14.1" customHeight="1">
      <c r="S246" s="77" t="e">
        <f>VLOOKUP(A246,'Defect Dump'!A$1:F$388,6,FALSE)</f>
        <v>#N/A</v>
      </c>
    </row>
    <row r="247" spans="19:19" ht="14.1" customHeight="1">
      <c r="S247" s="77" t="e">
        <f>VLOOKUP(A247,'Defect Dump'!A$1:F$388,6,FALSE)</f>
        <v>#N/A</v>
      </c>
    </row>
    <row r="248" spans="19:19" ht="14.1" customHeight="1">
      <c r="S248" s="77" t="e">
        <f>VLOOKUP(A248,'Defect Dump'!A$1:F$388,6,FALSE)</f>
        <v>#N/A</v>
      </c>
    </row>
    <row r="249" spans="19:19" ht="14.1" customHeight="1">
      <c r="S249" s="77" t="e">
        <f>VLOOKUP(A249,'Defect Dump'!A$1:F$388,6,FALSE)</f>
        <v>#N/A</v>
      </c>
    </row>
    <row r="250" spans="19:19" ht="14.1" customHeight="1">
      <c r="S250" s="77" t="e">
        <f>VLOOKUP(A250,'Defect Dump'!A$1:F$388,6,FALSE)</f>
        <v>#N/A</v>
      </c>
    </row>
    <row r="251" spans="19:19" ht="14.1" customHeight="1">
      <c r="S251" s="77" t="e">
        <f>VLOOKUP(A251,'Defect Dump'!A$1:F$388,6,FALSE)</f>
        <v>#N/A</v>
      </c>
    </row>
    <row r="252" spans="19:19" ht="14.1" customHeight="1">
      <c r="S252" s="77" t="e">
        <f>VLOOKUP(A252,'Defect Dump'!A$1:F$388,6,FALSE)</f>
        <v>#N/A</v>
      </c>
    </row>
    <row r="253" spans="19:19" ht="14.1" customHeight="1">
      <c r="S253" s="77" t="e">
        <f>VLOOKUP(A253,'Defect Dump'!A$1:F$388,6,FALSE)</f>
        <v>#N/A</v>
      </c>
    </row>
    <row r="254" spans="19:19" ht="14.1" customHeight="1">
      <c r="S254" s="77" t="e">
        <f>VLOOKUP(A254,'Defect Dump'!A$1:F$388,6,FALSE)</f>
        <v>#N/A</v>
      </c>
    </row>
    <row r="255" spans="19:19" ht="14.1" customHeight="1">
      <c r="S255" s="77" t="e">
        <f>VLOOKUP(A255,'Defect Dump'!A$1:F$388,6,FALSE)</f>
        <v>#N/A</v>
      </c>
    </row>
    <row r="256" spans="19:19" ht="14.1" customHeight="1">
      <c r="S256" s="77" t="e">
        <f>VLOOKUP(A256,'Defect Dump'!A$1:F$388,6,FALSE)</f>
        <v>#N/A</v>
      </c>
    </row>
    <row r="257" spans="19:19" ht="14.1" customHeight="1">
      <c r="S257" s="77" t="e">
        <f>VLOOKUP(A257,'Defect Dump'!A$1:F$388,6,FALSE)</f>
        <v>#N/A</v>
      </c>
    </row>
    <row r="258" spans="19:19" ht="14.1" customHeight="1">
      <c r="S258" s="77" t="e">
        <f>VLOOKUP(A258,'Defect Dump'!A$1:F$388,6,FALSE)</f>
        <v>#N/A</v>
      </c>
    </row>
    <row r="259" spans="19:19" ht="14.1" customHeight="1">
      <c r="S259" s="77" t="e">
        <f>VLOOKUP(A259,'Defect Dump'!A$1:F$388,6,FALSE)</f>
        <v>#N/A</v>
      </c>
    </row>
    <row r="260" spans="19:19" ht="14.1" customHeight="1">
      <c r="S260" s="77" t="e">
        <f>VLOOKUP(A260,'Defect Dump'!A$1:F$388,6,FALSE)</f>
        <v>#N/A</v>
      </c>
    </row>
    <row r="261" spans="19:19" ht="14.1" customHeight="1">
      <c r="S261" s="77" t="e">
        <f>VLOOKUP(A261,'Defect Dump'!A$1:F$388,6,FALSE)</f>
        <v>#N/A</v>
      </c>
    </row>
    <row r="262" spans="19:19" ht="14.1" customHeight="1">
      <c r="S262" s="77" t="e">
        <f>VLOOKUP(A262,'Defect Dump'!A$1:F$388,6,FALSE)</f>
        <v>#N/A</v>
      </c>
    </row>
    <row r="263" spans="19:19" ht="14.1" customHeight="1">
      <c r="S263" s="77" t="e">
        <f>VLOOKUP(A263,'Defect Dump'!A$1:F$388,6,FALSE)</f>
        <v>#N/A</v>
      </c>
    </row>
    <row r="264" spans="19:19" ht="14.1" customHeight="1">
      <c r="S264" s="77" t="e">
        <f>VLOOKUP(A264,'Defect Dump'!A$1:F$388,6,FALSE)</f>
        <v>#N/A</v>
      </c>
    </row>
    <row r="265" spans="19:19" ht="14.1" customHeight="1">
      <c r="S265" s="77" t="e">
        <f>VLOOKUP(A265,'Defect Dump'!A$1:F$388,6,FALSE)</f>
        <v>#N/A</v>
      </c>
    </row>
    <row r="266" spans="19:19" ht="14.1" customHeight="1">
      <c r="S266" s="77" t="e">
        <f>VLOOKUP(A266,'Defect Dump'!A$1:F$388,6,FALSE)</f>
        <v>#N/A</v>
      </c>
    </row>
    <row r="267" spans="19:19" ht="14.1" customHeight="1">
      <c r="S267" s="77" t="e">
        <f>VLOOKUP(A267,'Defect Dump'!A$1:F$388,6,FALSE)</f>
        <v>#N/A</v>
      </c>
    </row>
    <row r="268" spans="19:19" ht="14.1" customHeight="1">
      <c r="S268" s="77" t="e">
        <f>VLOOKUP(A268,'Defect Dump'!A$1:F$388,6,FALSE)</f>
        <v>#N/A</v>
      </c>
    </row>
    <row r="269" spans="19:19" ht="14.1" customHeight="1">
      <c r="S269" s="77" t="e">
        <f>VLOOKUP(A269,'Defect Dump'!A$1:F$388,6,FALSE)</f>
        <v>#N/A</v>
      </c>
    </row>
    <row r="270" spans="19:19" ht="14.1" customHeight="1">
      <c r="S270" s="77" t="e">
        <f>VLOOKUP(A270,'Defect Dump'!A$1:F$388,6,FALSE)</f>
        <v>#N/A</v>
      </c>
    </row>
    <row r="271" spans="19:19" ht="14.1" customHeight="1">
      <c r="S271" s="77" t="e">
        <f>VLOOKUP(A271,'Defect Dump'!A$1:F$388,6,FALSE)</f>
        <v>#N/A</v>
      </c>
    </row>
    <row r="272" spans="19:19" ht="14.1" customHeight="1">
      <c r="S272" s="77" t="e">
        <f>VLOOKUP(A272,'Defect Dump'!A$1:F$388,6,FALSE)</f>
        <v>#N/A</v>
      </c>
    </row>
    <row r="273" spans="19:19" ht="14.1" customHeight="1">
      <c r="S273" s="77" t="e">
        <f>VLOOKUP(A273,'Defect Dump'!A$1:F$388,6,FALSE)</f>
        <v>#N/A</v>
      </c>
    </row>
    <row r="274" spans="19:19" ht="14.1" customHeight="1">
      <c r="S274" s="77" t="e">
        <f>VLOOKUP(A274,'Defect Dump'!A$1:F$388,6,FALSE)</f>
        <v>#N/A</v>
      </c>
    </row>
    <row r="275" spans="19:19" ht="14.1" customHeight="1">
      <c r="S275" s="77" t="e">
        <f>VLOOKUP(A275,'Defect Dump'!A$1:F$388,6,FALSE)</f>
        <v>#N/A</v>
      </c>
    </row>
    <row r="276" spans="19:19" ht="14.1" customHeight="1">
      <c r="S276" s="77" t="e">
        <f>VLOOKUP(A276,'Defect Dump'!A$1:F$388,6,FALSE)</f>
        <v>#N/A</v>
      </c>
    </row>
    <row r="277" spans="19:19" ht="14.1" customHeight="1">
      <c r="S277" s="77" t="e">
        <f>VLOOKUP(A277,'Defect Dump'!A$1:F$388,6,FALSE)</f>
        <v>#N/A</v>
      </c>
    </row>
    <row r="278" spans="19:19" ht="14.1" customHeight="1">
      <c r="S278" s="77" t="e">
        <f>VLOOKUP(A278,'Defect Dump'!A$1:F$388,6,FALSE)</f>
        <v>#N/A</v>
      </c>
    </row>
    <row r="279" spans="19:19" ht="14.1" customHeight="1">
      <c r="S279" s="77" t="e">
        <f>VLOOKUP(A279,'Defect Dump'!A$1:F$388,6,FALSE)</f>
        <v>#N/A</v>
      </c>
    </row>
    <row r="280" spans="19:19" ht="14.1" customHeight="1">
      <c r="S280" s="77" t="e">
        <f>VLOOKUP(A280,'Defect Dump'!A$1:F$388,6,FALSE)</f>
        <v>#N/A</v>
      </c>
    </row>
    <row r="281" spans="19:19" ht="14.1" customHeight="1">
      <c r="S281" s="77" t="e">
        <f>VLOOKUP(A281,'Defect Dump'!A$1:F$388,6,FALSE)</f>
        <v>#N/A</v>
      </c>
    </row>
    <row r="282" spans="19:19" ht="14.1" customHeight="1">
      <c r="S282" s="77" t="e">
        <f>VLOOKUP(A282,'Defect Dump'!A$1:F$388,6,FALSE)</f>
        <v>#N/A</v>
      </c>
    </row>
    <row r="283" spans="19:19" ht="14.1" customHeight="1">
      <c r="S283" s="77" t="e">
        <f>VLOOKUP(A283,'Defect Dump'!A$1:F$388,6,FALSE)</f>
        <v>#N/A</v>
      </c>
    </row>
    <row r="284" spans="19:19" ht="14.1" customHeight="1">
      <c r="S284" s="77" t="e">
        <f>VLOOKUP(A284,'Defect Dump'!A$1:F$388,6,FALSE)</f>
        <v>#N/A</v>
      </c>
    </row>
    <row r="285" spans="19:19" ht="14.1" customHeight="1">
      <c r="S285" s="77" t="e">
        <f>VLOOKUP(A285,'Defect Dump'!A$1:F$388,6,FALSE)</f>
        <v>#N/A</v>
      </c>
    </row>
    <row r="286" spans="19:19" ht="14.1" customHeight="1">
      <c r="S286" s="77" t="e">
        <f>VLOOKUP(A286,'Defect Dump'!A$1:F$388,6,FALSE)</f>
        <v>#N/A</v>
      </c>
    </row>
    <row r="287" spans="19:19" ht="14.1" customHeight="1">
      <c r="S287" s="77" t="e">
        <f>VLOOKUP(A287,'Defect Dump'!A$1:F$388,6,FALSE)</f>
        <v>#N/A</v>
      </c>
    </row>
    <row r="288" spans="19:19" ht="14.1" customHeight="1">
      <c r="S288" s="77" t="e">
        <f>VLOOKUP(A288,'Defect Dump'!A$1:F$388,6,FALSE)</f>
        <v>#N/A</v>
      </c>
    </row>
    <row r="289" spans="19:19" ht="14.1" customHeight="1">
      <c r="S289" s="77" t="e">
        <f>VLOOKUP(A289,'Defect Dump'!A$1:F$388,6,FALSE)</f>
        <v>#N/A</v>
      </c>
    </row>
    <row r="290" spans="19:19" ht="14.1" customHeight="1">
      <c r="S290" s="77" t="e">
        <f>VLOOKUP(A290,'Defect Dump'!A$1:F$388,6,FALSE)</f>
        <v>#N/A</v>
      </c>
    </row>
    <row r="291" spans="19:19" ht="14.1" customHeight="1">
      <c r="S291" s="77" t="e">
        <f>VLOOKUP(A291,'Defect Dump'!A$1:F$388,6,FALSE)</f>
        <v>#N/A</v>
      </c>
    </row>
    <row r="292" spans="19:19" ht="14.1" customHeight="1">
      <c r="S292" s="77" t="e">
        <f>VLOOKUP(A292,'Defect Dump'!A$1:F$388,6,FALSE)</f>
        <v>#N/A</v>
      </c>
    </row>
    <row r="293" spans="19:19" ht="14.1" customHeight="1">
      <c r="S293" s="77" t="e">
        <f>VLOOKUP(A293,'Defect Dump'!A$1:F$388,6,FALSE)</f>
        <v>#N/A</v>
      </c>
    </row>
    <row r="294" spans="19:19" ht="14.1" customHeight="1">
      <c r="S294" s="77" t="e">
        <f>VLOOKUP(A294,'Defect Dump'!A$1:F$388,6,FALSE)</f>
        <v>#N/A</v>
      </c>
    </row>
    <row r="295" spans="19:19" ht="14.1" customHeight="1">
      <c r="S295" s="77" t="e">
        <f>VLOOKUP(A295,'Defect Dump'!A$1:F$388,6,FALSE)</f>
        <v>#N/A</v>
      </c>
    </row>
    <row r="296" spans="19:19" ht="14.1" customHeight="1">
      <c r="S296" s="77" t="e">
        <f>VLOOKUP(A296,'Defect Dump'!A$1:F$388,6,FALSE)</f>
        <v>#N/A</v>
      </c>
    </row>
    <row r="297" spans="19:19" ht="14.1" customHeight="1">
      <c r="S297" s="77" t="e">
        <f>VLOOKUP(A297,'Defect Dump'!A$1:F$388,6,FALSE)</f>
        <v>#N/A</v>
      </c>
    </row>
    <row r="298" spans="19:19" ht="14.1" customHeight="1">
      <c r="S298" s="77" t="e">
        <f>VLOOKUP(A298,'Defect Dump'!A$1:F$388,6,FALSE)</f>
        <v>#N/A</v>
      </c>
    </row>
    <row r="299" spans="19:19" ht="14.1" customHeight="1">
      <c r="S299" s="77" t="e">
        <f>VLOOKUP(A299,'Defect Dump'!A$1:F$388,6,FALSE)</f>
        <v>#N/A</v>
      </c>
    </row>
    <row r="300" spans="19:19" ht="14.1" customHeight="1">
      <c r="S300" s="77" t="e">
        <f>VLOOKUP(A300,'Defect Dump'!A$1:F$388,6,FALSE)</f>
        <v>#N/A</v>
      </c>
    </row>
    <row r="301" spans="19:19" ht="14.1" customHeight="1">
      <c r="S301" s="77" t="e">
        <f>VLOOKUP(A301,'Defect Dump'!A$1:F$388,6,FALSE)</f>
        <v>#N/A</v>
      </c>
    </row>
    <row r="302" spans="19:19" ht="14.1" customHeight="1">
      <c r="S302" s="77" t="e">
        <f>VLOOKUP(A302,'Defect Dump'!A$1:F$388,6,FALSE)</f>
        <v>#N/A</v>
      </c>
    </row>
    <row r="303" spans="19:19" ht="14.1" customHeight="1">
      <c r="S303" s="77" t="e">
        <f>VLOOKUP(A303,'Defect Dump'!A$1:F$388,6,FALSE)</f>
        <v>#N/A</v>
      </c>
    </row>
    <row r="304" spans="19:19" ht="14.1" customHeight="1">
      <c r="S304" s="77" t="e">
        <f>VLOOKUP(A304,'Defect Dump'!A$1:F$388,6,FALSE)</f>
        <v>#N/A</v>
      </c>
    </row>
    <row r="305" spans="19:19" ht="14.1" customHeight="1">
      <c r="S305" s="77" t="e">
        <f>VLOOKUP(A305,'Defect Dump'!A$1:F$388,6,FALSE)</f>
        <v>#N/A</v>
      </c>
    </row>
    <row r="306" spans="19:19" ht="14.1" customHeight="1">
      <c r="S306" s="77" t="e">
        <f>VLOOKUP(A306,'Defect Dump'!A$1:F$388,6,FALSE)</f>
        <v>#N/A</v>
      </c>
    </row>
    <row r="307" spans="19:19" ht="14.1" customHeight="1">
      <c r="S307" s="77" t="e">
        <f>VLOOKUP(A307,'Defect Dump'!A$1:F$388,6,FALSE)</f>
        <v>#N/A</v>
      </c>
    </row>
    <row r="308" spans="19:19" ht="14.1" customHeight="1">
      <c r="S308" s="77" t="e">
        <f>VLOOKUP(A308,'Defect Dump'!A$1:F$388,6,FALSE)</f>
        <v>#N/A</v>
      </c>
    </row>
    <row r="309" spans="19:19" ht="14.1" customHeight="1">
      <c r="S309" s="77" t="e">
        <f>VLOOKUP(A309,'Defect Dump'!A$1:F$388,6,FALSE)</f>
        <v>#N/A</v>
      </c>
    </row>
    <row r="310" spans="19:19" ht="14.1" customHeight="1">
      <c r="S310" s="77" t="e">
        <f>VLOOKUP(A310,'Defect Dump'!A$1:F$388,6,FALSE)</f>
        <v>#N/A</v>
      </c>
    </row>
    <row r="311" spans="19:19" ht="14.1" customHeight="1">
      <c r="S311" s="77" t="e">
        <f>VLOOKUP(A311,'Defect Dump'!A$1:F$388,6,FALSE)</f>
        <v>#N/A</v>
      </c>
    </row>
    <row r="312" spans="19:19" ht="14.1" customHeight="1">
      <c r="S312" s="77" t="e">
        <f>VLOOKUP(A312,'Defect Dump'!A$1:F$388,6,FALSE)</f>
        <v>#N/A</v>
      </c>
    </row>
    <row r="313" spans="19:19" ht="14.1" customHeight="1">
      <c r="S313" s="77" t="e">
        <f>VLOOKUP(A313,'Defect Dump'!A$1:F$388,6,FALSE)</f>
        <v>#N/A</v>
      </c>
    </row>
    <row r="314" spans="19:19" ht="14.1" customHeight="1">
      <c r="S314" s="77" t="e">
        <f>VLOOKUP(A314,'Defect Dump'!A$1:F$388,6,FALSE)</f>
        <v>#N/A</v>
      </c>
    </row>
    <row r="315" spans="19:19" ht="14.1" customHeight="1">
      <c r="S315" s="77" t="e">
        <f>VLOOKUP(A315,'Defect Dump'!A$1:F$388,6,FALSE)</f>
        <v>#N/A</v>
      </c>
    </row>
    <row r="316" spans="19:19" ht="14.1" customHeight="1">
      <c r="S316" s="77" t="e">
        <f>VLOOKUP(A316,'Defect Dump'!A$1:F$388,6,FALSE)</f>
        <v>#N/A</v>
      </c>
    </row>
    <row r="317" spans="19:19" ht="14.1" customHeight="1">
      <c r="S317" s="77" t="e">
        <f>VLOOKUP(A317,'Defect Dump'!A$1:F$388,6,FALSE)</f>
        <v>#N/A</v>
      </c>
    </row>
    <row r="318" spans="19:19" ht="14.1" customHeight="1">
      <c r="S318" s="77" t="e">
        <f>VLOOKUP(A318,'Defect Dump'!A$1:F$388,6,FALSE)</f>
        <v>#N/A</v>
      </c>
    </row>
    <row r="319" spans="19:19" ht="14.1" customHeight="1">
      <c r="S319" s="77" t="e">
        <f>VLOOKUP(A319,'Defect Dump'!A$1:F$388,6,FALSE)</f>
        <v>#N/A</v>
      </c>
    </row>
    <row r="320" spans="19:19" ht="14.1" customHeight="1">
      <c r="S320" s="77" t="e">
        <f>VLOOKUP(A320,'Defect Dump'!A$1:F$388,6,FALSE)</f>
        <v>#N/A</v>
      </c>
    </row>
    <row r="321" spans="19:19" ht="14.1" customHeight="1">
      <c r="S321" s="77" t="e">
        <f>VLOOKUP(A321,'Defect Dump'!A$1:F$388,6,FALSE)</f>
        <v>#N/A</v>
      </c>
    </row>
    <row r="322" spans="19:19" ht="14.1" customHeight="1">
      <c r="S322" s="77" t="e">
        <f>VLOOKUP(A322,'Defect Dump'!A$1:F$388,6,FALSE)</f>
        <v>#N/A</v>
      </c>
    </row>
    <row r="323" spans="19:19" ht="14.1" customHeight="1">
      <c r="S323" s="77" t="e">
        <f>VLOOKUP(A323,'Defect Dump'!A$1:F$388,6,FALSE)</f>
        <v>#N/A</v>
      </c>
    </row>
    <row r="324" spans="19:19" ht="14.1" customHeight="1">
      <c r="S324" s="77" t="e">
        <f>VLOOKUP(A324,'Defect Dump'!A$1:F$388,6,FALSE)</f>
        <v>#N/A</v>
      </c>
    </row>
    <row r="325" spans="19:19" ht="14.1" customHeight="1">
      <c r="S325" s="77" t="e">
        <f>VLOOKUP(A325,'Defect Dump'!A$1:F$388,6,FALSE)</f>
        <v>#N/A</v>
      </c>
    </row>
    <row r="326" spans="19:19" ht="14.1" customHeight="1">
      <c r="S326" s="77" t="e">
        <f>VLOOKUP(A326,'Defect Dump'!A$1:F$388,6,FALSE)</f>
        <v>#N/A</v>
      </c>
    </row>
    <row r="327" spans="19:19" ht="14.1" customHeight="1">
      <c r="S327" s="77" t="e">
        <f>VLOOKUP(A327,'Defect Dump'!A$1:F$388,6,FALSE)</f>
        <v>#N/A</v>
      </c>
    </row>
    <row r="328" spans="19:19" ht="14.1" customHeight="1">
      <c r="S328" s="77" t="e">
        <f>VLOOKUP(A328,'Defect Dump'!A$1:F$388,6,FALSE)</f>
        <v>#N/A</v>
      </c>
    </row>
    <row r="329" spans="19:19" ht="14.1" customHeight="1">
      <c r="S329" s="77" t="e">
        <f>VLOOKUP(A329,'Defect Dump'!A$1:F$388,6,FALSE)</f>
        <v>#N/A</v>
      </c>
    </row>
    <row r="330" spans="19:19" ht="14.1" customHeight="1">
      <c r="S330" s="77" t="e">
        <f>VLOOKUP(A330,'Defect Dump'!A$1:F$388,6,FALSE)</f>
        <v>#N/A</v>
      </c>
    </row>
    <row r="331" spans="19:19" ht="14.1" customHeight="1">
      <c r="S331" s="77" t="e">
        <f>VLOOKUP(A331,'Defect Dump'!A$1:F$388,6,FALSE)</f>
        <v>#N/A</v>
      </c>
    </row>
    <row r="332" spans="19:19" ht="14.1" customHeight="1">
      <c r="S332" s="77" t="e">
        <f>VLOOKUP(A332,'Defect Dump'!A$1:F$388,6,FALSE)</f>
        <v>#N/A</v>
      </c>
    </row>
    <row r="333" spans="19:19" ht="14.1" customHeight="1">
      <c r="S333" s="77" t="e">
        <f>VLOOKUP(A333,'Defect Dump'!A$1:F$388,6,FALSE)</f>
        <v>#N/A</v>
      </c>
    </row>
    <row r="334" spans="19:19" ht="14.1" customHeight="1">
      <c r="S334" s="77" t="e">
        <f>VLOOKUP(A334,'Defect Dump'!A$1:F$388,6,FALSE)</f>
        <v>#N/A</v>
      </c>
    </row>
    <row r="335" spans="19:19" ht="14.1" customHeight="1">
      <c r="S335" s="77" t="e">
        <f>VLOOKUP(A335,'Defect Dump'!A$1:F$388,6,FALSE)</f>
        <v>#N/A</v>
      </c>
    </row>
    <row r="336" spans="19:19" ht="14.1" customHeight="1">
      <c r="S336" s="77" t="e">
        <f>VLOOKUP(A336,'Defect Dump'!A$1:F$388,6,FALSE)</f>
        <v>#N/A</v>
      </c>
    </row>
    <row r="337" spans="19:19" ht="14.1" customHeight="1">
      <c r="S337" s="77" t="e">
        <f>VLOOKUP(A337,'Defect Dump'!A$1:F$388,6,FALSE)</f>
        <v>#N/A</v>
      </c>
    </row>
    <row r="338" spans="19:19" ht="14.1" customHeight="1">
      <c r="S338" s="77" t="e">
        <f>VLOOKUP(A338,'Defect Dump'!A$1:F$388,6,FALSE)</f>
        <v>#N/A</v>
      </c>
    </row>
  </sheetData>
  <autoFilter ref="A1:S46" xr:uid="{00000000-0009-0000-0000-000005000000}"/>
  <conditionalFormatting sqref="A47:A1048576 A1:A45">
    <cfRule type="duplicateValues" dxfId="60" priority="4"/>
    <cfRule type="duplicateValues" dxfId="59" priority="6"/>
  </conditionalFormatting>
  <conditionalFormatting sqref="A47:A1048576 A1:A45">
    <cfRule type="duplicateValues" dxfId="58" priority="3"/>
  </conditionalFormatting>
  <conditionalFormatting sqref="A46">
    <cfRule type="duplicateValues" dxfId="57" priority="1"/>
  </conditionalFormatting>
  <dataValidations count="1">
    <dataValidation allowBlank="1" showInputMessage="1" showErrorMessage="1" sqref="F1:F1048576" xr:uid="{6CFAB314-7202-4106-9745-954497C7C163}"/>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Reference!$C$3:$C$14</xm:f>
          </x14:formula1>
          <xm:sqref>H2:H4 H6:H10 G2:G23 G26:G27 G29:G46</xm:sqref>
        </x14:dataValidation>
        <x14:dataValidation type="list" allowBlank="1" showInputMessage="1" showErrorMessage="1" xr:uid="{00000000-0002-0000-0500-000001000000}">
          <x14:formula1>
            <xm:f>Reference!$E$4:$E$5</xm:f>
          </x14:formula1>
          <xm:sqref>E29:E45 E2:E18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249"/>
  <sheetViews>
    <sheetView topLeftCell="A7" workbookViewId="0">
      <selection activeCell="A26" sqref="A26"/>
    </sheetView>
  </sheetViews>
  <sheetFormatPr defaultRowHeight="14.45"/>
  <cols>
    <col min="1" max="1" width="7" bestFit="1" customWidth="1"/>
    <col min="2" max="2" width="82.42578125" bestFit="1" customWidth="1"/>
    <col min="3" max="3" width="55.5703125" customWidth="1"/>
    <col min="4" max="4" width="7.42578125" bestFit="1" customWidth="1"/>
    <col min="5" max="5" width="6.42578125" style="12" bestFit="1" customWidth="1"/>
    <col min="6" max="6" width="6.42578125" style="120" customWidth="1"/>
    <col min="7" max="7" width="19.140625" bestFit="1" customWidth="1"/>
    <col min="8" max="8" width="54" customWidth="1"/>
    <col min="9" max="9" width="4" bestFit="1" customWidth="1"/>
    <col min="10" max="10" width="15" bestFit="1" customWidth="1"/>
    <col min="11" max="11" width="13.5703125" hidden="1" customWidth="1"/>
    <col min="12" max="12" width="13.5703125" bestFit="1" customWidth="1"/>
    <col min="13" max="13" width="10.5703125" bestFit="1" customWidth="1"/>
    <col min="14" max="14" width="3.42578125" bestFit="1" customWidth="1"/>
    <col min="19" max="19" width="27.28515625" customWidth="1"/>
  </cols>
  <sheetData>
    <row r="1" spans="1:19" s="2" customFormat="1" ht="14.1" customHeight="1">
      <c r="A1" s="1" t="s">
        <v>1116</v>
      </c>
      <c r="B1" s="1" t="s">
        <v>1117</v>
      </c>
      <c r="C1" s="1" t="s">
        <v>1118</v>
      </c>
      <c r="D1" s="1" t="s">
        <v>1119</v>
      </c>
      <c r="E1" s="10" t="s">
        <v>1120</v>
      </c>
      <c r="F1" s="10" t="s">
        <v>1121</v>
      </c>
      <c r="G1" s="10" t="s">
        <v>7</v>
      </c>
      <c r="H1" s="1" t="s">
        <v>1123</v>
      </c>
      <c r="I1" s="1" t="s">
        <v>1124</v>
      </c>
      <c r="J1" s="1" t="s">
        <v>1125</v>
      </c>
      <c r="K1" s="1" t="s">
        <v>1568</v>
      </c>
      <c r="L1" s="1" t="s">
        <v>1126</v>
      </c>
      <c r="M1" s="1" t="s">
        <v>1127</v>
      </c>
      <c r="N1" s="1" t="s">
        <v>1128</v>
      </c>
      <c r="S1" s="2" t="s">
        <v>1132</v>
      </c>
    </row>
    <row r="2" spans="1:19" s="4" customFormat="1" ht="14.1" customHeight="1">
      <c r="A2" s="3">
        <v>784309</v>
      </c>
      <c r="B2" s="3" t="s">
        <v>216</v>
      </c>
      <c r="C2" s="3"/>
      <c r="D2" s="3" t="s">
        <v>1652</v>
      </c>
      <c r="E2" s="11" t="s">
        <v>1096</v>
      </c>
      <c r="F2" s="11"/>
      <c r="G2" s="11" t="s">
        <v>1091</v>
      </c>
      <c r="H2" s="3"/>
      <c r="L2" s="34">
        <v>43902</v>
      </c>
      <c r="S2" s="77" t="str">
        <f>VLOOKUP(A2,'Defect Dump'!A$1:F$388,6,FALSE)</f>
        <v>PC-Config</v>
      </c>
    </row>
    <row r="3" spans="1:19" s="4" customFormat="1" ht="14.1" customHeight="1">
      <c r="A3" s="3">
        <v>767924</v>
      </c>
      <c r="B3" s="3" t="s">
        <v>171</v>
      </c>
      <c r="C3" s="3"/>
      <c r="D3" s="3" t="s">
        <v>1652</v>
      </c>
      <c r="E3" s="11" t="s">
        <v>1096</v>
      </c>
      <c r="F3" s="11"/>
      <c r="G3" s="11" t="s">
        <v>1083</v>
      </c>
      <c r="H3" s="5"/>
      <c r="J3" s="6"/>
      <c r="K3" s="6"/>
      <c r="L3" s="6"/>
      <c r="S3" s="77" t="str">
        <f>VLOOKUP(A3,'Defect Dump'!A$1:F$388,6,FALSE)</f>
        <v>PC-Plugin</v>
      </c>
    </row>
    <row r="4" spans="1:19" s="4" customFormat="1" ht="14.1" customHeight="1">
      <c r="A4" s="3">
        <v>784620</v>
      </c>
      <c r="B4" s="3" t="s">
        <v>631</v>
      </c>
      <c r="C4" s="3"/>
      <c r="D4" s="3" t="s">
        <v>1653</v>
      </c>
      <c r="E4" s="11" t="s">
        <v>1096</v>
      </c>
      <c r="F4" s="11"/>
      <c r="G4" s="11" t="s">
        <v>1089</v>
      </c>
      <c r="H4" s="5" t="s">
        <v>1654</v>
      </c>
      <c r="L4" s="21">
        <v>43909</v>
      </c>
      <c r="S4" s="77" t="str">
        <f>VLOOKUP(A4,'Defect Dump'!A$1:F$388,6,FALSE)</f>
        <v>PC-Config</v>
      </c>
    </row>
    <row r="5" spans="1:19" s="4" customFormat="1" ht="14.1" customHeight="1">
      <c r="A5" s="3">
        <v>767466</v>
      </c>
      <c r="B5" s="3" t="s">
        <v>1655</v>
      </c>
      <c r="C5" s="3" t="s">
        <v>1656</v>
      </c>
      <c r="D5" s="3" t="s">
        <v>1652</v>
      </c>
      <c r="E5" s="11" t="s">
        <v>1096</v>
      </c>
      <c r="F5" s="11"/>
      <c r="G5" s="11" t="s">
        <v>1088</v>
      </c>
      <c r="H5" s="5" t="s">
        <v>1657</v>
      </c>
      <c r="S5" s="77" t="e">
        <f>VLOOKUP(A5,'Defect Dump'!A$1:F$388,6,FALSE)</f>
        <v>#N/A</v>
      </c>
    </row>
    <row r="6" spans="1:19" s="4" customFormat="1" ht="14.1" customHeight="1">
      <c r="A6" s="3">
        <v>787120</v>
      </c>
      <c r="B6" s="3" t="s">
        <v>1658</v>
      </c>
      <c r="C6" s="3"/>
      <c r="D6" s="3" t="s">
        <v>1659</v>
      </c>
      <c r="E6" s="11" t="s">
        <v>1096</v>
      </c>
      <c r="F6" s="11" t="s">
        <v>98</v>
      </c>
      <c r="G6" s="11" t="s">
        <v>1085</v>
      </c>
      <c r="H6" s="3"/>
      <c r="J6" s="6"/>
      <c r="K6" s="6"/>
      <c r="L6" s="6"/>
      <c r="S6" s="77" t="e">
        <f>VLOOKUP(A6,'Defect Dump'!A$1:F$388,6,FALSE)</f>
        <v>#N/A</v>
      </c>
    </row>
    <row r="7" spans="1:19" s="4" customFormat="1" ht="14.1" customHeight="1">
      <c r="A7" s="3">
        <v>782987</v>
      </c>
      <c r="B7" s="3" t="s">
        <v>1660</v>
      </c>
      <c r="C7" s="3" t="s">
        <v>1661</v>
      </c>
      <c r="D7" s="3" t="s">
        <v>1653</v>
      </c>
      <c r="E7" s="11" t="s">
        <v>1096</v>
      </c>
      <c r="F7" s="11"/>
      <c r="G7" s="11" t="s">
        <v>1082</v>
      </c>
      <c r="H7" s="5" t="s">
        <v>1662</v>
      </c>
      <c r="J7" s="6"/>
      <c r="K7" s="6"/>
      <c r="L7" s="6">
        <v>43896</v>
      </c>
      <c r="S7" s="77" t="e">
        <f>VLOOKUP(A7,'Defect Dump'!A$1:F$388,6,FALSE)</f>
        <v>#N/A</v>
      </c>
    </row>
    <row r="8" spans="1:19" s="4" customFormat="1" ht="14.1" customHeight="1">
      <c r="A8" s="3">
        <v>772148</v>
      </c>
      <c r="B8" s="3" t="s">
        <v>1663</v>
      </c>
      <c r="C8" s="3" t="s">
        <v>1664</v>
      </c>
      <c r="D8" s="3" t="s">
        <v>1653</v>
      </c>
      <c r="E8" s="11" t="s">
        <v>1096</v>
      </c>
      <c r="F8" s="11" t="s">
        <v>98</v>
      </c>
      <c r="G8" s="11" t="s">
        <v>1085</v>
      </c>
      <c r="H8" s="3"/>
      <c r="S8" s="77" t="e">
        <f>VLOOKUP(A8,'Defect Dump'!A$1:F$388,6,FALSE)</f>
        <v>#N/A</v>
      </c>
    </row>
    <row r="9" spans="1:19" s="4" customFormat="1" ht="14.1" customHeight="1">
      <c r="A9" s="3">
        <v>774045</v>
      </c>
      <c r="B9" s="3" t="s">
        <v>1665</v>
      </c>
      <c r="C9" s="3" t="s">
        <v>1666</v>
      </c>
      <c r="D9" s="3" t="s">
        <v>1652</v>
      </c>
      <c r="E9" s="11" t="s">
        <v>1096</v>
      </c>
      <c r="F9" s="11"/>
      <c r="G9" s="11" t="s">
        <v>1082</v>
      </c>
      <c r="H9" s="4" t="s">
        <v>1667</v>
      </c>
      <c r="L9" s="21">
        <v>43907</v>
      </c>
      <c r="S9" s="77" t="e">
        <f>VLOOKUP(A9,'Defect Dump'!A$1:F$388,6,FALSE)</f>
        <v>#N/A</v>
      </c>
    </row>
    <row r="10" spans="1:19" s="4" customFormat="1" ht="14.1" customHeight="1">
      <c r="A10" s="3">
        <v>784607</v>
      </c>
      <c r="B10" s="3" t="s">
        <v>479</v>
      </c>
      <c r="C10" s="3"/>
      <c r="D10" s="3" t="s">
        <v>1668</v>
      </c>
      <c r="E10" s="11" t="s">
        <v>1096</v>
      </c>
      <c r="F10" s="11" t="s">
        <v>42</v>
      </c>
      <c r="G10" s="11" t="s">
        <v>1085</v>
      </c>
      <c r="S10" s="77" t="str">
        <f>VLOOKUP(A10,'Defect Dump'!A$1:F$388,6,FALSE)</f>
        <v>PC-Config</v>
      </c>
    </row>
    <row r="11" spans="1:19" s="4" customFormat="1" ht="14.1" customHeight="1">
      <c r="A11" s="3">
        <v>785551</v>
      </c>
      <c r="B11" s="3" t="s">
        <v>280</v>
      </c>
      <c r="C11" s="3"/>
      <c r="D11" s="3" t="s">
        <v>1652</v>
      </c>
      <c r="E11" s="11" t="s">
        <v>1096</v>
      </c>
      <c r="F11" s="11"/>
      <c r="G11" s="11" t="s">
        <v>1084</v>
      </c>
      <c r="S11" s="77" t="str">
        <f>VLOOKUP(A11,'Defect Dump'!A$1:F$388,6,FALSE)</f>
        <v>PC-Config</v>
      </c>
    </row>
    <row r="12" spans="1:19" s="4" customFormat="1" ht="14.1" customHeight="1">
      <c r="A12" s="3">
        <v>787581</v>
      </c>
      <c r="B12" s="3" t="s">
        <v>1669</v>
      </c>
      <c r="C12" s="3"/>
      <c r="D12" s="3" t="s">
        <v>1652</v>
      </c>
      <c r="E12" s="11" t="s">
        <v>1096</v>
      </c>
      <c r="F12" s="11"/>
      <c r="G12" s="11" t="s">
        <v>1091</v>
      </c>
      <c r="L12" s="21">
        <v>43902</v>
      </c>
      <c r="S12" s="77" t="e">
        <f>VLOOKUP(A12,'Defect Dump'!A$1:F$388,6,FALSE)</f>
        <v>#N/A</v>
      </c>
    </row>
    <row r="13" spans="1:19" s="4" customFormat="1" ht="14.1" customHeight="1">
      <c r="A13" s="3">
        <v>787623</v>
      </c>
      <c r="B13" s="3" t="s">
        <v>1670</v>
      </c>
      <c r="C13" s="3" t="s">
        <v>1671</v>
      </c>
      <c r="D13" s="3" t="s">
        <v>1653</v>
      </c>
      <c r="E13" s="11" t="s">
        <v>1096</v>
      </c>
      <c r="F13" s="11"/>
      <c r="G13" s="11" t="s">
        <v>1086</v>
      </c>
      <c r="H13" s="4" t="s">
        <v>1672</v>
      </c>
      <c r="L13" s="21">
        <v>43907</v>
      </c>
      <c r="S13" s="77" t="e">
        <f>VLOOKUP(A13,'Defect Dump'!A$1:F$388,6,FALSE)</f>
        <v>#N/A</v>
      </c>
    </row>
    <row r="14" spans="1:19" s="4" customFormat="1" ht="14.1" customHeight="1">
      <c r="A14" s="3">
        <v>783269</v>
      </c>
      <c r="B14" s="3" t="s">
        <v>312</v>
      </c>
      <c r="C14" s="3"/>
      <c r="D14" s="3" t="s">
        <v>1668</v>
      </c>
      <c r="E14" s="11" t="s">
        <v>1096</v>
      </c>
      <c r="F14" s="11" t="s">
        <v>98</v>
      </c>
      <c r="G14" s="11" t="s">
        <v>1085</v>
      </c>
      <c r="S14" s="77" t="str">
        <f>VLOOKUP(A14,'Defect Dump'!A$1:F$388,6,FALSE)</f>
        <v>PC-Config</v>
      </c>
    </row>
    <row r="15" spans="1:19" s="4" customFormat="1" ht="14.1" customHeight="1">
      <c r="A15" s="3">
        <v>785635</v>
      </c>
      <c r="B15" s="3" t="s">
        <v>352</v>
      </c>
      <c r="C15" s="3" t="s">
        <v>1673</v>
      </c>
      <c r="D15" s="3" t="s">
        <v>1659</v>
      </c>
      <c r="E15" s="11" t="s">
        <v>1096</v>
      </c>
      <c r="F15" s="11"/>
      <c r="G15" s="11" t="s">
        <v>1082</v>
      </c>
      <c r="H15" s="4" t="s">
        <v>1674</v>
      </c>
      <c r="S15" s="77" t="str">
        <f>VLOOKUP(A15,'Defect Dump'!A$1:F$388,6,FALSE)</f>
        <v>PC-Config</v>
      </c>
    </row>
    <row r="16" spans="1:19" s="4" customFormat="1" ht="14.1" customHeight="1">
      <c r="A16" s="3">
        <v>787998</v>
      </c>
      <c r="B16" s="3" t="s">
        <v>1179</v>
      </c>
      <c r="C16" s="3"/>
      <c r="D16" s="3" t="s">
        <v>1653</v>
      </c>
      <c r="E16" s="11" t="s">
        <v>1096</v>
      </c>
      <c r="F16" s="11" t="s">
        <v>42</v>
      </c>
      <c r="G16" s="11" t="s">
        <v>1085</v>
      </c>
      <c r="S16" s="77" t="e">
        <f>VLOOKUP(A16,'Defect Dump'!A$1:F$388,6,FALSE)</f>
        <v>#N/A</v>
      </c>
    </row>
    <row r="17" spans="1:19" s="4" customFormat="1" ht="14.1" customHeight="1">
      <c r="A17" s="3">
        <v>767850</v>
      </c>
      <c r="B17" s="3" t="s">
        <v>441</v>
      </c>
      <c r="C17" s="3" t="s">
        <v>1675</v>
      </c>
      <c r="D17" s="3" t="s">
        <v>1676</v>
      </c>
      <c r="E17" s="11" t="s">
        <v>1095</v>
      </c>
      <c r="F17" s="11"/>
      <c r="G17" s="11" t="s">
        <v>1090</v>
      </c>
      <c r="H17" s="3"/>
      <c r="L17" s="21">
        <v>43909</v>
      </c>
      <c r="S17" s="77" t="str">
        <f>VLOOKUP(A17,'Defect Dump'!A$1:F$388,6,FALSE)</f>
        <v>PolicyCenter</v>
      </c>
    </row>
    <row r="18" spans="1:19" s="4" customFormat="1" ht="14.1" customHeight="1">
      <c r="A18" s="3">
        <v>783411</v>
      </c>
      <c r="B18" s="35" t="s">
        <v>1677</v>
      </c>
      <c r="C18" s="3"/>
      <c r="D18" s="3" t="s">
        <v>1676</v>
      </c>
      <c r="E18" s="11" t="s">
        <v>1095</v>
      </c>
      <c r="F18" s="11"/>
      <c r="G18" s="11" t="s">
        <v>1091</v>
      </c>
      <c r="L18" s="21">
        <v>43896</v>
      </c>
      <c r="S18" s="77" t="str">
        <f>VLOOKUP(A18,'Defect Dump'!A$1:F$388,6,FALSE)</f>
        <v>PC-Config</v>
      </c>
    </row>
    <row r="19" spans="1:19" ht="24">
      <c r="A19" s="3">
        <v>760981</v>
      </c>
      <c r="B19" s="3" t="s">
        <v>899</v>
      </c>
      <c r="C19" s="3"/>
      <c r="D19" s="3" t="s">
        <v>1652</v>
      </c>
      <c r="E19" s="11" t="s">
        <v>1096</v>
      </c>
      <c r="F19" s="11"/>
      <c r="G19" s="11" t="s">
        <v>1091</v>
      </c>
      <c r="L19" s="48">
        <v>43902</v>
      </c>
      <c r="S19" s="77" t="str">
        <f>VLOOKUP(A19,'Defect Dump'!A$1:F$388,6,FALSE)</f>
        <v>PC-Plugin</v>
      </c>
    </row>
    <row r="20" spans="1:19" ht="14.25">
      <c r="A20" s="3">
        <v>786996</v>
      </c>
      <c r="B20" s="3" t="s">
        <v>1678</v>
      </c>
      <c r="C20" s="3"/>
      <c r="D20" s="3" t="s">
        <v>1676</v>
      </c>
      <c r="E20" s="11" t="s">
        <v>1095</v>
      </c>
      <c r="F20" s="11"/>
      <c r="G20" s="11" t="s">
        <v>1091</v>
      </c>
      <c r="L20" s="48">
        <v>43896</v>
      </c>
      <c r="S20" s="77" t="e">
        <f>VLOOKUP(A20,'Defect Dump'!A$1:F$388,6,FALSE)</f>
        <v>#N/A</v>
      </c>
    </row>
    <row r="21" spans="1:19" ht="14.25">
      <c r="A21" s="3">
        <v>788272</v>
      </c>
      <c r="B21" s="3" t="s">
        <v>1679</v>
      </c>
      <c r="C21" s="3"/>
      <c r="D21" s="3" t="s">
        <v>1676</v>
      </c>
      <c r="E21" s="11" t="s">
        <v>1095</v>
      </c>
      <c r="F21" s="11"/>
      <c r="G21" s="11" t="s">
        <v>1091</v>
      </c>
      <c r="L21" s="48">
        <v>43902</v>
      </c>
      <c r="S21" s="77" t="e">
        <f>VLOOKUP(A21,'Defect Dump'!A$1:F$388,6,FALSE)</f>
        <v>#N/A</v>
      </c>
    </row>
    <row r="22" spans="1:19" ht="24">
      <c r="A22" s="3">
        <v>785495</v>
      </c>
      <c r="B22" s="3" t="s">
        <v>536</v>
      </c>
      <c r="C22" s="3"/>
      <c r="D22" s="3" t="s">
        <v>1680</v>
      </c>
      <c r="E22" s="11" t="s">
        <v>1095</v>
      </c>
      <c r="F22" s="11"/>
      <c r="G22" s="11" t="s">
        <v>1091</v>
      </c>
      <c r="L22" s="48">
        <v>43907</v>
      </c>
      <c r="S22" s="77" t="str">
        <f>VLOOKUP(A22,'Defect Dump'!A$1:F$388,6,FALSE)</f>
        <v>PC-Config</v>
      </c>
    </row>
    <row r="23" spans="1:19" ht="24">
      <c r="A23" s="3">
        <v>782452</v>
      </c>
      <c r="B23" s="3" t="s">
        <v>1681</v>
      </c>
      <c r="C23" s="3"/>
      <c r="D23" s="3" t="s">
        <v>1676</v>
      </c>
      <c r="E23" s="11" t="s">
        <v>1095</v>
      </c>
      <c r="F23" s="11"/>
      <c r="G23" s="11" t="s">
        <v>1091</v>
      </c>
      <c r="L23" s="48">
        <v>43896</v>
      </c>
      <c r="S23" s="77" t="str">
        <f>VLOOKUP(A23,'Defect Dump'!A$1:F$388,6,FALSE)</f>
        <v>PolicyCenter</v>
      </c>
    </row>
    <row r="24" spans="1:19" ht="24">
      <c r="A24" s="3">
        <v>787840</v>
      </c>
      <c r="B24" s="3" t="s">
        <v>1682</v>
      </c>
      <c r="C24" s="3" t="s">
        <v>1683</v>
      </c>
      <c r="D24" s="3" t="s">
        <v>1652</v>
      </c>
      <c r="E24" s="11" t="s">
        <v>1096</v>
      </c>
      <c r="F24" s="11"/>
      <c r="G24" s="11" t="s">
        <v>1082</v>
      </c>
      <c r="S24" s="77" t="e">
        <f>VLOOKUP(A24,'Defect Dump'!A$1:F$388,6,FALSE)</f>
        <v>#N/A</v>
      </c>
    </row>
    <row r="25" spans="1:19" ht="24">
      <c r="A25" s="3">
        <v>786425</v>
      </c>
      <c r="B25" s="3" t="s">
        <v>1684</v>
      </c>
      <c r="C25" s="3" t="s">
        <v>1685</v>
      </c>
      <c r="D25" s="3" t="s">
        <v>1659</v>
      </c>
      <c r="E25" s="11" t="s">
        <v>1096</v>
      </c>
      <c r="F25" s="11"/>
      <c r="G25" s="11" t="s">
        <v>1091</v>
      </c>
      <c r="L25" s="48">
        <v>43902</v>
      </c>
      <c r="S25" s="77" t="str">
        <f>VLOOKUP(A25,'Defect Dump'!A$1:F$388,6,FALSE)</f>
        <v>PC-Config</v>
      </c>
    </row>
    <row r="26" spans="1:19" ht="24">
      <c r="A26" s="3">
        <v>785501</v>
      </c>
      <c r="B26" s="3" t="s">
        <v>1686</v>
      </c>
      <c r="C26" s="3" t="s">
        <v>1687</v>
      </c>
      <c r="D26" s="3" t="s">
        <v>1652</v>
      </c>
      <c r="E26" s="11" t="s">
        <v>1096</v>
      </c>
      <c r="F26" s="11" t="s">
        <v>98</v>
      </c>
      <c r="G26" s="11" t="s">
        <v>1085</v>
      </c>
      <c r="S26" s="77" t="e">
        <f>VLOOKUP(A26,'Defect Dump'!A$1:F$388,6,FALSE)</f>
        <v>#N/A</v>
      </c>
    </row>
    <row r="27" spans="1:19" ht="24">
      <c r="A27" s="3">
        <v>785863</v>
      </c>
      <c r="B27" s="3" t="s">
        <v>1688</v>
      </c>
      <c r="C27" s="3" t="s">
        <v>1689</v>
      </c>
      <c r="D27" s="3" t="s">
        <v>1676</v>
      </c>
      <c r="E27" s="11" t="s">
        <v>1095</v>
      </c>
      <c r="F27" s="11"/>
      <c r="G27" s="11" t="s">
        <v>1082</v>
      </c>
      <c r="H27" t="s">
        <v>1690</v>
      </c>
      <c r="S27" s="77" t="str">
        <f>VLOOKUP(A27,'Defect Dump'!A$1:F$388,6,FALSE)</f>
        <v>PC-Plugin</v>
      </c>
    </row>
    <row r="28" spans="1:19" ht="14.25">
      <c r="A28" s="3">
        <v>771390</v>
      </c>
      <c r="B28" s="3" t="s">
        <v>1691</v>
      </c>
      <c r="C28" s="3"/>
      <c r="D28" s="3" t="s">
        <v>1676</v>
      </c>
      <c r="E28" s="11" t="s">
        <v>1095</v>
      </c>
      <c r="F28" s="11"/>
      <c r="G28" s="11" t="s">
        <v>1089</v>
      </c>
      <c r="H28" t="s">
        <v>1692</v>
      </c>
      <c r="L28" s="48">
        <v>43896</v>
      </c>
      <c r="S28" s="77" t="e">
        <f>VLOOKUP(A28,'Defect Dump'!A$1:F$388,6,FALSE)</f>
        <v>#N/A</v>
      </c>
    </row>
    <row r="29" spans="1:19" ht="36">
      <c r="A29" s="3">
        <v>788511</v>
      </c>
      <c r="B29" s="3" t="s">
        <v>1693</v>
      </c>
      <c r="C29" s="3" t="s">
        <v>1694</v>
      </c>
      <c r="D29" s="3" t="s">
        <v>1676</v>
      </c>
      <c r="E29" s="11" t="s">
        <v>1095</v>
      </c>
      <c r="F29" s="11"/>
      <c r="G29" s="11" t="s">
        <v>1089</v>
      </c>
      <c r="L29" s="48">
        <v>43907</v>
      </c>
      <c r="S29" s="77" t="e">
        <f>VLOOKUP(A29,'Defect Dump'!A$1:F$388,6,FALSE)</f>
        <v>#N/A</v>
      </c>
    </row>
    <row r="30" spans="1:19" ht="24">
      <c r="A30" s="3">
        <v>777143</v>
      </c>
      <c r="B30" s="3" t="s">
        <v>236</v>
      </c>
      <c r="C30" s="3"/>
      <c r="D30" s="3" t="s">
        <v>1652</v>
      </c>
      <c r="E30" s="11" t="s">
        <v>1096</v>
      </c>
      <c r="F30" s="11" t="s">
        <v>98</v>
      </c>
      <c r="G30" s="11" t="s">
        <v>1085</v>
      </c>
      <c r="S30" s="77" t="str">
        <f>VLOOKUP(A30,'Defect Dump'!A$1:F$388,6,FALSE)</f>
        <v>PolicyCenter</v>
      </c>
    </row>
    <row r="31" spans="1:19" ht="14.25">
      <c r="A31" s="3">
        <v>788281</v>
      </c>
      <c r="B31" s="3" t="s">
        <v>1695</v>
      </c>
      <c r="C31" s="3"/>
      <c r="D31" s="3" t="s">
        <v>1676</v>
      </c>
      <c r="E31" s="11" t="s">
        <v>1095</v>
      </c>
      <c r="F31" s="11"/>
      <c r="G31" s="11" t="s">
        <v>1091</v>
      </c>
      <c r="L31" s="48">
        <v>43902</v>
      </c>
      <c r="S31" s="77" t="e">
        <f>VLOOKUP(A31,'Defect Dump'!A$1:F$388,6,FALSE)</f>
        <v>#N/A</v>
      </c>
    </row>
    <row r="32" spans="1:19" ht="36">
      <c r="A32" s="3">
        <v>768104</v>
      </c>
      <c r="B32" s="3" t="s">
        <v>1696</v>
      </c>
      <c r="C32" s="3" t="s">
        <v>1697</v>
      </c>
      <c r="D32" s="3" t="s">
        <v>1653</v>
      </c>
      <c r="E32" s="11" t="s">
        <v>1096</v>
      </c>
      <c r="F32" s="11"/>
      <c r="G32" s="11" t="s">
        <v>1090</v>
      </c>
      <c r="H32" t="s">
        <v>1698</v>
      </c>
      <c r="L32" s="48">
        <v>43909</v>
      </c>
      <c r="S32" s="77" t="str">
        <f>VLOOKUP(A32,'Defect Dump'!A$1:F$388,6,FALSE)</f>
        <v>PC-Config</v>
      </c>
    </row>
    <row r="33" spans="1:19" ht="15" customHeight="1">
      <c r="A33" s="3">
        <v>777352</v>
      </c>
      <c r="B33" s="3" t="s">
        <v>1489</v>
      </c>
      <c r="C33" s="3" t="s">
        <v>1699</v>
      </c>
      <c r="D33" s="3" t="s">
        <v>1653</v>
      </c>
      <c r="E33" s="11" t="s">
        <v>1096</v>
      </c>
      <c r="F33" s="11"/>
      <c r="G33" s="11" t="s">
        <v>1084</v>
      </c>
      <c r="H33" t="s">
        <v>1700</v>
      </c>
      <c r="S33" s="77" t="str">
        <f>VLOOKUP(A33,'Defect Dump'!A$1:F$388,6,FALSE)</f>
        <v>PolicyCenter</v>
      </c>
    </row>
    <row r="34" spans="1:19" ht="14.25">
      <c r="A34" s="3">
        <v>786751</v>
      </c>
      <c r="B34" s="3" t="s">
        <v>1701</v>
      </c>
      <c r="C34" s="3" t="s">
        <v>1702</v>
      </c>
      <c r="D34" s="3" t="s">
        <v>1668</v>
      </c>
      <c r="E34" s="11" t="s">
        <v>1096</v>
      </c>
      <c r="F34" s="11"/>
      <c r="G34" s="11" t="s">
        <v>1087</v>
      </c>
      <c r="H34" t="s">
        <v>1703</v>
      </c>
      <c r="L34" s="48">
        <v>43907</v>
      </c>
      <c r="S34" s="77" t="e">
        <f>VLOOKUP(A34,'Defect Dump'!A$1:F$388,6,FALSE)</f>
        <v>#N/A</v>
      </c>
    </row>
    <row r="35" spans="1:19" ht="14.25">
      <c r="A35" s="3">
        <v>788092</v>
      </c>
      <c r="B35" s="3" t="s">
        <v>1704</v>
      </c>
      <c r="C35" s="3" t="s">
        <v>1705</v>
      </c>
      <c r="D35" s="3" t="s">
        <v>1676</v>
      </c>
      <c r="E35" s="11" t="s">
        <v>1095</v>
      </c>
      <c r="F35" s="11"/>
      <c r="G35" s="11" t="s">
        <v>1084</v>
      </c>
      <c r="S35" s="77" t="e">
        <f>VLOOKUP(A35,'Defect Dump'!A$1:F$388,6,FALSE)</f>
        <v>#N/A</v>
      </c>
    </row>
    <row r="36" spans="1:19" ht="24">
      <c r="A36" s="3">
        <v>788073</v>
      </c>
      <c r="B36" s="3"/>
      <c r="C36" s="3" t="s">
        <v>1706</v>
      </c>
      <c r="D36" s="3" t="s">
        <v>1659</v>
      </c>
      <c r="E36" s="11" t="s">
        <v>1096</v>
      </c>
      <c r="F36" s="11"/>
      <c r="G36" s="11" t="s">
        <v>1082</v>
      </c>
      <c r="S36" s="77" t="e">
        <f>VLOOKUP(A36,'Defect Dump'!A$1:F$388,6,FALSE)</f>
        <v>#N/A</v>
      </c>
    </row>
    <row r="37" spans="1:19" ht="14.25">
      <c r="A37" s="3">
        <v>785253</v>
      </c>
      <c r="B37" s="3" t="s">
        <v>1409</v>
      </c>
      <c r="C37" s="3"/>
      <c r="D37" s="3" t="s">
        <v>1653</v>
      </c>
      <c r="E37" s="11" t="s">
        <v>1096</v>
      </c>
      <c r="F37" s="11"/>
      <c r="G37" s="11" t="s">
        <v>1084</v>
      </c>
      <c r="S37" s="77" t="str">
        <f>VLOOKUP(A37,'Defect Dump'!A$1:F$388,6,FALSE)</f>
        <v>PC-Config</v>
      </c>
    </row>
    <row r="38" spans="1:19" ht="24">
      <c r="A38" s="3">
        <v>788443</v>
      </c>
      <c r="B38" s="3" t="s">
        <v>1707</v>
      </c>
      <c r="C38" s="3" t="s">
        <v>1708</v>
      </c>
      <c r="D38" s="3" t="s">
        <v>1652</v>
      </c>
      <c r="E38" s="11" t="s">
        <v>1096</v>
      </c>
      <c r="F38" s="11"/>
      <c r="G38" s="11" t="s">
        <v>1084</v>
      </c>
      <c r="H38" t="s">
        <v>1709</v>
      </c>
      <c r="S38" s="77" t="e">
        <f>VLOOKUP(A38,'Defect Dump'!A$1:F$388,6,FALSE)</f>
        <v>#N/A</v>
      </c>
    </row>
    <row r="39" spans="1:19" ht="14.25">
      <c r="A39" s="3">
        <v>786867</v>
      </c>
      <c r="B39" s="3" t="s">
        <v>1710</v>
      </c>
      <c r="C39" s="3" t="s">
        <v>1711</v>
      </c>
      <c r="D39" s="3" t="s">
        <v>1659</v>
      </c>
      <c r="E39" s="11" t="s">
        <v>1096</v>
      </c>
      <c r="F39" s="11"/>
      <c r="G39" s="11" t="s">
        <v>1089</v>
      </c>
      <c r="H39" t="s">
        <v>1712</v>
      </c>
      <c r="L39" s="48">
        <v>43909</v>
      </c>
      <c r="S39" s="77" t="e">
        <f>VLOOKUP(A39,'Defect Dump'!A$1:F$388,6,FALSE)</f>
        <v>#N/A</v>
      </c>
    </row>
    <row r="40" spans="1:19" ht="24">
      <c r="A40" s="3">
        <v>785213</v>
      </c>
      <c r="B40" s="3"/>
      <c r="C40" s="3"/>
      <c r="D40" s="3" t="s">
        <v>1652</v>
      </c>
      <c r="E40" s="11" t="s">
        <v>1096</v>
      </c>
      <c r="F40" s="11"/>
      <c r="G40" s="11" t="s">
        <v>47</v>
      </c>
      <c r="S40" s="77" t="str">
        <f>VLOOKUP(A40,'Defect Dump'!A$1:F$388,6,FALSE)</f>
        <v>PolicyCenter</v>
      </c>
    </row>
    <row r="41" spans="1:19" ht="14.25">
      <c r="A41" s="3">
        <v>783895</v>
      </c>
      <c r="B41" s="3"/>
      <c r="C41" s="3"/>
      <c r="D41" s="3"/>
      <c r="E41" s="11"/>
      <c r="F41" s="11"/>
      <c r="G41" s="11"/>
      <c r="S41" s="77" t="str">
        <f>VLOOKUP(A41,'Defect Dump'!A$1:F$388,6,FALSE)</f>
        <v>PC-Config</v>
      </c>
    </row>
    <row r="42" spans="1:19" ht="14.25">
      <c r="A42" s="3">
        <v>776825</v>
      </c>
      <c r="B42" s="3"/>
      <c r="C42" s="3" t="s">
        <v>1713</v>
      </c>
      <c r="D42" s="3"/>
      <c r="E42" s="11"/>
      <c r="F42" s="11"/>
      <c r="G42" s="11"/>
      <c r="S42" s="77" t="str">
        <f>VLOOKUP(A42,'Defect Dump'!A$1:F$388,6,FALSE)</f>
        <v>PolicyCenter</v>
      </c>
    </row>
    <row r="43" spans="1:19" ht="14.25">
      <c r="A43" s="3">
        <v>780684</v>
      </c>
      <c r="B43" s="3"/>
      <c r="C43" s="3" t="s">
        <v>1713</v>
      </c>
      <c r="D43" s="3"/>
      <c r="E43" s="11"/>
      <c r="F43" s="11"/>
      <c r="G43" s="11"/>
      <c r="S43" s="77" t="str">
        <f>VLOOKUP(A43,'Defect Dump'!A$1:F$388,6,FALSE)</f>
        <v>PC-Config</v>
      </c>
    </row>
    <row r="44" spans="1:19" ht="14.25">
      <c r="A44" s="3">
        <v>788377</v>
      </c>
      <c r="B44" s="3"/>
      <c r="C44" s="3" t="s">
        <v>1713</v>
      </c>
      <c r="D44" s="3"/>
      <c r="E44" s="11"/>
      <c r="F44" s="11"/>
      <c r="G44" s="11"/>
      <c r="S44" s="77" t="e">
        <f>VLOOKUP(A44,'Defect Dump'!A$1:F$388,6,FALSE)</f>
        <v>#N/A</v>
      </c>
    </row>
    <row r="45" spans="1:19" ht="14.25">
      <c r="A45" s="3"/>
      <c r="B45" s="3"/>
      <c r="C45" s="3"/>
      <c r="D45" s="3"/>
      <c r="E45" s="11"/>
      <c r="F45" s="11"/>
      <c r="G45" s="11"/>
      <c r="S45" s="77" t="e">
        <f>VLOOKUP(A45,'Defect Dump'!A$1:F$388,6,FALSE)</f>
        <v>#N/A</v>
      </c>
    </row>
    <row r="46" spans="1:19" ht="14.25">
      <c r="A46" s="3"/>
      <c r="B46" s="3"/>
      <c r="C46" s="3"/>
      <c r="D46" s="3"/>
      <c r="E46" s="11"/>
      <c r="F46" s="11"/>
      <c r="G46" s="11"/>
      <c r="S46" s="77" t="e">
        <f>VLOOKUP(A46,'Defect Dump'!A$1:F$388,6,FALSE)</f>
        <v>#N/A</v>
      </c>
    </row>
    <row r="47" spans="1:19" ht="14.25">
      <c r="A47" s="3"/>
      <c r="B47" s="3"/>
      <c r="C47" s="3"/>
      <c r="D47" s="3"/>
      <c r="E47" s="11"/>
      <c r="F47" s="11"/>
      <c r="G47" s="11"/>
      <c r="S47" s="77" t="e">
        <f>VLOOKUP(A47,'Defect Dump'!A$1:F$388,6,FALSE)</f>
        <v>#N/A</v>
      </c>
    </row>
    <row r="48" spans="1:19" ht="14.25">
      <c r="A48" s="3"/>
      <c r="B48" s="3"/>
      <c r="C48" s="3"/>
      <c r="D48" s="3"/>
      <c r="E48" s="11"/>
      <c r="F48" s="11"/>
      <c r="G48" s="11"/>
      <c r="S48" s="77" t="e">
        <f>VLOOKUP(A48,'Defect Dump'!A$1:F$388,6,FALSE)</f>
        <v>#N/A</v>
      </c>
    </row>
    <row r="49" spans="1:19" ht="14.25">
      <c r="A49" s="3"/>
      <c r="B49" s="3"/>
      <c r="C49" s="3"/>
      <c r="D49" s="3"/>
      <c r="E49" s="11"/>
      <c r="F49" s="11"/>
      <c r="G49" s="11"/>
      <c r="S49" s="77" t="e">
        <f>VLOOKUP(A49,'Defect Dump'!A$1:F$388,6,FALSE)</f>
        <v>#N/A</v>
      </c>
    </row>
    <row r="50" spans="1:19" ht="14.25">
      <c r="A50" s="3"/>
      <c r="B50" s="3"/>
      <c r="C50" s="3"/>
      <c r="D50" s="3"/>
      <c r="E50" s="11"/>
      <c r="F50" s="11"/>
      <c r="G50" s="11"/>
      <c r="S50" s="77" t="e">
        <f>VLOOKUP(A50,'Defect Dump'!A$1:F$388,6,FALSE)</f>
        <v>#N/A</v>
      </c>
    </row>
    <row r="51" spans="1:19" ht="14.25">
      <c r="A51" s="3"/>
      <c r="B51" s="3"/>
      <c r="C51" s="3"/>
      <c r="D51" s="3"/>
      <c r="E51" s="11"/>
      <c r="F51" s="11"/>
      <c r="G51" s="11"/>
      <c r="S51" s="77" t="e">
        <f>VLOOKUP(A51,'Defect Dump'!A$1:F$388,6,FALSE)</f>
        <v>#N/A</v>
      </c>
    </row>
    <row r="52" spans="1:19" ht="14.25">
      <c r="A52" s="3"/>
      <c r="B52" s="3"/>
      <c r="C52" s="3"/>
      <c r="D52" s="3"/>
      <c r="E52" s="11"/>
      <c r="F52" s="11"/>
      <c r="G52" s="11"/>
      <c r="S52" s="77" t="e">
        <f>VLOOKUP(A52,'Defect Dump'!A$1:F$388,6,FALSE)</f>
        <v>#N/A</v>
      </c>
    </row>
    <row r="53" spans="1:19" ht="14.25">
      <c r="A53" s="3"/>
      <c r="B53" s="3"/>
      <c r="C53" s="3"/>
      <c r="D53" s="3"/>
      <c r="E53" s="11"/>
      <c r="F53" s="11"/>
      <c r="G53" s="11"/>
      <c r="S53" s="77" t="e">
        <f>VLOOKUP(A53,'Defect Dump'!A$1:F$388,6,FALSE)</f>
        <v>#N/A</v>
      </c>
    </row>
    <row r="54" spans="1:19" ht="14.25">
      <c r="A54" s="3"/>
      <c r="B54" s="3"/>
      <c r="C54" s="3"/>
      <c r="D54" s="3"/>
      <c r="E54" s="11"/>
      <c r="F54" s="11"/>
      <c r="G54" s="11"/>
      <c r="S54" s="77" t="e">
        <f>VLOOKUP(A54,'Defect Dump'!A$1:F$388,6,FALSE)</f>
        <v>#N/A</v>
      </c>
    </row>
    <row r="55" spans="1:19" ht="14.25">
      <c r="A55" s="3"/>
      <c r="B55" s="3"/>
      <c r="C55" s="3"/>
      <c r="D55" s="3"/>
      <c r="E55" s="11"/>
      <c r="F55" s="11"/>
      <c r="G55" s="11"/>
      <c r="S55" s="77" t="e">
        <f>VLOOKUP(A55,'Defect Dump'!A$1:F$388,6,FALSE)</f>
        <v>#N/A</v>
      </c>
    </row>
    <row r="56" spans="1:19" ht="14.25">
      <c r="A56" s="3"/>
      <c r="B56" s="3"/>
      <c r="C56" s="3"/>
      <c r="D56" s="3"/>
      <c r="E56" s="11"/>
      <c r="F56" s="11"/>
      <c r="G56" s="11"/>
      <c r="S56" s="77" t="e">
        <f>VLOOKUP(A56,'Defect Dump'!A$1:F$388,6,FALSE)</f>
        <v>#N/A</v>
      </c>
    </row>
    <row r="57" spans="1:19" ht="14.25">
      <c r="A57" s="3"/>
      <c r="B57" s="3"/>
      <c r="C57" s="3"/>
      <c r="D57" s="3"/>
      <c r="E57" s="11"/>
      <c r="F57" s="11"/>
      <c r="G57" s="11"/>
      <c r="S57" s="77" t="e">
        <f>VLOOKUP(A57,'Defect Dump'!A$1:F$388,6,FALSE)</f>
        <v>#N/A</v>
      </c>
    </row>
    <row r="58" spans="1:19" ht="14.25">
      <c r="A58" s="3"/>
      <c r="B58" s="3"/>
      <c r="C58" s="3"/>
      <c r="D58" s="3"/>
      <c r="E58" s="11"/>
      <c r="F58" s="11"/>
      <c r="G58" s="11"/>
      <c r="S58" s="77" t="e">
        <f>VLOOKUP(A58,'Defect Dump'!A$1:F$388,6,FALSE)</f>
        <v>#N/A</v>
      </c>
    </row>
    <row r="59" spans="1:19" ht="14.25">
      <c r="A59" s="3"/>
      <c r="B59" s="3"/>
      <c r="C59" s="3"/>
      <c r="D59" s="3"/>
      <c r="E59" s="11"/>
      <c r="F59" s="11"/>
      <c r="G59" s="11"/>
      <c r="S59" s="77" t="e">
        <f>VLOOKUP(A59,'Defect Dump'!A$1:F$388,6,FALSE)</f>
        <v>#N/A</v>
      </c>
    </row>
    <row r="60" spans="1:19" ht="14.25">
      <c r="A60" s="3"/>
      <c r="B60" s="3"/>
      <c r="C60" s="3"/>
      <c r="D60" s="3"/>
      <c r="E60" s="11"/>
      <c r="F60" s="11"/>
      <c r="G60" s="11"/>
      <c r="S60" s="77" t="e">
        <f>VLOOKUP(A60,'Defect Dump'!A$1:F$388,6,FALSE)</f>
        <v>#N/A</v>
      </c>
    </row>
    <row r="61" spans="1:19" ht="14.25">
      <c r="A61" s="3"/>
      <c r="B61" s="3"/>
      <c r="C61" s="3"/>
      <c r="D61" s="3"/>
      <c r="E61" s="11"/>
      <c r="F61" s="11"/>
      <c r="G61" s="11"/>
      <c r="S61" s="77" t="e">
        <f>VLOOKUP(A61,'Defect Dump'!A$1:F$388,6,FALSE)</f>
        <v>#N/A</v>
      </c>
    </row>
    <row r="62" spans="1:19" ht="14.25">
      <c r="A62" s="3"/>
      <c r="B62" s="3"/>
      <c r="C62" s="3"/>
      <c r="D62" s="3"/>
      <c r="E62" s="11"/>
      <c r="F62" s="11"/>
      <c r="G62" s="11"/>
      <c r="S62" s="77" t="e">
        <f>VLOOKUP(A62,'Defect Dump'!A$1:F$388,6,FALSE)</f>
        <v>#N/A</v>
      </c>
    </row>
    <row r="63" spans="1:19" ht="14.25">
      <c r="A63" s="3"/>
      <c r="B63" s="3"/>
      <c r="C63" s="3"/>
      <c r="D63" s="3"/>
      <c r="E63" s="11"/>
      <c r="F63" s="11"/>
      <c r="G63" s="11"/>
      <c r="S63" s="77" t="e">
        <f>VLOOKUP(A63,'Defect Dump'!A$1:F$388,6,FALSE)</f>
        <v>#N/A</v>
      </c>
    </row>
    <row r="64" spans="1:19" ht="14.25">
      <c r="S64" s="77" t="e">
        <f>VLOOKUP(A64,'Defect Dump'!A$1:F$388,6,FALSE)</f>
        <v>#N/A</v>
      </c>
    </row>
    <row r="65" spans="19:19" ht="14.25">
      <c r="S65" s="77" t="e">
        <f>VLOOKUP(A65,'Defect Dump'!A$1:F$388,6,FALSE)</f>
        <v>#N/A</v>
      </c>
    </row>
    <row r="66" spans="19:19" ht="14.25">
      <c r="S66" s="77" t="e">
        <f>VLOOKUP(A66,'Defect Dump'!A$1:F$388,6,FALSE)</f>
        <v>#N/A</v>
      </c>
    </row>
    <row r="67" spans="19:19" ht="14.25">
      <c r="S67" s="77" t="e">
        <f>VLOOKUP(A67,'Defect Dump'!A$1:F$388,6,FALSE)</f>
        <v>#N/A</v>
      </c>
    </row>
    <row r="68" spans="19:19" ht="14.25">
      <c r="S68" s="77" t="e">
        <f>VLOOKUP(A68,'Defect Dump'!A$1:F$388,6,FALSE)</f>
        <v>#N/A</v>
      </c>
    </row>
    <row r="69" spans="19:19" ht="14.25">
      <c r="S69" s="77" t="e">
        <f>VLOOKUP(A69,'Defect Dump'!A$1:F$388,6,FALSE)</f>
        <v>#N/A</v>
      </c>
    </row>
    <row r="70" spans="19:19" ht="14.25">
      <c r="S70" s="77" t="e">
        <f>VLOOKUP(A70,'Defect Dump'!A$1:F$388,6,FALSE)</f>
        <v>#N/A</v>
      </c>
    </row>
    <row r="71" spans="19:19" ht="14.25">
      <c r="S71" s="77" t="e">
        <f>VLOOKUP(A71,'Defect Dump'!A$1:F$388,6,FALSE)</f>
        <v>#N/A</v>
      </c>
    </row>
    <row r="72" spans="19:19" ht="14.25">
      <c r="S72" s="77" t="e">
        <f>VLOOKUP(A72,'Defect Dump'!A$1:F$388,6,FALSE)</f>
        <v>#N/A</v>
      </c>
    </row>
    <row r="73" spans="19:19" ht="14.25">
      <c r="S73" s="77" t="e">
        <f>VLOOKUP(A73,'Defect Dump'!A$1:F$388,6,FALSE)</f>
        <v>#N/A</v>
      </c>
    </row>
    <row r="74" spans="19:19" ht="14.25">
      <c r="S74" s="77" t="e">
        <f>VLOOKUP(A74,'Defect Dump'!A$1:F$388,6,FALSE)</f>
        <v>#N/A</v>
      </c>
    </row>
    <row r="75" spans="19:19" ht="14.25">
      <c r="S75" s="77" t="e">
        <f>VLOOKUP(A75,'Defect Dump'!A$1:F$388,6,FALSE)</f>
        <v>#N/A</v>
      </c>
    </row>
    <row r="76" spans="19:19" ht="14.25">
      <c r="S76" s="77" t="e">
        <f>VLOOKUP(A76,'Defect Dump'!A$1:F$388,6,FALSE)</f>
        <v>#N/A</v>
      </c>
    </row>
    <row r="77" spans="19:19" ht="14.25">
      <c r="S77" s="77" t="e">
        <f>VLOOKUP(A77,'Defect Dump'!A$1:F$388,6,FALSE)</f>
        <v>#N/A</v>
      </c>
    </row>
    <row r="78" spans="19:19" ht="14.25">
      <c r="S78" s="77" t="e">
        <f>VLOOKUP(A78,'Defect Dump'!A$1:F$388,6,FALSE)</f>
        <v>#N/A</v>
      </c>
    </row>
    <row r="79" spans="19:19" ht="14.25">
      <c r="S79" s="77" t="e">
        <f>VLOOKUP(A79,'Defect Dump'!A$1:F$388,6,FALSE)</f>
        <v>#N/A</v>
      </c>
    </row>
    <row r="80" spans="19:19" ht="14.25">
      <c r="S80" s="77" t="e">
        <f>VLOOKUP(A80,'Defect Dump'!A$1:F$388,6,FALSE)</f>
        <v>#N/A</v>
      </c>
    </row>
    <row r="81" spans="19:19" ht="14.25">
      <c r="S81" s="77" t="e">
        <f>VLOOKUP(A81,'Defect Dump'!A$1:F$388,6,FALSE)</f>
        <v>#N/A</v>
      </c>
    </row>
    <row r="82" spans="19:19" ht="14.25">
      <c r="S82" s="77" t="e">
        <f>VLOOKUP(A82,'Defect Dump'!A$1:F$388,6,FALSE)</f>
        <v>#N/A</v>
      </c>
    </row>
    <row r="83" spans="19:19" ht="14.25">
      <c r="S83" s="77" t="e">
        <f>VLOOKUP(A83,'Defect Dump'!A$1:F$388,6,FALSE)</f>
        <v>#N/A</v>
      </c>
    </row>
    <row r="84" spans="19:19" ht="14.25">
      <c r="S84" s="77" t="e">
        <f>VLOOKUP(A84,'Defect Dump'!A$1:F$388,6,FALSE)</f>
        <v>#N/A</v>
      </c>
    </row>
    <row r="85" spans="19:19" ht="14.25">
      <c r="S85" s="77" t="e">
        <f>VLOOKUP(A85,'Defect Dump'!A$1:F$388,6,FALSE)</f>
        <v>#N/A</v>
      </c>
    </row>
    <row r="86" spans="19:19" ht="14.25">
      <c r="S86" s="77" t="e">
        <f>VLOOKUP(A86,'Defect Dump'!A$1:F$388,6,FALSE)</f>
        <v>#N/A</v>
      </c>
    </row>
    <row r="87" spans="19:19" ht="14.25">
      <c r="S87" s="77" t="e">
        <f>VLOOKUP(A87,'Defect Dump'!A$1:F$388,6,FALSE)</f>
        <v>#N/A</v>
      </c>
    </row>
    <row r="88" spans="19:19" ht="14.25">
      <c r="S88" s="77" t="e">
        <f>VLOOKUP(A88,'Defect Dump'!A$1:F$388,6,FALSE)</f>
        <v>#N/A</v>
      </c>
    </row>
    <row r="89" spans="19:19" ht="14.25">
      <c r="S89" s="77" t="e">
        <f>VLOOKUP(A89,'Defect Dump'!A$1:F$388,6,FALSE)</f>
        <v>#N/A</v>
      </c>
    </row>
    <row r="90" spans="19:19" ht="14.25">
      <c r="S90" s="77" t="e">
        <f>VLOOKUP(A90,'Defect Dump'!A$1:F$388,6,FALSE)</f>
        <v>#N/A</v>
      </c>
    </row>
    <row r="91" spans="19:19" ht="14.25">
      <c r="S91" s="77" t="e">
        <f>VLOOKUP(A91,'Defect Dump'!A$1:F$388,6,FALSE)</f>
        <v>#N/A</v>
      </c>
    </row>
    <row r="92" spans="19:19" ht="14.25">
      <c r="S92" s="77" t="e">
        <f>VLOOKUP(A92,'Defect Dump'!A$1:F$388,6,FALSE)</f>
        <v>#N/A</v>
      </c>
    </row>
    <row r="93" spans="19:19" ht="14.25">
      <c r="S93" s="77" t="e">
        <f>VLOOKUP(A93,'Defect Dump'!A$1:F$388,6,FALSE)</f>
        <v>#N/A</v>
      </c>
    </row>
    <row r="94" spans="19:19" ht="14.25">
      <c r="S94" s="77" t="e">
        <f>VLOOKUP(A94,'Defect Dump'!A$1:F$388,6,FALSE)</f>
        <v>#N/A</v>
      </c>
    </row>
    <row r="95" spans="19:19" ht="14.25">
      <c r="S95" s="77" t="e">
        <f>VLOOKUP(A95,'Defect Dump'!A$1:F$388,6,FALSE)</f>
        <v>#N/A</v>
      </c>
    </row>
    <row r="96" spans="19:19" ht="14.25">
      <c r="S96" s="77" t="e">
        <f>VLOOKUP(A96,'Defect Dump'!A$1:F$388,6,FALSE)</f>
        <v>#N/A</v>
      </c>
    </row>
    <row r="97" spans="19:19" ht="14.25">
      <c r="S97" s="77" t="e">
        <f>VLOOKUP(A97,'Defect Dump'!A$1:F$388,6,FALSE)</f>
        <v>#N/A</v>
      </c>
    </row>
    <row r="98" spans="19:19" ht="14.25">
      <c r="S98" s="77" t="e">
        <f>VLOOKUP(A98,'Defect Dump'!A$1:F$388,6,FALSE)</f>
        <v>#N/A</v>
      </c>
    </row>
    <row r="99" spans="19:19" ht="14.25">
      <c r="S99" s="77" t="e">
        <f>VLOOKUP(A99,'Defect Dump'!A$1:F$388,6,FALSE)</f>
        <v>#N/A</v>
      </c>
    </row>
    <row r="100" spans="19:19" ht="14.25">
      <c r="S100" s="77" t="e">
        <f>VLOOKUP(A100,'Defect Dump'!A$1:F$388,6,FALSE)</f>
        <v>#N/A</v>
      </c>
    </row>
    <row r="101" spans="19:19" ht="14.25">
      <c r="S101" s="77" t="e">
        <f>VLOOKUP(A101,'Defect Dump'!A$1:F$388,6,FALSE)</f>
        <v>#N/A</v>
      </c>
    </row>
    <row r="102" spans="19:19" ht="14.25">
      <c r="S102" s="77" t="e">
        <f>VLOOKUP(A102,'Defect Dump'!A$1:F$388,6,FALSE)</f>
        <v>#N/A</v>
      </c>
    </row>
    <row r="103" spans="19:19" ht="14.25">
      <c r="S103" s="77" t="e">
        <f>VLOOKUP(A103,'Defect Dump'!A$1:F$388,6,FALSE)</f>
        <v>#N/A</v>
      </c>
    </row>
    <row r="104" spans="19:19" ht="14.25">
      <c r="S104" s="77" t="e">
        <f>VLOOKUP(A104,'Defect Dump'!A$1:F$388,6,FALSE)</f>
        <v>#N/A</v>
      </c>
    </row>
    <row r="105" spans="19:19" ht="14.25">
      <c r="S105" s="77" t="e">
        <f>VLOOKUP(A105,'Defect Dump'!A$1:F$388,6,FALSE)</f>
        <v>#N/A</v>
      </c>
    </row>
    <row r="106" spans="19:19" ht="14.25">
      <c r="S106" s="77" t="e">
        <f>VLOOKUP(A106,'Defect Dump'!A$1:F$388,6,FALSE)</f>
        <v>#N/A</v>
      </c>
    </row>
    <row r="107" spans="19:19" ht="14.25">
      <c r="S107" s="77" t="e">
        <f>VLOOKUP(A107,'Defect Dump'!A$1:F$388,6,FALSE)</f>
        <v>#N/A</v>
      </c>
    </row>
    <row r="108" spans="19:19" ht="14.25">
      <c r="S108" s="77" t="e">
        <f>VLOOKUP(A108,'Defect Dump'!A$1:F$388,6,FALSE)</f>
        <v>#N/A</v>
      </c>
    </row>
    <row r="109" spans="19:19" ht="14.25">
      <c r="S109" s="77" t="e">
        <f>VLOOKUP(A109,'Defect Dump'!A$1:F$388,6,FALSE)</f>
        <v>#N/A</v>
      </c>
    </row>
    <row r="110" spans="19:19" ht="14.25">
      <c r="S110" s="77" t="e">
        <f>VLOOKUP(A110,'Defect Dump'!A$1:F$388,6,FALSE)</f>
        <v>#N/A</v>
      </c>
    </row>
    <row r="111" spans="19:19" ht="14.25">
      <c r="S111" s="77" t="e">
        <f>VLOOKUP(A111,'Defect Dump'!A$1:F$388,6,FALSE)</f>
        <v>#N/A</v>
      </c>
    </row>
    <row r="112" spans="19:19" ht="14.25">
      <c r="S112" s="77" t="e">
        <f>VLOOKUP(A112,'Defect Dump'!A$1:F$388,6,FALSE)</f>
        <v>#N/A</v>
      </c>
    </row>
    <row r="113" spans="19:19" ht="14.25">
      <c r="S113" s="77" t="e">
        <f>VLOOKUP(A113,'Defect Dump'!A$1:F$388,6,FALSE)</f>
        <v>#N/A</v>
      </c>
    </row>
    <row r="114" spans="19:19" ht="14.25">
      <c r="S114" s="77" t="e">
        <f>VLOOKUP(A114,'Defect Dump'!A$1:F$388,6,FALSE)</f>
        <v>#N/A</v>
      </c>
    </row>
    <row r="115" spans="19:19" ht="14.25">
      <c r="S115" s="77" t="e">
        <f>VLOOKUP(A115,'Defect Dump'!A$1:F$388,6,FALSE)</f>
        <v>#N/A</v>
      </c>
    </row>
    <row r="116" spans="19:19" ht="14.25">
      <c r="S116" s="77" t="e">
        <f>VLOOKUP(A116,'Defect Dump'!A$1:F$388,6,FALSE)</f>
        <v>#N/A</v>
      </c>
    </row>
    <row r="117" spans="19:19" ht="14.25">
      <c r="S117" s="77" t="e">
        <f>VLOOKUP(A117,'Defect Dump'!A$1:F$388,6,FALSE)</f>
        <v>#N/A</v>
      </c>
    </row>
    <row r="118" spans="19:19" ht="14.25">
      <c r="S118" s="77" t="e">
        <f>VLOOKUP(A118,'Defect Dump'!A$1:F$388,6,FALSE)</f>
        <v>#N/A</v>
      </c>
    </row>
    <row r="119" spans="19:19" ht="14.25">
      <c r="S119" s="77" t="e">
        <f>VLOOKUP(A119,'Defect Dump'!A$1:F$388,6,FALSE)</f>
        <v>#N/A</v>
      </c>
    </row>
    <row r="120" spans="19:19" ht="14.25">
      <c r="S120" s="77" t="e">
        <f>VLOOKUP(A120,'Defect Dump'!A$1:F$388,6,FALSE)</f>
        <v>#N/A</v>
      </c>
    </row>
    <row r="121" spans="19:19" ht="14.25">
      <c r="S121" s="77" t="e">
        <f>VLOOKUP(A121,'Defect Dump'!A$1:F$388,6,FALSE)</f>
        <v>#N/A</v>
      </c>
    </row>
    <row r="122" spans="19:19" ht="14.25">
      <c r="S122" s="77" t="e">
        <f>VLOOKUP(A122,'Defect Dump'!A$1:F$388,6,FALSE)</f>
        <v>#N/A</v>
      </c>
    </row>
    <row r="123" spans="19:19" ht="14.25">
      <c r="S123" s="77" t="e">
        <f>VLOOKUP(A123,'Defect Dump'!A$1:F$388,6,FALSE)</f>
        <v>#N/A</v>
      </c>
    </row>
    <row r="124" spans="19:19" ht="14.25">
      <c r="S124" s="77" t="e">
        <f>VLOOKUP(A124,'Defect Dump'!A$1:F$388,6,FALSE)</f>
        <v>#N/A</v>
      </c>
    </row>
    <row r="125" spans="19:19" ht="14.25">
      <c r="S125" s="77" t="e">
        <f>VLOOKUP(A125,'Defect Dump'!A$1:F$388,6,FALSE)</f>
        <v>#N/A</v>
      </c>
    </row>
    <row r="126" spans="19:19" ht="14.25">
      <c r="S126" s="77" t="e">
        <f>VLOOKUP(A126,'Defect Dump'!A$1:F$388,6,FALSE)</f>
        <v>#N/A</v>
      </c>
    </row>
    <row r="127" spans="19:19" ht="14.25">
      <c r="S127" s="77" t="e">
        <f>VLOOKUP(A127,'Defect Dump'!A$1:F$388,6,FALSE)</f>
        <v>#N/A</v>
      </c>
    </row>
    <row r="128" spans="19:19" ht="14.25">
      <c r="S128" s="77" t="e">
        <f>VLOOKUP(A128,'Defect Dump'!A$1:F$388,6,FALSE)</f>
        <v>#N/A</v>
      </c>
    </row>
    <row r="129" spans="19:19" ht="14.25">
      <c r="S129" s="77" t="e">
        <f>VLOOKUP(A129,'Defect Dump'!A$1:F$388,6,FALSE)</f>
        <v>#N/A</v>
      </c>
    </row>
    <row r="130" spans="19:19" ht="14.25">
      <c r="S130" s="77" t="e">
        <f>VLOOKUP(A130,'Defect Dump'!A$1:F$388,6,FALSE)</f>
        <v>#N/A</v>
      </c>
    </row>
    <row r="131" spans="19:19" ht="14.25">
      <c r="S131" s="77" t="e">
        <f>VLOOKUP(A131,'Defect Dump'!A$1:F$388,6,FALSE)</f>
        <v>#N/A</v>
      </c>
    </row>
    <row r="132" spans="19:19" ht="14.25">
      <c r="S132" s="77" t="e">
        <f>VLOOKUP(A132,'Defect Dump'!A$1:F$388,6,FALSE)</f>
        <v>#N/A</v>
      </c>
    </row>
    <row r="133" spans="19:19" ht="14.25">
      <c r="S133" s="77" t="e">
        <f>VLOOKUP(A133,'Defect Dump'!A$1:F$388,6,FALSE)</f>
        <v>#N/A</v>
      </c>
    </row>
    <row r="134" spans="19:19" ht="14.25">
      <c r="S134" s="77" t="e">
        <f>VLOOKUP(A134,'Defect Dump'!A$1:F$388,6,FALSE)</f>
        <v>#N/A</v>
      </c>
    </row>
    <row r="135" spans="19:19" ht="14.25">
      <c r="S135" s="77" t="e">
        <f>VLOOKUP(A135,'Defect Dump'!A$1:F$388,6,FALSE)</f>
        <v>#N/A</v>
      </c>
    </row>
    <row r="136" spans="19:19" ht="14.25">
      <c r="S136" s="77" t="e">
        <f>VLOOKUP(A136,'Defect Dump'!A$1:F$388,6,FALSE)</f>
        <v>#N/A</v>
      </c>
    </row>
    <row r="137" spans="19:19" ht="14.25">
      <c r="S137" s="77" t="e">
        <f>VLOOKUP(A137,'Defect Dump'!A$1:F$388,6,FALSE)</f>
        <v>#N/A</v>
      </c>
    </row>
    <row r="138" spans="19:19" ht="14.25">
      <c r="S138" s="77" t="e">
        <f>VLOOKUP(A138,'Defect Dump'!A$1:F$388,6,FALSE)</f>
        <v>#N/A</v>
      </c>
    </row>
    <row r="139" spans="19:19" ht="14.25">
      <c r="S139" s="77" t="e">
        <f>VLOOKUP(A139,'Defect Dump'!A$1:F$388,6,FALSE)</f>
        <v>#N/A</v>
      </c>
    </row>
    <row r="140" spans="19:19" ht="14.25">
      <c r="S140" s="77" t="e">
        <f>VLOOKUP(A140,'Defect Dump'!A$1:F$388,6,FALSE)</f>
        <v>#N/A</v>
      </c>
    </row>
    <row r="141" spans="19:19" ht="14.25">
      <c r="S141" s="77" t="e">
        <f>VLOOKUP(A141,'Defect Dump'!A$1:F$388,6,FALSE)</f>
        <v>#N/A</v>
      </c>
    </row>
    <row r="142" spans="19:19" ht="14.25">
      <c r="S142" s="77" t="e">
        <f>VLOOKUP(A142,'Defect Dump'!A$1:F$388,6,FALSE)</f>
        <v>#N/A</v>
      </c>
    </row>
    <row r="143" spans="19:19" ht="14.25">
      <c r="S143" s="77" t="e">
        <f>VLOOKUP(A143,'Defect Dump'!A$1:F$388,6,FALSE)</f>
        <v>#N/A</v>
      </c>
    </row>
    <row r="144" spans="19:19" ht="14.25">
      <c r="S144" s="77" t="e">
        <f>VLOOKUP(A144,'Defect Dump'!A$1:F$388,6,FALSE)</f>
        <v>#N/A</v>
      </c>
    </row>
    <row r="145" spans="19:19" ht="14.25">
      <c r="S145" s="77" t="e">
        <f>VLOOKUP(A145,'Defect Dump'!A$1:F$388,6,FALSE)</f>
        <v>#N/A</v>
      </c>
    </row>
    <row r="146" spans="19:19" ht="14.25">
      <c r="S146" s="77" t="e">
        <f>VLOOKUP(A146,'Defect Dump'!A$1:F$388,6,FALSE)</f>
        <v>#N/A</v>
      </c>
    </row>
    <row r="147" spans="19:19" ht="14.25">
      <c r="S147" s="77" t="e">
        <f>VLOOKUP(A147,'Defect Dump'!A$1:F$388,6,FALSE)</f>
        <v>#N/A</v>
      </c>
    </row>
    <row r="148" spans="19:19" ht="14.25">
      <c r="S148" s="77" t="e">
        <f>VLOOKUP(A148,'Defect Dump'!A$1:F$388,6,FALSE)</f>
        <v>#N/A</v>
      </c>
    </row>
    <row r="149" spans="19:19" ht="14.25">
      <c r="S149" s="77" t="e">
        <f>VLOOKUP(A149,'Defect Dump'!A$1:F$388,6,FALSE)</f>
        <v>#N/A</v>
      </c>
    </row>
    <row r="150" spans="19:19" ht="14.25">
      <c r="S150" s="77" t="e">
        <f>VLOOKUP(A150,'Defect Dump'!A$1:F$388,6,FALSE)</f>
        <v>#N/A</v>
      </c>
    </row>
    <row r="151" spans="19:19" ht="14.25">
      <c r="S151" s="77" t="e">
        <f>VLOOKUP(A151,'Defect Dump'!A$1:F$388,6,FALSE)</f>
        <v>#N/A</v>
      </c>
    </row>
    <row r="152" spans="19:19" ht="14.25">
      <c r="S152" s="77" t="e">
        <f>VLOOKUP(A152,'Defect Dump'!A$1:F$388,6,FALSE)</f>
        <v>#N/A</v>
      </c>
    </row>
    <row r="153" spans="19:19" ht="14.25">
      <c r="S153" s="77" t="e">
        <f>VLOOKUP(A153,'Defect Dump'!A$1:F$388,6,FALSE)</f>
        <v>#N/A</v>
      </c>
    </row>
    <row r="154" spans="19:19" ht="14.25">
      <c r="S154" s="77" t="e">
        <f>VLOOKUP(A154,'Defect Dump'!A$1:F$388,6,FALSE)</f>
        <v>#N/A</v>
      </c>
    </row>
    <row r="155" spans="19:19" ht="14.25">
      <c r="S155" s="77" t="e">
        <f>VLOOKUP(A155,'Defect Dump'!A$1:F$388,6,FALSE)</f>
        <v>#N/A</v>
      </c>
    </row>
    <row r="156" spans="19:19" ht="14.25">
      <c r="S156" s="77" t="e">
        <f>VLOOKUP(A156,'Defect Dump'!A$1:F$388,6,FALSE)</f>
        <v>#N/A</v>
      </c>
    </row>
    <row r="157" spans="19:19" ht="14.25">
      <c r="S157" s="77" t="e">
        <f>VLOOKUP(A157,'Defect Dump'!A$1:F$388,6,FALSE)</f>
        <v>#N/A</v>
      </c>
    </row>
    <row r="158" spans="19:19" ht="14.25">
      <c r="S158" s="77" t="e">
        <f>VLOOKUP(A158,'Defect Dump'!A$1:F$388,6,FALSE)</f>
        <v>#N/A</v>
      </c>
    </row>
    <row r="159" spans="19:19" ht="14.25">
      <c r="S159" s="77" t="e">
        <f>VLOOKUP(A159,'Defect Dump'!A$1:F$388,6,FALSE)</f>
        <v>#N/A</v>
      </c>
    </row>
    <row r="160" spans="19:19" ht="14.25">
      <c r="S160" s="77" t="e">
        <f>VLOOKUP(A160,'Defect Dump'!A$1:F$388,6,FALSE)</f>
        <v>#N/A</v>
      </c>
    </row>
    <row r="161" spans="19:19" ht="14.25">
      <c r="S161" s="77" t="e">
        <f>VLOOKUP(A161,'Defect Dump'!A$1:F$388,6,FALSE)</f>
        <v>#N/A</v>
      </c>
    </row>
    <row r="162" spans="19:19" ht="14.25">
      <c r="S162" s="77" t="e">
        <f>VLOOKUP(A162,'Defect Dump'!A$1:F$388,6,FALSE)</f>
        <v>#N/A</v>
      </c>
    </row>
    <row r="163" spans="19:19" ht="14.25">
      <c r="S163" s="77" t="e">
        <f>VLOOKUP(A163,'Defect Dump'!A$1:F$388,6,FALSE)</f>
        <v>#N/A</v>
      </c>
    </row>
    <row r="164" spans="19:19" ht="14.25">
      <c r="S164" s="77" t="e">
        <f>VLOOKUP(A164,'Defect Dump'!A$1:F$388,6,FALSE)</f>
        <v>#N/A</v>
      </c>
    </row>
    <row r="165" spans="19:19" ht="14.25">
      <c r="S165" s="77" t="e">
        <f>VLOOKUP(A165,'Defect Dump'!A$1:F$388,6,FALSE)</f>
        <v>#N/A</v>
      </c>
    </row>
    <row r="166" spans="19:19" ht="14.25">
      <c r="S166" s="77" t="e">
        <f>VLOOKUP(A166,'Defect Dump'!A$1:F$388,6,FALSE)</f>
        <v>#N/A</v>
      </c>
    </row>
    <row r="167" spans="19:19" ht="14.25">
      <c r="S167" s="77" t="e">
        <f>VLOOKUP(A167,'Defect Dump'!A$1:F$388,6,FALSE)</f>
        <v>#N/A</v>
      </c>
    </row>
    <row r="168" spans="19:19" ht="14.25">
      <c r="S168" s="77" t="e">
        <f>VLOOKUP(A168,'Defect Dump'!A$1:F$388,6,FALSE)</f>
        <v>#N/A</v>
      </c>
    </row>
    <row r="169" spans="19:19" ht="14.25">
      <c r="S169" s="77" t="e">
        <f>VLOOKUP(A169,'Defect Dump'!A$1:F$388,6,FALSE)</f>
        <v>#N/A</v>
      </c>
    </row>
    <row r="170" spans="19:19" ht="14.25">
      <c r="S170" s="77" t="e">
        <f>VLOOKUP(A170,'Defect Dump'!A$1:F$388,6,FALSE)</f>
        <v>#N/A</v>
      </c>
    </row>
    <row r="171" spans="19:19" ht="14.25">
      <c r="S171" s="77" t="e">
        <f>VLOOKUP(A171,'Defect Dump'!A$1:F$388,6,FALSE)</f>
        <v>#N/A</v>
      </c>
    </row>
    <row r="172" spans="19:19" ht="14.25">
      <c r="S172" s="77" t="e">
        <f>VLOOKUP(A172,'Defect Dump'!A$1:F$388,6,FALSE)</f>
        <v>#N/A</v>
      </c>
    </row>
    <row r="173" spans="19:19" ht="14.25">
      <c r="S173" s="77" t="e">
        <f>VLOOKUP(A173,'Defect Dump'!A$1:F$388,6,FALSE)</f>
        <v>#N/A</v>
      </c>
    </row>
    <row r="174" spans="19:19" ht="14.25">
      <c r="S174" s="77" t="e">
        <f>VLOOKUP(A174,'Defect Dump'!A$1:F$388,6,FALSE)</f>
        <v>#N/A</v>
      </c>
    </row>
    <row r="175" spans="19:19" ht="14.25">
      <c r="S175" s="77" t="e">
        <f>VLOOKUP(A175,'Defect Dump'!A$1:F$388,6,FALSE)</f>
        <v>#N/A</v>
      </c>
    </row>
    <row r="176" spans="19:19" ht="14.25">
      <c r="S176" s="77" t="e">
        <f>VLOOKUP(A176,'Defect Dump'!A$1:F$388,6,FALSE)</f>
        <v>#N/A</v>
      </c>
    </row>
    <row r="177" spans="19:19" ht="14.25">
      <c r="S177" s="77" t="e">
        <f>VLOOKUP(A177,'Defect Dump'!A$1:F$388,6,FALSE)</f>
        <v>#N/A</v>
      </c>
    </row>
    <row r="178" spans="19:19" ht="14.25">
      <c r="S178" s="77" t="e">
        <f>VLOOKUP(A178,'Defect Dump'!A$1:F$388,6,FALSE)</f>
        <v>#N/A</v>
      </c>
    </row>
    <row r="179" spans="19:19" ht="14.25">
      <c r="S179" s="77" t="e">
        <f>VLOOKUP(A179,'Defect Dump'!A$1:F$388,6,FALSE)</f>
        <v>#N/A</v>
      </c>
    </row>
    <row r="180" spans="19:19" ht="14.25">
      <c r="S180" s="77" t="e">
        <f>VLOOKUP(A180,'Defect Dump'!A$1:F$388,6,FALSE)</f>
        <v>#N/A</v>
      </c>
    </row>
    <row r="181" spans="19:19" ht="14.25">
      <c r="S181" s="77" t="e">
        <f>VLOOKUP(A181,'Defect Dump'!A$1:F$388,6,FALSE)</f>
        <v>#N/A</v>
      </c>
    </row>
    <row r="182" spans="19:19" ht="14.25">
      <c r="S182" s="77" t="e">
        <f>VLOOKUP(A182,'Defect Dump'!A$1:F$388,6,FALSE)</f>
        <v>#N/A</v>
      </c>
    </row>
    <row r="183" spans="19:19" ht="14.25">
      <c r="S183" s="77" t="e">
        <f>VLOOKUP(A183,'Defect Dump'!A$1:F$388,6,FALSE)</f>
        <v>#N/A</v>
      </c>
    </row>
    <row r="184" spans="19:19" ht="14.25">
      <c r="S184" s="77" t="e">
        <f>VLOOKUP(A184,'Defect Dump'!A$1:F$388,6,FALSE)</f>
        <v>#N/A</v>
      </c>
    </row>
    <row r="185" spans="19:19" ht="14.25">
      <c r="S185" s="77" t="e">
        <f>VLOOKUP(A185,'Defect Dump'!A$1:F$388,6,FALSE)</f>
        <v>#N/A</v>
      </c>
    </row>
    <row r="186" spans="19:19" ht="14.25">
      <c r="S186" s="77" t="e">
        <f>VLOOKUP(A186,'Defect Dump'!A$1:F$388,6,FALSE)</f>
        <v>#N/A</v>
      </c>
    </row>
    <row r="187" spans="19:19" ht="14.25">
      <c r="S187" s="77" t="e">
        <f>VLOOKUP(A187,'Defect Dump'!A$1:F$388,6,FALSE)</f>
        <v>#N/A</v>
      </c>
    </row>
    <row r="188" spans="19:19" ht="14.25">
      <c r="S188" s="77" t="e">
        <f>VLOOKUP(A188,'Defect Dump'!A$1:F$388,6,FALSE)</f>
        <v>#N/A</v>
      </c>
    </row>
    <row r="189" spans="19:19" ht="14.25">
      <c r="S189" s="77" t="e">
        <f>VLOOKUP(A189,'Defect Dump'!A$1:F$388,6,FALSE)</f>
        <v>#N/A</v>
      </c>
    </row>
    <row r="190" spans="19:19" ht="14.25">
      <c r="S190" s="77" t="e">
        <f>VLOOKUP(A190,'Defect Dump'!A$1:F$388,6,FALSE)</f>
        <v>#N/A</v>
      </c>
    </row>
    <row r="191" spans="19:19" ht="14.25">
      <c r="S191" s="77" t="e">
        <f>VLOOKUP(A191,'Defect Dump'!A$1:F$388,6,FALSE)</f>
        <v>#N/A</v>
      </c>
    </row>
    <row r="192" spans="19:19" ht="14.25">
      <c r="S192" s="77" t="e">
        <f>VLOOKUP(A192,'Defect Dump'!A$1:F$388,6,FALSE)</f>
        <v>#N/A</v>
      </c>
    </row>
    <row r="193" spans="19:19" ht="14.25">
      <c r="S193" s="77" t="e">
        <f>VLOOKUP(A193,'Defect Dump'!A$1:F$388,6,FALSE)</f>
        <v>#N/A</v>
      </c>
    </row>
    <row r="194" spans="19:19" ht="14.25">
      <c r="S194" s="77" t="e">
        <f>VLOOKUP(A194,'Defect Dump'!A$1:F$388,6,FALSE)</f>
        <v>#N/A</v>
      </c>
    </row>
    <row r="195" spans="19:19" ht="14.25">
      <c r="S195" s="77" t="e">
        <f>VLOOKUP(A195,'Defect Dump'!A$1:F$388,6,FALSE)</f>
        <v>#N/A</v>
      </c>
    </row>
    <row r="196" spans="19:19" ht="14.25">
      <c r="S196" s="77" t="e">
        <f>VLOOKUP(A196,'Defect Dump'!A$1:F$388,6,FALSE)</f>
        <v>#N/A</v>
      </c>
    </row>
    <row r="197" spans="19:19" ht="14.25">
      <c r="S197" s="77" t="e">
        <f>VLOOKUP(A197,'Defect Dump'!A$1:F$388,6,FALSE)</f>
        <v>#N/A</v>
      </c>
    </row>
    <row r="198" spans="19:19" ht="14.25">
      <c r="S198" s="77" t="e">
        <f>VLOOKUP(A198,'Defect Dump'!A$1:F$388,6,FALSE)</f>
        <v>#N/A</v>
      </c>
    </row>
    <row r="199" spans="19:19" ht="14.25">
      <c r="S199" s="77" t="e">
        <f>VLOOKUP(A199,'Defect Dump'!A$1:F$388,6,FALSE)</f>
        <v>#N/A</v>
      </c>
    </row>
    <row r="200" spans="19:19" ht="14.25">
      <c r="S200" s="77" t="e">
        <f>VLOOKUP(A200,'Defect Dump'!A$1:F$388,6,FALSE)</f>
        <v>#N/A</v>
      </c>
    </row>
    <row r="201" spans="19:19" ht="14.25">
      <c r="S201" s="77" t="e">
        <f>VLOOKUP(A201,'Defect Dump'!A$1:F$388,6,FALSE)</f>
        <v>#N/A</v>
      </c>
    </row>
    <row r="202" spans="19:19" ht="14.25">
      <c r="S202" s="77" t="e">
        <f>VLOOKUP(A202,'Defect Dump'!A$1:F$388,6,FALSE)</f>
        <v>#N/A</v>
      </c>
    </row>
    <row r="203" spans="19:19" ht="14.25">
      <c r="S203" s="77" t="e">
        <f>VLOOKUP(A203,'Defect Dump'!A$1:F$388,6,FALSE)</f>
        <v>#N/A</v>
      </c>
    </row>
    <row r="204" spans="19:19" ht="14.25">
      <c r="S204" s="77" t="e">
        <f>VLOOKUP(A204,'Defect Dump'!A$1:F$388,6,FALSE)</f>
        <v>#N/A</v>
      </c>
    </row>
    <row r="205" spans="19:19" ht="14.25">
      <c r="S205" s="77" t="e">
        <f>VLOOKUP(A205,'Defect Dump'!A$1:F$388,6,FALSE)</f>
        <v>#N/A</v>
      </c>
    </row>
    <row r="206" spans="19:19" ht="14.25">
      <c r="S206" s="77" t="e">
        <f>VLOOKUP(A206,'Defect Dump'!A$1:F$388,6,FALSE)</f>
        <v>#N/A</v>
      </c>
    </row>
    <row r="207" spans="19:19" ht="14.25">
      <c r="S207" s="77" t="e">
        <f>VLOOKUP(A207,'Defect Dump'!A$1:F$388,6,FALSE)</f>
        <v>#N/A</v>
      </c>
    </row>
    <row r="208" spans="19:19" ht="14.25">
      <c r="S208" s="77" t="e">
        <f>VLOOKUP(A208,'Defect Dump'!A$1:F$388,6,FALSE)</f>
        <v>#N/A</v>
      </c>
    </row>
    <row r="209" spans="19:19" ht="14.25">
      <c r="S209" s="77" t="e">
        <f>VLOOKUP(A209,'Defect Dump'!A$1:F$388,6,FALSE)</f>
        <v>#N/A</v>
      </c>
    </row>
    <row r="210" spans="19:19" ht="14.25">
      <c r="S210" s="77" t="e">
        <f>VLOOKUP(A210,'Defect Dump'!A$1:F$388,6,FALSE)</f>
        <v>#N/A</v>
      </c>
    </row>
    <row r="211" spans="19:19" ht="14.25">
      <c r="S211" s="77" t="e">
        <f>VLOOKUP(A211,'Defect Dump'!A$1:F$388,6,FALSE)</f>
        <v>#N/A</v>
      </c>
    </row>
    <row r="212" spans="19:19" ht="14.25">
      <c r="S212" s="77" t="e">
        <f>VLOOKUP(A212,'Defect Dump'!A$1:F$388,6,FALSE)</f>
        <v>#N/A</v>
      </c>
    </row>
    <row r="213" spans="19:19" ht="14.25">
      <c r="S213" s="77" t="e">
        <f>VLOOKUP(A213,'Defect Dump'!A$1:F$388,6,FALSE)</f>
        <v>#N/A</v>
      </c>
    </row>
    <row r="214" spans="19:19" ht="14.25">
      <c r="S214" s="77" t="e">
        <f>VLOOKUP(A214,'Defect Dump'!A$1:F$388,6,FALSE)</f>
        <v>#N/A</v>
      </c>
    </row>
    <row r="215" spans="19:19" ht="14.25">
      <c r="S215" s="77" t="e">
        <f>VLOOKUP(A215,'Defect Dump'!A$1:F$388,6,FALSE)</f>
        <v>#N/A</v>
      </c>
    </row>
    <row r="216" spans="19:19" ht="14.25">
      <c r="S216" s="77" t="e">
        <f>VLOOKUP(A216,'Defect Dump'!A$1:F$388,6,FALSE)</f>
        <v>#N/A</v>
      </c>
    </row>
    <row r="217" spans="19:19" ht="14.25">
      <c r="S217" s="77" t="e">
        <f>VLOOKUP(A217,'Defect Dump'!A$1:F$388,6,FALSE)</f>
        <v>#N/A</v>
      </c>
    </row>
    <row r="218" spans="19:19" ht="14.25">
      <c r="S218" s="77" t="e">
        <f>VLOOKUP(A218,'Defect Dump'!A$1:F$388,6,FALSE)</f>
        <v>#N/A</v>
      </c>
    </row>
    <row r="219" spans="19:19" ht="14.25">
      <c r="S219" s="77" t="e">
        <f>VLOOKUP(A219,'Defect Dump'!A$1:F$388,6,FALSE)</f>
        <v>#N/A</v>
      </c>
    </row>
    <row r="220" spans="19:19" ht="14.25">
      <c r="S220" s="77" t="e">
        <f>VLOOKUP(A220,'Defect Dump'!A$1:F$388,6,FALSE)</f>
        <v>#N/A</v>
      </c>
    </row>
    <row r="221" spans="19:19" ht="14.25">
      <c r="S221" s="77" t="e">
        <f>VLOOKUP(A221,'Defect Dump'!A$1:F$388,6,FALSE)</f>
        <v>#N/A</v>
      </c>
    </row>
    <row r="222" spans="19:19" ht="14.25">
      <c r="S222" s="77" t="e">
        <f>VLOOKUP(A222,'Defect Dump'!A$1:F$388,6,FALSE)</f>
        <v>#N/A</v>
      </c>
    </row>
    <row r="223" spans="19:19" ht="14.25">
      <c r="S223" s="77" t="e">
        <f>VLOOKUP(A223,'Defect Dump'!A$1:F$388,6,FALSE)</f>
        <v>#N/A</v>
      </c>
    </row>
    <row r="224" spans="19:19" ht="14.25">
      <c r="S224" s="77" t="e">
        <f>VLOOKUP(A224,'Defect Dump'!A$1:F$388,6,FALSE)</f>
        <v>#N/A</v>
      </c>
    </row>
    <row r="225" spans="19:19" ht="14.25">
      <c r="S225" s="77" t="e">
        <f>VLOOKUP(A225,'Defect Dump'!A$1:F$388,6,FALSE)</f>
        <v>#N/A</v>
      </c>
    </row>
    <row r="226" spans="19:19" ht="14.25">
      <c r="S226" s="77" t="e">
        <f>VLOOKUP(A226,'Defect Dump'!A$1:F$388,6,FALSE)</f>
        <v>#N/A</v>
      </c>
    </row>
    <row r="227" spans="19:19" ht="14.25">
      <c r="S227" s="77" t="e">
        <f>VLOOKUP(A227,'Defect Dump'!A$1:F$388,6,FALSE)</f>
        <v>#N/A</v>
      </c>
    </row>
    <row r="228" spans="19:19" ht="14.25">
      <c r="S228" s="77" t="e">
        <f>VLOOKUP(A228,'Defect Dump'!A$1:F$388,6,FALSE)</f>
        <v>#N/A</v>
      </c>
    </row>
    <row r="229" spans="19:19" ht="14.25">
      <c r="S229" s="77" t="e">
        <f>VLOOKUP(A229,'Defect Dump'!A$1:F$388,6,FALSE)</f>
        <v>#N/A</v>
      </c>
    </row>
    <row r="230" spans="19:19" ht="14.25">
      <c r="S230" s="77" t="e">
        <f>VLOOKUP(A230,'Defect Dump'!A$1:F$388,6,FALSE)</f>
        <v>#N/A</v>
      </c>
    </row>
    <row r="231" spans="19:19" ht="14.25">
      <c r="S231" s="77" t="e">
        <f>VLOOKUP(A231,'Defect Dump'!A$1:F$388,6,FALSE)</f>
        <v>#N/A</v>
      </c>
    </row>
    <row r="232" spans="19:19" ht="14.25">
      <c r="S232" s="77" t="e">
        <f>VLOOKUP(A232,'Defect Dump'!A$1:F$388,6,FALSE)</f>
        <v>#N/A</v>
      </c>
    </row>
    <row r="233" spans="19:19" ht="14.25">
      <c r="S233" s="77" t="e">
        <f>VLOOKUP(A233,'Defect Dump'!A$1:F$388,6,FALSE)</f>
        <v>#N/A</v>
      </c>
    </row>
    <row r="234" spans="19:19" ht="14.25">
      <c r="S234" s="77" t="e">
        <f>VLOOKUP(A234,'Defect Dump'!A$1:F$388,6,FALSE)</f>
        <v>#N/A</v>
      </c>
    </row>
    <row r="235" spans="19:19" ht="14.25">
      <c r="S235" s="77" t="e">
        <f>VLOOKUP(A235,'Defect Dump'!A$1:F$388,6,FALSE)</f>
        <v>#N/A</v>
      </c>
    </row>
    <row r="236" spans="19:19" ht="14.25">
      <c r="S236" s="77" t="e">
        <f>VLOOKUP(A236,'Defect Dump'!A$1:F$388,6,FALSE)</f>
        <v>#N/A</v>
      </c>
    </row>
    <row r="237" spans="19:19" ht="14.25">
      <c r="S237" s="77" t="e">
        <f>VLOOKUP(A237,'Defect Dump'!A$1:F$388,6,FALSE)</f>
        <v>#N/A</v>
      </c>
    </row>
    <row r="238" spans="19:19" ht="14.25">
      <c r="S238" s="77" t="e">
        <f>VLOOKUP(A238,'Defect Dump'!A$1:F$388,6,FALSE)</f>
        <v>#N/A</v>
      </c>
    </row>
    <row r="239" spans="19:19" ht="14.25">
      <c r="S239" s="77" t="e">
        <f>VLOOKUP(A239,'Defect Dump'!A$1:F$388,6,FALSE)</f>
        <v>#N/A</v>
      </c>
    </row>
    <row r="240" spans="19:19" ht="14.25">
      <c r="S240" s="77" t="e">
        <f>VLOOKUP(A240,'Defect Dump'!A$1:F$388,6,FALSE)</f>
        <v>#N/A</v>
      </c>
    </row>
    <row r="241" spans="19:19" ht="14.25">
      <c r="S241" s="77" t="e">
        <f>VLOOKUP(A241,'Defect Dump'!A$1:F$388,6,FALSE)</f>
        <v>#N/A</v>
      </c>
    </row>
    <row r="242" spans="19:19" ht="14.25">
      <c r="S242" s="77" t="e">
        <f>VLOOKUP(A242,'Defect Dump'!A$1:F$388,6,FALSE)</f>
        <v>#N/A</v>
      </c>
    </row>
    <row r="243" spans="19:19" ht="14.25">
      <c r="S243" s="77" t="e">
        <f>VLOOKUP(A243,'Defect Dump'!A$1:F$388,6,FALSE)</f>
        <v>#N/A</v>
      </c>
    </row>
    <row r="244" spans="19:19" ht="14.25">
      <c r="S244" s="77" t="e">
        <f>VLOOKUP(A244,'Defect Dump'!A$1:F$388,6,FALSE)</f>
        <v>#N/A</v>
      </c>
    </row>
    <row r="245" spans="19:19" ht="14.25">
      <c r="S245" s="77" t="e">
        <f>VLOOKUP(A245,'Defect Dump'!A$1:F$388,6,FALSE)</f>
        <v>#N/A</v>
      </c>
    </row>
    <row r="246" spans="19:19" ht="14.25">
      <c r="S246" s="77" t="e">
        <f>VLOOKUP(A246,'Defect Dump'!A$1:F$388,6,FALSE)</f>
        <v>#N/A</v>
      </c>
    </row>
    <row r="247" spans="19:19" ht="14.25">
      <c r="S247" s="77" t="e">
        <f>VLOOKUP(A247,'Defect Dump'!A$1:F$388,6,FALSE)</f>
        <v>#N/A</v>
      </c>
    </row>
    <row r="248" spans="19:19" ht="14.25">
      <c r="S248" s="77" t="e">
        <f>VLOOKUP(A248,'Defect Dump'!A$1:F$388,6,FALSE)</f>
        <v>#N/A</v>
      </c>
    </row>
    <row r="249" spans="19:19" ht="14.25">
      <c r="S249" s="77" t="e">
        <f>VLOOKUP(A249,'Defect Dump'!A$1:F$388,6,FALSE)</f>
        <v>#N/A</v>
      </c>
    </row>
  </sheetData>
  <autoFilter ref="A1:S44" xr:uid="{00000000-0009-0000-0000-000006000000}"/>
  <conditionalFormatting sqref="A1:A30">
    <cfRule type="duplicateValues" dxfId="56" priority="6"/>
  </conditionalFormatting>
  <conditionalFormatting sqref="A31:A63">
    <cfRule type="duplicateValues" dxfId="55" priority="3"/>
  </conditionalFormatting>
  <conditionalFormatting sqref="A1:A1048576">
    <cfRule type="duplicateValues" dxfId="54" priority="2"/>
  </conditionalFormatting>
  <conditionalFormatting sqref="A1:A1048576">
    <cfRule type="duplicateValues" dxfId="53" priority="1"/>
  </conditionalFormatting>
  <dataValidations count="1">
    <dataValidation allowBlank="1" showInputMessage="1" showErrorMessage="1" sqref="F1:F1048576" xr:uid="{0E3A359D-B472-42BF-A84E-E679ECA49B8C}"/>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0000000}">
          <x14:formula1>
            <xm:f>Reference!$E$4:$E$5</xm:f>
          </x14:formula1>
          <xm:sqref>E2:E39</xm:sqref>
        </x14:dataValidation>
        <x14:dataValidation type="list" allowBlank="1" showInputMessage="1" showErrorMessage="1" xr:uid="{00000000-0002-0000-0600-000001000000}">
          <x14:formula1>
            <xm:f>Reference!$C$3:$C$14</xm:f>
          </x14:formula1>
          <xm:sqref>G2:G39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C3:E15"/>
  <sheetViews>
    <sheetView workbookViewId="0">
      <selection activeCell="C9" sqref="C9"/>
    </sheetView>
  </sheetViews>
  <sheetFormatPr defaultRowHeight="14.45"/>
  <cols>
    <col min="3" max="3" width="20.5703125" style="7" bestFit="1" customWidth="1"/>
  </cols>
  <sheetData>
    <row r="3" spans="3:5">
      <c r="C3" s="7" t="s">
        <v>47</v>
      </c>
    </row>
    <row r="4" spans="3:5">
      <c r="C4" s="7" t="s">
        <v>1081</v>
      </c>
      <c r="E4" t="s">
        <v>1095</v>
      </c>
    </row>
    <row r="5" spans="3:5">
      <c r="C5" s="7" t="s">
        <v>1082</v>
      </c>
      <c r="E5" t="s">
        <v>1096</v>
      </c>
    </row>
    <row r="6" spans="3:5">
      <c r="C6" s="7" t="s">
        <v>1083</v>
      </c>
    </row>
    <row r="7" spans="3:5">
      <c r="C7" s="7" t="s">
        <v>1084</v>
      </c>
    </row>
    <row r="8" spans="3:5">
      <c r="C8" s="7" t="s">
        <v>1085</v>
      </c>
    </row>
    <row r="9" spans="3:5">
      <c r="C9" s="7" t="s">
        <v>1086</v>
      </c>
    </row>
    <row r="10" spans="3:5">
      <c r="C10" s="7" t="s">
        <v>1089</v>
      </c>
    </row>
    <row r="11" spans="3:5">
      <c r="C11" s="7" t="s">
        <v>1088</v>
      </c>
    </row>
    <row r="12" spans="3:5">
      <c r="C12" s="7" t="s">
        <v>1090</v>
      </c>
    </row>
    <row r="13" spans="3:5">
      <c r="C13" s="7" t="s">
        <v>1087</v>
      </c>
    </row>
    <row r="14" spans="3:5">
      <c r="C14" s="7" t="s">
        <v>1091</v>
      </c>
    </row>
    <row r="15" spans="3:5">
      <c r="C15" s="7" t="s">
        <v>1285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3"/>
  <sheetViews>
    <sheetView workbookViewId="0"/>
  </sheetViews>
  <sheetFormatPr defaultRowHeight="14.45"/>
  <sheetData>
    <row r="1" spans="1:1">
      <c r="A1" s="46" t="s">
        <v>1714</v>
      </c>
    </row>
    <row r="2" spans="1:1">
      <c r="A2" s="46" t="s">
        <v>1715</v>
      </c>
    </row>
    <row r="3" spans="1:1">
      <c r="A3" s="46" t="s">
        <v>1716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03c9a7f1-552a-46be-a290-f6abb4ab77bf">
      <UserInfo>
        <DisplayName>Rastogi, Prakash Kumar</DisplayName>
        <AccountId>24</AccountId>
        <AccountType/>
      </UserInfo>
      <UserInfo>
        <DisplayName>Shanmugasundaram, Suresh</DisplayName>
        <AccountId>50</AccountId>
        <AccountType/>
      </UserInfo>
      <UserInfo>
        <DisplayName>Rupireddy, Akhila</DisplayName>
        <AccountId>29</AccountId>
        <AccountType/>
      </UserInfo>
      <UserInfo>
        <DisplayName>Reddy Singareddy, Renuka</DisplayName>
        <AccountId>39</AccountId>
        <AccountType/>
      </UserInfo>
      <UserInfo>
        <DisplayName>Arji, Vyshnavi</DisplayName>
        <AccountId>53</AccountId>
        <AccountType/>
      </UserInfo>
      <UserInfo>
        <DisplayName>Thiramsetti, Sattibabu</DisplayName>
        <AccountId>25</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7469E14EA636849B1E03FA0D4264378" ma:contentTypeVersion="4" ma:contentTypeDescription="Create a new document." ma:contentTypeScope="" ma:versionID="2a76c4678ced4629d91a65a7aaba3c45">
  <xsd:schema xmlns:xsd="http://www.w3.org/2001/XMLSchema" xmlns:xs="http://www.w3.org/2001/XMLSchema" xmlns:p="http://schemas.microsoft.com/office/2006/metadata/properties" xmlns:ns2="3f2645f8-03b8-4db8-bd50-0b81c586660b" xmlns:ns3="03c9a7f1-552a-46be-a290-f6abb4ab77bf" targetNamespace="http://schemas.microsoft.com/office/2006/metadata/properties" ma:root="true" ma:fieldsID="b162e1fac324fbf9491ec05fde80a791" ns2:_="" ns3:_="">
    <xsd:import namespace="3f2645f8-03b8-4db8-bd50-0b81c586660b"/>
    <xsd:import namespace="03c9a7f1-552a-46be-a290-f6abb4ab77b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2645f8-03b8-4db8-bd50-0b81c586660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3c9a7f1-552a-46be-a290-f6abb4ab77b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71956C4-2E87-40D6-89BA-ED7DFD95E898}"/>
</file>

<file path=customXml/itemProps2.xml><?xml version="1.0" encoding="utf-8"?>
<ds:datastoreItem xmlns:ds="http://schemas.openxmlformats.org/officeDocument/2006/customXml" ds:itemID="{DEA89497-93F2-47CF-9628-6D2F351C6BB1}"/>
</file>

<file path=customXml/itemProps3.xml><?xml version="1.0" encoding="utf-8"?>
<ds:datastoreItem xmlns:ds="http://schemas.openxmlformats.org/officeDocument/2006/customXml" ds:itemID="{7F58F2C4-F2D8-44C3-ABBE-861FF76A780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Sharma, Digant</dc:creator>
  <cp:keywords/>
  <dc:description/>
  <cp:lastModifiedBy/>
  <cp:revision/>
  <dcterms:created xsi:type="dcterms:W3CDTF">2020-03-02T21:50:12Z</dcterms:created>
  <dcterms:modified xsi:type="dcterms:W3CDTF">2020-03-28T12:00:39Z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0x010100D7469E14EA636849B1E03FA0D4264378</vt:lpwstr>
  </property>
</Properties>
</file>