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73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i val="1"/>
      <color rgb="00FFFFFF"/>
      <sz val="9"/>
    </font>
    <font>
      <sz val="11"/>
    </font>
    <font>
      <color rgb="00808080"/>
      <sz val="9"/>
    </font>
    <font>
      <color rgb="000563C1"/>
      <sz val="10"/>
      <u val="single"/>
    </font>
    <font>
      <i val="1"/>
      <color rgb="00404040"/>
      <sz val="10"/>
    </font>
    <font>
      <b val="1"/>
      <sz val="12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808080"/>
      <sz val="9"/>
    </font>
    <font>
      <b val="1"/>
    </font>
    <font>
      <i val="1"/>
      <color rgb="00606060"/>
      <sz val="9"/>
    </font>
    <font>
      <b val="1"/>
      <color rgb="009C0006"/>
      <sz val="11"/>
    </font>
  </fonts>
  <fills count="35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58" fillId="22" borderId="0" pivotButton="0" quotePrefix="0" xfId="0"/>
    <xf numFmtId="0" fontId="50" fillId="22" borderId="3" applyAlignment="1" pivotButton="0" quotePrefix="0" xfId="0">
      <alignment vertical="center" wrapText="1"/>
    </xf>
    <xf numFmtId="0" fontId="59" fillId="0" borderId="3" pivotButton="0" quotePrefix="0" xfId="0"/>
    <xf numFmtId="49" fontId="53" fillId="28" borderId="3" pivotButton="0" quotePrefix="0" xfId="0"/>
    <xf numFmtId="0" fontId="60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29" borderId="3" pivotButton="0" quotePrefix="0" xfId="0"/>
    <xf numFmtId="0" fontId="61" fillId="0" borderId="3" pivotButton="0" quotePrefix="0" xfId="0"/>
    <xf numFmtId="0" fontId="62" fillId="0" borderId="0" pivotButton="0" quotePrefix="0" xfId="0"/>
    <xf numFmtId="0" fontId="59" fillId="0" borderId="0" pivotButton="0" quotePrefix="0" xfId="0"/>
    <xf numFmtId="1" fontId="63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63" fillId="0" borderId="3" pivotButton="0" quotePrefix="0" xfId="0"/>
    <xf numFmtId="0" fontId="59" fillId="30" borderId="3" pivotButton="0" quotePrefix="0" xfId="0"/>
    <xf numFmtId="0" fontId="59" fillId="31" borderId="3" pivotButton="0" quotePrefix="0" xfId="0"/>
    <xf numFmtId="0" fontId="59" fillId="29" borderId="3" pivotButton="0" quotePrefix="0" xfId="0"/>
    <xf numFmtId="0" fontId="59" fillId="32" borderId="3" pivotButton="0" quotePrefix="0" xfId="0"/>
    <xf numFmtId="0" fontId="64" fillId="28" borderId="3" pivotButton="0" quotePrefix="0" xfId="0"/>
    <xf numFmtId="0" fontId="59" fillId="33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65" fillId="0" borderId="0" pivotButton="0" quotePrefix="0" xfId="0"/>
    <xf numFmtId="0" fontId="51" fillId="22" borderId="0" pivotButton="0" quotePrefix="0" xfId="0"/>
    <xf numFmtId="0" fontId="67" fillId="0" borderId="0" pivotButton="0" quotePrefix="0" xfId="0"/>
    <xf numFmtId="1" fontId="70" fillId="0" borderId="3" pivotButton="0" quotePrefix="0" xfId="0"/>
    <xf numFmtId="49" fontId="70" fillId="0" borderId="3" pivotButton="0" quotePrefix="0" xfId="0"/>
    <xf numFmtId="164" fontId="70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66" fillId="0" borderId="0" pivotButton="0" quotePrefix="0" xfId="0"/>
    <xf numFmtId="0" fontId="67" fillId="30" borderId="3" applyAlignment="1" pivotButton="0" quotePrefix="0" xfId="0">
      <alignment horizontal="center"/>
    </xf>
    <xf numFmtId="0" fontId="67" fillId="31" borderId="3" applyAlignment="1" pivotButton="0" quotePrefix="0" xfId="0">
      <alignment horizontal="center"/>
    </xf>
    <xf numFmtId="0" fontId="67" fillId="29" borderId="3" applyAlignment="1" pivotButton="0" quotePrefix="0" xfId="0">
      <alignment horizontal="center"/>
    </xf>
    <xf numFmtId="0" fontId="67" fillId="32" borderId="3" applyAlignment="1" pivotButton="0" quotePrefix="0" xfId="0">
      <alignment horizontal="center"/>
    </xf>
    <xf numFmtId="0" fontId="62" fillId="28" borderId="3" applyAlignment="1" pivotButton="0" quotePrefix="0" xfId="0">
      <alignment horizontal="center"/>
    </xf>
    <xf numFmtId="0" fontId="45" fillId="34" borderId="3" pivotButton="0" quotePrefix="0" xfId="0"/>
    <xf numFmtId="0" fontId="68" fillId="34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9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1" fontId="53" fillId="0" borderId="3" pivotButton="0" quotePrefix="0" xfId="0"/>
    <xf numFmtId="0" fontId="70" fillId="0" borderId="0" pivotButton="0" quotePrefix="0" xfId="0"/>
    <xf numFmtId="0" fontId="71" fillId="0" borderId="0" pivotButton="0" quotePrefix="0" xfId="0"/>
    <xf numFmtId="0" fontId="72" fillId="0" borderId="0" pivotButton="0" quotePrefix="0" xfId="0"/>
    <xf numFmtId="0" fontId="59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02_Модель</t>
        </is>
      </c>
      <c r="B56" s="255" t="n"/>
      <c r="C56" s="255" t="n"/>
      <c r="D56" s="234" t="inlineStr">
        <is>
          <t>БДР и БДДС помесячно: выручка → EBITDA → деньги  ·  Финансист</t>
        </is>
      </c>
    </row>
    <row r="57">
      <c r="A57" s="254" t="inlineStr">
        <is>
          <t>03_Сценарии</t>
        </is>
      </c>
      <c r="B57" s="255" t="n"/>
      <c r="C57" s="255" t="n"/>
      <c r="D57" s="234" t="inlineStr">
        <is>
          <t>Негативный / базовый / позитивный рядом  ·  Собственник</t>
        </is>
      </c>
    </row>
    <row r="58">
      <c r="A58" s="254" t="inlineStr">
        <is>
          <t>04_Продажи</t>
        </is>
      </c>
      <c r="B58" s="255" t="n"/>
      <c r="C58" s="255" t="n"/>
      <c r="D58" s="234" t="inlineStr">
        <is>
          <t>План продаж, сезонность, лиды, открытия, маркетинг  ·  Коммерция</t>
        </is>
      </c>
    </row>
    <row r="59">
      <c r="A59" s="254" t="inlineStr">
        <is>
          <t>05_Воронка</t>
        </is>
      </c>
      <c r="B59" s="255" t="n"/>
      <c r="C59" s="255" t="n"/>
      <c r="D59" s="234" t="inlineStr">
        <is>
          <t>Лиды → продажи → открытия → ERP  ·  Коммерция</t>
        </is>
      </c>
    </row>
    <row r="60">
      <c r="A60" s="254" t="inlineStr">
        <is>
          <t>06_Сеть_и_дети</t>
        </is>
      </c>
      <c r="B60" s="255" t="n"/>
      <c r="C60" s="255" t="n"/>
      <c r="D60" s="234" t="inlineStr">
        <is>
          <t>Юрлица, школы, набор детей по возрасту, роялти  ·  Операции</t>
        </is>
      </c>
    </row>
    <row r="61">
      <c r="A61" s="254" t="inlineStr">
        <is>
          <t>07_Мерч</t>
        </is>
      </c>
      <c r="B61" s="255" t="n"/>
      <c r="C61" s="255" t="n"/>
      <c r="D61" s="234" t="inlineStr">
        <is>
          <t>Форма: продажи, COGS, склад, закупки, возврат займа  ·  Операции</t>
        </is>
      </c>
    </row>
    <row r="62">
      <c r="A62" s="254" t="inlineStr">
        <is>
          <t>08_ФОТ</t>
        </is>
      </c>
      <c r="B62" s="255" t="n"/>
      <c r="C62" s="255" t="n"/>
      <c r="D62" s="234" t="inlineStr">
        <is>
          <t>Штат, найм, индексация, премии, взносы  ·  HR / финансы</t>
        </is>
      </c>
    </row>
    <row r="63">
      <c r="A63" s="254" t="inlineStr">
        <is>
          <t>09_Лагеря</t>
        </is>
      </c>
      <c r="B63" s="255" t="n"/>
      <c r="C63" s="255" t="n"/>
      <c r="D63" s="234" t="inlineStr">
        <is>
          <t>Экономика лагерей и график оплат  ·  Операции</t>
        </is>
      </c>
    </row>
    <row r="64">
      <c r="A64" s="254" t="inlineStr">
        <is>
          <t>10_Выплаты_ФК</t>
        </is>
      </c>
      <c r="B64" s="255" t="n"/>
      <c r="C64" s="255" t="n"/>
      <c r="D64" s="234" t="inlineStr">
        <is>
          <t>Что и когда получает клуб; займ отдельно  ·  ФК</t>
        </is>
      </c>
    </row>
    <row r="65">
      <c r="A65" s="254" t="inlineStr">
        <is>
          <t>11_История_25_26</t>
        </is>
      </c>
      <c r="B65" s="255" t="n"/>
      <c r="C65" s="255" t="n"/>
      <c r="D65" s="234" t="inlineStr">
        <is>
          <t>Фактический сезон 2025/26  ·  Финансист</t>
        </is>
      </c>
    </row>
    <row r="66">
      <c r="A66" s="254" t="inlineStr">
        <is>
          <t>12_Чувствительность</t>
        </is>
      </c>
      <c r="B66" s="255" t="n"/>
      <c r="C66" s="255" t="n"/>
      <c r="D66" s="234" t="inlineStr">
        <is>
          <t>Один драйвер ±шаг — что будет с результатом  ·  Собственник</t>
        </is>
      </c>
    </row>
    <row r="67">
      <c r="A67" s="254" t="inlineStr">
        <is>
          <t>13_Проверки</t>
        </is>
      </c>
      <c r="B67" s="255" t="n"/>
      <c r="C67" s="255" t="n"/>
      <c r="D67" s="234" t="inlineStr">
        <is>
          <t>60+ автотестов сходимости модели  ·  Аналитик</t>
        </is>
      </c>
    </row>
    <row r="68">
      <c r="A68" s="254" t="inlineStr">
        <is>
          <t>14_Ревизия</t>
        </is>
      </c>
      <c r="B68" s="255" t="n"/>
      <c r="C68" s="255" t="n"/>
      <c r="D68" s="234" t="inlineStr">
        <is>
          <t>Нерешённые вопросы и ограничения  ·  Все</t>
        </is>
      </c>
    </row>
    <row r="69">
      <c r="A69" s="254" t="inlineStr">
        <is>
          <t>15_Изменения</t>
        </is>
      </c>
      <c r="B69" s="255" t="n"/>
      <c r="C69" s="255" t="n"/>
      <c r="D69" s="234" t="inlineStr">
        <is>
          <t>Чем текущая логика отличается от первоначальной  ·  Аналитик</t>
        </is>
      </c>
    </row>
    <row r="70">
      <c r="A70" s="254" t="inlineStr">
        <is>
          <t>16_Инструкция</t>
        </is>
      </c>
      <c r="B70" s="255" t="n"/>
      <c r="C70" s="255" t="n"/>
      <c r="D70" s="234" t="inlineStr">
        <is>
          <t>Пошаговая инструкция пользователя  ·  Все</t>
        </is>
      </c>
    </row>
    <row r="71">
      <c r="A71" s="254" t="inlineStr">
        <is>
          <t>16а_Логика_модели</t>
        </is>
      </c>
      <c r="B71" s="255" t="n"/>
      <c r="C71" s="255" t="n"/>
      <c r="D71" s="234" t="inlineStr">
        <is>
          <t>Как из вводных получается EBITDA — цепочка расчёта  ·  Все</t>
        </is>
      </c>
    </row>
    <row r="73">
      <c r="A73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2_Модель'!A1"/>
    <hyperlink ref="A57" location="'03_Сценарии'!A1"/>
    <hyperlink ref="A58" location="'04_Продажи'!A1"/>
    <hyperlink ref="A59" location="'05_Воронка'!A1"/>
    <hyperlink ref="A60" location="'06_Сеть_и_дети'!A1"/>
    <hyperlink ref="A61" location="'07_Мерч'!A1"/>
    <hyperlink ref="A62" location="'08_ФОТ'!A1"/>
    <hyperlink ref="A63" location="'09_Лагеря'!A1"/>
    <hyperlink ref="A64" location="'10_Выплаты_ФК'!A1"/>
    <hyperlink ref="A65" location="'11_История_25_26'!A1"/>
    <hyperlink ref="A66" location="'12_Чувствительность'!A1"/>
    <hyperlink ref="A67" location="'13_Проверки'!A1"/>
    <hyperlink ref="A68" location="'14_Ревизия'!A1"/>
    <hyperlink ref="A69" location="'15_Изменения'!A1"/>
    <hyperlink ref="A70" location="'16_Инструкция'!A1"/>
    <hyperlink ref="A7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16а_Логика_модели: как считается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</v>
      </c>
      <c r="C13" s="7" t="inlineStr">
        <is>
          <t>%/год</t>
        </is>
      </c>
      <c r="D13" s="7" t="inlineStr">
        <is>
          <t>Не задано</t>
        </is>
      </c>
      <c r="E13" s="17" t="inlineStr">
        <is>
          <t>Механика работает, пока 0%</t>
        </is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 t="inlineStr">
        <is>
          <t>Роялти старых / продаж до 31.12.26</t>
        </is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 t="inlineStr">
        <is>
          <t>Роялти новых с 01.01.27</t>
        </is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 t="inlineStr">
        <is>
          <t>Роялти всех с 01.01.30</t>
        </is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17" t="inlineStr"/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89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0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6</v>
      </c>
      <c r="C80" s="7" t="inlineStr">
        <is>
          <t>мес. будущих продаж</t>
        </is>
      </c>
      <c r="D80" s="7" t="inlineStr">
        <is>
          <t>ТЗ 5.6</t>
        </is>
      </c>
      <c r="E80" s="17" t="inlineStr">
        <is>
          <t>При закупке доводим склад до будущих 6 месяцев</t>
        </is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1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1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1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1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2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3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4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5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6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4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Временно</t>
        </is>
      </c>
      <c r="E131" s="17" t="inlineStr">
        <is>
          <t>Требует налоговой сверки</t>
        </is>
      </c>
    </row>
    <row r="132" outlineLevel="1">
      <c r="A132" s="2" t="inlineStr">
        <is>
          <t>Net / gross</t>
        </is>
      </c>
      <c r="B132" s="297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89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89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298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298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298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1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89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89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89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89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89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89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89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299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0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299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1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2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2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2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2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2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2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3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4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5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5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6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6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7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08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6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6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6" t="inlineStr">
        <is>
          <t>Да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7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09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09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09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09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0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1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1">
        <f>SUM(C263:C282)</f>
        <v/>
      </c>
    </row>
    <row r="284"/>
    <row r="285" ht="28" customHeight="1">
      <c r="A285" s="300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2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2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0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3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3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3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4" t="n">
        <v>0</v>
      </c>
      <c r="C297" s="17" t="inlineStr">
        <is>
          <t>мес.</t>
        </is>
      </c>
      <c r="D297" s="17" t="inlineStr">
        <is>
          <t>Уточнить</t>
        </is>
      </c>
      <c r="E297" s="17" t="inlineStr">
        <is>
          <t>В первоначальной v4 — 2 месяца; здесь пока 0. Требуется отдельное решение.</t>
        </is>
      </c>
    </row>
    <row r="298" outlineLevel="1" ht="62" customHeight="1">
      <c r="A298" s="17" t="inlineStr">
        <is>
          <t>Конверсия продажа - открытие</t>
        </is>
      </c>
      <c r="B298" s="315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0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6а_Логика_модел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6">
        <f>COUNTIF(C4:C68,"OK")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6">
        <f>COUNTIF(C4:C68,"ПРОВЕРИТЬ")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6">
        <f>COUNTIF(C4:C68,"РИСК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6">
        <f>COUNTIF(C4:C68,"УПРОЩЕНИЕ")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17" t="inlineStr">
        <is>
          <t>Статус</t>
        </is>
      </c>
      <c r="G8" s="317">
        <f>IF(G4=0,"Модель сходится","Есть расхождения — смотри строки со статусом ПРОВЕРИТЬ")</f>
        <v/>
      </c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  <c r="F10" s="318" t="inlineStr">
        <is>
          <t>«РИСК ПЛАНА» и «УПРОЩЕНИЕ» — это не поломка формул, а честно показанные ограничения плана.</t>
        </is>
      </c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">
    <cfRule type="cellIs" priority="6" operator="greaterThan" dxfId="2">
      <formula>0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19" t="inlineStr">
        <is>
          <t>Начни отсюда</t>
        </is>
      </c>
      <c r="B2" s="320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19" t="inlineStr">
        <is>
          <t>Почему цифры такие</t>
        </is>
      </c>
      <c r="B3" s="320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</row>
    <row r="50">
      <c r="A50" s="222" t="inlineStr">
        <is>
          <t>00_Старт</t>
        </is>
      </c>
      <c r="B50" s="320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0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1" t="n"/>
      <c r="D5" s="321" t="n"/>
      <c r="E5" s="321" t="n"/>
    </row>
    <row r="6" ht="34" customHeight="1">
      <c r="A6" s="322" t="inlineStr">
        <is>
          <t>1</t>
        </is>
      </c>
      <c r="B6" s="323" t="inlineStr">
        <is>
          <t>Лиды</t>
        </is>
      </c>
      <c r="C6" s="254" t="inlineStr">
        <is>
          <t>04_Продажи</t>
        </is>
      </c>
      <c r="D6" s="324" t="inlineStr">
        <is>
          <t>План продаж ÷ конверсия лид→продажа, округление вверх</t>
        </is>
      </c>
      <c r="E6" s="325" t="inlineStr">
        <is>
          <t>01_Вводные!B25 (3%), план продаж B36:B40</t>
        </is>
      </c>
    </row>
    <row r="7" ht="34" customHeight="1">
      <c r="A7" s="322" t="inlineStr">
        <is>
          <t>2</t>
        </is>
      </c>
      <c r="B7" s="323" t="inlineStr">
        <is>
          <t>Продажи франшиз</t>
        </is>
      </c>
      <c r="C7" s="254" t="inlineStr">
        <is>
          <t>04_Продажи</t>
        </is>
      </c>
      <c r="D7" s="324" t="inlineStr">
        <is>
          <t>Годовой план сезона × месячная доля сезонности. Годовой план = база (B210:B214) × множитель сценария (F198)</t>
        </is>
      </c>
      <c r="E7" s="325" t="inlineStr">
        <is>
          <t>01_Вводные!B36:B40 и C36:N40</t>
        </is>
      </c>
    </row>
    <row r="8" ht="34" customHeight="1">
      <c r="A8" s="322" t="inlineStr">
        <is>
          <t>3</t>
        </is>
      </c>
      <c r="B8" s="323" t="inlineStr">
        <is>
          <t>Открытия школ</t>
        </is>
      </c>
      <c r="C8" s="254" t="inlineStr">
        <is>
          <t>04_Продажи</t>
        </is>
      </c>
      <c r="D8" s="324" t="inlineStr">
        <is>
          <t>Продажи, сдвинутые на лаг «продажа → открытие», × конверсия в открытие</t>
        </is>
      </c>
      <c r="E8" s="325" t="inlineStr">
        <is>
          <t>01_Вводные!B15 (2 мес.), B298 (100%)</t>
        </is>
      </c>
    </row>
    <row r="9" ht="34" customHeight="1">
      <c r="A9" s="322" t="inlineStr">
        <is>
          <t>4</t>
        </is>
      </c>
      <c r="B9" s="323" t="inlineStr">
        <is>
          <t>Новые юрлица и школы</t>
        </is>
      </c>
      <c r="C9" s="254" t="inlineStr">
        <is>
          <t>06_Сеть_и_дети</t>
        </is>
      </c>
      <c r="D9" s="324" t="inlineStr">
        <is>
          <t>Продажи × коэффициент юрлиц; отдельно продажи × коэффициент школ</t>
        </is>
      </c>
      <c r="E9" s="325" t="inlineStr">
        <is>
          <t>01_Вводные!B16, B22</t>
        </is>
      </c>
    </row>
    <row r="10" ht="34" customHeight="1">
      <c r="A10" s="322" t="inlineStr">
        <is>
          <t>5</t>
        </is>
      </c>
      <c r="B10" s="323" t="inlineStr">
        <is>
          <t>Маркетинг привлечения</t>
        </is>
      </c>
      <c r="C10" s="254" t="inlineStr">
        <is>
          <t>04_Продажи</t>
        </is>
      </c>
      <c r="D10" s="324" t="inlineStr">
        <is>
          <t>Таргет платится за 2 месяца до продажи (для октября 2026 — за 1); плюс БИБОСС / TopFranchise / Forbes раз в год</t>
        </is>
      </c>
      <c r="E10" s="325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1" t="n"/>
      <c r="D11" s="321" t="n"/>
      <c r="E11" s="321" t="n"/>
    </row>
    <row r="12" ht="34" customHeight="1">
      <c r="A12" s="322" t="inlineStr">
        <is>
          <t>6</t>
        </is>
      </c>
      <c r="B12" s="323" t="inlineStr">
        <is>
          <t>Действующая сеть</t>
        </is>
      </c>
      <c r="C12" s="254" t="inlineStr">
        <is>
          <t>06_Сеть_и_дети</t>
        </is>
      </c>
      <c r="D12" s="324" t="inlineStr">
        <is>
          <t>104 школы × коэффициент сохранения; дети = 5 200 × рост 10% в год, пересчёт каждый сентябрь</t>
        </is>
      </c>
      <c r="E12" s="325" t="inlineStr">
        <is>
          <t>01_Вводные!B9, B11, B12, B13</t>
        </is>
      </c>
    </row>
    <row r="13" ht="34" customHeight="1">
      <c r="A13" s="322" t="inlineStr">
        <is>
          <t>7</t>
        </is>
      </c>
      <c r="B13" s="323" t="inlineStr">
        <is>
          <t>Новые школы по возрасту</t>
        </is>
      </c>
      <c r="C13" s="254" t="inlineStr">
        <is>
          <t>06_Сеть_и_дети</t>
        </is>
      </c>
      <c r="D13" s="324" t="inlineStr">
        <is>
          <t>Каждая открытая школа живёт в своей когорте: месяцы 1–12, 13–24, зрелая. Это и есть постепенный набор</t>
        </is>
      </c>
      <c r="E13" s="325" t="inlineStr">
        <is>
          <t>01_Вводные!B295, 18_Календарь_тарифы</t>
        </is>
      </c>
    </row>
    <row r="14" ht="34" customHeight="1">
      <c r="A14" s="322" t="inlineStr">
        <is>
          <t>8</t>
        </is>
      </c>
      <c r="B14" s="323" t="inlineStr">
        <is>
          <t>Дети новых школ</t>
        </is>
      </c>
      <c r="C14" s="254" t="inlineStr">
        <is>
          <t>06_Сеть_и_дети</t>
        </is>
      </c>
      <c r="D14" s="324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5" t="inlineStr">
        <is>
          <t>01_Вводные!B46 (75,05 к 12-му мес.), B47 (165,125 к 24-му), B44</t>
        </is>
      </c>
    </row>
    <row r="15" ht="34" customHeight="1">
      <c r="A15" s="322" t="inlineStr">
        <is>
          <t>9</t>
        </is>
      </c>
      <c r="B15" s="323" t="inlineStr">
        <is>
          <t>Сезонность посещаемости</t>
        </is>
      </c>
      <c r="C15" s="254" t="inlineStr">
        <is>
          <t>01_Вводные</t>
        </is>
      </c>
      <c r="D15" s="324" t="inlineStr">
        <is>
          <t>Индекс от 5,9% (август) до 100% (февраль). Умножается на детей, а не на цену: летом платящих меньше</t>
        </is>
      </c>
      <c r="E15" s="325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1" t="n"/>
      <c r="D16" s="321" t="n"/>
      <c r="E16" s="321" t="n"/>
    </row>
    <row r="17" ht="34" customHeight="1">
      <c r="A17" s="322" t="inlineStr">
        <is>
          <t>10</t>
        </is>
      </c>
      <c r="B17" s="323" t="inlineStr">
        <is>
          <t>Паушальные взносы</t>
        </is>
      </c>
      <c r="C17" s="254" t="inlineStr">
        <is>
          <t>02_Модель</t>
        </is>
      </c>
      <c r="D17" s="324" t="inlineStr">
        <is>
          <t>Продажи × средний паушальный по тарифному миксу (937 767 ₽ с НДС), затем ÷ (1 + НДС)</t>
        </is>
      </c>
      <c r="E17" s="325" t="inlineStr">
        <is>
          <t>01_Вводные!B63:B67, тарифы B263:D282</t>
        </is>
      </c>
    </row>
    <row r="18" ht="34" customHeight="1">
      <c r="A18" s="322" t="inlineStr">
        <is>
          <t>11</t>
        </is>
      </c>
      <c r="B18" s="323" t="inlineStr">
        <is>
          <t>Роялти действующей сети</t>
        </is>
      </c>
      <c r="C18" s="254" t="inlineStr">
        <is>
          <t>06_Сеть_и_дети</t>
        </is>
      </c>
      <c r="D18" s="324" t="inlineStr">
        <is>
          <t>MAX(% от оборота; 104 школы × минимум). Оборот = активные дети × абонемент. Ставка 6,5% → 10% с 01.01.2030</t>
        </is>
      </c>
      <c r="E18" s="325" t="inlineStr">
        <is>
          <t>01_Вводные!B51, B52, B55:B57, B245</t>
        </is>
      </c>
    </row>
    <row r="19" ht="34" customHeight="1">
      <c r="A19" s="322" t="inlineStr">
        <is>
          <t>12</t>
        </is>
      </c>
      <c r="B19" s="323" t="inlineStr">
        <is>
          <t>Роялти новых школ</t>
        </is>
      </c>
      <c r="C19" s="254" t="inlineStr">
        <is>
          <t>06_Сеть_и_дети</t>
        </is>
      </c>
      <c r="D19" s="324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5" t="inlineStr">
        <is>
          <t>01_Вводные!B53, B54, B239, B244</t>
        </is>
      </c>
    </row>
    <row r="20" ht="34" customHeight="1">
      <c r="A20" s="322" t="inlineStr">
        <is>
          <t>13</t>
        </is>
      </c>
      <c r="B20" s="323" t="inlineStr">
        <is>
          <t>Мерч</t>
        </is>
      </c>
      <c r="C20" s="254" t="inlineStr">
        <is>
          <t>07_Мерч</t>
        </is>
      </c>
      <c r="D20" s="324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5" t="inlineStr">
        <is>
          <t>01_Вводные!B71:B74, B87:B89, B94:M94, B99:E101</t>
        </is>
      </c>
    </row>
    <row r="21" ht="34" customHeight="1">
      <c r="A21" s="322" t="inlineStr">
        <is>
          <t>14</t>
        </is>
      </c>
      <c r="B21" s="323" t="inlineStr">
        <is>
          <t>Лагеря</t>
        </is>
      </c>
      <c r="C21" s="254" t="inlineStr">
        <is>
          <t>09_Лагеря</t>
        </is>
      </c>
      <c r="D21" s="324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5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1" t="n"/>
      <c r="D22" s="321" t="n"/>
      <c r="E22" s="321" t="n"/>
    </row>
    <row r="23" ht="34" customHeight="1">
      <c r="A23" s="322" t="inlineStr">
        <is>
          <t>15</t>
        </is>
      </c>
      <c r="B23" s="323" t="inlineStr">
        <is>
          <t>Прямые расходы</t>
        </is>
      </c>
      <c r="C23" s="254" t="inlineStr">
        <is>
          <t>02_Модель</t>
        </is>
      </c>
      <c r="D23" s="324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5" t="inlineStr">
        <is>
          <t>01_Вводные!B59, B60, B75, B76</t>
        </is>
      </c>
    </row>
    <row r="24" ht="34" customHeight="1">
      <c r="A24" s="322" t="inlineStr">
        <is>
          <t>16</t>
        </is>
      </c>
      <c r="B24" s="323" t="inlineStr">
        <is>
          <t>OPEX</t>
        </is>
      </c>
      <c r="C24" s="254" t="inlineStr">
        <is>
          <t>02_Модель</t>
        </is>
      </c>
      <c r="D24" s="324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5" t="inlineStr">
        <is>
          <t>01_Вводные!B105:B112, лист 08_ФОТ</t>
        </is>
      </c>
    </row>
    <row r="25" ht="34" customHeight="1">
      <c r="A25" s="322" t="inlineStr">
        <is>
          <t>17</t>
        </is>
      </c>
      <c r="B25" s="323" t="inlineStr">
        <is>
          <t>ФОТ</t>
        </is>
      </c>
      <c r="C25" s="254" t="inlineStr">
        <is>
          <t>08_ФОТ</t>
        </is>
      </c>
      <c r="D25" s="324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5" t="inlineStr">
        <is>
          <t>01_Вводные!B116:B152, B246:B251</t>
        </is>
      </c>
    </row>
    <row r="26" ht="34" customHeight="1">
      <c r="A26" s="322" t="inlineStr">
        <is>
          <t>18</t>
        </is>
      </c>
      <c r="B26" s="323" t="inlineStr">
        <is>
          <t>EBITDA</t>
        </is>
      </c>
      <c r="C26" s="254" t="inlineStr">
        <is>
          <t>02_Модель</t>
        </is>
      </c>
      <c r="D26" s="324" t="inlineStr">
        <is>
          <t>Выручка без НДС − прямые расходы − OPEX. До налога, CAPEX и займа</t>
        </is>
      </c>
      <c r="E26" s="325" t="inlineStr">
        <is>
          <t>—</t>
        </is>
      </c>
    </row>
    <row r="27" ht="34" customHeight="1">
      <c r="A27" s="322" t="inlineStr">
        <is>
          <t>19</t>
        </is>
      </c>
      <c r="B27" s="323" t="inlineStr">
        <is>
          <t>Налог</t>
        </is>
      </c>
      <c r="C27" s="254" t="inlineStr">
        <is>
          <t>02_Модель</t>
        </is>
      </c>
      <c r="D27" s="324" t="inlineStr">
        <is>
          <t>УСН «доходы минус расходы»: MAX(1% от выручки; 15% от прибыли). Считается помесячно</t>
        </is>
      </c>
      <c r="E27" s="325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1" t="n"/>
      <c r="D28" s="321" t="n"/>
      <c r="E28" s="321" t="n"/>
    </row>
    <row r="29" ht="34" customHeight="1">
      <c r="A29" s="322" t="inlineStr">
        <is>
          <t>20</t>
        </is>
      </c>
      <c r="B29" s="323" t="inlineStr">
        <is>
          <t>Поступления</t>
        </is>
      </c>
      <c r="C29" s="254" t="inlineStr">
        <is>
          <t>02_Модель</t>
        </is>
      </c>
      <c r="D29" s="324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5" t="inlineStr">
        <is>
          <t>01_Вводные!B18, B20</t>
        </is>
      </c>
    </row>
    <row r="30" ht="34" customHeight="1">
      <c r="A30" s="322" t="inlineStr">
        <is>
          <t>21</t>
        </is>
      </c>
      <c r="B30" s="323" t="inlineStr">
        <is>
          <t>Выплаты</t>
        </is>
      </c>
      <c r="C30" s="254" t="inlineStr">
        <is>
          <t>02_Модель</t>
        </is>
      </c>
      <c r="D30" s="324" t="inlineStr">
        <is>
          <t>Поставщики — по кредиторке 15 дней. ФОТ, НДС, УСН, лагеря, CAPEX — в месяце начисления</t>
        </is>
      </c>
      <c r="E30" s="325" t="inlineStr">
        <is>
          <t>01_Вводные!B19, B21</t>
        </is>
      </c>
    </row>
    <row r="31" ht="34" customHeight="1">
      <c r="A31" s="322" t="inlineStr">
        <is>
          <t>22</t>
        </is>
      </c>
      <c r="B31" s="323" t="inlineStr">
        <is>
          <t>Склад и закупки</t>
        </is>
      </c>
      <c r="C31" s="254" t="inlineStr">
        <is>
          <t>07_Мерч</t>
        </is>
      </c>
      <c r="D31" s="324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5" t="inlineStr">
        <is>
          <t>01_Вводные!B77, B80:B85</t>
        </is>
      </c>
    </row>
    <row r="32" ht="34" customHeight="1">
      <c r="A32" s="322" t="inlineStr">
        <is>
          <t>23</t>
        </is>
      </c>
      <c r="B32" s="323" t="inlineStr">
        <is>
          <t>Возврат займа ФК</t>
        </is>
      </c>
      <c r="C32" s="254" t="inlineStr">
        <is>
          <t>07_Мерч</t>
        </is>
      </c>
      <c r="D32" s="324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5" t="inlineStr">
        <is>
          <t>01_Вводные!B78, B79, B237, B238</t>
        </is>
      </c>
    </row>
    <row r="33" ht="34" customHeight="1">
      <c r="A33" s="322" t="inlineStr">
        <is>
          <t>24</t>
        </is>
      </c>
      <c r="B33" s="323" t="inlineStr">
        <is>
          <t>CAPEX</t>
        </is>
      </c>
      <c r="C33" s="254" t="inlineStr">
        <is>
          <t>02_Модель</t>
        </is>
      </c>
      <c r="D33" s="324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5" t="inlineStr">
        <is>
          <t>01_Вводные!B286:B290</t>
        </is>
      </c>
    </row>
    <row r="34" ht="34" customHeight="1">
      <c r="A34" s="322" t="inlineStr">
        <is>
          <t>25</t>
        </is>
      </c>
      <c r="B34" s="323" t="inlineStr">
        <is>
          <t>Итог по деньгам</t>
        </is>
      </c>
      <c r="C34" s="254" t="inlineStr">
        <is>
          <t>02_Модель</t>
        </is>
      </c>
      <c r="D34" s="324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5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1" t="n"/>
      <c r="D35" s="321" t="n"/>
      <c r="E35" s="321" t="n"/>
    </row>
    <row r="36" ht="34" customHeight="1">
      <c r="A36" s="322" t="inlineStr">
        <is>
          <t>26</t>
        </is>
      </c>
      <c r="B36" s="323" t="inlineStr">
        <is>
          <t>Мост БДР → БДДС</t>
        </is>
      </c>
      <c r="C36" s="254" t="inlineStr">
        <is>
          <t>02_Модель</t>
        </is>
      </c>
      <c r="D36" s="324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5" t="inlineStr">
        <is>
          <t>13_Проверки!A29</t>
        </is>
      </c>
    </row>
    <row r="37" ht="34" customHeight="1">
      <c r="A37" s="322" t="inlineStr">
        <is>
          <t>27</t>
        </is>
      </c>
      <c r="B37" s="323" t="inlineStr">
        <is>
          <t>Баланс склада и займа</t>
        </is>
      </c>
      <c r="C37" s="254" t="inlineStr">
        <is>
          <t>02_Модель</t>
        </is>
      </c>
      <c r="D37" s="324" t="inlineStr">
        <is>
          <t>Склад начало + закупка − списание = склад конец. Займ начало − погашения = займ конец</t>
        </is>
      </c>
      <c r="E37" s="325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2026-09-09T12:30:03Z</dcterms:modified>
</cp:coreProperties>
</file>