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pivotCache/pivotCacheDefinition2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d.docs.live.net/d866cacba6540303/Desktop/ExcelR Business Analyst Course/DA ^0 BA Projects and Interview Questions/Project 1 Media Analytics ^0 Interview Questions/DA_P1044 Dataset/Data/"/>
    </mc:Choice>
  </mc:AlternateContent>
  <xr:revisionPtr revIDLastSave="996" documentId="14_{AEB671CC-DCD8-40C1-B1C1-A4056F567282}" xr6:coauthVersionLast="47" xr6:coauthVersionMax="47" xr10:uidLastSave="{E2F18733-D55D-41AE-905B-92C8C07484E0}"/>
  <bookViews>
    <workbookView xWindow="-108" yWindow="-108" windowWidth="23256" windowHeight="12456" firstSheet="1" activeTab="1" xr2:uid="{1A3EFA0A-682B-40F8-A814-143AA30DD051}"/>
  </bookViews>
  <sheets>
    <sheet name="FB Pivot" sheetId="1" state="hidden" r:id="rId1"/>
    <sheet name="FB Dashboard" sheetId="3" r:id="rId2"/>
  </sheets>
  <definedNames>
    <definedName name="Slicer_Campaign_Name">#N/A</definedName>
    <definedName name="Timeline_ReportDate">#N/A</definedName>
  </definedNames>
  <calcPr calcId="191029"/>
  <pivotCaches>
    <pivotCache cacheId="1112" r:id="rId3"/>
    <pivotCache cacheId="1115" r:id="rId4"/>
    <pivotCache cacheId="1118" r:id="rId5"/>
    <pivotCache cacheId="1121" r:id="rId6"/>
    <pivotCache cacheId="1124" r:id="rId7"/>
    <pivotCache cacheId="1127" r:id="rId8"/>
    <pivotCache cacheId="1130" r:id="rId9"/>
    <pivotCache cacheId="1133" r:id="rId10"/>
    <pivotCache cacheId="1136" r:id="rId11"/>
    <pivotCache cacheId="1139" r:id="rId12"/>
    <pivotCache cacheId="1142" r:id="rId13"/>
    <pivotCache cacheId="1145" r:id="rId14"/>
    <pivotCache cacheId="1148" r:id="rId15"/>
    <pivotCache cacheId="1151" r:id="rId16"/>
    <pivotCache cacheId="1154" r:id="rId17"/>
    <pivotCache cacheId="1157" r:id="rId18"/>
    <pivotCache cacheId="1160" r:id="rId19"/>
    <pivotCache cacheId="1163" r:id="rId20"/>
    <pivotCache cacheId="1166" r:id="rId21"/>
    <pivotCache cacheId="1169" r:id="rId22"/>
  </pivotCaches>
  <extLst>
    <ext xmlns:x14="http://schemas.microsoft.com/office/spreadsheetml/2009/9/main" uri="{876F7934-8845-4945-9796-88D515C7AA90}">
      <x14:pivotCaches>
        <pivotCache cacheId="1110"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11"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ebook_db441720-bf48-4cd4-b6b8-9870e4fc5e64" name="Facebook" connection="Query - Facebook"/>
          <x15:modelTable id="Google Add Data_f97b85f6-5a4a-44eb-9731-e5e783b6b526" name="Google Add Data" connection="Query - Google Add Data"/>
          <x15:modelTable id="Linkdin_443490d5-0e61-4172-ad8c-a31e56f76240" name="Linkdin" connection="Query - Linkdin"/>
        </x15:modelTables>
        <x15:extLst>
          <ext xmlns:x16="http://schemas.microsoft.com/office/spreadsheetml/2014/11/main" uri="{9835A34E-60A6-4A7C-AAB8-D5F71C897F49}">
            <x16:modelTimeGroupings>
              <x16:modelTimeGrouping tableName="Facebook" columnName="ReportDate" columnId="ReportDate">
                <x16:calculatedTimeColumn columnName="ReportDate (Year)" columnId="ReportDate (Year)" contentType="years" isSelected="1"/>
                <x16:calculatedTimeColumn columnName="ReportDate (Quarter)" columnId="ReportDate (Quarter)" contentType="quarters" isSelected="1"/>
                <x16:calculatedTimeColumn columnName="ReportDate (Month Index)" columnId="ReportDate (Month Index)" contentType="monthsindex" isSelected="1"/>
                <x16:calculatedTimeColumn columnName="ReportDate (Month)" columnId="Report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3" l="1"/>
  <c r="J11" i="3"/>
  <c r="F11" i="3"/>
  <c r="N11" i="3"/>
  <c r="R7" i="3"/>
  <c r="N7" i="3"/>
  <c r="F7" i="3"/>
  <c r="B11" i="3"/>
  <c r="V11" i="3"/>
  <c r="R11" i="3"/>
  <c r="V7" i="3"/>
  <c r="B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C4B911-EF45-4332-8680-58C5E9B78663}" name="Query - Facebook" description="Connection to the 'Facebook' query in the workbook." type="100" refreshedVersion="8" minRefreshableVersion="5">
    <extLst>
      <ext xmlns:x15="http://schemas.microsoft.com/office/spreadsheetml/2010/11/main" uri="{DE250136-89BD-433C-8126-D09CA5730AF9}">
        <x15:connection id="bbf58fab-244e-413e-b339-2c6ec0c7b469"/>
      </ext>
    </extLst>
  </connection>
  <connection id="2" xr16:uid="{3B3F2CBD-73F9-4CBB-9053-51FCCCD77A6D}" name="Query - Google Add Data" description="Connection to the 'Google Add Data' query in the workbook." type="100" refreshedVersion="8" minRefreshableVersion="5">
    <extLst>
      <ext xmlns:x15="http://schemas.microsoft.com/office/spreadsheetml/2010/11/main" uri="{DE250136-89BD-433C-8126-D09CA5730AF9}">
        <x15:connection id="dee554d5-10bc-4fec-8bdf-f0f35bf4fa74"/>
      </ext>
    </extLst>
  </connection>
  <connection id="3" xr16:uid="{9EC1ECD3-2A9A-4D7D-B7A7-2640FD003A94}" name="Query - Linkdin" description="Connection to the 'Linkdin' query in the workbook." type="100" refreshedVersion="8" minRefreshableVersion="5">
    <extLst>
      <ext xmlns:x15="http://schemas.microsoft.com/office/spreadsheetml/2010/11/main" uri="{DE250136-89BD-433C-8126-D09CA5730AF9}">
        <x15:connection id="193a82c3-b73a-42b9-9346-53effb8adb36"/>
      </ext>
    </extLst>
  </connection>
  <connection id="4" xr16:uid="{C3F0D513-6286-4D7D-9C5F-B06915392E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<sst xmlns="http://schemas.openxmlformats.org/spreadsheetml/2006/main" count="60" uniqueCount="43">
  <si>
    <t>Row Labels</t>
  </si>
  <si>
    <t>Grand Total</t>
  </si>
  <si>
    <t>Total Cost</t>
  </si>
  <si>
    <t>CTR %</t>
  </si>
  <si>
    <t>Total Impressions</t>
  </si>
  <si>
    <t>Page Likes</t>
  </si>
  <si>
    <t>ROAS</t>
  </si>
  <si>
    <t>Conversion Rate %</t>
  </si>
  <si>
    <t>Oct</t>
  </si>
  <si>
    <t>Nov</t>
  </si>
  <si>
    <t>Dec</t>
  </si>
  <si>
    <t>Jan</t>
  </si>
  <si>
    <t>Feb</t>
  </si>
  <si>
    <t>Mar</t>
  </si>
  <si>
    <t>Column Labels</t>
  </si>
  <si>
    <t>13-17</t>
  </si>
  <si>
    <t>18-24</t>
  </si>
  <si>
    <t>25-34</t>
  </si>
  <si>
    <t>35-44</t>
  </si>
  <si>
    <t>45-54</t>
  </si>
  <si>
    <t>Total Page Likes</t>
  </si>
  <si>
    <t>Total People Reached</t>
  </si>
  <si>
    <t>Total Social Interactions</t>
  </si>
  <si>
    <t>Total Post Interactions</t>
  </si>
  <si>
    <t>CPP</t>
  </si>
  <si>
    <t>TotalCost</t>
  </si>
  <si>
    <t>Reach</t>
  </si>
  <si>
    <t>Post Reactions</t>
  </si>
  <si>
    <t>Impressions</t>
  </si>
  <si>
    <t>LinkClicks</t>
  </si>
  <si>
    <t>CPL (Cost per Lead)</t>
  </si>
  <si>
    <t>Cost per People Reached</t>
  </si>
  <si>
    <t>Social Interactions</t>
  </si>
  <si>
    <t>ConversionRate</t>
  </si>
  <si>
    <t>Ad Set 055</t>
  </si>
  <si>
    <t>Ad Set 085</t>
  </si>
  <si>
    <t>Ad Set 093</t>
  </si>
  <si>
    <t>Ad Set 122</t>
  </si>
  <si>
    <t>Ad Set 130</t>
  </si>
  <si>
    <t>Cost per Lead (CPL)</t>
  </si>
  <si>
    <t>Cost per Purchase</t>
  </si>
  <si>
    <t>Cost per person Reached</t>
  </si>
  <si>
    <t>Total Link Clicks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</si>
</sst>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quot;M&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Cambria"/>
      <family val="1"/>
    </font>
    <font>
      <b/>
      <sz val="16"/>
      <color theme="0"/>
      <name val="Cambria"/>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79998168889431442"/>
        <bgColor indexed="64"/>
      </patternFill>
    </fill>
    <fill>
      <patternFill patternType="solid">
        <fgColor theme="3" tint="0.249977111117893"/>
        <bgColor indexed="64"/>
      </patternFill>
    </fill>
    <fill>
      <patternFill patternType="solid">
        <fgColor theme="4"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34" borderId="0" xfId="0" applyFill="1"/>
    <xf numFmtId="0" fontId="0" fillId="0" borderId="0" xfId="0" pivotButton="1"/>
    <xf numFmtId="0" fontId="0" fillId="0" borderId="0" xfId="0" applyAlignment="1">
      <alignment horizontal="left"/>
    </xf>
    <xf numFmtId="2" fontId="0" fillId="0" borderId="0" xfId="0" applyNumberFormat="1"/>
    <xf numFmtId="14" fontId="0" fillId="0" borderId="0" xfId="0" applyNumberFormat="1" applyAlignment="1">
      <alignment horizontal="left"/>
    </xf>
    <xf numFmtId="0" fontId="18" fillId="36" borderId="15" xfId="0" applyFont="1" applyFill="1" applyBorder="1" applyAlignment="1">
      <alignment horizontal="center" vertical="center"/>
    </xf>
    <xf numFmtId="0" fontId="18" fillId="36" borderId="16" xfId="0" applyFont="1" applyFill="1" applyBorder="1" applyAlignment="1">
      <alignment horizontal="center" vertical="center"/>
    </xf>
    <xf numFmtId="0" fontId="18" fillId="36" borderId="17" xfId="0" applyFont="1" applyFill="1" applyBorder="1" applyAlignment="1">
      <alignment horizontal="center" vertical="center"/>
    </xf>
    <xf numFmtId="0" fontId="19" fillId="35" borderId="10" xfId="0" applyFont="1" applyFill="1" applyBorder="1" applyAlignment="1">
      <alignment horizontal="center" vertical="center"/>
    </xf>
    <xf numFmtId="0" fontId="19" fillId="35" borderId="0" xfId="0" applyFont="1" applyFill="1" applyAlignment="1">
      <alignment horizontal="center" vertical="center"/>
    </xf>
    <xf numFmtId="0" fontId="19" fillId="35" borderId="11" xfId="0" applyFont="1" applyFill="1" applyBorder="1" applyAlignment="1">
      <alignment horizontal="center" vertical="center"/>
    </xf>
    <xf numFmtId="0" fontId="19" fillId="35" borderId="12" xfId="0" applyFont="1" applyFill="1" applyBorder="1" applyAlignment="1">
      <alignment horizontal="center" vertical="center"/>
    </xf>
    <xf numFmtId="0" fontId="19" fillId="35" borderId="13" xfId="0" applyFont="1" applyFill="1" applyBorder="1" applyAlignment="1">
      <alignment horizontal="center" vertical="center"/>
    </xf>
    <xf numFmtId="0" fontId="19" fillId="35" borderId="14" xfId="0" applyFont="1" applyFill="1" applyBorder="1" applyAlignment="1">
      <alignment horizontal="center" vertical="center"/>
    </xf>
    <xf numFmtId="164" fontId="19" fillId="35" borderId="10" xfId="0" applyNumberFormat="1" applyFont="1" applyFill="1" applyBorder="1" applyAlignment="1">
      <alignment horizontal="center" vertical="center"/>
    </xf>
    <xf numFmtId="164" fontId="19" fillId="35" borderId="0" xfId="0" applyNumberFormat="1" applyFont="1" applyFill="1" applyAlignment="1">
      <alignment horizontal="center" vertical="center"/>
    </xf>
    <xf numFmtId="164" fontId="19" fillId="35" borderId="11" xfId="0" applyNumberFormat="1" applyFont="1" applyFill="1" applyBorder="1" applyAlignment="1">
      <alignment horizontal="center" vertical="center"/>
    </xf>
    <xf numFmtId="164" fontId="19" fillId="35" borderId="12" xfId="0" applyNumberFormat="1" applyFont="1" applyFill="1" applyBorder="1" applyAlignment="1">
      <alignment horizontal="center" vertical="center"/>
    </xf>
    <xf numFmtId="164" fontId="19" fillId="35" borderId="13" xfId="0" applyNumberFormat="1" applyFont="1" applyFill="1" applyBorder="1" applyAlignment="1">
      <alignment horizontal="center" vertical="center"/>
    </xf>
    <xf numFmtId="164" fontId="19" fillId="35" borderId="14" xfId="0" applyNumberFormat="1" applyFont="1" applyFill="1" applyBorder="1" applyAlignment="1">
      <alignment horizontal="center" vertical="center"/>
    </xf>
    <xf numFmtId="0" fontId="0" fillId="33" borderId="0" xfId="0" applyFill="1"/>
    <xf numFmtId="2" fontId="19" fillId="35" borderId="10" xfId="0" applyNumberFormat="1" applyFont="1" applyFill="1" applyBorder="1" applyAlignment="1">
      <alignment horizontal="center" vertical="center"/>
    </xf>
    <xf numFmtId="2" fontId="19" fillId="35" borderId="0" xfId="0" applyNumberFormat="1" applyFont="1" applyFill="1" applyAlignment="1">
      <alignment horizontal="center" vertical="center"/>
    </xf>
    <xf numFmtId="2" fontId="19" fillId="35" borderId="11" xfId="0" applyNumberFormat="1" applyFont="1" applyFill="1" applyBorder="1" applyAlignment="1">
      <alignment horizontal="center" vertical="center"/>
    </xf>
    <xf numFmtId="2" fontId="19" fillId="35" borderId="12" xfId="0" applyNumberFormat="1" applyFont="1" applyFill="1" applyBorder="1" applyAlignment="1">
      <alignment horizontal="center" vertical="center"/>
    </xf>
    <xf numFmtId="2" fontId="19" fillId="35" borderId="13" xfId="0" applyNumberFormat="1" applyFont="1" applyFill="1" applyBorder="1" applyAlignment="1">
      <alignment horizontal="center" vertical="center"/>
    </xf>
    <xf numFmtId="2" fontId="19" fillId="35" borderId="14" xfId="0" applyNumberFormat="1" applyFont="1" applyFill="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sz val="11"/>
        <color theme="0"/>
        <name val="Aptos Narrow"/>
        <family val="2"/>
        <scheme val="minor"/>
      </font>
      <fill>
        <patternFill>
          <bgColor theme="3" tint="9.9948118533890809E-2"/>
        </patternFill>
      </fill>
      <border>
        <left style="thin">
          <color auto="1"/>
        </left>
        <right style="thin">
          <color auto="1"/>
        </right>
        <top style="thin">
          <color auto="1"/>
        </top>
        <bottom style="thin">
          <color auto="1"/>
        </bottom>
      </border>
    </dxf>
    <dxf>
      <font>
        <color theme="0"/>
      </font>
      <fill>
        <patternFill patternType="solid">
          <fgColor theme="0"/>
          <bgColor theme="3" tint="9.9948118533890809E-2"/>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C5B3C52A-CAE7-4B5D-BE06-E5C59AC131F7}">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0"/>
            <name val="Aptos Narrow"/>
            <family val="2"/>
            <scheme val="minor"/>
          </font>
        </dxf>
        <dxf>
          <font>
            <sz val="9"/>
            <color theme="0"/>
            <name val="Aptos Narrow"/>
            <family val="2"/>
            <scheme val="minor"/>
          </font>
        </dxf>
        <dxf>
          <font>
            <sz val="9"/>
            <color theme="0"/>
            <name val="Aptos Narrow"/>
            <family val="2"/>
            <scheme val="minor"/>
          </font>
        </dxf>
        <dxf>
          <font>
            <sz val="10"/>
            <color theme="0"/>
            <name val="Aptos Narrow"/>
            <family val="2"/>
            <scheme val="minor"/>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microsoft.com/office/2011/relationships/timelineCache" Target="timelineCaches/timelineCache1.xml"/><Relationship Id="rId39" Type="http://schemas.openxmlformats.org/officeDocument/2006/relationships/customXml" Target="../customXml/item6.xml"/><Relationship Id="rId21" Type="http://schemas.openxmlformats.org/officeDocument/2006/relationships/pivotCacheDefinition" Target="pivotCache/pivotCacheDefinition19.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styles" Target="styles.xml"/><Relationship Id="rId11" Type="http://schemas.openxmlformats.org/officeDocument/2006/relationships/pivotCacheDefinition" Target="pivotCache/pivotCacheDefinition9.xml"/><Relationship Id="rId24" Type="http://schemas.microsoft.com/office/2007/relationships/slicerCache" Target="slicerCaches/slicerCache1.xml"/><Relationship Id="rId32" Type="http://schemas.microsoft.com/office/2017/10/relationships/person" Target="persons/person.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ivotCacheDefinition" Target="pivotCache/pivotCacheDefinition21.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powerPivotData" Target="model/item.data"/><Relationship Id="rId44" Type="http://schemas.openxmlformats.org/officeDocument/2006/relationships/customXml" Target="../customXml/item1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ivotCacheDefinition" Target="pivotCache/pivotCacheDefinition22.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8.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Facebook Ads.xlsx]FB Pivot!PivotTable12</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MARKETING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'FB Pivot'!$S$7</c:f>
              <c:strCache>
                <c:ptCount val="1"/>
                <c:pt idx="0">
                  <c:v>TotalCost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'FB Pivot'!$R$8:$R$14</c:f>
              <c:strCache>
                <c:ptCount val="6"/>
                <c:pt idx="0">
                  <c:v>Jan</c:v>
                </c:pt>
                <c:pt idx="1">
                  <c:v>Feb</c:v>
                </c:pt>
                <c:pt idx="2">
                  <c:v>Mar</c:v>
                </c:pt>
                <c:pt idx="3">
                  <c:v>Oct</c:v>
                </c:pt>
                <c:pt idx="4">
                  <c:v>Nov</c:v>
                </c:pt>
                <c:pt idx="5">
                  <c:v>Dec</c:v>
                </c:pt>
              </c:strCache>
            </c:strRef>
          </c:cat>
          <c:val>
            <c:numRef>
              <c:f>'FB Pivot'!$S$8:$S$14</c:f>
              <c:numCache>
                <c:formatCode>General</c:formatCode>
                <c:ptCount val="6"/>
                <c:pt idx="0">
                  <c:v>42</c:v>
                </c:pt>
                <c:pt idx="1">
                  <c:v>471</c:v>
                </c:pt>
                <c:pt idx="2">
                  <c:v>319</c:v>
                </c:pt>
                <c:pt idx="3">
                  <c:v>7296</c:v>
                </c:pt>
                <c:pt idx="4">
                  <c:v>5185</c:v>
                </c:pt>
                <c:pt idx="5">
                  <c:v>8612</c:v>
                </c:pt>
              </c:numCache>
            </c:numRef>
          </c:val>
          <c:smooth val="0"/>
          <c:extLst>
            <c:ext xmlns:c16="http://schemas.microsoft.com/office/drawing/2014/chart" uri="{C3380CC4-5D6E-409C-BE32-E72D297353CC}">
              <c16:uniqueId val="{00000090-C375-480A-8984-3909195D8422}"/>
            </c:ext>
          </c:extLst>
        </c:ser>
        <c:ser>
          <c:idx val="1"/>
          <c:order val="1"/>
          <c:tx>
            <c:strRef>
              <c:f>'FB Pivot'!$T$7</c:f>
              <c:strCache>
                <c:ptCount val="1"/>
                <c:pt idx="0">
                  <c:v>Impressions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'FB Pivot'!$R$8:$R$14</c:f>
              <c:strCache>
                <c:ptCount val="6"/>
                <c:pt idx="0">
                  <c:v>Jan</c:v>
                </c:pt>
                <c:pt idx="1">
                  <c:v>Feb</c:v>
                </c:pt>
                <c:pt idx="2">
                  <c:v>Mar</c:v>
                </c:pt>
                <c:pt idx="3">
                  <c:v>Oct</c:v>
                </c:pt>
                <c:pt idx="4">
                  <c:v>Nov</c:v>
                </c:pt>
                <c:pt idx="5">
                  <c:v>Dec</c:v>
                </c:pt>
              </c:strCache>
            </c:strRef>
          </c:cat>
          <c:val>
            <c:numRef>
              <c:f>'FB Pivot'!$T$8:$T$14</c:f>
              <c:numCache>
                <c:formatCode>General</c:formatCode>
                <c:ptCount val="6"/>
                <c:pt idx="0">
                  <c:v>16701</c:v>
                </c:pt>
                <c:pt idx="1">
                  <c:v>151979</c:v>
                </c:pt>
                <c:pt idx="2">
                  <c:v>85398</c:v>
                </c:pt>
                <c:pt idx="3">
                  <c:v>727512</c:v>
                </c:pt>
                <c:pt idx="4">
                  <c:v>461952</c:v>
                </c:pt>
                <c:pt idx="5">
                  <c:v>794589</c:v>
                </c:pt>
              </c:numCache>
            </c:numRef>
          </c:val>
          <c:smooth val="0"/>
          <c:extLst>
            <c:ext xmlns:c16="http://schemas.microsoft.com/office/drawing/2014/chart" uri="{C3380CC4-5D6E-409C-BE32-E72D297353CC}">
              <c16:uniqueId val="{00000001-EBA6-486F-A880-ABABB2BC27F1}"/>
            </c:ext>
          </c:extLst>
        </c:ser>
        <c:ser>
          <c:idx val="2"/>
          <c:order val="2"/>
          <c:tx>
            <c:strRef>
              <c:f>'FB Pivot'!$U$7</c:f>
              <c:strCache>
                <c:ptCount val="1"/>
                <c:pt idx="0">
                  <c:v>Reach</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'FB Pivot'!$R$8:$R$14</c:f>
              <c:strCache>
                <c:ptCount val="6"/>
                <c:pt idx="0">
                  <c:v>Jan</c:v>
                </c:pt>
                <c:pt idx="1">
                  <c:v>Feb</c:v>
                </c:pt>
                <c:pt idx="2">
                  <c:v>Mar</c:v>
                </c:pt>
                <c:pt idx="3">
                  <c:v>Oct</c:v>
                </c:pt>
                <c:pt idx="4">
                  <c:v>Nov</c:v>
                </c:pt>
                <c:pt idx="5">
                  <c:v>Dec</c:v>
                </c:pt>
              </c:strCache>
            </c:strRef>
          </c:cat>
          <c:val>
            <c:numRef>
              <c:f>'FB Pivot'!$U$8:$U$14</c:f>
              <c:numCache>
                <c:formatCode>General</c:formatCode>
                <c:ptCount val="6"/>
                <c:pt idx="0">
                  <c:v>12348</c:v>
                </c:pt>
                <c:pt idx="1">
                  <c:v>98157</c:v>
                </c:pt>
                <c:pt idx="2">
                  <c:v>56028</c:v>
                </c:pt>
                <c:pt idx="3">
                  <c:v>576159</c:v>
                </c:pt>
                <c:pt idx="4">
                  <c:v>340511</c:v>
                </c:pt>
                <c:pt idx="5">
                  <c:v>455875</c:v>
                </c:pt>
              </c:numCache>
            </c:numRef>
          </c:val>
          <c:smooth val="0"/>
          <c:extLst>
            <c:ext xmlns:c16="http://schemas.microsoft.com/office/drawing/2014/chart" uri="{C3380CC4-5D6E-409C-BE32-E72D297353CC}">
              <c16:uniqueId val="{00000002-EBA6-486F-A880-ABABB2BC27F1}"/>
            </c:ext>
          </c:extLst>
        </c:ser>
        <c:dLbls>
          <c:showLegendKey val="0"/>
          <c:showVal val="0"/>
          <c:showCatName val="0"/>
          <c:showSerName val="0"/>
          <c:showPercent val="0"/>
          <c:showBubbleSize val="0"/>
        </c:dLbls>
        <c:marker val="1"/>
        <c:smooth val="0"/>
        <c:axId val="1222565855"/>
        <c:axId val="1222568255"/>
      </c:lineChart>
      <c:catAx>
        <c:axId val="122256585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568255"/>
        <c:crossesAt val="0"/>
        <c:auto val="1"/>
        <c:lblAlgn val="ctr"/>
        <c:lblOffset val="100"/>
        <c:noMultiLvlLbl val="0"/>
      </c:catAx>
      <c:valAx>
        <c:axId val="1222568255"/>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5658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Facebook Ads.xlsx]FB Pivot!PivotTable13</c:name>
    <c:fmtId val="27"/>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AGE GROUP WISE</a:t>
            </a:r>
          </a:p>
          <a:p>
            <a:pPr algn="ctr" rtl="0">
              <a:defRPr lang="en-US" sz="1600" spc="100">
                <a:solidFill>
                  <a:sysClr val="window" lastClr="FFFFFF">
                    <a:lumMod val="95000"/>
                  </a:sysClr>
                </a:solidFill>
                <a:effectLst>
                  <a:outerShdw blurRad="50800" dist="38100" dir="5400000" algn="t" rotWithShape="0">
                    <a:prstClr val="black">
                      <a:alpha val="40000"/>
                    </a:prstClr>
                  </a:outerShdw>
                </a:effectLst>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SOCIAL INTERACTION</a:t>
            </a:r>
          </a:p>
        </c:rich>
      </c:tx>
      <c:layout>
        <c:manualLayout>
          <c:xMode val="edge"/>
          <c:yMode val="edge"/>
          <c:x val="0.45234134366925066"/>
          <c:y val="3.8384540525510931E-3"/>
        </c:manualLayout>
      </c:layout>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8.3333333333333835E-3"/>
              <c:y val="-0.208333333333333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2361111111111111"/>
              <c:y val="-3.24074074074073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7.2222222222222271E-2"/>
              <c:y val="-0.1481481481481481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6.3888888888888884E-2"/>
              <c:y val="0.1666666666666666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8333333333333324"/>
              <c:y val="-9.259259259259258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8333333333333324"/>
              <c:y val="-9.259259259259258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6.3888888888888884E-2"/>
              <c:y val="0.1666666666666666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2361111111111111"/>
              <c:y val="-3.24074074074073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7.2222222222222271E-2"/>
              <c:y val="-0.1481481481481481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8.3333333333333835E-3"/>
              <c:y val="-0.20833333333333334"/>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0.18333333333333324"/>
              <c:y val="-9.259259259259258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6.3888888888888884E-2"/>
              <c:y val="0.1666666666666666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0.2361111111111111"/>
              <c:y val="-3.24074074074073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6268856267705575"/>
              <c:y val="-0.1630292307211598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6.7484479367010172E-2"/>
              <c:y val="-0.2728174603174602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'FB Pivot'!$O$1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2BF3-45AE-851B-AA9E6C93CD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BF3-45AE-851B-AA9E6C93CDC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2BF3-45AE-851B-AA9E6C93CDC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BF3-45AE-851B-AA9E6C93CDC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2BF3-45AE-851B-AA9E6C93CDCB}"/>
              </c:ext>
            </c:extLst>
          </c:dPt>
          <c:dLbls>
            <c:dLbl>
              <c:idx val="0"/>
              <c:layout>
                <c:manualLayout>
                  <c:x val="0.18333333333333324"/>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2BF3-45AE-851B-AA9E6C93CDCB}"/>
                </c:ext>
              </c:extLst>
            </c:dLbl>
            <c:dLbl>
              <c:idx val="1"/>
              <c:layout>
                <c:manualLayout>
                  <c:x val="-6.3888888888888884E-2"/>
                  <c:y val="0.1666666666666666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2BF3-45AE-851B-AA9E6C93CDCB}"/>
                </c:ext>
              </c:extLst>
            </c:dLbl>
            <c:dLbl>
              <c:idx val="2"/>
              <c:layout>
                <c:manualLayout>
                  <c:x val="-0.2361111111111111"/>
                  <c:y val="-3.24074074074073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2BF3-45AE-851B-AA9E6C93CDCB}"/>
                </c:ext>
              </c:extLst>
            </c:dLbl>
            <c:dLbl>
              <c:idx val="3"/>
              <c:layout>
                <c:manualLayout>
                  <c:x val="-0.16268856267705575"/>
                  <c:y val="-0.163029230721159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2BF3-45AE-851B-AA9E6C93CDCB}"/>
                </c:ext>
              </c:extLst>
            </c:dLbl>
            <c:dLbl>
              <c:idx val="4"/>
              <c:layout>
                <c:manualLayout>
                  <c:x val="-6.7484479367010172E-2"/>
                  <c:y val="-0.2728174603174602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2BF3-45AE-851B-AA9E6C93CDC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'FB Pivot'!$N$2:$N$7</c:f>
              <c:strCache>
                <c:ptCount val="5"/>
                <c:pt idx="0">
                  <c:v>13-17</c:v>
                </c:pt>
                <c:pt idx="1">
                  <c:v>18-24</c:v>
                </c:pt>
                <c:pt idx="2">
                  <c:v>25-34</c:v>
                </c:pt>
                <c:pt idx="3">
                  <c:v>35-44</c:v>
                </c:pt>
                <c:pt idx="4">
                  <c:v>45-54</c:v>
                </c:pt>
              </c:strCache>
            </c:strRef>
          </c:cat>
          <c:val>
            <c:numRef>
              <c:f>'FB Pivot'!$O$2:$O$7</c:f>
              <c:numCache>
                <c:formatCode>General</c:formatCode>
                <c:ptCount val="5"/>
                <c:pt idx="0">
                  <c:v>1137</c:v>
                </c:pt>
                <c:pt idx="1">
                  <c:v>1773</c:v>
                </c:pt>
                <c:pt idx="2">
                  <c:v>216</c:v>
                </c:pt>
                <c:pt idx="3">
                  <c:v>88</c:v>
                </c:pt>
                <c:pt idx="4">
                  <c:v>40</c:v>
                </c:pt>
              </c:numCache>
            </c:numRef>
          </c:val>
          <c:extLst>
            <c:ext xmlns:c16="http://schemas.microsoft.com/office/drawing/2014/chart" uri="{C3380CC4-5D6E-409C-BE32-E72D297353CC}">
              <c16:uniqueId val="{0000000F-2BF3-45AE-851B-AA9E6C93CDC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Facebook Ads.xlsx]FB Pivot!PivotTable20</c:name>
    <c:fmtId val="5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TOP 5 AD SET BY ROAS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63648293963254"/>
          <c:y val="0.3342140565762613"/>
          <c:w val="0.84580796150481186"/>
          <c:h val="0.61486001749781272"/>
        </c:manualLayout>
      </c:layout>
      <c:bar3DChart>
        <c:barDir val="col"/>
        <c:grouping val="clustered"/>
        <c:varyColors val="0"/>
        <c:ser>
          <c:idx val="0"/>
          <c:order val="0"/>
          <c:tx>
            <c:strRef>
              <c:f>'FB Pivot'!$T$1:$T$2</c:f>
              <c:strCache>
                <c:ptCount val="1"/>
                <c:pt idx="0">
                  <c:v>Ad Set 085</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'FB Pivot'!$S$3</c:f>
              <c:strCache>
                <c:ptCount val="1"/>
                <c:pt idx="0">
                  <c:v>Total</c:v>
                </c:pt>
              </c:strCache>
            </c:strRef>
          </c:cat>
          <c:val>
            <c:numRef>
              <c:f>'FB Pivot'!$T$3</c:f>
              <c:numCache>
                <c:formatCode>General</c:formatCode>
                <c:ptCount val="1"/>
                <c:pt idx="0">
                  <c:v>488.13859480581982</c:v>
                </c:pt>
              </c:numCache>
            </c:numRef>
          </c:val>
          <c:extLst>
            <c:ext xmlns:c16="http://schemas.microsoft.com/office/drawing/2014/chart" uri="{C3380CC4-5D6E-409C-BE32-E72D297353CC}">
              <c16:uniqueId val="{00000000-A487-473D-B9A2-49E8942EA965}"/>
            </c:ext>
          </c:extLst>
        </c:ser>
        <c:ser>
          <c:idx val="1"/>
          <c:order val="1"/>
          <c:tx>
            <c:strRef>
              <c:f>'FB Pivot'!$U$1:$U$2</c:f>
              <c:strCache>
                <c:ptCount val="1"/>
                <c:pt idx="0">
                  <c:v>Ad Set 093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'FB Pivot'!$S$3</c:f>
              <c:strCache>
                <c:ptCount val="1"/>
                <c:pt idx="0">
                  <c:v>Total</c:v>
                </c:pt>
              </c:strCache>
            </c:strRef>
          </c:cat>
          <c:val>
            <c:numRef>
              <c:f>'FB Pivot'!$U$3</c:f>
              <c:numCache>
                <c:formatCode>General</c:formatCode>
                <c:ptCount val="1"/>
                <c:pt idx="0">
                  <c:v>409.50374999999997</c:v>
                </c:pt>
              </c:numCache>
            </c:numRef>
          </c:val>
          <c:extLst>
            <c:ext xmlns:c16="http://schemas.microsoft.com/office/drawing/2014/chart" uri="{C3380CC4-5D6E-409C-BE32-E72D297353CC}">
              <c16:uniqueId val="{00000017-A487-473D-B9A2-49E8942EA965}"/>
            </c:ext>
          </c:extLst>
        </c:ser>
        <c:ser>
          <c:idx val="2"/>
          <c:order val="2"/>
          <c:tx>
            <c:strRef>
              <c:f>'FB Pivot'!$V$1:$V$2</c:f>
              <c:strCache>
                <c:ptCount val="1"/>
                <c:pt idx="0">
                  <c:v>Ad Set 055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'FB Pivot'!$S$3</c:f>
              <c:strCache>
                <c:ptCount val="1"/>
                <c:pt idx="0">
                  <c:v>Total</c:v>
                </c:pt>
              </c:strCache>
            </c:strRef>
          </c:cat>
          <c:val>
            <c:numRef>
              <c:f>'FB Pivot'!$V$3</c:f>
              <c:numCache>
                <c:formatCode>General</c:formatCode>
                <c:ptCount val="1"/>
                <c:pt idx="0">
                  <c:v>249.6222077922078</c:v>
                </c:pt>
              </c:numCache>
            </c:numRef>
          </c:val>
          <c:extLst>
            <c:ext xmlns:c16="http://schemas.microsoft.com/office/drawing/2014/chart" uri="{C3380CC4-5D6E-409C-BE32-E72D297353CC}">
              <c16:uniqueId val="{0000001B-A487-473D-B9A2-49E8942EA965}"/>
            </c:ext>
          </c:extLst>
        </c:ser>
        <c:ser>
          <c:idx val="3"/>
          <c:order val="3"/>
          <c:tx>
            <c:strRef>
              <c:f>'FB Pivot'!$W$1:$W$2</c:f>
              <c:strCache>
                <c:ptCount val="1"/>
                <c:pt idx="0">
                  <c:v>Ad Set 122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'FB Pivot'!$S$3</c:f>
              <c:strCache>
                <c:ptCount val="1"/>
                <c:pt idx="0">
                  <c:v>Total</c:v>
                </c:pt>
              </c:strCache>
            </c:strRef>
          </c:cat>
          <c:val>
            <c:numRef>
              <c:f>'FB Pivot'!$W$3</c:f>
              <c:numCache>
                <c:formatCode>General</c:formatCode>
                <c:ptCount val="1"/>
                <c:pt idx="0">
                  <c:v>191.34335964912282</c:v>
                </c:pt>
              </c:numCache>
            </c:numRef>
          </c:val>
          <c:extLst>
            <c:ext xmlns:c16="http://schemas.microsoft.com/office/drawing/2014/chart" uri="{C3380CC4-5D6E-409C-BE32-E72D297353CC}">
              <c16:uniqueId val="{0000001C-A487-473D-B9A2-49E8942EA965}"/>
            </c:ext>
          </c:extLst>
        </c:ser>
        <c:ser>
          <c:idx val="4"/>
          <c:order val="4"/>
          <c:tx>
            <c:strRef>
              <c:f>'FB Pivot'!$X$1:$X$2</c:f>
              <c:strCache>
                <c:ptCount val="1"/>
                <c:pt idx="0">
                  <c:v>Ad Set 130</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'FB Pivot'!$S$3</c:f>
              <c:strCache>
                <c:ptCount val="1"/>
                <c:pt idx="0">
                  <c:v>Total</c:v>
                </c:pt>
              </c:strCache>
            </c:strRef>
          </c:cat>
          <c:val>
            <c:numRef>
              <c:f>'FB Pivot'!$X$3</c:f>
              <c:numCache>
                <c:formatCode>General</c:formatCode>
                <c:ptCount val="1"/>
                <c:pt idx="0">
                  <c:v>94.626469413052575</c:v>
                </c:pt>
              </c:numCache>
            </c:numRef>
          </c:val>
          <c:extLst>
            <c:ext xmlns:c16="http://schemas.microsoft.com/office/drawing/2014/chart" uri="{C3380CC4-5D6E-409C-BE32-E72D297353CC}">
              <c16:uniqueId val="{0000001D-A487-473D-B9A2-49E8942EA965}"/>
            </c:ext>
          </c:extLst>
        </c:ser>
        <c:dLbls>
          <c:showLegendKey val="0"/>
          <c:showVal val="0"/>
          <c:showCatName val="0"/>
          <c:showSerName val="0"/>
          <c:showPercent val="0"/>
          <c:showBubbleSize val="0"/>
        </c:dLbls>
        <c:gapWidth val="150"/>
        <c:shape val="box"/>
        <c:axId val="81655968"/>
        <c:axId val="81669888"/>
        <c:axId val="0"/>
      </c:bar3DChart>
      <c:catAx>
        <c:axId val="81655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669888"/>
        <c:crosses val="autoZero"/>
        <c:auto val="1"/>
        <c:lblAlgn val="ctr"/>
        <c:lblOffset val="100"/>
        <c:noMultiLvlLbl val="0"/>
      </c:catAx>
      <c:valAx>
        <c:axId val="81669888"/>
        <c:scaling>
          <c:orientation val="minMax"/>
        </c:scaling>
        <c:delete val="0"/>
        <c:axPos val="l"/>
        <c:majorGridlines>
          <c:spPr>
            <a:ln w="9525" cap="flat" cmpd="sng" algn="ctr">
              <a:solidFill>
                <a:srgbClr val="FFFF00"/>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655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Facebook Ads.xlsx]FB Pivot!PivotTable17</c:name>
    <c:fmtId val="30"/>
  </c:pivotSource>
  <c:chart>
    <c:title>
      <c:tx>
        <c:rich>
          <a:bodyPr rot="0" spcFirstLastPara="1" vertOverflow="ellipsis" vert="horz" wrap="square" anchor="ctr" anchorCtr="1"/>
          <a:lstStyle/>
          <a:p>
            <a:pPr>
              <a:defRPr lang="en-US" sz="108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600" b="1">
                <a:solidFill>
                  <a:schemeClr val="bg1"/>
                </a:solidFill>
              </a:rPr>
              <a:t>COST VS ROAS</a:t>
            </a:r>
          </a:p>
        </c:rich>
      </c:tx>
      <c:layout>
        <c:manualLayout>
          <c:xMode val="edge"/>
          <c:yMode val="edge"/>
          <c:x val="0.33362833597547392"/>
          <c:y val="3.2051215637518997E-2"/>
        </c:manualLayout>
      </c:layout>
      <c:overlay val="0"/>
      <c:spPr>
        <a:noFill/>
        <a:ln>
          <a:noFill/>
        </a:ln>
        <a:effectLst/>
      </c:spPr>
      <c:txPr>
        <a:bodyPr rot="0" spcFirstLastPara="1" vertOverflow="ellipsis" vert="horz" wrap="square" anchor="ctr" anchorCtr="1"/>
        <a:lstStyle/>
        <a:p>
          <a:pPr>
            <a:defRPr lang="en-US" sz="108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quot;k&quot;" sourceLinked="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quot;k&quot;" sourceLinked="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quot;k&quot;"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quot;k&quot;"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quot;k&quot;" sourceLinked="0"/>
          <c:spPr>
            <a:solidFill>
              <a:sysClr val="window" lastClr="FFFFFF"/>
            </a:solidFill>
            <a:ln>
              <a:no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'FB Pivot'!$K$5</c:f>
              <c:strCache>
                <c:ptCount val="1"/>
                <c:pt idx="0">
                  <c:v>TotalCost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0.0,&quot;k&quot;"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'FB Pivot'!$K$6</c:f>
              <c:strCache>
                <c:ptCount val="1"/>
                <c:pt idx="0">
                  <c:v>Total</c:v>
                </c:pt>
              </c:strCache>
            </c:strRef>
          </c:cat>
          <c:val>
            <c:numRef>
              <c:f>'FB Pivot'!$K$6</c:f>
              <c:numCache>
                <c:formatCode>General</c:formatCode>
                <c:ptCount val="1"/>
                <c:pt idx="0">
                  <c:v>21925</c:v>
                </c:pt>
              </c:numCache>
            </c:numRef>
          </c:val>
          <c:extLst>
            <c:ext xmlns:c16="http://schemas.microsoft.com/office/drawing/2014/chart" uri="{C3380CC4-5D6E-409C-BE32-E72D297353CC}">
              <c16:uniqueId val="{00000000-1070-4D07-BB9D-1AEBF7B59DAA}"/>
            </c:ext>
          </c:extLst>
        </c:ser>
        <c:ser>
          <c:idx val="1"/>
          <c:order val="1"/>
          <c:tx>
            <c:strRef>
              <c:f>'FB Pivot'!$L$5</c:f>
              <c:strCache>
                <c:ptCount val="1"/>
                <c:pt idx="0">
                  <c:v>ROAS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0.0,&quot;k&quot;" sourceLinked="0"/>
            <c:spPr>
              <a:solidFill>
                <a:sysClr val="window" lastClr="FFFFFF"/>
              </a:solidFill>
              <a:ln>
                <a:no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'FB Pivot'!$K$6</c:f>
              <c:strCache>
                <c:ptCount val="1"/>
                <c:pt idx="0">
                  <c:v>Total</c:v>
                </c:pt>
              </c:strCache>
            </c:strRef>
          </c:cat>
          <c:val>
            <c:numRef>
              <c:f>'FB Pivot'!$L$6</c:f>
              <c:numCache>
                <c:formatCode>General</c:formatCode>
                <c:ptCount val="1"/>
                <c:pt idx="0">
                  <c:v>2181.877825939956</c:v>
                </c:pt>
              </c:numCache>
            </c:numRef>
          </c:val>
          <c:extLst>
            <c:ext xmlns:c16="http://schemas.microsoft.com/office/drawing/2014/chart" uri="{C3380CC4-5D6E-409C-BE32-E72D297353CC}">
              <c16:uniqueId val="{00000001-F263-4BC6-948B-B82D602F9E63}"/>
            </c:ext>
          </c:extLst>
        </c:ser>
        <c:dLbls>
          <c:showLegendKey val="0"/>
          <c:showVal val="0"/>
          <c:showCatName val="0"/>
          <c:showSerName val="0"/>
          <c:showPercent val="0"/>
          <c:showBubbleSize val="0"/>
        </c:dLbls>
        <c:gapWidth val="95"/>
        <c:gapDepth val="95"/>
        <c:shape val="box"/>
        <c:axId val="1181298639"/>
        <c:axId val="1181301999"/>
        <c:axId val="0"/>
      </c:bar3DChart>
      <c:catAx>
        <c:axId val="1181298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181301999"/>
        <c:crosses val="autoZero"/>
        <c:auto val="1"/>
        <c:lblAlgn val="ctr"/>
        <c:lblOffset val="100"/>
        <c:noMultiLvlLbl val="0"/>
      </c:catAx>
      <c:valAx>
        <c:axId val="1181301999"/>
        <c:scaling>
          <c:orientation val="minMax"/>
        </c:scaling>
        <c:delete val="1"/>
        <c:axPos val="b"/>
        <c:numFmt formatCode="General" sourceLinked="1"/>
        <c:majorTickMark val="none"/>
        <c:minorTickMark val="none"/>
        <c:tickLblPos val="nextTo"/>
        <c:crossAx val="11812986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a:noFill/>
    </a:ln>
    <a:effectLst/>
  </c:spPr>
  <c:txPr>
    <a:bodyPr/>
    <a:lstStyle/>
    <a:p>
      <a:pPr>
        <a:defRPr lang="en-US" sz="9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Facebook Ads.xlsx]FB Pivot!PivotTable18</c:name>
    <c:fmtId val="7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DAILY</a:t>
            </a:r>
            <a:r>
              <a:rPr lang="en-IN" baseline="0">
                <a:solidFill>
                  <a:schemeClr val="bg1"/>
                </a:solidFill>
              </a:rPr>
              <a:t> PERFORMANCE</a:t>
            </a:r>
            <a:endParaRPr lang="en-IN">
              <a:solidFill>
                <a:schemeClr val="bg1"/>
              </a:solidFill>
            </a:endParaRPr>
          </a:p>
        </c:rich>
      </c:tx>
      <c:layout>
        <c:manualLayout>
          <c:xMode val="edge"/>
          <c:yMode val="edge"/>
          <c:x val="2.1318897637795445E-3"/>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3648293963254"/>
          <c:y val="0.18497662700921508"/>
          <c:w val="0.84580796150481186"/>
          <c:h val="0.48580617660018777"/>
        </c:manualLayout>
      </c:layout>
      <c:barChart>
        <c:barDir val="col"/>
        <c:grouping val="clustered"/>
        <c:varyColors val="0"/>
        <c:ser>
          <c:idx val="0"/>
          <c:order val="0"/>
          <c:tx>
            <c:strRef>
              <c:f>'FB Pivot'!$D$13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'FB Pivot'!$D$14</c:f>
              <c:strCache>
                <c:ptCount val="1"/>
                <c:pt idx="0">
                  <c:v>Total</c:v>
                </c:pt>
              </c:strCache>
            </c:strRef>
          </c:cat>
          <c:val>
            <c:numRef>
              <c:f>'FB Pivot'!$D$14</c:f>
              <c:numCache>
                <c:formatCode>General</c:formatCode>
                <c:ptCount val="1"/>
                <c:pt idx="0">
                  <c:v>5639.3000000000011</c:v>
                </c:pt>
              </c:numCache>
            </c:numRef>
          </c:val>
          <c:extLst>
            <c:ext xmlns:c16="http://schemas.microsoft.com/office/drawing/2014/chart" uri="{C3380CC4-5D6E-409C-BE32-E72D297353CC}">
              <c16:uniqueId val="{0000000C-BFF2-471B-BE5D-CD41F90CC77C}"/>
            </c:ext>
          </c:extLst>
        </c:ser>
        <c:dLbls>
          <c:showLegendKey val="0"/>
          <c:showVal val="0"/>
          <c:showCatName val="0"/>
          <c:showSerName val="0"/>
          <c:showPercent val="0"/>
          <c:showBubbleSize val="0"/>
        </c:dLbls>
        <c:gapWidth val="150"/>
        <c:axId val="116476192"/>
        <c:axId val="116477152"/>
      </c:barChart>
      <c:catAx>
        <c:axId val="116476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477152"/>
        <c:crosses val="autoZero"/>
        <c:auto val="1"/>
        <c:lblAlgn val="ctr"/>
        <c:lblOffset val="100"/>
        <c:noMultiLvlLbl val="0"/>
      </c:catAx>
      <c:valAx>
        <c:axId val="116477152"/>
        <c:scaling>
          <c:orientation val="minMax"/>
        </c:scaling>
        <c:delete val="0"/>
        <c:axPos val="l"/>
        <c:majorGridlines>
          <c:spPr>
            <a:ln w="9525" cap="flat" cmpd="sng" algn="ctr">
              <a:solidFill>
                <a:schemeClr val="lt1">
                  <a:lumMod val="95000"/>
                  <a:alpha val="10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476192"/>
        <c:crosses val="autoZero"/>
        <c:crossBetween val="between"/>
      </c:valAx>
      <c:spPr>
        <a:noFill/>
        <a:ln>
          <a:noFill/>
        </a:ln>
        <a:effectLst/>
      </c:spPr>
    </c:plotArea>
    <c:legend>
      <c:legendPos val="t"/>
      <c:layout>
        <c:manualLayout>
          <c:xMode val="edge"/>
          <c:yMode val="edge"/>
          <c:x val="0.39732611548556429"/>
          <c:y val="1.5419947506561692E-2"/>
          <c:w val="7.8341791678776626E-2"/>
          <c:h val="9.86849012294516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Facebook Ads.xlsx]FB Pivot!PivotTable24</c:name>
    <c:fmtId val="8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IN" sz="1600" b="1" i="0" u="none" strike="noStrike" kern="1200" spc="100" baseline="0">
                <a:solidFill>
                  <a:schemeClr val="bg1"/>
                </a:solidFill>
                <a:effectLst>
                  <a:outerShdw blurRad="50800" dist="38100" dir="5400000" algn="t" rotWithShape="0">
                    <a:prstClr val="black">
                      <a:alpha val="40000"/>
                    </a:prstClr>
                  </a:outerShdw>
                </a:effectLst>
              </a:rPr>
              <a:t>DAILY PERFORMANCE</a:t>
            </a:r>
          </a:p>
        </c:rich>
      </c:tx>
      <c:layout>
        <c:manualLayout>
          <c:xMode val="edge"/>
          <c:yMode val="edge"/>
          <c:x val="2.131889763779528E-3"/>
          <c:y val="9.2592592592592587E-3"/>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2"/>
          </a:solidFill>
          <a:ln>
            <a:noFill/>
          </a:ln>
          <a:effectLst/>
        </c:spPr>
      </c:pivotFmt>
    </c:pivotFmts>
    <c:plotArea>
      <c:layout>
        <c:manualLayout>
          <c:layoutTarget val="inner"/>
          <c:xMode val="edge"/>
          <c:yMode val="edge"/>
          <c:x val="9.154877515310586E-2"/>
          <c:y val="0.21447266274814239"/>
          <c:w val="0.87789566929133855"/>
          <c:h val="0.51034203911130827"/>
        </c:manualLayout>
      </c:layout>
      <c:barChart>
        <c:barDir val="col"/>
        <c:grouping val="clustered"/>
        <c:varyColors val="0"/>
        <c:ser>
          <c:idx val="0"/>
          <c:order val="0"/>
          <c:tx>
            <c:strRef>
              <c:f>'FB Pivot'!$Z$7</c:f>
              <c:strCache>
                <c:ptCount val="1"/>
                <c:pt idx="0">
                  <c:v>TotalCost</c:v>
                </c:pt>
              </c:strCache>
            </c:strRef>
          </c:tx>
          <c:spPr>
            <a:solidFill>
              <a:schemeClr val="accent1"/>
            </a:solidFill>
            <a:ln>
              <a:noFill/>
            </a:ln>
            <a:effectLst/>
          </c:spPr>
          <c:invertIfNegative val="0"/>
          <c:cat>
            <c:strRef>
              <c:f>'FB Pivot'!$Y$8:$Y$29</c:f>
              <c:strCache>
                <c:ptCount val="21"/>
                <c:pt idx="0">
                  <c:v>01-10-2017</c:v>
                </c:pt>
                <c:pt idx="1">
                  <c:v>08-10-2017</c:v>
                </c:pt>
                <c:pt idx="2">
                  <c:v>15-10-2017</c:v>
                </c:pt>
                <c:pt idx="3">
                  <c:v>22-10-2017</c:v>
                </c:pt>
                <c:pt idx="4">
                  <c:v>29-10-2017</c:v>
                </c:pt>
                <c:pt idx="5">
                  <c:v>05-11-2017</c:v>
                </c:pt>
                <c:pt idx="6">
                  <c:v>12-11-2017</c:v>
                </c:pt>
                <c:pt idx="7">
                  <c:v>19-11-2017</c:v>
                </c:pt>
                <c:pt idx="8">
                  <c:v>03-12-2017</c:v>
                </c:pt>
                <c:pt idx="9">
                  <c:v>10-12-2017</c:v>
                </c:pt>
                <c:pt idx="10">
                  <c:v>17-12-2017</c:v>
                </c:pt>
                <c:pt idx="11">
                  <c:v>24-12-2017</c:v>
                </c:pt>
                <c:pt idx="12">
                  <c:v>28-01-2018</c:v>
                </c:pt>
                <c:pt idx="13">
                  <c:v>04-02-2018</c:v>
                </c:pt>
                <c:pt idx="14">
                  <c:v>11-02-2018</c:v>
                </c:pt>
                <c:pt idx="15">
                  <c:v>18-02-2018</c:v>
                </c:pt>
                <c:pt idx="16">
                  <c:v>25-02-2018</c:v>
                </c:pt>
                <c:pt idx="17">
                  <c:v>04-03-2018</c:v>
                </c:pt>
                <c:pt idx="18">
                  <c:v>11-03-2018</c:v>
                </c:pt>
                <c:pt idx="19">
                  <c:v>18-03-2018</c:v>
                </c:pt>
                <c:pt idx="20">
                  <c:v>25-03-2018</c:v>
                </c:pt>
              </c:strCache>
            </c:strRef>
          </c:cat>
          <c:val>
            <c:numRef>
              <c:f>'FB Pivot'!$Z$8:$Z$29</c:f>
              <c:numCache>
                <c:formatCode>General</c:formatCode>
                <c:ptCount val="21"/>
                <c:pt idx="0">
                  <c:v>1389</c:v>
                </c:pt>
                <c:pt idx="1">
                  <c:v>1452</c:v>
                </c:pt>
                <c:pt idx="2">
                  <c:v>1563</c:v>
                </c:pt>
                <c:pt idx="3">
                  <c:v>1355</c:v>
                </c:pt>
                <c:pt idx="4">
                  <c:v>1537</c:v>
                </c:pt>
                <c:pt idx="5">
                  <c:v>1864</c:v>
                </c:pt>
                <c:pt idx="6">
                  <c:v>2468</c:v>
                </c:pt>
                <c:pt idx="7">
                  <c:v>853</c:v>
                </c:pt>
                <c:pt idx="8">
                  <c:v>2539</c:v>
                </c:pt>
                <c:pt idx="9">
                  <c:v>2819</c:v>
                </c:pt>
                <c:pt idx="10">
                  <c:v>2291</c:v>
                </c:pt>
                <c:pt idx="11">
                  <c:v>963</c:v>
                </c:pt>
                <c:pt idx="12">
                  <c:v>42</c:v>
                </c:pt>
                <c:pt idx="13">
                  <c:v>125</c:v>
                </c:pt>
                <c:pt idx="14">
                  <c:v>106</c:v>
                </c:pt>
                <c:pt idx="15">
                  <c:v>115</c:v>
                </c:pt>
                <c:pt idx="16">
                  <c:v>125</c:v>
                </c:pt>
                <c:pt idx="17">
                  <c:v>115</c:v>
                </c:pt>
                <c:pt idx="18">
                  <c:v>101</c:v>
                </c:pt>
                <c:pt idx="19">
                  <c:v>69</c:v>
                </c:pt>
                <c:pt idx="20">
                  <c:v>34</c:v>
                </c:pt>
              </c:numCache>
            </c:numRef>
          </c:val>
          <c:extLst>
            <c:ext xmlns:c16="http://schemas.microsoft.com/office/drawing/2014/chart" uri="{C3380CC4-5D6E-409C-BE32-E72D297353CC}">
              <c16:uniqueId val="{00000000-8E74-46C6-8022-71AE2A7850C8}"/>
            </c:ext>
          </c:extLst>
        </c:ser>
        <c:ser>
          <c:idx val="1"/>
          <c:order val="1"/>
          <c:tx>
            <c:strRef>
              <c:f>'FB Pivot'!$AA$7</c:f>
              <c:strCache>
                <c:ptCount val="1"/>
                <c:pt idx="0">
                  <c:v>ConversionRate</c:v>
                </c:pt>
              </c:strCache>
            </c:strRef>
          </c:tx>
          <c:spPr>
            <a:solidFill>
              <a:schemeClr val="accent2"/>
            </a:solidFill>
            <a:ln>
              <a:noFill/>
            </a:ln>
            <a:effectLst/>
          </c:spPr>
          <c:invertIfNegative val="0"/>
          <c:trendline>
            <c:spPr>
              <a:ln w="19050" cap="rnd">
                <a:solidFill>
                  <a:schemeClr val="accent2"/>
                </a:solidFill>
                <a:prstDash val="solid"/>
              </a:ln>
              <a:effectLst/>
            </c:spPr>
            <c:trendlineType val="movingAvg"/>
            <c:period val="2"/>
            <c:dispRSqr val="0"/>
            <c:dispEq val="0"/>
          </c:trendline>
          <c:cat>
            <c:strRef>
              <c:f>'FB Pivot'!$Y$8:$Y$29</c:f>
              <c:strCache>
                <c:ptCount val="21"/>
                <c:pt idx="0">
                  <c:v>01-10-2017</c:v>
                </c:pt>
                <c:pt idx="1">
                  <c:v>08-10-2017</c:v>
                </c:pt>
                <c:pt idx="2">
                  <c:v>15-10-2017</c:v>
                </c:pt>
                <c:pt idx="3">
                  <c:v>22-10-2017</c:v>
                </c:pt>
                <c:pt idx="4">
                  <c:v>29-10-2017</c:v>
                </c:pt>
                <c:pt idx="5">
                  <c:v>05-11-2017</c:v>
                </c:pt>
                <c:pt idx="6">
                  <c:v>12-11-2017</c:v>
                </c:pt>
                <c:pt idx="7">
                  <c:v>19-11-2017</c:v>
                </c:pt>
                <c:pt idx="8">
                  <c:v>03-12-2017</c:v>
                </c:pt>
                <c:pt idx="9">
                  <c:v>10-12-2017</c:v>
                </c:pt>
                <c:pt idx="10">
                  <c:v>17-12-2017</c:v>
                </c:pt>
                <c:pt idx="11">
                  <c:v>24-12-2017</c:v>
                </c:pt>
                <c:pt idx="12">
                  <c:v>28-01-2018</c:v>
                </c:pt>
                <c:pt idx="13">
                  <c:v>04-02-2018</c:v>
                </c:pt>
                <c:pt idx="14">
                  <c:v>11-02-2018</c:v>
                </c:pt>
                <c:pt idx="15">
                  <c:v>18-02-2018</c:v>
                </c:pt>
                <c:pt idx="16">
                  <c:v>25-02-2018</c:v>
                </c:pt>
                <c:pt idx="17">
                  <c:v>04-03-2018</c:v>
                </c:pt>
                <c:pt idx="18">
                  <c:v>11-03-2018</c:v>
                </c:pt>
                <c:pt idx="19">
                  <c:v>18-03-2018</c:v>
                </c:pt>
                <c:pt idx="20">
                  <c:v>25-03-2018</c:v>
                </c:pt>
              </c:strCache>
            </c:strRef>
          </c:cat>
          <c:val>
            <c:numRef>
              <c:f>'FB Pivot'!$AA$8:$AA$29</c:f>
              <c:numCache>
                <c:formatCode>General</c:formatCode>
                <c:ptCount val="21"/>
                <c:pt idx="0">
                  <c:v>540.95259315847534</c:v>
                </c:pt>
                <c:pt idx="1">
                  <c:v>405.12949693984177</c:v>
                </c:pt>
                <c:pt idx="2">
                  <c:v>467.90153603684331</c:v>
                </c:pt>
                <c:pt idx="3">
                  <c:v>806.39610389610391</c:v>
                </c:pt>
                <c:pt idx="4">
                  <c:v>616.10370623528536</c:v>
                </c:pt>
                <c:pt idx="5">
                  <c:v>526.50676937441642</c:v>
                </c:pt>
                <c:pt idx="6">
                  <c:v>1213.482701509017</c:v>
                </c:pt>
                <c:pt idx="7">
                  <c:v>1293.1839402427638</c:v>
                </c:pt>
                <c:pt idx="8">
                  <c:v>472.39113333631678</c:v>
                </c:pt>
                <c:pt idx="9">
                  <c:v>809.72075186994016</c:v>
                </c:pt>
                <c:pt idx="10">
                  <c:v>849.25833394477456</c:v>
                </c:pt>
                <c:pt idx="11">
                  <c:v>1214.0595238095239</c:v>
                </c:pt>
                <c:pt idx="12">
                  <c:v>47.692307692307693</c:v>
                </c:pt>
                <c:pt idx="13">
                  <c:v>56.666666666666664</c:v>
                </c:pt>
                <c:pt idx="14">
                  <c:v>10.965608465608465</c:v>
                </c:pt>
                <c:pt idx="15">
                  <c:v>7.1428571428571423</c:v>
                </c:pt>
                <c:pt idx="16">
                  <c:v>34.848484848484844</c:v>
                </c:pt>
                <c:pt idx="17">
                  <c:v>24.052795031055901</c:v>
                </c:pt>
                <c:pt idx="18">
                  <c:v>48.80952380952381</c:v>
                </c:pt>
                <c:pt idx="19">
                  <c:v>100</c:v>
                </c:pt>
              </c:numCache>
            </c:numRef>
          </c:val>
          <c:extLst>
            <c:ext xmlns:c16="http://schemas.microsoft.com/office/drawing/2014/chart" uri="{C3380CC4-5D6E-409C-BE32-E72D297353CC}">
              <c16:uniqueId val="{00000001-8E74-46C6-8022-71AE2A7850C8}"/>
            </c:ext>
          </c:extLst>
        </c:ser>
        <c:dLbls>
          <c:showLegendKey val="0"/>
          <c:showVal val="0"/>
          <c:showCatName val="0"/>
          <c:showSerName val="0"/>
          <c:showPercent val="0"/>
          <c:showBubbleSize val="0"/>
        </c:dLbls>
        <c:gapWidth val="150"/>
        <c:axId val="493641472"/>
        <c:axId val="493647712"/>
      </c:barChart>
      <c:catAx>
        <c:axId val="49364147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en-US" sz="800" b="0" i="0" u="none" strike="noStrike" kern="1200" baseline="0">
                <a:solidFill>
                  <a:schemeClr val="bg1"/>
                </a:solidFill>
                <a:latin typeface="+mn-lt"/>
                <a:ea typeface="+mn-ea"/>
                <a:cs typeface="+mn-cs"/>
              </a:defRPr>
            </a:pPr>
            <a:endParaRPr lang="en-US"/>
          </a:p>
        </c:txPr>
        <c:crossAx val="493647712"/>
        <c:crosses val="autoZero"/>
        <c:auto val="1"/>
        <c:lblAlgn val="ctr"/>
        <c:lblOffset val="100"/>
        <c:noMultiLvlLbl val="0"/>
      </c:catAx>
      <c:valAx>
        <c:axId val="493647712"/>
        <c:scaling>
          <c:orientation val="minMax"/>
        </c:scaling>
        <c:delete val="0"/>
        <c:axPos val="l"/>
        <c:majorGridlines>
          <c:spPr>
            <a:ln w="9525" cap="flat" cmpd="sng" algn="ctr">
              <a:solidFill>
                <a:schemeClr val="accent1">
                  <a:alpha val="98000"/>
                </a:schemeClr>
              </a:solidFill>
              <a:round/>
            </a:ln>
            <a:effectLst/>
          </c:spPr>
        </c:majorGridlines>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493641472"/>
        <c:crosses val="autoZero"/>
        <c:crossBetween val="between"/>
      </c:valAx>
      <c:spPr>
        <a:noFill/>
        <a:ln>
          <a:noFill/>
        </a:ln>
        <a:effectLst/>
      </c:spPr>
    </c:plotArea>
    <c:legend>
      <c:legendPos val="t"/>
      <c:layout>
        <c:manualLayout>
          <c:xMode val="edge"/>
          <c:yMode val="edge"/>
          <c:x val="0.50555555555555554"/>
          <c:y val="1.1736293379994168E-2"/>
          <c:w val="0.48888888888888887"/>
          <c:h val="0.17357121733022809"/>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15240</xdr:colOff>
      <xdr:row>1</xdr:row>
      <xdr:rowOff>15240</xdr:rowOff>
    </xdr:from>
    <xdr:to>
      <xdr:col>23</xdr:col>
      <xdr:colOff>596900</xdr:colOff>
      <xdr:row>3</xdr:row>
      <xdr:rowOff>175260</xdr:rowOff>
    </xdr:to>
    <xdr:sp macro="" textlink="">
      <xdr:nvSpPr>
        <xdr:cNvPr id="2" name="Rectangle 1">
          <a:extLst>
            <a:ext uri="{FF2B5EF4-FFF2-40B4-BE49-F238E27FC236}">
              <a16:creationId xmlns:a16="http://schemas.microsoft.com/office/drawing/2014/main" id="{FA96FD2B-29C5-42B3-B453-8141C60B3C66}"/>
            </a:ext>
          </a:extLst>
        </xdr:cNvPr>
        <xdr:cNvSpPr/>
      </xdr:nvSpPr>
      <xdr:spPr>
        <a:xfrm>
          <a:off x="78740" y="104140"/>
          <a:ext cx="13992860" cy="515620"/>
        </a:xfrm>
        <a:prstGeom prst="rect">
          <a:avLst/>
        </a:prstGeom>
        <a:solidFill>
          <a:schemeClr val="tx2">
            <a:lumMod val="75000"/>
            <a:lumOff val="25000"/>
          </a:schemeClr>
        </a:solidFill>
      </xdr:spPr>
      <xdr:style>
        <a:lnRef idx="2">
          <a:schemeClr val="dk1">
            <a:shade val="15000"/>
          </a:schemeClr>
        </a:lnRef>
        <a:fillRef idx="1001">
          <a:schemeClr val="dk2"/>
        </a:fillRef>
        <a:effectRef idx="0">
          <a:schemeClr val="dk1"/>
        </a:effectRef>
        <a:fontRef idx="minor">
          <a:schemeClr val="lt1"/>
        </a:fontRef>
      </xdr:style>
      <xdr:txBody>
        <a:bodyPr vertOverflow="clip" horzOverflow="clip" rtlCol="0" anchor="ctr"/>
        <a:lstStyle/>
        <a:p>
          <a:pPr algn="l"/>
          <a:r>
            <a:rPr lang="en-IN" sz="2800" b="1" cap="none" spc="50">
              <a:ln w="9525" cmpd="sng">
                <a:solidFill>
                  <a:schemeClr val="bg1"/>
                </a:solidFill>
                <a:prstDash val="solid"/>
              </a:ln>
              <a:solidFill>
                <a:schemeClr val="bg1"/>
              </a:solidFill>
              <a:effectLst>
                <a:glow rad="38100">
                  <a:schemeClr val="accent1">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      Facebook</a:t>
          </a:r>
          <a:r>
            <a:rPr lang="en-IN" sz="2800" b="1" cap="none" spc="50" baseline="0">
              <a:ln w="9525" cmpd="sng">
                <a:solidFill>
                  <a:schemeClr val="bg1"/>
                </a:solidFill>
                <a:prstDash val="solid"/>
              </a:ln>
              <a:solidFill>
                <a:schemeClr val="bg1"/>
              </a:solidFill>
              <a:effectLst>
                <a:glow rad="38100">
                  <a:schemeClr val="accent1">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rPr>
            <a:t>                            Media Analysis Dashboard</a:t>
          </a:r>
          <a:endParaRPr lang="en-IN" sz="1100" b="1" cap="none" spc="50">
            <a:ln w="9525" cmpd="sng">
              <a:solidFill>
                <a:schemeClr val="bg1"/>
              </a:solidFill>
              <a:prstDash val="solid"/>
            </a:ln>
            <a:solidFill>
              <a:schemeClr val="bg1"/>
            </a:solidFill>
            <a:effectLst>
              <a:glow rad="38100">
                <a:schemeClr val="accent1">
                  <a:alpha val="40000"/>
                </a:schemeClr>
              </a:glow>
              <a:outerShdw blurRad="50800" dist="38100" dir="2700000" algn="tl" rotWithShape="0">
                <a:prstClr val="black">
                  <a:alpha val="40000"/>
                </a:prst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121920</xdr:colOff>
      <xdr:row>12</xdr:row>
      <xdr:rowOff>53340</xdr:rowOff>
    </xdr:from>
    <xdr:to>
      <xdr:col>9</xdr:col>
      <xdr:colOff>0</xdr:colOff>
      <xdr:row>26</xdr:row>
      <xdr:rowOff>68580</xdr:rowOff>
    </xdr:to>
    <mc:AlternateContent xmlns:mc="http://schemas.openxmlformats.org/markup-compatibility/2006" xmlns:a14="http://schemas.microsoft.com/office/drawing/2010/main">
      <mc:Choice Requires="a14">
        <xdr:graphicFrame macro="">
          <xdr:nvGraphicFramePr>
            <xdr:cNvPr id="3" name="Campaign Name">
              <a:extLst>
                <a:ext uri="{FF2B5EF4-FFF2-40B4-BE49-F238E27FC236}">
                  <a16:creationId xmlns:a16="http://schemas.microsoft.com/office/drawing/2014/main" id="{8284F34D-8478-400C-8A6D-E3DEF9AA061E}"/>
                </a:ext>
              </a:extLst>
            </xdr:cNvPr>
            <xdr:cNvGraphicFramePr/>
          </xdr:nvGraphicFramePr>
          <xdr:xfrm>
            <a:off x="0" y="0"/>
            <a:ext cx="0" cy="0"/>
          </xdr:xfrm>
          <a:graphic>
            <a:graphicData uri="http://schemas.microsoft.com/office/drawing/2010/slicer">
              <sle:slicer xmlns:sle="http://schemas.microsoft.com/office/drawing/2010/slicer" name="Campaign Name"/>
            </a:graphicData>
          </a:graphic>
        </xdr:graphicFrame>
      </mc:Choice>
      <mc:Fallback xmlns="">
        <xdr:sp macro="" textlink="">
          <xdr:nvSpPr>
            <xdr:cNvPr id="0" name=""/>
            <xdr:cNvSpPr>
              <a:spLocks noTextEdit="1"/>
            </xdr:cNvSpPr>
          </xdr:nvSpPr>
          <xdr:spPr>
            <a:xfrm>
              <a:off x="2621280" y="2118360"/>
              <a:ext cx="2316480" cy="2575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68580</xdr:colOff>
      <xdr:row>12</xdr:row>
      <xdr:rowOff>53340</xdr:rowOff>
    </xdr:from>
    <xdr:to>
      <xdr:col>5</xdr:col>
      <xdr:colOff>52320</xdr:colOff>
      <xdr:row>26</xdr:row>
      <xdr:rowOff>68580</xdr:rowOff>
    </xdr:to>
    <mc:AlternateContent xmlns:mc="http://schemas.openxmlformats.org/markup-compatibility/2006" xmlns:tsle="http://schemas.microsoft.com/office/drawing/2012/timeslicer">
      <mc:Choice Requires="tsle">
        <xdr:graphicFrame macro="">
          <xdr:nvGraphicFramePr>
            <xdr:cNvPr id="4" name="ReportDate">
              <a:extLst>
                <a:ext uri="{FF2B5EF4-FFF2-40B4-BE49-F238E27FC236}">
                  <a16:creationId xmlns:a16="http://schemas.microsoft.com/office/drawing/2014/main" id="{1A7D29B6-DE8B-4B82-83DD-15AF00E434CA}"/>
                </a:ext>
              </a:extLst>
            </xdr:cNvPr>
            <xdr:cNvGraphicFramePr/>
          </xdr:nvGraphicFramePr>
          <xdr:xfrm>
            <a:off x="0" y="0"/>
            <a:ext cx="0" cy="0"/>
          </xdr:xfrm>
          <a:graphic>
            <a:graphicData uri="http://schemas.microsoft.com/office/drawing/2012/timeslicer">
              <tsle:timeslicer name="ReportDate"/>
            </a:graphicData>
          </a:graphic>
        </xdr:graphicFrame>
      </mc:Choice>
      <mc:Fallback xmlns="">
        <xdr:sp macro="" textlink="">
          <xdr:nvSpPr>
            <xdr:cNvPr id="0" name=""/>
            <xdr:cNvSpPr>
              <a:spLocks noTextEdit="1"/>
            </xdr:cNvSpPr>
          </xdr:nvSpPr>
          <xdr:spPr>
            <a:xfrm>
              <a:off x="129540" y="2118360"/>
              <a:ext cx="2422140" cy="25755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60960</xdr:colOff>
      <xdr:row>12</xdr:row>
      <xdr:rowOff>53340</xdr:rowOff>
    </xdr:from>
    <xdr:to>
      <xdr:col>16</xdr:col>
      <xdr:colOff>220020</xdr:colOff>
      <xdr:row>26</xdr:row>
      <xdr:rowOff>68580</xdr:rowOff>
    </xdr:to>
    <xdr:graphicFrame macro="">
      <xdr:nvGraphicFramePr>
        <xdr:cNvPr id="5" name="Chart 4">
          <a:extLst>
            <a:ext uri="{FF2B5EF4-FFF2-40B4-BE49-F238E27FC236}">
              <a16:creationId xmlns:a16="http://schemas.microsoft.com/office/drawing/2014/main" id="{2AD5B924-3850-4844-8943-7DBBB7173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26</xdr:row>
      <xdr:rowOff>106680</xdr:rowOff>
    </xdr:from>
    <xdr:to>
      <xdr:col>16</xdr:col>
      <xdr:colOff>220020</xdr:colOff>
      <xdr:row>38</xdr:row>
      <xdr:rowOff>70020</xdr:rowOff>
    </xdr:to>
    <xdr:graphicFrame macro="">
      <xdr:nvGraphicFramePr>
        <xdr:cNvPr id="6" name="Chart 5">
          <a:extLst>
            <a:ext uri="{FF2B5EF4-FFF2-40B4-BE49-F238E27FC236}">
              <a16:creationId xmlns:a16="http://schemas.microsoft.com/office/drawing/2014/main" id="{46AA0A2C-6E69-4F8F-A085-4079884A2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297180</xdr:colOff>
      <xdr:row>12</xdr:row>
      <xdr:rowOff>53340</xdr:rowOff>
    </xdr:from>
    <xdr:to>
      <xdr:col>23</xdr:col>
      <xdr:colOff>529980</xdr:colOff>
      <xdr:row>26</xdr:row>
      <xdr:rowOff>68580</xdr:rowOff>
    </xdr:to>
    <xdr:graphicFrame macro="">
      <xdr:nvGraphicFramePr>
        <xdr:cNvPr id="7" name="Chart 6">
          <a:extLst>
            <a:ext uri="{FF2B5EF4-FFF2-40B4-BE49-F238E27FC236}">
              <a16:creationId xmlns:a16="http://schemas.microsoft.com/office/drawing/2014/main" id="{8DECAA6D-B57D-4D83-8A60-FD72B6317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297180</xdr:colOff>
      <xdr:row>26</xdr:row>
      <xdr:rowOff>106680</xdr:rowOff>
    </xdr:from>
    <xdr:to>
      <xdr:col>23</xdr:col>
      <xdr:colOff>529980</xdr:colOff>
      <xdr:row>38</xdr:row>
      <xdr:rowOff>70020</xdr:rowOff>
    </xdr:to>
    <xdr:graphicFrame macro="">
      <xdr:nvGraphicFramePr>
        <xdr:cNvPr id="8" name="Chart 7">
          <a:extLst>
            <a:ext uri="{FF2B5EF4-FFF2-40B4-BE49-F238E27FC236}">
              <a16:creationId xmlns:a16="http://schemas.microsoft.com/office/drawing/2014/main" id="{810F70D3-CA0F-4655-BF62-EF380D266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68580</xdr:colOff>
      <xdr:row>26</xdr:row>
      <xdr:rowOff>106680</xdr:rowOff>
    </xdr:from>
    <xdr:to>
      <xdr:col>9</xdr:col>
      <xdr:colOff>559260</xdr:colOff>
      <xdr:row>38</xdr:row>
      <xdr:rowOff>83820</xdr:rowOff>
    </xdr:to>
    <xdr:graphicFrame macro="">
      <xdr:nvGraphicFramePr>
        <xdr:cNvPr id="10" name="Chart 9">
          <a:extLst>
            <a:ext uri="{FF2B5EF4-FFF2-40B4-BE49-F238E27FC236}">
              <a16:creationId xmlns:a16="http://schemas.microsoft.com/office/drawing/2014/main" id="{87D3EEFB-3C4D-4C6B-840A-0833146FA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68580</xdr:colOff>
      <xdr:row>6</xdr:row>
      <xdr:rowOff>0</xdr:rowOff>
    </xdr:from>
    <xdr:to>
      <xdr:col>1</xdr:col>
      <xdr:colOff>441960</xdr:colOff>
      <xdr:row>8</xdr:row>
      <xdr:rowOff>0</xdr:rowOff>
    </xdr:to>
    <xdr:pic>
      <xdr:nvPicPr>
        <xdr:cNvPr id="14" name="Picture 13">
          <a:extLst>
            <a:ext uri="{FF2B5EF4-FFF2-40B4-BE49-F238E27FC236}">
              <a16:creationId xmlns:a16="http://schemas.microsoft.com/office/drawing/2014/main" id="{27AB0D2C-5246-6440-12BA-222E627443C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9540" y="922020"/>
          <a:ext cx="373380" cy="373380"/>
        </a:xfrm>
        <a:prstGeom prst="rect">
          <a:avLst/>
        </a:prstGeom>
      </xdr:spPr>
    </xdr:pic>
    <xdr:clientData/>
  </xdr:twoCellAnchor>
  <xdr:twoCellAnchor editAs="oneCell">
    <xdr:from>
      <xdr:col>5</xdr:col>
      <xdr:colOff>52320</xdr:colOff>
      <xdr:row>5</xdr:row>
      <xdr:rowOff>204720</xdr:rowOff>
    </xdr:from>
    <xdr:to>
      <xdr:col>5</xdr:col>
      <xdr:colOff>426720</xdr:colOff>
      <xdr:row>8</xdr:row>
      <xdr:rowOff>0</xdr:rowOff>
    </xdr:to>
    <xdr:pic>
      <xdr:nvPicPr>
        <xdr:cNvPr id="16" name="Picture 15">
          <a:extLst>
            <a:ext uri="{FF2B5EF4-FFF2-40B4-BE49-F238E27FC236}">
              <a16:creationId xmlns:a16="http://schemas.microsoft.com/office/drawing/2014/main" id="{7AE42C3A-BCCF-BB54-9383-5D9582727C2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51680" y="921000"/>
          <a:ext cx="374400" cy="374400"/>
        </a:xfrm>
        <a:prstGeom prst="rect">
          <a:avLst/>
        </a:prstGeom>
      </xdr:spPr>
    </xdr:pic>
    <xdr:clientData/>
  </xdr:twoCellAnchor>
  <xdr:twoCellAnchor editAs="oneCell">
    <xdr:from>
      <xdr:col>1</xdr:col>
      <xdr:colOff>59940</xdr:colOff>
      <xdr:row>9</xdr:row>
      <xdr:rowOff>204720</xdr:rowOff>
    </xdr:from>
    <xdr:to>
      <xdr:col>1</xdr:col>
      <xdr:colOff>434340</xdr:colOff>
      <xdr:row>12</xdr:row>
      <xdr:rowOff>0</xdr:rowOff>
    </xdr:to>
    <xdr:pic>
      <xdr:nvPicPr>
        <xdr:cNvPr id="18" name="Picture 17">
          <a:extLst>
            <a:ext uri="{FF2B5EF4-FFF2-40B4-BE49-F238E27FC236}">
              <a16:creationId xmlns:a16="http://schemas.microsoft.com/office/drawing/2014/main" id="{7FDB26C0-AC0A-9A12-E557-6760C90B3EF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0900" y="1690620"/>
          <a:ext cx="374400" cy="374400"/>
        </a:xfrm>
        <a:prstGeom prst="rect">
          <a:avLst/>
        </a:prstGeom>
      </xdr:spPr>
    </xdr:pic>
    <xdr:clientData/>
  </xdr:twoCellAnchor>
  <xdr:twoCellAnchor editAs="oneCell">
    <xdr:from>
      <xdr:col>1</xdr:col>
      <xdr:colOff>68580</xdr:colOff>
      <xdr:row>0</xdr:row>
      <xdr:rowOff>76200</xdr:rowOff>
    </xdr:from>
    <xdr:to>
      <xdr:col>2</xdr:col>
      <xdr:colOff>124493</xdr:colOff>
      <xdr:row>4</xdr:row>
      <xdr:rowOff>19740</xdr:rowOff>
    </xdr:to>
    <xdr:pic>
      <xdr:nvPicPr>
        <xdr:cNvPr id="22" name="Picture 21">
          <a:extLst>
            <a:ext uri="{FF2B5EF4-FFF2-40B4-BE49-F238E27FC236}">
              <a16:creationId xmlns:a16="http://schemas.microsoft.com/office/drawing/2014/main" id="{A19C6780-1F90-3069-F6D9-DB40E62C17E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9540" y="76200"/>
          <a:ext cx="665513" cy="576000"/>
        </a:xfrm>
        <a:prstGeom prst="rect">
          <a:avLst/>
        </a:prstGeom>
      </xdr:spPr>
    </xdr:pic>
    <xdr:clientData/>
  </xdr:twoCellAnchor>
  <xdr:twoCellAnchor>
    <xdr:from>
      <xdr:col>1</xdr:col>
      <xdr:colOff>68580</xdr:colOff>
      <xdr:row>26</xdr:row>
      <xdr:rowOff>106680</xdr:rowOff>
    </xdr:from>
    <xdr:to>
      <xdr:col>9</xdr:col>
      <xdr:colOff>556260</xdr:colOff>
      <xdr:row>38</xdr:row>
      <xdr:rowOff>76200</xdr:rowOff>
    </xdr:to>
    <xdr:graphicFrame macro="">
      <xdr:nvGraphicFramePr>
        <xdr:cNvPr id="11" name="Chart 10">
          <a:extLst>
            <a:ext uri="{FF2B5EF4-FFF2-40B4-BE49-F238E27FC236}">
              <a16:creationId xmlns:a16="http://schemas.microsoft.com/office/drawing/2014/main" id="{D81ADFEE-FAA9-42D5-9FAA-FA131E947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67013889" backgroundQuery="1" createdVersion="8" refreshedVersion="8" minRefreshableVersion="3" recordCount="0" supportSubquery="1" supportAdvancedDrill="1" xr:uid="{36A2ECF7-B2F5-403B-BB96-9DF607F2142A}">
  <cacheSource type="external" connectionId="4"/>
  <cacheFields count="5">
    <cacheField name="[Measures].[Sum of TotalCost]" caption="Sum of TotalCost" numFmtId="0" hierarchy="98" level="32767"/>
    <cacheField name="[Measures].[Sum of Impressions]" caption="Sum of Impressions" numFmtId="0" hierarchy="108" level="32767"/>
    <cacheField name="[Measures].[Sum of Reach]" caption="Sum of Reach" numFmtId="0" hierarchy="100" level="32767"/>
    <cacheField name="[Facebook].[ReportDate (Month)].[ReportDate (Month)]" caption="ReportDate (Month)" numFmtId="0" hierarchy="55" level="1">
      <sharedItems count="6">
        <s v="Jan"/>
        <s v="Feb"/>
        <s v="Mar"/>
        <s v="Oct"/>
        <s v="Nov"/>
        <s v="Dec"/>
      </sharedItems>
    </cacheField>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4"/>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2" memberValueDatatype="130" unbalanced="0">
      <fieldsUsage count="2">
        <fieldUsage x="-1"/>
        <fieldUsage x="3"/>
      </fieldsUsage>
    </cacheHierarchy>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70370369" backgroundQuery="1" createdVersion="8" refreshedVersion="8" minRefreshableVersion="3" recordCount="0" supportSubquery="1" supportAdvancedDrill="1" xr:uid="{98FFF8B4-BC5C-49C3-BA11-D24DD8815182}">
  <cacheSource type="external" connectionId="4"/>
  <cacheFields count="3">
    <cacheField name="[Measures].[Sum of Total Social Interactions]" caption="Sum of Total Social Interactions" numFmtId="0" hierarchy="105" level="32767"/>
    <cacheField name="[Facebook].[Age Group].[Age Group]" caption="Age Group" numFmtId="0" hierarchy="2" level="1">
      <sharedItems count="5">
        <s v="13-17"/>
        <s v="18-24"/>
        <s v="25-34"/>
        <s v="35-44"/>
        <s v="45-54"/>
      </sharedItems>
    </cacheField>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2" memberValueDatatype="130" unbalanced="0">
      <fieldsUsage count="2">
        <fieldUsage x="-1"/>
        <fieldUsage x="1"/>
      </fieldsUsage>
    </cacheHierarchy>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2"/>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72569447" backgroundQuery="1" createdVersion="8" refreshedVersion="8" minRefreshableVersion="3" recordCount="0" supportSubquery="1" supportAdvancedDrill="1" xr:uid="{63220073-1C72-4BE5-B557-3E441138F7B4}">
  <cacheSource type="external" connectionId="4"/>
  <cacheFields count="2">
    <cacheField name="[Measures].[Average of CTR %]" caption="Average of CTR %" numFmtId="0" hierarchy="135"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oneField="1" hidden="1">
      <fieldsUsage count="1">
        <fieldUsage x="0"/>
      </fieldsUsage>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74768518" backgroundQuery="1" createdVersion="8" refreshedVersion="8" minRefreshableVersion="3" recordCount="0" supportSubquery="1" supportAdvancedDrill="1" xr:uid="{D6E71F89-66DD-4A8B-BB28-8D0A7DA31532}">
  <cacheSource type="external" connectionId="4"/>
  <cacheFields count="2">
    <cacheField name="[Measures].[Average of Conversion Rate %]" caption="Average of Conversion Rate %" numFmtId="0" hierarchy="136"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oneField="1" hidden="1">
      <fieldsUsage count="1">
        <fieldUsage x="0"/>
      </fieldsUsage>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77314812" backgroundQuery="1" createdVersion="8" refreshedVersion="8" minRefreshableVersion="3" recordCount="0" supportSubquery="1" supportAdvancedDrill="1" xr:uid="{02FBF310-2C84-4CFF-AB87-2C2ECE6BC97B}">
  <cacheSource type="external" connectionId="4"/>
  <cacheFields count="2">
    <cacheField name="[Measures].[Sum of ROAS]" caption="Sum of ROAS" numFmtId="0" hierarchy="137"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oneField="1" hidden="1">
      <fieldsUsage count="1">
        <fieldUsage x="0"/>
      </fieldsUsage>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80092591" backgroundQuery="1" createdVersion="8" refreshedVersion="8" minRefreshableVersion="3" recordCount="0" supportSubquery="1" supportAdvancedDrill="1" xr:uid="{FE62F263-9CDD-4911-9E0C-B122F3F1826A}">
  <cacheSource type="external" connectionId="4"/>
  <cacheFields count="3">
    <cacheField name="[Measures].[Sum of TotalCost]" caption="Sum of TotalCost" numFmtId="0" hierarchy="98" level="32767"/>
    <cacheField name="[Measures].[Sum of ROAS]" caption="Sum of ROAS" numFmtId="0" hierarchy="137"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2"/>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oneField="1" hidden="1">
      <fieldsUsage count="1">
        <fieldUsage x="1"/>
      </fieldsUsage>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82523146" backgroundQuery="1" createdVersion="8" refreshedVersion="8" minRefreshableVersion="3" recordCount="0" supportSubquery="1" supportAdvancedDrill="1" xr:uid="{052638FE-05DD-4706-9ADA-A693A48ADAD1}">
  <cacheSource type="external" connectionId="4"/>
  <cacheFields count="2">
    <cacheField name="[Measures].[Sum of CPL (Cost per Lead)]" caption="Sum of CPL (Cost per Lead)" numFmtId="0" hierarchy="122"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85300925" backgroundQuery="1" createdVersion="8" refreshedVersion="8" minRefreshableVersion="3" recordCount="0" supportSubquery="1" supportAdvancedDrill="1" xr:uid="{48A8D13B-3855-4604-91F3-BE90F0894C80}">
  <cacheSource type="external" connectionId="4"/>
  <cacheFields count="2">
    <cacheField name="[Measures].[Sum of Cost per People Reached]" caption="Sum of Cost per People Reached" numFmtId="0" hierarchy="123"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87847219" backgroundQuery="1" createdVersion="8" refreshedVersion="8" minRefreshableVersion="3" recordCount="0" supportSubquery="1" supportAdvancedDrill="1" xr:uid="{740EC0CE-C13F-44FC-A91D-99B6C925EC37}">
  <cacheSource type="external" connectionId="4"/>
  <cacheFields count="2">
    <cacheField name="[Measures].[Sum of Page Likes]" caption="Sum of Page Likes" numFmtId="0" hierarchy="99"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91319444" backgroundQuery="1" createdVersion="8" refreshedVersion="8" minRefreshableVersion="3" recordCount="0" supportSubquery="1" supportAdvancedDrill="1" xr:uid="{35D46666-2A87-49F4-8B79-9983481ACD4C}">
  <cacheSource type="external" connectionId="4"/>
  <cacheFields count="4">
    <cacheField name="[Facebook].[Age Group].[Age Group]" caption="Age Group" numFmtId="0" hierarchy="2" level="1">
      <sharedItems count="5">
        <s v="13-17"/>
        <s v="18-24"/>
        <s v="25-34"/>
        <s v="35-44"/>
        <s v="45-54"/>
      </sharedItems>
    </cacheField>
    <cacheField name="[Facebook].[Ad Set Name].[Ad Set Name]" caption="Ad Set Name" numFmtId="0" hierarchy="1" level="1">
      <sharedItems count="22">
        <s v="Ad Set 055"/>
        <s v="Ad Set 085"/>
        <s v="Ad Set 093"/>
        <s v="Ad Set 122"/>
        <s v="Ad Set 130"/>
        <s v="Ad Set 033" u="1"/>
        <s v="Ad Set 097" u="1"/>
        <s v="Ad Set 019" u="1"/>
        <s v="Ad Set 091" u="1"/>
        <s v="Ad Set 020" u="1"/>
        <s v="Ad Set 041" u="1"/>
        <s v="Ad Set 092" u="1"/>
        <s v="Ad Set 116" u="1"/>
        <s v="Ad Set 005" u="1"/>
        <s v="Ad Set 006" u="1"/>
        <s v="Ad Set 009" u="1"/>
        <s v="Ad Set 027" u="1"/>
        <s v="Ad Set 082" u="1"/>
        <s v="Ad Set 087" u="1"/>
        <s v="Ad Set 088" u="1"/>
        <s v="Ad Set 099" u="1"/>
        <s v="Ad Set 113" u="1"/>
      </sharedItems>
    </cacheField>
    <cacheField name="[Measures].[Sum of ROAS]" caption="Sum of ROAS" numFmtId="0" hierarchy="137"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2" memberValueDatatype="130" unbalanced="0">
      <fieldsUsage count="2">
        <fieldUsage x="-1"/>
        <fieldUsage x="1"/>
      </fieldsUsage>
    </cacheHierarchy>
    <cacheHierarchy uniqueName="[Facebook].[Age Group]" caption="Age Group" attribute="1" defaultMemberUniqueName="[Facebook].[Age Group].[All]" allUniqueName="[Facebook].[Age Group].[All]" dimensionUniqueName="[Facebook]" displayFolder="" count="2" memberValueDatatype="130" unbalanced="0">
      <fieldsUsage count="2">
        <fieldUsage x="-1"/>
        <fieldUsage x="0"/>
      </fieldsUsage>
    </cacheHierarchy>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3"/>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oneField="1" hidden="1">
      <fieldsUsage count="1">
        <fieldUsage x="2"/>
      </fieldsUsage>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9375" backgroundQuery="1" createdVersion="8" refreshedVersion="8" minRefreshableVersion="3" recordCount="0" supportSubquery="1" supportAdvancedDrill="1" xr:uid="{1EF7E41C-4C32-4030-8CD6-BF20641D8510}">
  <cacheSource type="external" connectionId="4"/>
  <cacheFields count="2">
    <cacheField name="[Measures].[Sum of CPP]" caption="Sum of CPP" numFmtId="0" hierarchy="134"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oneField="1" hidden="1">
      <fieldsUsage count="1">
        <fieldUsage x="0"/>
      </fieldsUsage>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96064816" backgroundQuery="1" createdVersion="8" refreshedVersion="8" minRefreshableVersion="3" recordCount="0" supportSubquery="1" supportAdvancedDrill="1" xr:uid="{72067B0D-A6DD-42AA-B548-A709C1B8EEE8}">
  <cacheSource type="external" connectionId="4"/>
  <cacheFields count="4">
    <cacheField name="[Measures].[Sum of TotalCost]" caption="Sum of TotalCost" numFmtId="0" hierarchy="98" level="32767"/>
    <cacheField name="[Facebook].[ReportDate].[ReportDate]" caption="ReportDate" numFmtId="0" hierarchy="5" level="1">
      <sharedItems containsSemiMixedTypes="0" containsNonDate="0" containsDate="1" containsString="0" minDate="2017-10-01T00:00:00" maxDate="2018-03-26T00:00:00" count="21">
        <d v="2017-10-01T00:00:00"/>
        <d v="2017-10-08T00:00:00"/>
        <d v="2017-10-15T00:00:00"/>
        <d v="2017-10-22T00:00:00"/>
        <d v="2017-10-29T00:00:00"/>
        <d v="2017-11-05T00:00:00"/>
        <d v="2017-11-12T00:00:00"/>
        <d v="2017-11-19T00:00:00"/>
        <d v="2017-12-03T00:00:00"/>
        <d v="2017-12-10T00:00:00"/>
        <d v="2017-12-17T00:00:00"/>
        <d v="2017-12-24T00:00:00"/>
        <d v="2018-01-28T00:00:00"/>
        <d v="2018-02-04T00:00:00"/>
        <d v="2018-02-11T00:00:00"/>
        <d v="2018-02-18T00:00:00"/>
        <d v="2018-02-25T00:00:00"/>
        <d v="2018-03-04T00:00:00"/>
        <d v="2018-03-11T00:00:00"/>
        <d v="2018-03-18T00:00:00"/>
        <d v="2018-03-25T00:00:00"/>
      </sharedItems>
    </cacheField>
    <cacheField name="[Measures].[Sum of ConversionRate]" caption="Sum of ConversionRate" numFmtId="0" hierarchy="114"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3"/>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fieldsUsage count="2">
        <fieldUsage x="-1"/>
        <fieldUsage x="1"/>
      </fieldsUsage>
    </cacheHierarchy>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98495372" backgroundQuery="1" createdVersion="8" refreshedVersion="8" minRefreshableVersion="3" recordCount="0" supportSubquery="1" supportAdvancedDrill="1" xr:uid="{009DE17E-35BC-4279-B1D5-BA5B0EA7BB98}">
  <cacheSource type="external" connectionId="4"/>
  <cacheFields count="2">
    <cacheField name="[Measures].[Sum of Reach]" caption="Sum of Reach" numFmtId="0" hierarchy="100"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10000694443" backgroundQuery="1" createdVersion="8" refreshedVersion="8" minRefreshableVersion="3" recordCount="0" supportSubquery="1" supportAdvancedDrill="1" xr:uid="{78FC14D3-BCC2-4F44-A965-092CCBDF272F}">
  <cacheSource type="external" connectionId="4"/>
  <cacheFields count="2">
    <cacheField name="[Measures].[Sum of Total Social Interactions]" caption="Sum of Total Social Interactions" numFmtId="0" hierarchy="105"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10003240744" backgroundQuery="1" createdVersion="8" refreshedVersion="8" minRefreshableVersion="3" recordCount="0" supportSubquery="1" supportAdvancedDrill="1" xr:uid="{F2D05B17-FFA9-4DBE-B29D-4EE1FA242678}">
  <cacheSource type="external" connectionId="4"/>
  <cacheFields count="2">
    <cacheField name="[Measures].[Sum of Post Reactions]" caption="Sum of Post Reactions" numFmtId="0" hierarchy="116"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10005787038" backgroundQuery="1" createdVersion="8" refreshedVersion="8" minRefreshableVersion="3" recordCount="0" supportSubquery="1" supportAdvancedDrill="1" xr:uid="{E8B39B85-69D8-4678-BA1F-545C3DA39E06}">
  <cacheSource type="external" connectionId="4"/>
  <cacheFields count="2">
    <cacheField name="[Measures].[Sum of TotalCost]" caption="Sum of TotalCost" numFmtId="0" hierarchy="98"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10008217594" backgroundQuery="1" createdVersion="8" refreshedVersion="8" minRefreshableVersion="3" recordCount="0" supportSubquery="1" supportAdvancedDrill="1" xr:uid="{F0454350-D431-4BBE-B328-08AC3513C1E7}">
  <cacheSource type="external" connectionId="4"/>
  <cacheFields count="2">
    <cacheField name="[Measures].[Sum of Impressions]" caption="Sum of Impressions" numFmtId="0" hierarchy="108"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10010763888" backgroundQuery="1" createdVersion="8" refreshedVersion="8" minRefreshableVersion="3" recordCount="0" supportSubquery="1" supportAdvancedDrill="1" xr:uid="{5E484281-2D65-498D-AFE1-1D3B6A0A6E5F}">
  <cacheSource type="external" connectionId="4"/>
  <cacheFields count="2">
    <cacheField name="[Measures].[Sum of Reach]" caption="Sum of Reach" numFmtId="0" hierarchy="100"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10013425928" backgroundQuery="1" createdVersion="8" refreshedVersion="8" minRefreshableVersion="3" recordCount="0" supportSubquery="1" supportAdvancedDrill="1" xr:uid="{9A316379-DE53-448F-AD2E-DA4B0E958A8C}">
  <cacheSource type="external" connectionId="4"/>
  <cacheFields count="2">
    <cacheField name="[Measures].[Sum of LinkClicks]" caption="Sum of LinkClicks" numFmtId="0" hierarchy="118"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10015972222" backgroundQuery="1" createdVersion="8" refreshedVersion="8" minRefreshableVersion="3" recordCount="0" supportSubquery="1" supportAdvancedDrill="1" xr:uid="{A4095A28-7F03-4FCA-A98B-88800AD19AD6}">
  <cacheSource type="external" connectionId="4"/>
  <cacheFields count="2">
    <cacheField name="[Measures].[Sum of TotalCost]" caption="Sum of TotalCost" numFmtId="0" hierarchy="98" level="32767"/>
    <cacheField name="[Facebook].[Campaign Name].[Campaign Name]" caption="Campaign Name" numFmtId="0" hierarchy="3" level="1">
      <sharedItems containsSemiMixedTypes="0" containsNonDate="0" containsString="0"/>
    </cacheField>
  </cacheFields>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fieldsUsage count="2">
        <fieldUsage x="-1"/>
        <fieldUsage x="1"/>
      </fieldsUsage>
    </cacheHierarchy>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dimensions count="4">
    <dimension name="Facebook" uniqueName="[Facebook]" caption="Facebook"/>
    <dimension name="Google Add Data" uniqueName="[Google Add Data]" caption="Google Add Data"/>
    <dimension name="Linkdin" uniqueName="[Linkdin]" caption="Linkdin"/>
    <dimension measure="1" name="Measures" uniqueName="[Measures]" caption="Measures"/>
  </dimensions>
  <measureGroups count="3">
    <measureGroup name="Facebook" caption="Facebook"/>
    <measureGroup name="Google Add Data" caption="Google Add Data"/>
    <measureGroup name="Linkdin" caption="Linkdin"/>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63541664" backgroundQuery="1" createdVersion="3" refreshedVersion="8" minRefreshableVersion="3" recordCount="0" supportSubquery="1" supportAdvancedDrill="1" xr:uid="{9A316C41-5177-4CFC-BB12-20F5DE9AD681}">
  <cacheSource type="external" connectionId="4">
    <extLst>
      <ext xmlns:x14="http://schemas.microsoft.com/office/spreadsheetml/2009/9/main" uri="{F057638F-6D5F-4e77-A914-E7F072B9BCA8}">
        <x14:sourceConnection name="ThisWorkbookDataModel"/>
      </ext>
    </extLst>
  </cacheSource>
  <cacheFields count="0"/>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2" memberValueDatatype="130" unbalanced="0"/>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0"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slicerData="1" pivotCacheId="674487511"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54.909964583334" backgroundQuery="1" createdVersion="3" refreshedVersion="8" minRefreshableVersion="3" recordCount="0" supportSubquery="1" supportAdvancedDrill="1" xr:uid="{AA34B12A-383D-4449-9431-42A5CC6CC172}">
  <cacheSource type="external" connectionId="4">
    <extLst>
      <ext xmlns:x14="http://schemas.microsoft.com/office/spreadsheetml/2009/9/main" uri="{F057638F-6D5F-4e77-A914-E7F072B9BCA8}">
        <x14:sourceConnection name="ThisWorkbookDataModel"/>
      </ext>
    </extLst>
  </cacheSource>
  <cacheFields count="0"/>
  <cacheHierarchies count="138">
    <cacheHierarchy uniqueName="[Facebook].[Ad Name]" caption="Ad Name" attribute="1" defaultMemberUniqueName="[Facebook].[Ad Name].[All]" allUniqueName="[Facebook].[Ad Name].[All]" dimensionUniqueName="[Facebook]" displayFolder="" count="0" memberValueDatatype="130" unbalanced="0"/>
    <cacheHierarchy uniqueName="[Facebook].[Ad Set Name]" caption="Ad Set Name" attribute="1" defaultMemberUniqueName="[Facebook].[Ad Set Name].[All]" allUniqueName="[Facebook].[Ad Set Name].[All]" dimensionUniqueName="[Facebook]" displayFolder="" count="0" memberValueDatatype="130" unbalanced="0"/>
    <cacheHierarchy uniqueName="[Facebook].[Age Group]" caption="Age Group" attribute="1" defaultMemberUniqueName="[Facebook].[Age Group].[All]" allUniqueName="[Facebook].[Age Group].[All]" dimensionUniqueName="[Facebook]" displayFolder="" count="0" memberValueDatatype="130" unbalanced="0"/>
    <cacheHierarchy uniqueName="[Facebook].[Campaign Name]" caption="Campaign Name" attribute="1" defaultMemberUniqueName="[Facebook].[Campaign Name].[All]" allUniqueName="[Facebook].[Campaign Name].[All]" dimensionUniqueName="[Facebook]" displayFolder="" count="0" memberValueDatatype="130" unbalanced="0"/>
    <cacheHierarchy uniqueName="[Facebook].[Gender]" caption="Gender" attribute="1" defaultMemberUniqueName="[Facebook].[Gender].[All]" allUniqueName="[Facebook].[Gender].[All]" dimensionUniqueName="[Facebook]" displayFolder="" count="0" memberValueDatatype="130" unbalanced="0"/>
    <cacheHierarchy uniqueName="[Facebook].[ReportDate]" caption="ReportDate" attribute="1" time="1" defaultMemberUniqueName="[Facebook].[ReportDate].[All]" allUniqueName="[Facebook].[ReportDate].[All]" dimensionUniqueName="[Facebook]" displayFolder="" count="2" memberValueDatatype="7" unbalanced="0"/>
    <cacheHierarchy uniqueName="[Facebook].[Total Cost (Expression)]" caption="Total Cost (Expression)" attribute="1" defaultMemberUniqueName="[Facebook].[Total Cost (Expression)].[All]" allUniqueName="[Facebook].[Total Cost (Expression)].[All]" dimensionUniqueName="[Facebook]" displayFolder="" count="0" memberValueDatatype="5" unbalanced="0"/>
    <cacheHierarchy uniqueName="[Facebook].[Total Impressions (Expression)]" caption="Total Impressions (Expression)" attribute="1" defaultMemberUniqueName="[Facebook].[Total Impressions (Expression)].[All]" allUniqueName="[Facebook].[Total Impressions (Expression)].[All]" dimensionUniqueName="[Facebook]" displayFolder="" count="0" memberValueDatatype="20" unbalanced="0"/>
    <cacheHierarchy uniqueName="[Facebook].[Total Link Clicks (Expression)]" caption="Total Link Clicks (Expression)" attribute="1" defaultMemberUniqueName="[Facebook].[Total Link Clicks (Expression)].[All]" allUniqueName="[Facebook].[Total Link Clicks (Expression)].[All]" dimensionUniqueName="[Facebook]" displayFolder="" count="0" memberValueDatatype="20" unbalanced="0"/>
    <cacheHierarchy uniqueName="[Facebook].[Total Page Likes (Expression)]" caption="Total Page Likes (Expression)" attribute="1" defaultMemberUniqueName="[Facebook].[Total Page Likes (Expression)].[All]" allUniqueName="[Facebook].[Total Page Likes (Expression)].[All]" dimensionUniqueName="[Facebook]" displayFolder="" count="0" memberValueDatatype="20" unbalanced="0"/>
    <cacheHierarchy uniqueName="[Facebook].[Total People Reached (Expression)]" caption="Total People Reached (Expression)" attribute="1" defaultMemberUniqueName="[Facebook].[Total People Reached (Expression)].[All]" allUniqueName="[Facebook].[Total People Reached (Expression)].[All]" dimensionUniqueName="[Facebook]" displayFolder="" count="0" memberValueDatatype="20" unbalanced="0"/>
    <cacheHierarchy uniqueName="[Facebook].[Total Post Comments (Expression)]" caption="Total Post Comments (Expression)" attribute="1" defaultMemberUniqueName="[Facebook].[Total Post Comments (Expression)].[All]" allUniqueName="[Facebook].[Total Post Comments (Expression)].[All]" dimensionUniqueName="[Facebook]" displayFolder="" count="0" memberValueDatatype="20" unbalanced="0"/>
    <cacheHierarchy uniqueName="[Facebook].[Total Post Reactions (Expression)]" caption="Total Post Reactions (Expression)" attribute="1" defaultMemberUniqueName="[Facebook].[Total Post Reactions (Expression)].[All]" allUniqueName="[Facebook].[Total Post Reactions (Expression)].[All]" dimensionUniqueName="[Facebook]" displayFolder="" count="0" memberValueDatatype="20" unbalanced="0"/>
    <cacheHierarchy uniqueName="[Facebook].[Total Post Shares (Expression)]" caption="Total Post Shares (Expression)" attribute="1" defaultMemberUniqueName="[Facebook].[Total Post Shares (Expression)].[All]" allUniqueName="[Facebook].[Total Post Shares (Expression)].[All]" dimensionUniqueName="[Facebook]" displayFolder="" count="0" memberValueDatatype="20" unbalanced="0"/>
    <cacheHierarchy uniqueName="[Facebook].[Total Social Interactions (Expression)]" caption="Total Social Interactions (Expression)" attribute="1" defaultMemberUniqueName="[Facebook].[Total Social Interactions (Expression)].[All]" allUniqueName="[Facebook].[Total Social Interactions (Expression)].[All]" dimensionUniqueName="[Facebook]" displayFolder="" count="0" memberValueDatatype="20" unbalanced="0"/>
    <cacheHierarchy uniqueName="[Facebook].[Total Website Leads (Expression)]" caption="Total Website Leads (Expression)" attribute="1" defaultMemberUniqueName="[Facebook].[Total Website Leads (Expression)].[All]" allUniqueName="[Facebook].[Total Website Leads (Expression)].[All]" dimensionUniqueName="[Facebook]" displayFolder="" count="0" memberValueDatatype="20" unbalanced="0"/>
    <cacheHierarchy uniqueName="[Facebook].[Total Website Purchases (Expression)]" caption="Total Website Purchases (Expression)" attribute="1" defaultMemberUniqueName="[Facebook].[Total Website Purchases (Expression)].[All]" allUniqueName="[Facebook].[Total Website Purchases (Expression)].[All]" dimensionUniqueName="[Facebook]" displayFolder="" count="0" memberValueDatatype="20" unbalanced="0"/>
    <cacheHierarchy uniqueName="[Facebook].[Total Website Purchases Value (Expression)]" caption="Total Website Purchases Value (Expression)" attribute="1" defaultMemberUniqueName="[Facebook].[Total Website Purchases Value (Expression)].[All]" allUniqueName="[Facebook].[Total Website Purchases Value (Expression)].[All]" dimensionUniqueName="[Facebook]" displayFolder="" count="0" memberValueDatatype="5" unbalanced="0"/>
    <cacheHierarchy uniqueName="[Facebook].[Avg Purchase Value]" caption="Avg Purchase Value" attribute="1" defaultMemberUniqueName="[Facebook].[Avg Purchase Value].[All]" allUniqueName="[Facebook].[Avg Purchase Value].[All]" dimensionUniqueName="[Facebook]" displayFolder="" count="0" memberValueDatatype="5" unbalanced="0"/>
    <cacheHierarchy uniqueName="[Facebook].[Cost]" caption="Cost" attribute="1" defaultMemberUniqueName="[Facebook].[Cost].[All]" allUniqueName="[Facebook].[Cost].[All]" dimensionUniqueName="[Facebook]" displayFolder="" count="0" memberValueDatatype="5" unbalanced="0"/>
    <cacheHierarchy uniqueName="[Facebook].[Cost per People Reached]" caption="Cost per People Reached" attribute="1" defaultMemberUniqueName="[Facebook].[Cost per People Reached].[All]" allUniqueName="[Facebook].[Cost per People Reached].[All]" dimensionUniqueName="[Facebook]" displayFolder="" count="0" memberValueDatatype="5" unbalanced="0"/>
    <cacheHierarchy uniqueName="[Facebook].[CPA (Cost per Action)]" caption="CPA (Cost per Action)" attribute="1" defaultMemberUniqueName="[Facebook].[CPA (Cost per Action)].[All]" allUniqueName="[Facebook].[CPA (Cost per Action)].[All]" dimensionUniqueName="[Facebook]" displayFolder="" count="0" memberValueDatatype="5" unbalanced="0"/>
    <cacheHierarchy uniqueName="[Facebook].[CPC (Cost per Click)]" caption="CPC (Cost per Click)" attribute="1" defaultMemberUniqueName="[Facebook].[CPC (Cost per Click)].[All]" allUniqueName="[Facebook].[CPC (Cost per Click)].[All]" dimensionUniqueName="[Facebook]" displayFolder="" count="0" memberValueDatatype="5" unbalanced="0"/>
    <cacheHierarchy uniqueName="[Facebook].[CPL (Cost per Lead)]" caption="CPL (Cost per Lead)" attribute="1" defaultMemberUniqueName="[Facebook].[CPL (Cost per Lead)].[All]" allUniqueName="[Facebook].[CPL (Cost per Lead)].[All]" dimensionUniqueName="[Facebook]" displayFolder="" count="0" memberValueDatatype="5" unbalanced="0"/>
    <cacheHierarchy uniqueName="[Facebook].[Frequency]" caption="Frequency" attribute="1" defaultMemberUniqueName="[Facebook].[Frequency].[All]" allUniqueName="[Facebook].[Frequency].[All]" dimensionUniqueName="[Facebook]" displayFolder="" count="0" memberValueDatatype="5" unbalanced="0"/>
    <cacheHierarchy uniqueName="[Facebook].[Impressions]" caption="Impressions" attribute="1" defaultMemberUniqueName="[Facebook].[Impressions].[All]" allUniqueName="[Facebook].[Impressions].[All]" dimensionUniqueName="[Facebook]" displayFolder="" count="0" memberValueDatatype="20" unbalanced="0"/>
    <cacheHierarchy uniqueName="[Facebook].[Indicator]" caption="Indicator" attribute="1" defaultMemberUniqueName="[Facebook].[Indicator].[All]" allUniqueName="[Facebook].[Indicator].[All]" dimensionUniqueName="[Facebook]" displayFolder="" count="0" memberValueDatatype="5" unbalanced="0"/>
    <cacheHierarchy uniqueName="[Facebook].[KPI]" caption="KPI" attribute="1" defaultMemberUniqueName="[Facebook].[KPI].[All]" allUniqueName="[Facebook].[KPI].[All]" dimensionUniqueName="[Facebook]" displayFolder="" count="0" memberValueDatatype="5" unbalanced="0"/>
    <cacheHierarchy uniqueName="[Facebook].[LinkClicks]" caption="LinkClicks" attribute="1" defaultMemberUniqueName="[Facebook].[LinkClicks].[All]" allUniqueName="[Facebook].[LinkClicks].[All]" dimensionUniqueName="[Facebook]" displayFolder="" count="0" memberValueDatatype="20" unbalanced="0"/>
    <cacheHierarchy uniqueName="[Facebook].[LTR (Lead-Through-Rate)]" caption="LTR (Lead-Through-Rate)" attribute="1" defaultMemberUniqueName="[Facebook].[LTR (Lead-Through-Rate)].[All]" allUniqueName="[Facebook].[LTR (Lead-Through-Rate)].[All]" dimensionUniqueName="[Facebook]" displayFolder="" count="0" memberValueDatatype="5" unbalanced="0"/>
    <cacheHierarchy uniqueName="[Facebook].[Page Likes]" caption="Page Likes" attribute="1" defaultMemberUniqueName="[Facebook].[Page Likes].[All]" allUniqueName="[Facebook].[Page Likes].[All]" dimensionUniqueName="[Facebook]" displayFolder="" count="0" memberValueDatatype="20" unbalanced="0"/>
    <cacheHierarchy uniqueName="[Facebook].[Post Comments]" caption="Post Comments" attribute="1" defaultMemberUniqueName="[Facebook].[Post Comments].[All]" allUniqueName="[Facebook].[Post Comments].[All]" dimensionUniqueName="[Facebook]" displayFolder="" count="0" memberValueDatatype="5" unbalanced="0"/>
    <cacheHierarchy uniqueName="[Facebook].[Post Reactions]" caption="Post Reactions" attribute="1" defaultMemberUniqueName="[Facebook].[Post Reactions].[All]" allUniqueName="[Facebook].[Post Reactions].[All]" dimensionUniqueName="[Facebook]" displayFolder="" count="0" memberValueDatatype="5" unbalanced="0"/>
    <cacheHierarchy uniqueName="[Facebook].[Reach]" caption="Reach" attribute="1" defaultMemberUniqueName="[Facebook].[Reach].[All]" allUniqueName="[Facebook].[Reach].[All]" dimensionUniqueName="[Facebook]" displayFolder="" count="0" memberValueDatatype="20" unbalanced="0"/>
    <cacheHierarchy uniqueName="[Facebook].[TotalCost]" caption="TotalCost" attribute="1" defaultMemberUniqueName="[Facebook].[TotalCost].[All]" allUniqueName="[Facebook].[TotalCost].[All]" dimensionUniqueName="[Facebook]" displayFolder="" count="0" memberValueDatatype="20" unbalanced="0"/>
    <cacheHierarchy uniqueName="[Facebook].[Total Link Clicks]" caption="Total Link Clicks" attribute="1" defaultMemberUniqueName="[Facebook].[Total Link Clicks].[All]" allUniqueName="[Facebook].[Total Link Clicks].[All]" dimensionUniqueName="[Facebook]" displayFolder="" count="0" memberValueDatatype="20" unbalanced="0"/>
    <cacheHierarchy uniqueName="[Facebook].[Total Margin]" caption="Total Margin" attribute="1" defaultMemberUniqueName="[Facebook].[Total Margin].[All]" allUniqueName="[Facebook].[Total Margin].[All]" dimensionUniqueName="[Facebook]" displayFolder="" count="0" memberValueDatatype="20" unbalanced="0"/>
    <cacheHierarchy uniqueName="[Facebook].[Total People Reached]" caption="Total People Reached" attribute="1" defaultMemberUniqueName="[Facebook].[Total People Reached].[All]" allUniqueName="[Facebook].[Total People Reached].[All]" dimensionUniqueName="[Facebook]" displayFolder="" count="0" memberValueDatatype="20" unbalanced="0"/>
    <cacheHierarchy uniqueName="[Facebook].[Total Post Reactions]" caption="Total Post Reactions" attribute="1" defaultMemberUniqueName="[Facebook].[Total Post Reactions].[All]" allUniqueName="[Facebook].[Total Post Reactions].[All]" dimensionUniqueName="[Facebook]" displayFolder="" count="0" memberValueDatatype="20" unbalanced="0"/>
    <cacheHierarchy uniqueName="[Facebook].[Total Post Shares]" caption="Total Post Shares" attribute="1" defaultMemberUniqueName="[Facebook].[Total Post Shares].[All]" allUniqueName="[Facebook].[Total Post Shares].[All]" dimensionUniqueName="[Facebook]" displayFolder="" count="0" memberValueDatatype="5" unbalanced="0"/>
    <cacheHierarchy uniqueName="[Facebook].[Total Social Interactions]" caption="Total Social Interactions" attribute="1" defaultMemberUniqueName="[Facebook].[Total Social Interactions].[All]" allUniqueName="[Facebook].[Total Social Interactions].[All]" dimensionUniqueName="[Facebook]" displayFolder="" count="0" memberValueDatatype="20" unbalanced="0"/>
    <cacheHierarchy uniqueName="[Facebook].[Total Website Leads]" caption="Total Website Leads" attribute="1" defaultMemberUniqueName="[Facebook].[Total Website Leads].[All]" allUniqueName="[Facebook].[Total Website Leads].[All]" dimensionUniqueName="[Facebook]" displayFolder="" count="0" memberValueDatatype="20" unbalanced="0"/>
    <cacheHierarchy uniqueName="[Facebook].[WebsiteLeads]" caption="WebsiteLeads" attribute="1" defaultMemberUniqueName="[Facebook].[WebsiteLeads].[All]" allUniqueName="[Facebook].[WebsiteLeads].[All]" dimensionUniqueName="[Facebook]" displayFolder="" count="0" memberValueDatatype="20" unbalanced="0"/>
    <cacheHierarchy uniqueName="[Facebook].[WebsitePurchases]" caption="WebsitePurchases" attribute="1" defaultMemberUniqueName="[Facebook].[WebsitePurchases].[All]" allUniqueName="[Facebook].[WebsitePurchases].[All]" dimensionUniqueName="[Facebook]" displayFolder="" count="0" memberValueDatatype="20" unbalanced="0"/>
    <cacheHierarchy uniqueName="[Facebook].[ClickThroughRate]" caption="ClickThroughRate" attribute="1" defaultMemberUniqueName="[Facebook].[ClickThroughRate].[All]" allUniqueName="[Facebook].[ClickThroughRate].[All]" dimensionUniqueName="[Facebook]" displayFolder="" count="0" memberValueDatatype="5" unbalanced="0"/>
    <cacheHierarchy uniqueName="[Facebook].[ConversionRate]" caption="ConversionRate" attribute="1" defaultMemberUniqueName="[Facebook].[ConversionRate].[All]" allUniqueName="[Facebook].[ConversionRate].[All]" dimensionUniqueName="[Facebook]" displayFolder="" count="0" memberValueDatatype="5" unbalanced="0"/>
    <cacheHierarchy uniqueName="[Facebook].[ReturnOnAdSpend]" caption="ReturnOnAdSpend" attribute="1" defaultMemberUniqueName="[Facebook].[ReturnOnAdSpend].[All]" allUniqueName="[Facebook].[ReturnOnAdSpend].[All]" dimensionUniqueName="[Facebook]" displayFolder="" count="0" memberValueDatatype="5" unbalanced="0"/>
    <cacheHierarchy uniqueName="[Facebook].[DayOfWeek]" caption="DayOfWeek" attribute="1" defaultMemberUniqueName="[Facebook].[DayOfWeek].[All]" allUniqueName="[Facebook].[DayOfWeek].[All]" dimensionUniqueName="[Facebook]" displayFolder="" count="0" memberValueDatatype="130" unbalanced="0"/>
    <cacheHierarchy uniqueName="[Facebook].[CTR %]" caption="CTR %" attribute="1" defaultMemberUniqueName="[Facebook].[CTR %].[All]" allUniqueName="[Facebook].[CTR %].[All]" dimensionUniqueName="[Facebook]" displayFolder="" count="0" memberValueDatatype="5" unbalanced="0"/>
    <cacheHierarchy uniqueName="[Facebook].[Conversion Rate %]" caption="Conversion Rate %" attribute="1" defaultMemberUniqueName="[Facebook].[Conversion Rate %].[All]" allUniqueName="[Facebook].[Conversion Rate %].[All]" dimensionUniqueName="[Facebook]" displayFolder="" count="0" memberValueDatatype="5" unbalanced="0"/>
    <cacheHierarchy uniqueName="[Facebook].[ROAS]" caption="ROAS" attribute="1" defaultMemberUniqueName="[Facebook].[ROAS].[All]" allUniqueName="[Facebook].[ROAS].[All]" dimensionUniqueName="[Facebook]" displayFolder="" count="0" memberValueDatatype="5" unbalanced="0"/>
    <cacheHierarchy uniqueName="[Facebook].[CPP]" caption="CPP" attribute="1" defaultMemberUniqueName="[Facebook].[CPP].[All]" allUniqueName="[Facebook].[CPP].[All]" dimensionUniqueName="[Facebook]" displayFolder="" count="0" memberValueDatatype="5" unbalanced="0"/>
    <cacheHierarchy uniqueName="[Facebook].[Social Interactions]" caption="Social Interactions" attribute="1" defaultMemberUniqueName="[Facebook].[Social Interactions].[All]" allUniqueName="[Facebook].[Social Interactions].[All]" dimensionUniqueName="[Facebook]" displayFolder="" count="0" memberValueDatatype="130" unbalanced="0"/>
    <cacheHierarchy uniqueName="[Facebook].[ReportDate (Year)]" caption="ReportDate (Year)" attribute="1" defaultMemberUniqueName="[Facebook].[ReportDate (Year)].[All]" allUniqueName="[Facebook].[ReportDate (Year)].[All]" dimensionUniqueName="[Facebook]" displayFolder="" count="0" memberValueDatatype="130" unbalanced="0"/>
    <cacheHierarchy uniqueName="[Facebook].[ReportDate (Quarter)]" caption="ReportDate (Quarter)" attribute="1" defaultMemberUniqueName="[Facebook].[ReportDate (Quarter)].[All]" allUniqueName="[Facebook].[ReportDate (Quarter)].[All]" dimensionUniqueName="[Facebook]" displayFolder="" count="0" memberValueDatatype="130" unbalanced="0"/>
    <cacheHierarchy uniqueName="[Facebook].[ReportDate (Month)]" caption="ReportDate (Month)" attribute="1" defaultMemberUniqueName="[Facebook].[ReportDate (Month)].[All]" allUniqueName="[Facebook].[ReportDate (Month)].[All]" dimensionUniqueName="[Facebook]" displayFolder="" count="0" memberValueDatatype="130" unbalanced="0"/>
    <cacheHierarchy uniqueName="[Google Add Data].[campaign_id]" caption="campaign_id" attribute="1" defaultMemberUniqueName="[Google Add Data].[campaign_id].[All]" allUniqueName="[Google Add Data].[campaign_id].[All]" dimensionUniqueName="[Google Add Data]" displayFolder="" count="0" memberValueDatatype="20" unbalanced="0"/>
    <cacheHierarchy uniqueName="[Google Add Data].[ad_group_id]" caption="ad_group_id" attribute="1" defaultMemberUniqueName="[Google Add Data].[ad_group_id].[All]" allUniqueName="[Google Add Data].[ad_group_id].[All]" dimensionUniqueName="[Google Add Data]" displayFolder="" count="0" memberValueDatatype="20" unbalanced="0"/>
    <cacheHierarchy uniqueName="[Google Add Data].[ad_group_name]" caption="ad_group_name" attribute="1" defaultMemberUniqueName="[Google Add Data].[ad_group_name].[All]" allUniqueName="[Google Add Data].[ad_group_name].[All]" dimensionUniqueName="[Google Add Data]" displayFolder="" count="0" memberValueDatatype="130" unbalanced="0"/>
    <cacheHierarchy uniqueName="[Google Add Data].[ad_id]" caption="ad_id" attribute="1" defaultMemberUniqueName="[Google Add Data].[ad_id].[All]" allUniqueName="[Google Add Data].[ad_id].[All]" dimensionUniqueName="[Google Add Data]" displayFolder="" count="0" memberValueDatatype="20" unbalanced="0"/>
    <cacheHierarchy uniqueName="[Google Add Data].[ad_impressions]" caption="ad_impressions" attribute="1" defaultMemberUniqueName="[Google Add Data].[ad_impressions].[All]" allUniqueName="[Google Add Data].[ad_impressions].[All]" dimensionUniqueName="[Google Add Data]" displayFolder="" count="0" memberValueDatatype="20" unbalanced="0"/>
    <cacheHierarchy uniqueName="[Google Add Data].[ad_clicks]" caption="ad_clicks" attribute="1" defaultMemberUniqueName="[Google Add Data].[ad_clicks].[All]" allUniqueName="[Google Add Data].[ad_clicks].[All]" dimensionUniqueName="[Google Add Data]" displayFolder="" count="0" memberValueDatatype="20" unbalanced="0"/>
    <cacheHierarchy uniqueName="[Google Add Data].[ad_conversions]" caption="ad_conversions" attribute="1" defaultMemberUniqueName="[Google Add Data].[ad_conversions].[All]" allUniqueName="[Google Add Data].[ad_conversions].[All]" dimensionUniqueName="[Google Add Data]" displayFolder="" count="0" memberValueDatatype="20" unbalanced="0"/>
    <cacheHierarchy uniqueName="[Google Add Data].[ad_conversion_value]" caption="ad_conversion_value" attribute="1" defaultMemberUniqueName="[Google Add Data].[ad_conversion_value].[All]" allUniqueName="[Google Add Data].[ad_conversion_value].[All]" dimensionUniqueName="[Google Add Data]" displayFolder="" count="0" memberValueDatatype="5" unbalanced="0"/>
    <cacheHierarchy uniqueName="[Google Add Data].[ad_cost_usd]" caption="ad_cost_usd" attribute="1" defaultMemberUniqueName="[Google Add Data].[ad_cost_usd].[All]" allUniqueName="[Google Add Data].[ad_cost_usd].[All]" dimensionUniqueName="[Google Add Data]" displayFolder="" count="0" memberValueDatatype="5" unbalanced="0"/>
    <cacheHierarchy uniqueName="[Google Add Data].[cost_per_conversion]" caption="cost_per_conversion" attribute="1" defaultMemberUniqueName="[Google Add Data].[cost_per_conversion].[All]" allUniqueName="[Google Add Data].[cost_per_conversion].[All]" dimensionUniqueName="[Google Add Data]" displayFolder="" count="0" memberValueDatatype="5" unbalanced="0"/>
    <cacheHierarchy uniqueName="[Google Add Data].[value_per_conversion]" caption="value_per_conversion" attribute="1" defaultMemberUniqueName="[Google Add Data].[value_per_conversion].[All]" allUniqueName="[Google Add Data].[value_per_conversion].[All]" dimensionUniqueName="[Google Add Data]" displayFolder="" count="0" memberValueDatatype="5" unbalanced="0"/>
    <cacheHierarchy uniqueName="[Google Add Data].[campaign_impressions]" caption="campaign_impressions" attribute="1" defaultMemberUniqueName="[Google Add Data].[campaign_impressions].[All]" allUniqueName="[Google Add Data].[campaign_impressions].[All]" dimensionUniqueName="[Google Add Data]" displayFolder="" count="0" memberValueDatatype="20" unbalanced="0"/>
    <cacheHierarchy uniqueName="[Google Add Data].[campaign_clicks]" caption="campaign_clicks" attribute="1" defaultMemberUniqueName="[Google Add Data].[campaign_clicks].[All]" allUniqueName="[Google Add Data].[campaign_clicks].[All]" dimensionUniqueName="[Google Add Data]" displayFolder="" count="0" memberValueDatatype="20" unbalanced="0"/>
    <cacheHierarchy uniqueName="[Google Add Data].[campaign_conversions]" caption="campaign_conversions" attribute="1" defaultMemberUniqueName="[Google Add Data].[campaign_conversions].[All]" allUniqueName="[Google Add Data].[campaign_conversions].[All]" dimensionUniqueName="[Google Add Data]" displayFolder="" count="0" memberValueDatatype="20" unbalanced="0"/>
    <cacheHierarchy uniqueName="[Google Add Data].[campaign_cost_usd]" caption="campaign_cost_usd" attribute="1" defaultMemberUniqueName="[Google Add Data].[campaign_cost_usd].[All]" allUniqueName="[Google Add Data].[campaign_cost_usd].[All]" dimensionUniqueName="[Google Add Data]" displayFolder="" count="0" memberValueDatatype="5" unbalanced="0"/>
    <cacheHierarchy uniqueName="[Google Add Data].[campaign_conversion_value]" caption="campaign_conversion_value" attribute="1" defaultMemberUniqueName="[Google Add Data].[campaign_conversion_value].[All]" allUniqueName="[Google Add Data].[campaign_conversion_value].[All]" dimensionUniqueName="[Google Add Data]" displayFolder="" count="0" memberValueDatatype="5" unbalanced="0"/>
    <cacheHierarchy uniqueName="[Google Add Data].[campaign_start_date]" caption="campaign_start_date" attribute="1" time="1" defaultMemberUniqueName="[Google Add Data].[campaign_start_date].[All]" allUniqueName="[Google Add Data].[campaign_start_date].[All]" dimensionUniqueName="[Google Add Data]" displayFolder="" count="0" memberValueDatatype="7" unbalanced="0"/>
    <cacheHierarchy uniqueName="[Google Add Data].[campaign_end_date]" caption="campaign_end_date" attribute="1" time="1" defaultMemberUniqueName="[Google Add Data].[campaign_end_date].[All]" allUniqueName="[Google Add Data].[campaign_end_date].[All]" dimensionUniqueName="[Google Add Data]" displayFolder="" count="0" memberValueDatatype="7" unbalanced="0"/>
    <cacheHierarchy uniqueName="[Google Add Data].[click_start_date]" caption="click_start_date" attribute="1" time="1" defaultMemberUniqueName="[Google Add Data].[click_start_date].[All]" allUniqueName="[Google Add Data].[click_start_date].[All]" dimensionUniqueName="[Google Add Data]" displayFolder="" count="0" memberValueDatatype="7" unbalanced="0"/>
    <cacheHierarchy uniqueName="[Google Add Data].[click_end_date]" caption="click_end_date" attribute="1" time="1" defaultMemberUniqueName="[Google Add Data].[click_end_date].[All]" allUniqueName="[Google Add Data].[click_end_date].[All]" dimensionUniqueName="[Google Add Data]" displayFolder="" count="0" memberValueDatatype="7" unbalanced="0"/>
    <cacheHierarchy uniqueName="[Google Add Data].[CTR %]" caption="CTR %" attribute="1" defaultMemberUniqueName="[Google Add Data].[CTR %].[All]" allUniqueName="[Google Add Data].[CTR %].[All]" dimensionUniqueName="[Google Add Data]" displayFolder="" count="0" memberValueDatatype="5" unbalanced="0"/>
    <cacheHierarchy uniqueName="[Google Add Data].[Conversion Rate %]" caption="Conversion Rate %" attribute="1" defaultMemberUniqueName="[Google Add Data].[Conversion Rate %].[All]" allUniqueName="[Google Add Data].[Conversion Rate %].[All]" dimensionUniqueName="[Google Add Data]" displayFolder="" count="0" memberValueDatatype="5" unbalanced="0"/>
    <cacheHierarchy uniqueName="[Google Add Data].[Average CPC]" caption="Average CPC" attribute="1" defaultMemberUniqueName="[Google Add Data].[Average CPC].[All]" allUniqueName="[Google Add Data].[Average CPC].[All]" dimensionUniqueName="[Google Add Data]" displayFolder="" count="0" memberValueDatatype="130" unbalanced="0"/>
    <cacheHierarchy uniqueName="[Google Add Data].[CPC]" caption="CPC" attribute="1" defaultMemberUniqueName="[Google Add Data].[CPC].[All]" allUniqueName="[Google Add Data].[CPC].[All]" dimensionUniqueName="[Google Add Data]" displayFolder="" count="0" memberValueDatatype="130" unbalanced="0"/>
    <cacheHierarchy uniqueName="[Google Add Data].[ROAS]" caption="ROAS" attribute="1" defaultMemberUniqueName="[Google Add Data].[ROAS].[All]" allUniqueName="[Google Add Data].[ROAS].[All]" dimensionUniqueName="[Google Add Data]" displayFolder="" count="0" memberValueDatatype="130" unbalanced="0"/>
    <cacheHierarchy uniqueName="[Google Add Data].[CPM]" caption="CPM" attribute="1" defaultMemberUniqueName="[Google Add Data].[CPM].[All]" allUniqueName="[Google Add Data].[CPM].[All]" dimensionUniqueName="[Google Add Data]" displayFolder="" count="0" memberValueDatatype="130" unbalanced="0"/>
    <cacheHierarchy uniqueName="[Linkdin].[PostDate]" caption="PostDate" attribute="1" time="1" defaultMemberUniqueName="[Linkdin].[PostDate].[All]" allUniqueName="[Linkdin].[PostDate].[All]" dimensionUniqueName="[Linkdin]" displayFolder="" count="0" memberValueDatatype="7" unbalanced="0"/>
    <cacheHierarchy uniqueName="[Linkdin].[PostDescription]" caption="PostDescription" attribute="1" defaultMemberUniqueName="[Linkdin].[PostDescription].[All]" allUniqueName="[Linkdin].[PostDescription].[All]" dimensionUniqueName="[Linkdin]" displayFolder="" count="0" memberValueDatatype="130" unbalanced="0"/>
    <cacheHierarchy uniqueName="[Linkdin].[PostTopic]" caption="PostTopic" attribute="1" defaultMemberUniqueName="[Linkdin].[PostTopic].[All]" allUniqueName="[Linkdin].[PostTopic].[All]" dimensionUniqueName="[Linkdin]" displayFolder="" count="0" memberValueDatatype="130" unbalanced="0"/>
    <cacheHierarchy uniqueName="[Linkdin].[Comments]" caption="Comments" attribute="1" defaultMemberUniqueName="[Linkdin].[Comments].[All]" allUniqueName="[Linkdin].[Comments].[All]" dimensionUniqueName="[Linkdin]" displayFolder="" count="0" memberValueDatatype="20" unbalanced="0"/>
    <cacheHierarchy uniqueName="[Linkdin].[Followers]" caption="Followers" attribute="1" defaultMemberUniqueName="[Linkdin].[Followers].[All]" allUniqueName="[Linkdin].[Followers].[All]" dimensionUniqueName="[Linkdin]" displayFolder="" count="0" memberValueDatatype="20" unbalanced="0"/>
    <cacheHierarchy uniqueName="[Linkdin].[Reactions]" caption="Reactions" attribute="1" defaultMemberUniqueName="[Linkdin].[Reactions].[All]" allUniqueName="[Linkdin].[Reactions].[All]" dimensionUniqueName="[Linkdin]" displayFolder="" count="0" memberValueDatatype="20" unbalanced="0"/>
    <cacheHierarchy uniqueName="[Linkdin].[Reposts]" caption="Reposts" attribute="1" defaultMemberUniqueName="[Linkdin].[Reposts].[All]" allUniqueName="[Linkdin].[Reposts].[All]" dimensionUniqueName="[Linkdin]" displayFolder="" count="0" memberValueDatatype="20" unbalanced="0"/>
    <cacheHierarchy uniqueName="[Linkdin].[Views]" caption="Views" attribute="1" defaultMemberUniqueName="[Linkdin].[Views].[All]" allUniqueName="[Linkdin].[Views].[All]" dimensionUniqueName="[Linkdin]" displayFolder="" count="0" memberValueDatatype="20" unbalanced="0"/>
    <cacheHierarchy uniqueName="[Linkdin].[Engagement Rate]" caption="Engagement Rate" attribute="1" defaultMemberUniqueName="[Linkdin].[Engagement Rate].[All]" allUniqueName="[Linkdin].[Engagement Rate].[All]" dimensionUniqueName="[Linkdin]" displayFolder="" count="0" memberValueDatatype="5" unbalanced="0"/>
    <cacheHierarchy uniqueName="[Linkdin].[Day Of Week]" caption="Day Of Week" attribute="1" defaultMemberUniqueName="[Linkdin].[Day Of Week].[All]" allUniqueName="[Linkdin].[Day Of Week].[All]" dimensionUniqueName="[Linkdin]" displayFolder="" count="0" memberValueDatatype="130" unbalanced="0"/>
    <cacheHierarchy uniqueName="[Linkdin].[PostLength]" caption="PostLength" attribute="1" defaultMemberUniqueName="[Linkdin].[PostLength].[All]" allUniqueName="[Linkdin].[PostLength].[All]" dimensionUniqueName="[Linkdin]" displayFolder="" count="0" memberValueDatatype="20" unbalanced="0"/>
    <cacheHierarchy uniqueName="[Facebook].[ReportDate (Month Index)]" caption="ReportDate (Month Index)" attribute="1" defaultMemberUniqueName="[Facebook].[ReportDate (Month Index)].[All]" allUniqueName="[Facebook].[ReportDate (Month Index)].[All]" dimensionUniqueName="[Facebook]" displayFolder="" count="0" memberValueDatatype="20" unbalanced="0" hidden="1"/>
    <cacheHierarchy uniqueName="[Measures].[__XL_Count Facebook]" caption="__XL_Count Facebook" measure="1" displayFolder="" measureGroup="Facebook" count="0" hidden="1"/>
    <cacheHierarchy uniqueName="[Measures].[__XL_Count Google Add Data]" caption="__XL_Count Google Add Data" measure="1" displayFolder="" measureGroup="Google Add Data" count="0" hidden="1"/>
    <cacheHierarchy uniqueName="[Measures].[__XL_Count Linkdin]" caption="__XL_Count Linkdin" measure="1" displayFolder="" measureGroup="Linkdin" count="0" hidden="1"/>
    <cacheHierarchy uniqueName="[Measures].[__No measures defined]" caption="__No measures defined" measure="1" displayFolder="" count="0" hidden="1"/>
    <cacheHierarchy uniqueName="[Measures].[Sum of TotalCost]" caption="Sum of TotalCost" measure="1" displayFolder="" measureGroup="Facebook" count="0" hidden="1">
      <extLst>
        <ext xmlns:x15="http://schemas.microsoft.com/office/spreadsheetml/2010/11/main" uri="{B97F6D7D-B522-45F9-BDA1-12C45D357490}">
          <x15:cacheHierarchy aggregatedColumn="34"/>
        </ext>
      </extLst>
    </cacheHierarchy>
    <cacheHierarchy uniqueName="[Measures].[Sum of Page Likes]" caption="Sum of Page Likes" measure="1" displayFolder="" measureGroup="Facebook" count="0" hidden="1">
      <extLst>
        <ext xmlns:x15="http://schemas.microsoft.com/office/spreadsheetml/2010/11/main" uri="{B97F6D7D-B522-45F9-BDA1-12C45D357490}">
          <x15:cacheHierarchy aggregatedColumn="30"/>
        </ext>
      </extLst>
    </cacheHierarchy>
    <cacheHierarchy uniqueName="[Measures].[Sum of Reach]" caption="Sum of Reach" measure="1" displayFolder="" measureGroup="Facebook" count="0" hidden="1">
      <extLst>
        <ext xmlns:x15="http://schemas.microsoft.com/office/spreadsheetml/2010/11/main" uri="{B97F6D7D-B522-45F9-BDA1-12C45D357490}">
          <x15:cacheHierarchy aggregatedColumn="33"/>
        </ext>
      </extLst>
    </cacheHierarchy>
    <cacheHierarchy uniqueName="[Measures].[Sum of Total People Reached (Expression)]" caption="Sum of Total People Reached (Expression)" measure="1" displayFolder="" measureGroup="Facebook" count="0" hidden="1">
      <extLst>
        <ext xmlns:x15="http://schemas.microsoft.com/office/spreadsheetml/2010/11/main" uri="{B97F6D7D-B522-45F9-BDA1-12C45D357490}">
          <x15:cacheHierarchy aggregatedColumn="10"/>
        </ext>
      </extLst>
    </cacheHierarchy>
    <cacheHierarchy uniqueName="[Measures].[Sum of Total Page Likes (Expression)]" caption="Sum of Total Page Likes (Expression)" measure="1" displayFolder="" measureGroup="Facebook" count="0" hidden="1">
      <extLst>
        <ext xmlns:x15="http://schemas.microsoft.com/office/spreadsheetml/2010/11/main" uri="{B97F6D7D-B522-45F9-BDA1-12C45D357490}">
          <x15:cacheHierarchy aggregatedColumn="9"/>
        </ext>
      </extLst>
    </cacheHierarchy>
    <cacheHierarchy uniqueName="[Measures].[Sum of Total Cost (Expression)]" caption="Sum of Total Cost (Expression)" measure="1" displayFolder="" measureGroup="Facebook" count="0" hidden="1">
      <extLst>
        <ext xmlns:x15="http://schemas.microsoft.com/office/spreadsheetml/2010/11/main" uri="{B97F6D7D-B522-45F9-BDA1-12C45D357490}">
          <x15:cacheHierarchy aggregatedColumn="6"/>
        </ext>
      </extLst>
    </cacheHierarchy>
    <cacheHierarchy uniqueName="[Measures].[Sum of Total People Reached]" caption="Sum of Total People Reached" measure="1" displayFolder="" measureGroup="Facebook" count="0" hidden="1">
      <extLst>
        <ext xmlns:x15="http://schemas.microsoft.com/office/spreadsheetml/2010/11/main" uri="{B97F6D7D-B522-45F9-BDA1-12C45D357490}">
          <x15:cacheHierarchy aggregatedColumn="37"/>
        </ext>
      </extLst>
    </cacheHierarchy>
    <cacheHierarchy uniqueName="[Measures].[Sum of Total Social Interactions]" caption="Sum of Total Social Interactions" measure="1" displayFolder="" measureGroup="Facebook" count="0" hidden="1">
      <extLst>
        <ext xmlns:x15="http://schemas.microsoft.com/office/spreadsheetml/2010/11/main" uri="{B97F6D7D-B522-45F9-BDA1-12C45D357490}">
          <x15:cacheHierarchy aggregatedColumn="40"/>
        </ext>
      </extLst>
    </cacheHierarchy>
    <cacheHierarchy uniqueName="[Measures].[Sum of Total Post Reactions]" caption="Sum of Total Post Reactions" measure="1" displayFolder="" measureGroup="Facebook" count="0" hidden="1">
      <extLst>
        <ext xmlns:x15="http://schemas.microsoft.com/office/spreadsheetml/2010/11/main" uri="{B97F6D7D-B522-45F9-BDA1-12C45D357490}">
          <x15:cacheHierarchy aggregatedColumn="38"/>
        </ext>
      </extLst>
    </cacheHierarchy>
    <cacheHierarchy uniqueName="[Measures].[Count of Ad Name]" caption="Count of Ad Name" measure="1" displayFolder="" measureGroup="Facebook" count="0" hidden="1">
      <extLst>
        <ext xmlns:x15="http://schemas.microsoft.com/office/spreadsheetml/2010/11/main" uri="{B97F6D7D-B522-45F9-BDA1-12C45D357490}">
          <x15:cacheHierarchy aggregatedColumn="0"/>
        </ext>
      </extLst>
    </cacheHierarchy>
    <cacheHierarchy uniqueName="[Measures].[Sum of Impressions]" caption="Sum of Impressions" measure="1" displayFolder="" measureGroup="Facebook" count="0" hidden="1">
      <extLst>
        <ext xmlns:x15="http://schemas.microsoft.com/office/spreadsheetml/2010/11/main" uri="{B97F6D7D-B522-45F9-BDA1-12C45D357490}">
          <x15:cacheHierarchy aggregatedColumn="25"/>
        </ext>
      </extLst>
    </cacheHierarchy>
    <cacheHierarchy uniqueName="[Measures].[Sum of Total Link Clicks]" caption="Sum of Total Link Clicks" measure="1" displayFolder="" measureGroup="Facebook" count="0" hidden="1">
      <extLst>
        <ext xmlns:x15="http://schemas.microsoft.com/office/spreadsheetml/2010/11/main" uri="{B97F6D7D-B522-45F9-BDA1-12C45D357490}">
          <x15:cacheHierarchy aggregatedColumn="35"/>
        </ext>
      </extLst>
    </cacheHierarchy>
    <cacheHierarchy uniqueName="[Measures].[Sum of CTR %]" caption="Sum of CTR %" measure="1" displayFolder="" measureGroup="Google Add Data" count="0" hidden="1">
      <extLst>
        <ext xmlns:x15="http://schemas.microsoft.com/office/spreadsheetml/2010/11/main" uri="{B97F6D7D-B522-45F9-BDA1-12C45D357490}">
          <x15:cacheHierarchy aggregatedColumn="76"/>
        </ext>
      </extLst>
    </cacheHierarchy>
    <cacheHierarchy uniqueName="[Measures].[Sum of campaign_id]" caption="Sum of campaign_id" measure="1" displayFolder="" measureGroup="Google Add Data" count="0" hidden="1">
      <extLst>
        <ext xmlns:x15="http://schemas.microsoft.com/office/spreadsheetml/2010/11/main" uri="{B97F6D7D-B522-45F9-BDA1-12C45D357490}">
          <x15:cacheHierarchy aggregatedColumn="56"/>
        </ext>
      </extLst>
    </cacheHierarchy>
    <cacheHierarchy uniqueName="[Measures].[Sum of Conversion Rate %]" caption="Sum of Conversion Rate %" measure="1" displayFolder="" measureGroup="Google Add Data" count="0" hidden="1">
      <extLst>
        <ext xmlns:x15="http://schemas.microsoft.com/office/spreadsheetml/2010/11/main" uri="{B97F6D7D-B522-45F9-BDA1-12C45D357490}">
          <x15:cacheHierarchy aggregatedColumn="77"/>
        </ext>
      </extLst>
    </cacheHierarchy>
    <cacheHierarchy uniqueName="[Measures].[Count of ROAS]" caption="Count of ROAS" measure="1" displayFolder="" measureGroup="Google Add Data" count="0" hidden="1">
      <extLst>
        <ext xmlns:x15="http://schemas.microsoft.com/office/spreadsheetml/2010/11/main" uri="{B97F6D7D-B522-45F9-BDA1-12C45D357490}">
          <x15:cacheHierarchy aggregatedColumn="80"/>
        </ext>
      </extLst>
    </cacheHierarchy>
    <cacheHierarchy uniqueName="[Measures].[Sum of ConversionRate]" caption="Sum of ConversionRate" measure="1" displayFolder="" measureGroup="Facebook" count="0" hidden="1">
      <extLst>
        <ext xmlns:x15="http://schemas.microsoft.com/office/spreadsheetml/2010/11/main" uri="{B97F6D7D-B522-45F9-BDA1-12C45D357490}">
          <x15:cacheHierarchy aggregatedColumn="45"/>
        </ext>
      </extLst>
    </cacheHierarchy>
    <cacheHierarchy uniqueName="[Measures].[Sum of Post Comments]" caption="Sum of Post Comments" measure="1" displayFolder="" measureGroup="Facebook" count="0" hidden="1">
      <extLst>
        <ext xmlns:x15="http://schemas.microsoft.com/office/spreadsheetml/2010/11/main" uri="{B97F6D7D-B522-45F9-BDA1-12C45D357490}">
          <x15:cacheHierarchy aggregatedColumn="31"/>
        </ext>
      </extLst>
    </cacheHierarchy>
    <cacheHierarchy uniqueName="[Measures].[Sum of Post Reactions]" caption="Sum of Post Reactions" measure="1" displayFolder="" measureGroup="Facebook" count="0" hidden="1">
      <extLst>
        <ext xmlns:x15="http://schemas.microsoft.com/office/spreadsheetml/2010/11/main" uri="{B97F6D7D-B522-45F9-BDA1-12C45D357490}">
          <x15:cacheHierarchy aggregatedColumn="32"/>
        </ext>
      </extLst>
    </cacheHierarchy>
    <cacheHierarchy uniqueName="[Measures].[Sum of Total Post Shares]" caption="Sum of Total Post Shares" measure="1" displayFolder="" measureGroup="Facebook" count="0" hidden="1">
      <extLst>
        <ext xmlns:x15="http://schemas.microsoft.com/office/spreadsheetml/2010/11/main" uri="{B97F6D7D-B522-45F9-BDA1-12C45D357490}">
          <x15:cacheHierarchy aggregatedColumn="39"/>
        </ext>
      </extLst>
    </cacheHierarchy>
    <cacheHierarchy uniqueName="[Measures].[Sum of LinkClicks]" caption="Sum of LinkClicks" measure="1" displayFolder="" measureGroup="Facebook" count="0" hidden="1">
      <extLst>
        <ext xmlns:x15="http://schemas.microsoft.com/office/spreadsheetml/2010/11/main" uri="{B97F6D7D-B522-45F9-BDA1-12C45D357490}">
          <x15:cacheHierarchy aggregatedColumn="28"/>
        </ext>
      </extLst>
    </cacheHierarchy>
    <cacheHierarchy uniqueName="[Measures].[Count of Social Interactions]" caption="Count of Social Interactions" measure="1" displayFolder="" measureGroup="Facebook" count="0" hidden="1">
      <extLst>
        <ext xmlns:x15="http://schemas.microsoft.com/office/spreadsheetml/2010/11/main" uri="{B97F6D7D-B522-45F9-BDA1-12C45D357490}">
          <x15:cacheHierarchy aggregatedColumn="52"/>
        </ext>
      </extLst>
    </cacheHierarchy>
    <cacheHierarchy uniqueName="[Measures].[Sum of CTR % 2]" caption="Sum of CTR % 2" measure="1" displayFolder="" measureGroup="Facebook" count="0" hidden="1">
      <extLst>
        <ext xmlns:x15="http://schemas.microsoft.com/office/spreadsheetml/2010/11/main" uri="{B97F6D7D-B522-45F9-BDA1-12C45D357490}">
          <x15:cacheHierarchy aggregatedColumn="48"/>
        </ext>
      </extLst>
    </cacheHierarchy>
    <cacheHierarchy uniqueName="[Measures].[Sum of Conversion Rate % 2]" caption="Sum of Conversion Rate % 2" measure="1" displayFolder="" measureGroup="Facebook" count="0" hidden="1">
      <extLst>
        <ext xmlns:x15="http://schemas.microsoft.com/office/spreadsheetml/2010/11/main" uri="{B97F6D7D-B522-45F9-BDA1-12C45D357490}">
          <x15:cacheHierarchy aggregatedColumn="49"/>
        </ext>
      </extLst>
    </cacheHierarchy>
    <cacheHierarchy uniqueName="[Measures].[Sum of CPL (Cost per Lead)]" caption="Sum of CPL (Cost per Lead)" measure="1" displayFolder="" measureGroup="Facebook" count="0" hidden="1">
      <extLst>
        <ext xmlns:x15="http://schemas.microsoft.com/office/spreadsheetml/2010/11/main" uri="{B97F6D7D-B522-45F9-BDA1-12C45D357490}">
          <x15:cacheHierarchy aggregatedColumn="23"/>
        </ext>
      </extLst>
    </cacheHierarchy>
    <cacheHierarchy uniqueName="[Measures].[Sum of Cost per People Reached]" caption="Sum of Cost per People Reached" measure="1" displayFolder="" measureGroup="Facebook" count="0" hidden="1">
      <extLst>
        <ext xmlns:x15="http://schemas.microsoft.com/office/spreadsheetml/2010/11/main" uri="{B97F6D7D-B522-45F9-BDA1-12C45D357490}">
          <x15:cacheHierarchy aggregatedColumn="20"/>
        </ext>
      </extLst>
    </cacheHierarchy>
    <cacheHierarchy uniqueName="[Measures].[Sum of WebsiteLeads]" caption="Sum of WebsiteLeads" measure="1" displayFolder="" measureGroup="Facebook" count="0" hidden="1">
      <extLst>
        <ext xmlns:x15="http://schemas.microsoft.com/office/spreadsheetml/2010/11/main" uri="{B97F6D7D-B522-45F9-BDA1-12C45D357490}">
          <x15:cacheHierarchy aggregatedColumn="42"/>
        </ext>
      </extLst>
    </cacheHierarchy>
    <cacheHierarchy uniqueName="[Measures].[Sum of Total Website Leads]" caption="Sum of Total Website Leads" measure="1" displayFolder="" measureGroup="Facebook" count="0" hidden="1">
      <extLst>
        <ext xmlns:x15="http://schemas.microsoft.com/office/spreadsheetml/2010/11/main" uri="{B97F6D7D-B522-45F9-BDA1-12C45D357490}">
          <x15:cacheHierarchy aggregatedColumn="41"/>
        </ext>
      </extLst>
    </cacheHierarchy>
    <cacheHierarchy uniqueName="[Measures].[Sum of Frequency]" caption="Sum of Frequency" measure="1" displayFolder="" measureGroup="Facebook" count="0" hidden="1">
      <extLst>
        <ext xmlns:x15="http://schemas.microsoft.com/office/spreadsheetml/2010/11/main" uri="{B97F6D7D-B522-45F9-BDA1-12C45D357490}">
          <x15:cacheHierarchy aggregatedColumn="24"/>
        </ext>
      </extLst>
    </cacheHierarchy>
    <cacheHierarchy uniqueName="[Measures].[Sum of CPA (Cost per Action)]" caption="Sum of CPA (Cost per Action)" measure="1" displayFolder="" measureGroup="Facebook" count="0" hidden="1">
      <extLst>
        <ext xmlns:x15="http://schemas.microsoft.com/office/spreadsheetml/2010/11/main" uri="{B97F6D7D-B522-45F9-BDA1-12C45D357490}">
          <x15:cacheHierarchy aggregatedColumn="21"/>
        </ext>
      </extLst>
    </cacheHierarchy>
    <cacheHierarchy uniqueName="[Measures].[Sum of CPC (Cost per Click)]" caption="Sum of CPC (Cost per Click)" measure="1" displayFolder="" measureGroup="Facebook" count="0" hidden="1">
      <extLst>
        <ext xmlns:x15="http://schemas.microsoft.com/office/spreadsheetml/2010/11/main" uri="{B97F6D7D-B522-45F9-BDA1-12C45D357490}">
          <x15:cacheHierarchy aggregatedColumn="22"/>
        </ext>
      </extLst>
    </cacheHierarchy>
    <cacheHierarchy uniqueName="[Measures].[Sum of LTR (Lead-Through-Rate)]" caption="Sum of LTR (Lead-Through-Rate)" measure="1" displayFolder="" measureGroup="Facebook" count="0" hidden="1">
      <extLst>
        <ext xmlns:x15="http://schemas.microsoft.com/office/spreadsheetml/2010/11/main" uri="{B97F6D7D-B522-45F9-BDA1-12C45D357490}">
          <x15:cacheHierarchy aggregatedColumn="29"/>
        </ext>
      </extLst>
    </cacheHierarchy>
    <cacheHierarchy uniqueName="[Measures].[Sum of Cost]" caption="Sum of Cost" measure="1" displayFolder="" measureGroup="Facebook" count="0" hidden="1">
      <extLst>
        <ext xmlns:x15="http://schemas.microsoft.com/office/spreadsheetml/2010/11/main" uri="{B97F6D7D-B522-45F9-BDA1-12C45D357490}">
          <x15:cacheHierarchy aggregatedColumn="19"/>
        </ext>
      </extLst>
    </cacheHierarchy>
    <cacheHierarchy uniqueName="[Measures].[Sum of Total Website Purchases Value (Expression)]" caption="Sum of Total Website Purchases Value (Expression)" measure="1" displayFolder="" measureGroup="Facebook" count="0" hidden="1">
      <extLst>
        <ext xmlns:x15="http://schemas.microsoft.com/office/spreadsheetml/2010/11/main" uri="{B97F6D7D-B522-45F9-BDA1-12C45D357490}">
          <x15:cacheHierarchy aggregatedColumn="17"/>
        </ext>
      </extLst>
    </cacheHierarchy>
    <cacheHierarchy uniqueName="[Measures].[Count of ROAS 2]" caption="Count of ROAS 2" measure="1" displayFolder="" measureGroup="Facebook" count="0" hidden="1">
      <extLst>
        <ext xmlns:x15="http://schemas.microsoft.com/office/spreadsheetml/2010/11/main" uri="{B97F6D7D-B522-45F9-BDA1-12C45D357490}">
          <x15:cacheHierarchy aggregatedColumn="50"/>
        </ext>
      </extLst>
    </cacheHierarchy>
    <cacheHierarchy uniqueName="[Measures].[Count of CPP]" caption="Count of CPP" measure="1" displayFolder="" measureGroup="Facebook" count="0" hidden="1">
      <extLst>
        <ext xmlns:x15="http://schemas.microsoft.com/office/spreadsheetml/2010/11/main" uri="{B97F6D7D-B522-45F9-BDA1-12C45D357490}">
          <x15:cacheHierarchy aggregatedColumn="51"/>
        </ext>
      </extLst>
    </cacheHierarchy>
    <cacheHierarchy uniqueName="[Measures].[Sum of CPP]" caption="Sum of CPP" measure="1" displayFolder="" measureGroup="Facebook" count="0" hidden="1">
      <extLst>
        <ext xmlns:x15="http://schemas.microsoft.com/office/spreadsheetml/2010/11/main" uri="{B97F6D7D-B522-45F9-BDA1-12C45D357490}">
          <x15:cacheHierarchy aggregatedColumn="51"/>
        </ext>
      </extLst>
    </cacheHierarchy>
    <cacheHierarchy uniqueName="[Measures].[Average of CTR %]" caption="Average of CTR %" measure="1" displayFolder="" measureGroup="Facebook" count="0" hidden="1">
      <extLst>
        <ext xmlns:x15="http://schemas.microsoft.com/office/spreadsheetml/2010/11/main" uri="{B97F6D7D-B522-45F9-BDA1-12C45D357490}">
          <x15:cacheHierarchy aggregatedColumn="48"/>
        </ext>
      </extLst>
    </cacheHierarchy>
    <cacheHierarchy uniqueName="[Measures].[Average of Conversion Rate %]" caption="Average of Conversion Rate %" measure="1" displayFolder="" measureGroup="Facebook" count="0" hidden="1">
      <extLst>
        <ext xmlns:x15="http://schemas.microsoft.com/office/spreadsheetml/2010/11/main" uri="{B97F6D7D-B522-45F9-BDA1-12C45D357490}">
          <x15:cacheHierarchy aggregatedColumn="49"/>
        </ext>
      </extLst>
    </cacheHierarchy>
    <cacheHierarchy uniqueName="[Measures].[Sum of ROAS]" caption="Sum of ROAS" measure="1" displayFolder="" measureGroup="Facebook"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pivotCacheId="4030958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2E6AC0-30EE-4D05-AB55-3C2154C7E012}" name="PivotTable8" cacheId="1163" applyNumberFormats="0" applyBorderFormats="0" applyFontFormats="0" applyPatternFormats="0" applyAlignmentFormats="0" applyWidthHeightFormats="1" dataCaption="Values" tag="5e0c11d4-8228-47bf-b97d-c0a0d99a184c" updatedVersion="8" minRefreshableVersion="5" useAutoFormatting="1" subtotalHiddenItems="1" itemPrintTitles="1" createdVersion="8" indent="0" outline="1" outlineData="1" multipleFieldFilters="0">
  <location ref="J9:J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ach" fld="0" baseField="0" baseItem="0"/>
  </dataField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ac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CC9C2A-346A-4897-A32D-378218C34FE6}" name="PivotTable24" cacheId="1145" applyNumberFormats="0" applyBorderFormats="0" applyFontFormats="0" applyPatternFormats="0" applyAlignmentFormats="0" applyWidthHeightFormats="1" dataCaption="Values" tag="061c9f19-cee5-4189-be22-d4b722222b96" updatedVersion="8" minRefreshableVersion="5" useAutoFormatting="1" subtotalHiddenItems="1" itemPrintTitles="1" createdVersion="8" indent="0" outline="1" outlineData="1" multipleFieldFilters="0" chartFormat="88">
  <location ref="Y7:AA29" firstHeaderRow="0" firstDataRow="1" firstDataCol="1"/>
  <pivotFields count="4">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TotalCost" fld="0" baseField="1" baseItem="0"/>
    <dataField name="ConversionRate" fld="2" baseField="1" baseItem="0"/>
  </dataFields>
  <formats count="1">
    <format>
      <pivotArea outline="0" collapsedLevelsAreSubtotals="1" fieldPosition="0"/>
    </format>
  </formats>
  <chartFormats count="8">
    <chartFormat chart="26" format="4" series="1">
      <pivotArea type="data" outline="0" fieldPosition="0">
        <references count="1">
          <reference field="4294967294" count="1" selected="0">
            <x v="0"/>
          </reference>
        </references>
      </pivotArea>
    </chartFormat>
    <chartFormat chart="54" format="3" series="1">
      <pivotArea type="data" outline="0" fieldPosition="0">
        <references count="1">
          <reference field="4294967294" count="1" selected="0">
            <x v="0"/>
          </reference>
        </references>
      </pivotArea>
    </chartFormat>
    <chartFormat chart="71" format="4" series="1">
      <pivotArea type="data" outline="0" fieldPosition="0">
        <references count="1">
          <reference field="4294967294" count="1" selected="0">
            <x v="0"/>
          </reference>
        </references>
      </pivotArea>
    </chartFormat>
    <chartFormat chart="71" format="5" series="1">
      <pivotArea type="data" outline="0" fieldPosition="0">
        <references count="1">
          <reference field="4294967294" count="1" selected="0">
            <x v="1"/>
          </reference>
        </references>
      </pivotArea>
    </chartFormat>
    <chartFormat chart="83" format="4" series="1">
      <pivotArea type="data" outline="0" fieldPosition="0">
        <references count="1">
          <reference field="4294967294" count="1" selected="0">
            <x v="0"/>
          </reference>
        </references>
      </pivotArea>
    </chartFormat>
    <chartFormat chart="83" format="5" series="1">
      <pivotArea type="data" outline="0" fieldPosition="0">
        <references count="1">
          <reference field="4294967294" count="1" selected="0">
            <x v="1"/>
          </reference>
        </references>
      </pivotArea>
    </chartFormat>
    <chartFormat chart="83" format="6">
      <pivotArea type="data" outline="0" fieldPosition="0">
        <references count="2">
          <reference field="4294967294" count="1" selected="0">
            <x v="0"/>
          </reference>
          <reference field="1" count="1" selected="0">
            <x v="20"/>
          </reference>
        </references>
      </pivotArea>
    </chartFormat>
    <chartFormat chart="83" format="7">
      <pivotArea type="data" outline="0" fieldPosition="0">
        <references count="2">
          <reference field="4294967294" count="1" selected="0">
            <x v="1"/>
          </reference>
          <reference field="1" count="1" selected="0">
            <x v="20"/>
          </reference>
        </references>
      </pivotArea>
    </chartFormat>
  </chartFormat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nversion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CE8721-B85E-4BAF-8739-FCBEF12BE369}" name="PivotTable19" cacheId="1133" applyNumberFormats="0" applyBorderFormats="0" applyFontFormats="0" applyPatternFormats="0" applyAlignmentFormats="0" applyWidthHeightFormats="1" dataCaption="Values" tag="3525880f-1236-44ba-bd33-dbd139452486" updatedVersion="8" minRefreshableVersion="5" useAutoFormatting="1" subtotalHiddenItems="1" itemPrintTitles="1" createdVersion="8" indent="0" outline="1" outlineData="1" multipleFieldFilters="0">
  <location ref="G13:G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st per People Reached" fld="0" baseField="0" baseItem="0" numFmtId="2"/>
  </dataFields>
  <formats count="1">
    <format>
      <pivotArea outline="0" collapsedLevelsAreSubtotals="1" fieldPosition="0"/>
    </format>
  </format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st per People Reach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B78C1F-0BAA-4385-A84D-CD550E3C7E2D}" name="PivotTable3" cacheId="1148" applyNumberFormats="0" applyBorderFormats="0" applyFontFormats="0" applyPatternFormats="0" applyAlignmentFormats="0" applyWidthHeightFormats="1" dataCaption="Values" tag="e7caf1ad-02e0-42b2-a629-54c46b5f7cf8"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ach" fld="0" baseField="0" baseItem="0"/>
  </dataField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ac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BD1FEE-0B3B-405B-B2C8-ABC69BD0401C}" name="PivotTable17" cacheId="1127" applyNumberFormats="0" applyBorderFormats="0" applyFontFormats="0" applyPatternFormats="0" applyAlignmentFormats="0" applyWidthHeightFormats="1" dataCaption="Values" tag="3a7548d9-790e-4a2e-a76e-885cd578a597" updatedVersion="8" minRefreshableVersion="5" useAutoFormatting="1" subtotalHiddenItems="1" itemPrintTitles="1" createdVersion="8" indent="0" outline="1" outlineData="1" multipleFieldFilters="0" chartFormat="3">
  <location ref="K5:L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Cost" fld="0" baseField="0" baseItem="1"/>
    <dataField name="ROAS" fld="1" baseField="0" baseItem="1"/>
  </dataFields>
  <formats count="1">
    <format>
      <pivotArea outline="0" collapsedLevelsAreSubtotals="1" fieldPosition="0"/>
    </format>
  </formats>
  <chartFormats count="2">
    <chartFormat chart="30" format="8"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1"/>
          </reference>
        </references>
      </pivotArea>
    </chartFormat>
  </chartFormat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OA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7A50F8-A147-47FB-A668-E486927870CB}" name="PivotTable1" cacheId="1169" applyNumberFormats="0" applyBorderFormats="0" applyFontFormats="0" applyPatternFormats="0" applyAlignmentFormats="0" applyWidthHeightFormats="1" dataCaption="Values" tag="a0d2e6d4-90aa-4cbe-8547-5ae13b165759" updatedVersion="8" minRefreshableVersion="5"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Cost" fld="0" baseField="0" baseItem="0"/>
  </dataField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36FD31-7EB8-498C-9657-6B2282688D9B}" name="PivotTable5" cacheId="1154" applyNumberFormats="0" applyBorderFormats="0" applyFontFormats="0" applyPatternFormats="0" applyAlignmentFormats="0" applyWidthHeightFormats="1" dataCaption="Values" tag="4d0b99d1-0f0e-4ff7-aff0-a73d98c45178" updatedVersion="8" minRefreshableVersion="5"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ost Reactions" fld="0" baseField="0" baseItem="0"/>
  </dataField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ost React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AC4DE6-878E-4285-8829-B94FE8609E61}" name="PivotTable2" cacheId="1136" applyNumberFormats="0" applyBorderFormats="0" applyFontFormats="0" applyPatternFormats="0" applyAlignmentFormats="0" applyWidthHeightFormats="1" dataCaption="Values" tag="5168f641-dc9d-45cf-aa8f-fc63f60aca52"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age Likes" fld="0" baseField="0" baseItem="0"/>
  </dataField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age Lik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DDBA5C-201B-43DC-8B48-4E4E46B06662}" name="PivotTable9" cacheId="1166" applyNumberFormats="0" applyBorderFormats="0" applyFontFormats="0" applyPatternFormats="0" applyAlignmentFormats="0" applyWidthHeightFormats="1" dataCaption="Values" tag="5fb56eb7-9d23-402f-b164-37cf9d7de1b1" updatedVersion="8" minRefreshableVersion="5" useAutoFormatting="1" subtotalHiddenItems="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LinkClicks" fld="0" baseField="0" baseItem="0"/>
  </dataField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inkClick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D7BDE5-3379-454A-8FEF-E13DA42DC549}" name="PivotTable21" cacheId="1142" applyNumberFormats="0" applyBorderFormats="0" applyFontFormats="0" applyPatternFormats="0" applyAlignmentFormats="0" applyWidthHeightFormats="1" dataCaption="Values" tag="173f0bf3-a4a6-4b4d-bf76-cc07eaed2340" updatedVersion="8" minRefreshableVersion="5" useAutoFormatting="1" subtotalHiddenItems="1" itemPrintTitles="1" createdVersion="8" indent="0" outline="1" outlineData="1" multipleFieldFilters="0" chartFormat="35">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PP" fld="0" baseField="0" baseItem="0"/>
  </dataFields>
  <formats count="1">
    <format>
      <pivotArea outline="0" collapsedLevelsAreSubtotals="1" fieldPosition="0"/>
    </format>
  </format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PP"/>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1B4C97-3FED-42A1-BF65-CFDC62A221C9}" name="PivotTable15" cacheId="1121" applyNumberFormats="0" applyBorderFormats="0" applyFontFormats="0" applyPatternFormats="0" applyAlignmentFormats="0" applyWidthHeightFormats="1" dataCaption="Values" tag="ec96c43b-dd64-4ea0-8bd8-46d22bf34766" updatedVersion="8" minRefreshableVersion="5" useAutoFormatting="1" subtotalHiddenItems="1" itemPrintTitles="1" createdVersion="8" indent="0" outline="1" outlineData="1" multipleFieldFilters="0">
  <location ref="G5:G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nversion Rate %" fld="0" subtotal="average" baseField="0" baseItem="0" numFmtId="2"/>
  </dataFields>
  <formats count="1">
    <format>
      <pivotArea outline="0" collapsedLevelsAreSubtotals="1" fieldPosition="0"/>
    </format>
  </format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nversion Rat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nversion Rate %"/>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417A7B-E9AE-4428-8A86-A1AA61AC396B}" name="PivotTable16" cacheId="1124" applyNumberFormats="0" applyBorderFormats="0" applyFontFormats="0" applyPatternFormats="0" applyAlignmentFormats="0" applyWidthHeightFormats="1" dataCaption="Values" tag="0f2700ce-f696-4d58-95ab-544ec8c02f82" updatedVersion="8" minRefreshableVersion="5" useAutoFormatting="1" subtotalHiddenItems="1" itemPrintTitles="1" createdVersion="8" indent="0" outline="1" outlineData="1" multipleFieldFilters="0">
  <location ref="O13:O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OAS" fld="0" baseField="0" baseItem="0"/>
  </dataFields>
  <formats count="1">
    <format>
      <pivotArea outline="0" collapsedLevelsAreSubtotals="1" fieldPosition="0"/>
    </format>
  </format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OA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1D8432-AD95-43E7-A1DE-C60F8294A4B7}" name="PivotTable13" cacheId="1115" applyNumberFormats="0" applyBorderFormats="0" applyFontFormats="0" applyPatternFormats="0" applyAlignmentFormats="0" applyWidthHeightFormats="1" dataCaption="Values" tag="3fdfdffe-3b3a-4291-9cdf-2b6ea07f0598" updatedVersion="8" minRefreshableVersion="5" useAutoFormatting="1" subtotalHiddenItems="1" itemPrintTitles="1" createdVersion="8" indent="0" outline="1" outlineData="1" multipleFieldFilters="0" chartFormat="55">
  <location ref="N1:O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ocial Interactions" fld="0" baseField="1" baseItem="0"/>
  </dataFields>
  <formats count="1">
    <format>
      <pivotArea outline="0" collapsedLevelsAreSubtotals="1" fieldPosition="0"/>
    </format>
  </formats>
  <chartFormats count="6">
    <chartFormat chart="27" format="12" series="1">
      <pivotArea type="data" outline="0" fieldPosition="0">
        <references count="1">
          <reference field="4294967294" count="1" selected="0">
            <x v="0"/>
          </reference>
        </references>
      </pivotArea>
    </chartFormat>
    <chartFormat chart="27" format="13">
      <pivotArea type="data" outline="0" fieldPosition="0">
        <references count="2">
          <reference field="4294967294" count="1" selected="0">
            <x v="0"/>
          </reference>
          <reference field="1" count="1" selected="0">
            <x v="0"/>
          </reference>
        </references>
      </pivotArea>
    </chartFormat>
    <chartFormat chart="27" format="14">
      <pivotArea type="data" outline="0" fieldPosition="0">
        <references count="2">
          <reference field="4294967294" count="1" selected="0">
            <x v="0"/>
          </reference>
          <reference field="1" count="1" selected="0">
            <x v="1"/>
          </reference>
        </references>
      </pivotArea>
    </chartFormat>
    <chartFormat chart="27" format="15">
      <pivotArea type="data" outline="0" fieldPosition="0">
        <references count="2">
          <reference field="4294967294" count="1" selected="0">
            <x v="0"/>
          </reference>
          <reference field="1" count="1" selected="0">
            <x v="2"/>
          </reference>
        </references>
      </pivotArea>
    </chartFormat>
    <chartFormat chart="27" format="16">
      <pivotArea type="data" outline="0" fieldPosition="0">
        <references count="2">
          <reference field="4294967294" count="1" selected="0">
            <x v="0"/>
          </reference>
          <reference field="1" count="1" selected="0">
            <x v="3"/>
          </reference>
        </references>
      </pivotArea>
    </chartFormat>
    <chartFormat chart="27" format="17">
      <pivotArea type="data" outline="0" fieldPosition="0">
        <references count="2">
          <reference field="4294967294" count="1" selected="0">
            <x v="0"/>
          </reference>
          <reference field="1" count="1" selected="0">
            <x v="4"/>
          </reference>
        </references>
      </pivotArea>
    </chartFormat>
  </chartFormat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ocial Interact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2774F1-EE01-44AE-A983-F2E562AFE736}" name="PivotTable4" cacheId="1151" applyNumberFormats="0" applyBorderFormats="0" applyFontFormats="0" applyPatternFormats="0" applyAlignmentFormats="0" applyWidthHeightFormats="1" dataCaption="Values" tag="ffae4ba9-f2d3-43dc-9647-dff1e0c6ff90" updatedVersion="8" minRefreshableVersion="5" useAutoFormatting="1" subtotalHiddenItems="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ocial Interactions" fld="0" baseField="0" baseItem="0"/>
  </dataField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Social Interact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D8C99E-FE10-40B6-98E4-F58F5E6FED70}" name="PivotTable12" cacheId="1112" applyNumberFormats="0" applyBorderFormats="0" applyFontFormats="0" applyPatternFormats="0" applyAlignmentFormats="0" applyWidthHeightFormats="1" dataCaption="Values" tag="dd368159-73be-4b95-8fa8-2879fd0c70d0" updatedVersion="8" minRefreshableVersion="5" useAutoFormatting="1" subtotalHiddenItems="1" itemPrintTitles="1" createdVersion="8" indent="0" outline="1" outlineData="1" multipleFieldFilters="0" chartFormat="59">
  <location ref="R7:U14"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3"/>
  </rowFields>
  <rowItems count="7">
    <i>
      <x/>
    </i>
    <i>
      <x v="1"/>
    </i>
    <i>
      <x v="2"/>
    </i>
    <i>
      <x v="3"/>
    </i>
    <i>
      <x v="4"/>
    </i>
    <i>
      <x v="5"/>
    </i>
    <i t="grand">
      <x/>
    </i>
  </rowItems>
  <colFields count="1">
    <field x="-2"/>
  </colFields>
  <colItems count="3">
    <i>
      <x/>
    </i>
    <i i="1">
      <x v="1"/>
    </i>
    <i i="2">
      <x v="2"/>
    </i>
  </colItems>
  <dataFields count="3">
    <dataField name="TotalCost" fld="0" baseField="3" baseItem="0"/>
    <dataField name="Impressions" fld="1" baseField="3" baseItem="0"/>
    <dataField name="Reach" fld="2" baseField="3" baseItem="0"/>
  </dataFields>
  <formats count="1">
    <format>
      <pivotArea outline="0" collapsedLevelsAreSubtotals="1" fieldPosition="0"/>
    </format>
  </formats>
  <chartFormats count="6">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 chart="26" format="6" series="1">
      <pivotArea type="data" outline="0" fieldPosition="0">
        <references count="1">
          <reference field="4294967294" count="1" selected="0">
            <x v="2"/>
          </reference>
        </references>
      </pivotArea>
    </chartFormat>
    <chartFormat chart="54" format="3" series="1">
      <pivotArea type="data" outline="0" fieldPosition="0">
        <references count="1">
          <reference field="4294967294" count="1" selected="0">
            <x v="0"/>
          </reference>
        </references>
      </pivotArea>
    </chartFormat>
    <chartFormat chart="54" format="4" series="1">
      <pivotArea type="data" outline="0" fieldPosition="0">
        <references count="1">
          <reference field="4294967294" count="1" selected="0">
            <x v="1"/>
          </reference>
        </references>
      </pivotArea>
    </chartFormat>
    <chartFormat chart="54" format="5" series="1">
      <pivotArea type="data" outline="0" fieldPosition="0">
        <references count="1">
          <reference field="4294967294" count="1" selected="0">
            <x v="2"/>
          </reference>
        </references>
      </pivotArea>
    </chartFormat>
  </chartFormat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Cost"/>
    <pivotHierarchy dragToData="1"/>
    <pivotHierarchy dragToData="1" caption="Reach"/>
    <pivotHierarchy dragToData="1"/>
    <pivotHierarchy dragToData="1"/>
    <pivotHierarchy dragToData="1"/>
    <pivotHierarchy dragToData="1"/>
    <pivotHierarchy dragToData="1"/>
    <pivotHierarchy dragToData="1"/>
    <pivotHierarchy dragToData="1"/>
    <pivotHierarchy dragToData="1" caption="Impress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15B8F8E-EB94-4E32-B0AA-2054CEA1FA6C}" name="PivotTable20" cacheId="1139" applyNumberFormats="0" applyBorderFormats="0" applyFontFormats="0" applyPatternFormats="0" applyAlignmentFormats="0" applyWidthHeightFormats="1" dataCaption="Values" tag="04bdab0a-e3d6-4619-9c0d-798c2a5c8893" updatedVersion="8" minRefreshableVersion="5" useAutoFormatting="1" subtotalHiddenItems="1" itemPrintTitles="1" createdVersion="8" indent="0" outline="1" outlineData="1" multipleFieldFilters="0" chartFormat="93">
  <location ref="S1:Y3" firstHeaderRow="1" firstDataRow="2" firstDataCol="1"/>
  <pivotFields count="4">
    <pivotField allDrilled="1" subtotalTop="0" showAll="0" dataSourceSort="1" defaultSubtotal="0" defaultAttributeDrillState="1">
      <items count="5">
        <item s="1" x="0"/>
        <item s="1" x="1"/>
        <item s="1" x="2"/>
        <item s="1" x="3"/>
        <item s="1" x="4"/>
      </items>
    </pivotField>
    <pivotField axis="axisCol" allDrilled="1" subtotalTop="0" showAll="0" measureFilter="1" sortType="de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Fields count="1">
    <field x="1"/>
  </colFields>
  <colItems count="6">
    <i>
      <x v="1"/>
    </i>
    <i>
      <x v="2"/>
    </i>
    <i>
      <x/>
    </i>
    <i>
      <x v="3"/>
    </i>
    <i>
      <x v="4"/>
    </i>
    <i t="grand">
      <x/>
    </i>
  </colItems>
  <dataFields count="1">
    <dataField name="ROAS" fld="2" baseField="1" baseItem="0"/>
  </dataFields>
  <formats count="1">
    <format>
      <pivotArea outline="0" collapsedLevelsAreSubtotals="1" fieldPosition="0"/>
    </format>
  </formats>
  <chartFormats count="23">
    <chartFormat chart="52" format="47" series="1">
      <pivotArea type="data" outline="0" fieldPosition="0">
        <references count="2">
          <reference field="4294967294" count="1" selected="0">
            <x v="0"/>
          </reference>
          <reference field="1" count="1" selected="0">
            <x v="0"/>
          </reference>
        </references>
      </pivotArea>
    </chartFormat>
    <chartFormat chart="52" format="48" series="1">
      <pivotArea type="data" outline="0" fieldPosition="0">
        <references count="2">
          <reference field="4294967294" count="1" selected="0">
            <x v="0"/>
          </reference>
          <reference field="1" count="1" selected="0">
            <x v="1"/>
          </reference>
        </references>
      </pivotArea>
    </chartFormat>
    <chartFormat chart="52" format="49" series="1">
      <pivotArea type="data" outline="0" fieldPosition="0">
        <references count="2">
          <reference field="4294967294" count="1" selected="0">
            <x v="0"/>
          </reference>
          <reference field="1" count="1" selected="0">
            <x v="2"/>
          </reference>
        </references>
      </pivotArea>
    </chartFormat>
    <chartFormat chart="52" format="50" series="1">
      <pivotArea type="data" outline="0" fieldPosition="0">
        <references count="2">
          <reference field="4294967294" count="1" selected="0">
            <x v="0"/>
          </reference>
          <reference field="1" count="1" selected="0">
            <x v="3"/>
          </reference>
        </references>
      </pivotArea>
    </chartFormat>
    <chartFormat chart="52" format="51" series="1">
      <pivotArea type="data" outline="0" fieldPosition="0">
        <references count="2">
          <reference field="4294967294" count="1" selected="0">
            <x v="0"/>
          </reference>
          <reference field="1" count="1" selected="0">
            <x v="4"/>
          </reference>
        </references>
      </pivotArea>
    </chartFormat>
    <chartFormat chart="52" format="52" series="1">
      <pivotArea type="data" outline="0" fieldPosition="0">
        <references count="2">
          <reference field="4294967294" count="1" selected="0">
            <x v="0"/>
          </reference>
          <reference field="1" count="1" selected="0">
            <x v="21"/>
          </reference>
        </references>
      </pivotArea>
    </chartFormat>
    <chartFormat chart="52" format="53" series="1">
      <pivotArea type="data" outline="0" fieldPosition="0">
        <references count="2">
          <reference field="4294967294" count="1" selected="0">
            <x v="0"/>
          </reference>
          <reference field="1" count="1" selected="0">
            <x v="18"/>
          </reference>
        </references>
      </pivotArea>
    </chartFormat>
    <chartFormat chart="52" format="54" series="1">
      <pivotArea type="data" outline="0" fieldPosition="0">
        <references count="2">
          <reference field="4294967294" count="1" selected="0">
            <x v="0"/>
          </reference>
          <reference field="1" count="1" selected="0">
            <x v="13"/>
          </reference>
        </references>
      </pivotArea>
    </chartFormat>
    <chartFormat chart="52" format="55" series="1">
      <pivotArea type="data" outline="0" fieldPosition="0">
        <references count="2">
          <reference field="4294967294" count="1" selected="0">
            <x v="0"/>
          </reference>
          <reference field="1" count="1" selected="0">
            <x v="20"/>
          </reference>
        </references>
      </pivotArea>
    </chartFormat>
    <chartFormat chart="52" format="56" series="1">
      <pivotArea type="data" outline="0" fieldPosition="0">
        <references count="2">
          <reference field="4294967294" count="1" selected="0">
            <x v="0"/>
          </reference>
          <reference field="1" count="1" selected="0">
            <x v="5"/>
          </reference>
        </references>
      </pivotArea>
    </chartFormat>
    <chartFormat chart="52" format="57" series="1">
      <pivotArea type="data" outline="0" fieldPosition="0">
        <references count="2">
          <reference field="4294967294" count="1" selected="0">
            <x v="0"/>
          </reference>
          <reference field="1" count="1" selected="0">
            <x v="6"/>
          </reference>
        </references>
      </pivotArea>
    </chartFormat>
    <chartFormat chart="52" format="58" series="1">
      <pivotArea type="data" outline="0" fieldPosition="0">
        <references count="2">
          <reference field="4294967294" count="1" selected="0">
            <x v="0"/>
          </reference>
          <reference field="1" count="1" selected="0">
            <x v="7"/>
          </reference>
        </references>
      </pivotArea>
    </chartFormat>
    <chartFormat chart="52" format="59" series="1">
      <pivotArea type="data" outline="0" fieldPosition="0">
        <references count="2">
          <reference field="4294967294" count="1" selected="0">
            <x v="0"/>
          </reference>
          <reference field="1" count="1" selected="0">
            <x v="8"/>
          </reference>
        </references>
      </pivotArea>
    </chartFormat>
    <chartFormat chart="52" format="60" series="1">
      <pivotArea type="data" outline="0" fieldPosition="0">
        <references count="2">
          <reference field="4294967294" count="1" selected="0">
            <x v="0"/>
          </reference>
          <reference field="1" count="1" selected="0">
            <x v="9"/>
          </reference>
        </references>
      </pivotArea>
    </chartFormat>
    <chartFormat chart="52" format="61" series="1">
      <pivotArea type="data" outline="0" fieldPosition="0">
        <references count="2">
          <reference field="4294967294" count="1" selected="0">
            <x v="0"/>
          </reference>
          <reference field="1" count="1" selected="0">
            <x v="10"/>
          </reference>
        </references>
      </pivotArea>
    </chartFormat>
    <chartFormat chart="52" format="62" series="1">
      <pivotArea type="data" outline="0" fieldPosition="0">
        <references count="2">
          <reference field="4294967294" count="1" selected="0">
            <x v="0"/>
          </reference>
          <reference field="1" count="1" selected="0">
            <x v="11"/>
          </reference>
        </references>
      </pivotArea>
    </chartFormat>
    <chartFormat chart="52" format="63" series="1">
      <pivotArea type="data" outline="0" fieldPosition="0">
        <references count="2">
          <reference field="4294967294" count="1" selected="0">
            <x v="0"/>
          </reference>
          <reference field="1" count="1" selected="0">
            <x v="12"/>
          </reference>
        </references>
      </pivotArea>
    </chartFormat>
    <chartFormat chart="52" format="64" series="1">
      <pivotArea type="data" outline="0" fieldPosition="0">
        <references count="2">
          <reference field="4294967294" count="1" selected="0">
            <x v="0"/>
          </reference>
          <reference field="1" count="1" selected="0">
            <x v="15"/>
          </reference>
        </references>
      </pivotArea>
    </chartFormat>
    <chartFormat chart="52" format="65" series="1">
      <pivotArea type="data" outline="0" fieldPosition="0">
        <references count="2">
          <reference field="4294967294" count="1" selected="0">
            <x v="0"/>
          </reference>
          <reference field="1" count="1" selected="0">
            <x v="14"/>
          </reference>
        </references>
      </pivotArea>
    </chartFormat>
    <chartFormat chart="52" format="66" series="1">
      <pivotArea type="data" outline="0" fieldPosition="0">
        <references count="2">
          <reference field="4294967294" count="1" selected="0">
            <x v="0"/>
          </reference>
          <reference field="1" count="1" selected="0">
            <x v="16"/>
          </reference>
        </references>
      </pivotArea>
    </chartFormat>
    <chartFormat chart="52" format="67" series="1">
      <pivotArea type="data" outline="0" fieldPosition="0">
        <references count="2">
          <reference field="4294967294" count="1" selected="0">
            <x v="0"/>
          </reference>
          <reference field="1" count="1" selected="0">
            <x v="17"/>
          </reference>
        </references>
      </pivotArea>
    </chartFormat>
    <chartFormat chart="52" format="68" series="1">
      <pivotArea type="data" outline="0" fieldPosition="0">
        <references count="2">
          <reference field="4294967294" count="1" selected="0">
            <x v="0"/>
          </reference>
          <reference field="1" count="1" selected="0">
            <x v="19"/>
          </reference>
        </references>
      </pivotArea>
    </chartFormat>
    <chartFormat chart="52" format="69" series="1">
      <pivotArea type="data" outline="0" fieldPosition="0">
        <references count="1">
          <reference field="4294967294" count="1" selected="0">
            <x v="0"/>
          </reference>
        </references>
      </pivotArea>
    </chartFormat>
  </chartFormat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st"/>
    <pivotHierarchy dragToData="1"/>
    <pivotHierarchy dragToData="1"/>
    <pivotHierarchy dragToData="1"/>
    <pivotHierarchy dragToData="1"/>
    <pivotHierarchy dragToData="1"/>
    <pivotHierarchy dragToData="1"/>
    <pivotHierarchy dragToData="1" caption="ROAS"/>
  </pivotHierarchies>
  <pivotTableStyleInfo name="PivotStyleLight16" showRowHeaders="1" showColHeaders="1" showRowStripes="0" showColStripes="0" showLastColumn="1"/>
  <filters count="1">
    <filter fld="1" type="count" id="40" iMeasureHier="137">
      <autoFilter ref="A1">
        <filterColumn colId="0">
          <top10 val="5" filterVal="5"/>
        </filterColumn>
      </autoFilter>
    </filter>
  </filters>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4717C2D-68EC-4FCA-A1FA-7C705EBB8C7D}" name="PivotTable18" cacheId="1130" applyNumberFormats="0" applyBorderFormats="0" applyFontFormats="0" applyPatternFormats="0" applyAlignmentFormats="0" applyWidthHeightFormats="1" dataCaption="Values" tag="7efd39cc-84b2-4ae8-b14d-a7306245da2e" updatedVersion="8" minRefreshableVersion="5" useAutoFormatting="1" subtotalHiddenItems="1" itemPrintTitles="1" createdVersion="8" indent="0" outline="1" outlineData="1" multipleFieldFilters="0" chartFormat="3">
  <location ref="D13:D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PL (Cost per Lead)" fld="0" baseField="0" baseItem="0"/>
  </dataFields>
  <formats count="1">
    <format>
      <pivotArea outline="0" collapsedLevelsAreSubtotals="1" fieldPosition="0"/>
    </format>
  </formats>
  <chartFormats count="1">
    <chartFormat chart="71" format="9" series="1">
      <pivotArea type="data" outline="0" fieldPosition="0">
        <references count="1">
          <reference field="4294967294" count="1" selected="0">
            <x v="0"/>
          </reference>
        </references>
      </pivotArea>
    </chartFormat>
  </chartFormat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PL (Cost per Lea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7320B2B-86E1-4418-B2C4-31702A028019}" name="PivotTable6" cacheId="1157" applyNumberFormats="0" applyBorderFormats="0" applyFontFormats="0" applyPatternFormats="0" applyAlignmentFormats="0" applyWidthHeightFormats="1" dataCaption="Values" tag="680b70df-a347-4799-8553-9a035299df0b" updatedVersion="8" minRefreshableVersion="5" useAutoFormatting="1" subtotalHiddenItems="1" itemPrintTitles="1" createdVersion="8" indent="0" outline="1" outlineData="1" multipleFieldFilters="0">
  <location ref="D9:D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Cost" fld="0" baseField="0" baseItem="0"/>
  </dataField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C4CBE8B-D6ED-4503-9BB3-660D8A82E5B1}" name="PivotTable14" cacheId="1118" applyNumberFormats="0" applyBorderFormats="0" applyFontFormats="0" applyPatternFormats="0" applyAlignmentFormats="0" applyWidthHeightFormats="1" dataCaption="Values" tag="6987f3e4-84ef-4c0f-a84a-cc9b0229b8f4" updatedVersion="8" minRefreshableVersion="5" useAutoFormatting="1" subtotalHiddenItems="1" itemPrintTitles="1" createdVersion="8" indent="0" outline="1" outlineData="1" multipleFieldFilters="0">
  <location ref="D5:D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TR %" fld="0" subtotal="average" baseField="0" baseItem="0" numFmtId="2"/>
  </dataField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TR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TR %"/>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322B385-74C0-4326-AD0B-F092723748CE}" name="PivotTable7" cacheId="1160" applyNumberFormats="0" applyBorderFormats="0" applyFontFormats="0" applyPatternFormats="0" applyAlignmentFormats="0" applyWidthHeightFormats="1" dataCaption="Values" tag="1c1ebad2-7282-4ffd-81f5-298d704eda0e" updatedVersion="8" minRefreshableVersion="5" useAutoFormatting="1" subtotalHiddenItems="1" itemPrintTitles="1" createdVersion="8" indent="0" outline="1" outlineData="1" multipleFieldFilters="0">
  <location ref="G9:G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Impressions" fld="0" baseField="0" baseItem="0"/>
  </dataFields>
  <pivotHierarchies count="13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Impress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ebook]"/>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179303C6-2A56-4514-889D-44F9854E4AEB}" sourceName="[Facebook].[Campaign Name]">
  <pivotTables>
    <pivotTable tabId="1" name="PivotTable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4"/>
    <pivotTable tabId="1" name="PivotTable3"/>
    <pivotTable tabId="1" name="PivotTable4"/>
    <pivotTable tabId="1" name="PivotTable5"/>
    <pivotTable tabId="1" name="PivotTable6"/>
    <pivotTable tabId="1" name="PivotTable7"/>
    <pivotTable tabId="1" name="PivotTable8"/>
    <pivotTable tabId="1" name="PivotTable9"/>
  </pivotTables>
  <data>
    <olap pivotCacheId="674487511">
      <levels count="2">
        <level uniqueName="[Facebook].[Campaign Name].[(All)]" sourceCaption="(All)" count="0"/>
        <level uniqueName="[Facebook].[Campaign Name].[Campaign Name]" sourceCaption="Campaign Name" count="14" sortOrder="descending">
          <ranges>
            <range startItem="0">
              <i n="[Facebook].[Campaign Name].&amp;[Campaign 33]" c="Campaign 33"/>
              <i n="[Facebook].[Campaign Name].&amp;[Campaign 32]" c="Campaign 32"/>
              <i n="[Facebook].[Campaign Name].&amp;[Campaign 30]" c="Campaign 30"/>
              <i n="[Facebook].[Campaign Name].&amp;[Campaign 28]" c="Campaign 28"/>
              <i n="[Facebook].[Campaign Name].&amp;[Campaign 27]" c="Campaign 27"/>
              <i n="[Facebook].[Campaign Name].&amp;[Campaign 23]" c="Campaign 23"/>
              <i n="[Facebook].[Campaign Name].&amp;[Campaign 21]" c="Campaign 21"/>
              <i n="[Facebook].[Campaign Name].&amp;[Campaign 13]" c="Campaign 13"/>
              <i n="[Facebook].[Campaign Name].&amp;[Campaign 12]" c="Campaign 12"/>
              <i n="[Facebook].[Campaign Name].&amp;[Campaign 11]" c="Campaign 11"/>
              <i n="[Facebook].[Campaign Name].&amp;[Campaign 10]" c="Campaign 10"/>
              <i n="[Facebook].[Campaign Name].&amp;[Campaign 05]" c="Campaign 05"/>
              <i n="[Facebook].[Campaign Name].&amp;[Campaign 04]" c="Campaign 04"/>
              <i n="[Facebook].[Campaign Name].&amp;" c="(blank)"/>
            </range>
          </ranges>
        </level>
      </levels>
      <selections count="1">
        <selection n="[Facebook].[Campaign Name].[All]"/>
      </selections>
    </olap>
  </data>
  <extLst>
    <x:ext xmlns:x15="http://schemas.microsoft.com/office/spreadsheetml/2010/11/main" uri="{470722E0-AACD-4C17-9CDC-17EF765DBC7E}">
      <x15:slicerCacheHideItemsWithNoData count="1">
        <x15:slicerCacheOlapLevelName uniqueName="[Facebook].[Campaign Name].[Campaign 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Name" xr10:uid="{999E28C9-3739-428D-B493-3BD15D9E23FC}" cache="Slicer_Campaign_Name" caption="Campaign Name" columnCount="2" level="1" style="Slicer Style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ReportDate" xr10:uid="{D9EDDB0C-6E62-479A-882C-8DE5D7D7F6C0}" sourceName="[Facebook].[ReportDate]">
  <pivotTables>
    <pivotTable tabId="1" name="PivotTable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4"/>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403095898" filterType="unknown">
    <bounds startDate="2017-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portDate" xr10:uid="{0BF8BEB6-0011-4623-B3AE-22B85C96EA1A}" cache="Timeline_ReportDate" caption="ReportDate" level="3" selectionLevel="3" scrollPosition="2018-12-24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45542-1B84-4CAF-8876-60158E18F5FB}">
  <dimension ref="A1:AA29"/>
  <sheetViews>
    <sheetView workbookViewId="0">
      <selection activeCell="J14" sqref="J14"/>
    </sheetView>
  </sheetViews>
  <sheetFormatPr defaultRowHeight="14.4" x14ac:dyDescent="0.3"/>
  <cols>
    <col min="1" max="1" width="8.88671875" bestFit="1" customWidth="1"/>
    <col min="2" max="3" width="8.88671875" customWidth="1"/>
    <col min="4" max="4" width="8.88671875" bestFit="1" customWidth="1"/>
    <col min="5" max="6" width="8.88671875" customWidth="1"/>
    <col min="7" max="7" width="11.21875" bestFit="1" customWidth="1"/>
    <col min="8" max="9" width="8.88671875" customWidth="1"/>
    <col min="10" max="10" width="8" bestFit="1" customWidth="1"/>
    <col min="11" max="11" width="8.88671875" customWidth="1"/>
    <col min="12" max="12" width="12" bestFit="1" customWidth="1"/>
    <col min="13" max="13" width="8.88671875" customWidth="1"/>
    <col min="14" max="14" width="12.44140625" bestFit="1" customWidth="1"/>
    <col min="15" max="15" width="12" bestFit="1" customWidth="1"/>
    <col min="16" max="17" width="8.88671875" customWidth="1"/>
    <col min="18" max="18" width="12.44140625" bestFit="1" customWidth="1"/>
    <col min="19" max="19" width="9.44140625" customWidth="1"/>
    <col min="20" max="20" width="15.5546875" bestFit="1" customWidth="1"/>
    <col min="21" max="21" width="10" bestFit="1" customWidth="1"/>
    <col min="22" max="24" width="12" bestFit="1" customWidth="1"/>
    <col min="25" max="25" width="12.44140625" bestFit="1" customWidth="1"/>
    <col min="26" max="26" width="8.88671875" customWidth="1"/>
    <col min="27" max="27" width="14.109375" bestFit="1" customWidth="1"/>
    <col min="28" max="31" width="8.88671875" customWidth="1"/>
    <col min="32" max="32" width="8.88671875" bestFit="1" customWidth="1"/>
    <col min="33" max="33" width="12" bestFit="1" customWidth="1"/>
    <col min="34" max="41" width="8.88671875" customWidth="1"/>
    <col min="42" max="42" width="12.44140625" bestFit="1" customWidth="1"/>
    <col min="43" max="91" width="8.88671875" customWidth="1"/>
  </cols>
  <sheetData>
    <row r="1" spans="1:27" x14ac:dyDescent="0.3">
      <c r="A1" t="s">
        <v>25</v>
      </c>
      <c r="D1" t="s">
        <v>5</v>
      </c>
      <c r="G1" t="s">
        <v>26</v>
      </c>
      <c r="J1" t="s">
        <v>22</v>
      </c>
      <c r="N1" s="2" t="s">
        <v>0</v>
      </c>
      <c r="O1" t="s">
        <v>32</v>
      </c>
      <c r="T1" s="2" t="s">
        <v>14</v>
      </c>
    </row>
    <row r="2" spans="1:27" x14ac:dyDescent="0.3">
      <c r="A2" s="28">
        <v>21925</v>
      </c>
      <c r="D2" s="28">
        <v>410</v>
      </c>
      <c r="G2" s="28">
        <v>1539078</v>
      </c>
      <c r="J2" s="28">
        <v>3254</v>
      </c>
      <c r="N2" s="3" t="s">
        <v>15</v>
      </c>
      <c r="O2" s="28">
        <v>1137</v>
      </c>
      <c r="T2" t="s">
        <v>35</v>
      </c>
      <c r="U2" t="s">
        <v>36</v>
      </c>
      <c r="V2" t="s">
        <v>34</v>
      </c>
      <c r="W2" t="s">
        <v>37</v>
      </c>
      <c r="X2" t="s">
        <v>38</v>
      </c>
      <c r="Y2" t="s">
        <v>1</v>
      </c>
    </row>
    <row r="3" spans="1:27" x14ac:dyDescent="0.3">
      <c r="N3" s="3" t="s">
        <v>16</v>
      </c>
      <c r="O3" s="28">
        <v>1773</v>
      </c>
      <c r="S3" t="s">
        <v>6</v>
      </c>
      <c r="T3" s="28">
        <v>488.13859480581982</v>
      </c>
      <c r="U3" s="28">
        <v>409.50374999999997</v>
      </c>
      <c r="V3" s="28">
        <v>249.6222077922078</v>
      </c>
      <c r="W3" s="28">
        <v>191.34335964912282</v>
      </c>
      <c r="X3" s="28">
        <v>94.626469413052575</v>
      </c>
      <c r="Y3" s="28">
        <v>1433.2343816602031</v>
      </c>
    </row>
    <row r="4" spans="1:27" x14ac:dyDescent="0.3">
      <c r="N4" s="3" t="s">
        <v>17</v>
      </c>
      <c r="O4" s="28">
        <v>216</v>
      </c>
    </row>
    <row r="5" spans="1:27" x14ac:dyDescent="0.3">
      <c r="A5" t="s">
        <v>29</v>
      </c>
      <c r="D5" t="s">
        <v>3</v>
      </c>
      <c r="G5" t="s">
        <v>7</v>
      </c>
      <c r="K5" t="s">
        <v>25</v>
      </c>
      <c r="L5" t="s">
        <v>6</v>
      </c>
      <c r="N5" s="3" t="s">
        <v>18</v>
      </c>
      <c r="O5" s="28">
        <v>88</v>
      </c>
    </row>
    <row r="6" spans="1:27" x14ac:dyDescent="0.3">
      <c r="A6" s="28">
        <v>7196</v>
      </c>
      <c r="D6" s="4">
        <v>0.98375724873327053</v>
      </c>
      <c r="G6" s="4">
        <v>37.141108303540101</v>
      </c>
      <c r="K6" s="28">
        <v>21925</v>
      </c>
      <c r="L6" s="28">
        <v>2181.877825939956</v>
      </c>
      <c r="N6" s="3" t="s">
        <v>19</v>
      </c>
      <c r="O6" s="28">
        <v>40</v>
      </c>
    </row>
    <row r="7" spans="1:27" x14ac:dyDescent="0.3">
      <c r="N7" s="3" t="s">
        <v>1</v>
      </c>
      <c r="O7" s="28">
        <v>3254</v>
      </c>
      <c r="R7" s="2" t="s">
        <v>0</v>
      </c>
      <c r="S7" t="s">
        <v>25</v>
      </c>
      <c r="T7" t="s">
        <v>28</v>
      </c>
      <c r="U7" t="s">
        <v>26</v>
      </c>
      <c r="Y7" s="2" t="s">
        <v>0</v>
      </c>
      <c r="Z7" t="s">
        <v>25</v>
      </c>
      <c r="AA7" t="s">
        <v>33</v>
      </c>
    </row>
    <row r="8" spans="1:27" x14ac:dyDescent="0.3">
      <c r="R8" s="3" t="s">
        <v>11</v>
      </c>
      <c r="S8" s="28">
        <v>42</v>
      </c>
      <c r="T8" s="28">
        <v>16701</v>
      </c>
      <c r="U8" s="28">
        <v>12348</v>
      </c>
      <c r="Y8" s="5">
        <v>43009</v>
      </c>
      <c r="Z8" s="28">
        <v>1389</v>
      </c>
      <c r="AA8" s="28">
        <v>540.95259315847534</v>
      </c>
    </row>
    <row r="9" spans="1:27" x14ac:dyDescent="0.3">
      <c r="A9" t="s">
        <v>27</v>
      </c>
      <c r="D9" t="s">
        <v>25</v>
      </c>
      <c r="G9" t="s">
        <v>28</v>
      </c>
      <c r="J9" t="s">
        <v>26</v>
      </c>
      <c r="R9" s="3" t="s">
        <v>12</v>
      </c>
      <c r="S9" s="28">
        <v>471</v>
      </c>
      <c r="T9" s="28">
        <v>151979</v>
      </c>
      <c r="U9" s="28">
        <v>98157</v>
      </c>
      <c r="Y9" s="5">
        <v>43016</v>
      </c>
      <c r="Z9" s="28">
        <v>1452</v>
      </c>
      <c r="AA9" s="28">
        <v>405.12949693984177</v>
      </c>
    </row>
    <row r="10" spans="1:27" x14ac:dyDescent="0.3">
      <c r="A10" s="28">
        <v>2771</v>
      </c>
      <c r="D10" s="28">
        <v>21925</v>
      </c>
      <c r="G10" s="28">
        <v>2238131</v>
      </c>
      <c r="J10" s="28">
        <v>1539078</v>
      </c>
      <c r="R10" s="3" t="s">
        <v>13</v>
      </c>
      <c r="S10" s="28">
        <v>319</v>
      </c>
      <c r="T10" s="28">
        <v>85398</v>
      </c>
      <c r="U10" s="28">
        <v>56028</v>
      </c>
      <c r="Y10" s="5">
        <v>43023</v>
      </c>
      <c r="Z10" s="28">
        <v>1563</v>
      </c>
      <c r="AA10" s="28">
        <v>467.90153603684331</v>
      </c>
    </row>
    <row r="11" spans="1:27" x14ac:dyDescent="0.3">
      <c r="R11" s="3" t="s">
        <v>8</v>
      </c>
      <c r="S11" s="28">
        <v>7296</v>
      </c>
      <c r="T11" s="28">
        <v>727512</v>
      </c>
      <c r="U11" s="28">
        <v>576159</v>
      </c>
      <c r="Y11" s="5">
        <v>43030</v>
      </c>
      <c r="Z11" s="28">
        <v>1355</v>
      </c>
      <c r="AA11" s="28">
        <v>806.39610389610391</v>
      </c>
    </row>
    <row r="12" spans="1:27" x14ac:dyDescent="0.3">
      <c r="R12" s="3" t="s">
        <v>9</v>
      </c>
      <c r="S12" s="28">
        <v>5185</v>
      </c>
      <c r="T12" s="28">
        <v>461952</v>
      </c>
      <c r="U12" s="28">
        <v>340511</v>
      </c>
      <c r="Y12" s="5">
        <v>43037</v>
      </c>
      <c r="Z12" s="28">
        <v>1537</v>
      </c>
      <c r="AA12" s="28">
        <v>616.10370623528536</v>
      </c>
    </row>
    <row r="13" spans="1:27" x14ac:dyDescent="0.3">
      <c r="A13" t="s">
        <v>24</v>
      </c>
      <c r="D13" t="s">
        <v>30</v>
      </c>
      <c r="G13" t="s">
        <v>31</v>
      </c>
      <c r="O13" t="s">
        <v>6</v>
      </c>
      <c r="R13" s="3" t="s">
        <v>10</v>
      </c>
      <c r="S13" s="28">
        <v>8612</v>
      </c>
      <c r="T13" s="28">
        <v>794589</v>
      </c>
      <c r="U13" s="28">
        <v>455875</v>
      </c>
      <c r="Y13" s="5">
        <v>43044</v>
      </c>
      <c r="Z13" s="28">
        <v>1864</v>
      </c>
      <c r="AA13" s="28">
        <v>526.50676937441642</v>
      </c>
    </row>
    <row r="14" spans="1:27" x14ac:dyDescent="0.3">
      <c r="A14" s="28">
        <v>4828.3013467847231</v>
      </c>
      <c r="D14" s="28">
        <v>5639.3000000000011</v>
      </c>
      <c r="G14" s="4">
        <v>54.600000000000499</v>
      </c>
      <c r="O14" s="28">
        <v>2181.877825939956</v>
      </c>
      <c r="R14" s="3" t="s">
        <v>1</v>
      </c>
      <c r="S14" s="28">
        <v>21925</v>
      </c>
      <c r="T14" s="28">
        <v>2238131</v>
      </c>
      <c r="U14" s="28">
        <v>1539078</v>
      </c>
      <c r="Y14" s="5">
        <v>43051</v>
      </c>
      <c r="Z14" s="28">
        <v>2468</v>
      </c>
      <c r="AA14" s="28">
        <v>1213.482701509017</v>
      </c>
    </row>
    <row r="15" spans="1:27" x14ac:dyDescent="0.3">
      <c r="Y15" s="5">
        <v>43058</v>
      </c>
      <c r="Z15" s="28">
        <v>853</v>
      </c>
      <c r="AA15" s="28">
        <v>1293.1839402427638</v>
      </c>
    </row>
    <row r="16" spans="1:27" x14ac:dyDescent="0.3">
      <c r="Y16" s="5">
        <v>43072</v>
      </c>
      <c r="Z16" s="28">
        <v>2539</v>
      </c>
      <c r="AA16" s="28">
        <v>472.39113333631678</v>
      </c>
    </row>
    <row r="17" spans="25:27" x14ac:dyDescent="0.3">
      <c r="Y17" s="5">
        <v>43079</v>
      </c>
      <c r="Z17" s="28">
        <v>2819</v>
      </c>
      <c r="AA17" s="28">
        <v>809.72075186994016</v>
      </c>
    </row>
    <row r="18" spans="25:27" x14ac:dyDescent="0.3">
      <c r="Y18" s="5">
        <v>43086</v>
      </c>
      <c r="Z18" s="28">
        <v>2291</v>
      </c>
      <c r="AA18" s="28">
        <v>849.25833394477456</v>
      </c>
    </row>
    <row r="19" spans="25:27" x14ac:dyDescent="0.3">
      <c r="Y19" s="5">
        <v>43093</v>
      </c>
      <c r="Z19" s="28">
        <v>963</v>
      </c>
      <c r="AA19" s="28">
        <v>1214.0595238095239</v>
      </c>
    </row>
    <row r="20" spans="25:27" x14ac:dyDescent="0.3">
      <c r="Y20" s="5">
        <v>43128</v>
      </c>
      <c r="Z20" s="28">
        <v>42</v>
      </c>
      <c r="AA20" s="28">
        <v>47.692307692307693</v>
      </c>
    </row>
    <row r="21" spans="25:27" x14ac:dyDescent="0.3">
      <c r="Y21" s="5">
        <v>43135</v>
      </c>
      <c r="Z21" s="28">
        <v>125</v>
      </c>
      <c r="AA21" s="28">
        <v>56.666666666666664</v>
      </c>
    </row>
    <row r="22" spans="25:27" x14ac:dyDescent="0.3">
      <c r="Y22" s="5">
        <v>43142</v>
      </c>
      <c r="Z22" s="28">
        <v>106</v>
      </c>
      <c r="AA22" s="28">
        <v>10.965608465608465</v>
      </c>
    </row>
    <row r="23" spans="25:27" x14ac:dyDescent="0.3">
      <c r="Y23" s="5">
        <v>43149</v>
      </c>
      <c r="Z23" s="28">
        <v>115</v>
      </c>
      <c r="AA23" s="28">
        <v>7.1428571428571423</v>
      </c>
    </row>
    <row r="24" spans="25:27" x14ac:dyDescent="0.3">
      <c r="Y24" s="5">
        <v>43156</v>
      </c>
      <c r="Z24" s="28">
        <v>125</v>
      </c>
      <c r="AA24" s="28">
        <v>34.848484848484844</v>
      </c>
    </row>
    <row r="25" spans="25:27" x14ac:dyDescent="0.3">
      <c r="Y25" s="5">
        <v>43163</v>
      </c>
      <c r="Z25" s="28">
        <v>115</v>
      </c>
      <c r="AA25" s="28">
        <v>24.052795031055901</v>
      </c>
    </row>
    <row r="26" spans="25:27" x14ac:dyDescent="0.3">
      <c r="Y26" s="5">
        <v>43170</v>
      </c>
      <c r="Z26" s="28">
        <v>101</v>
      </c>
      <c r="AA26" s="28">
        <v>48.80952380952381</v>
      </c>
    </row>
    <row r="27" spans="25:27" x14ac:dyDescent="0.3">
      <c r="Y27" s="5">
        <v>43177</v>
      </c>
      <c r="Z27" s="28">
        <v>69</v>
      </c>
      <c r="AA27" s="28">
        <v>100</v>
      </c>
    </row>
    <row r="28" spans="25:27" x14ac:dyDescent="0.3">
      <c r="Y28" s="5">
        <v>43184</v>
      </c>
      <c r="Z28" s="28">
        <v>34</v>
      </c>
      <c r="AA28" s="28"/>
    </row>
    <row r="29" spans="25:27" x14ac:dyDescent="0.3">
      <c r="Y29" s="3" t="s">
        <v>1</v>
      </c>
      <c r="Z29" s="28">
        <v>21925</v>
      </c>
      <c r="AA29" s="28">
        <v>9545.2648340098058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60003-931A-45E3-A8C7-57664392690E}">
  <dimension ref="A1:Y166"/>
  <sheetViews>
    <sheetView showGridLines="0" tabSelected="1" zoomScaleNormal="100" workbookViewId="0">
      <selection activeCell="M3" sqref="M3"/>
    </sheetView>
  </sheetViews>
  <sheetFormatPr defaultColWidth="0" defaultRowHeight="14.4" zeroHeight="1" x14ac:dyDescent="0.3"/>
  <cols>
    <col min="1" max="1" width="0.88671875" customWidth="1"/>
    <col min="2" max="24" width="8.88671875" customWidth="1"/>
    <col min="25" max="25" width="0.88671875" customWidth="1"/>
    <col min="26" max="16384" width="8.88671875" hidden="1"/>
  </cols>
  <sheetData>
    <row r="1" spans="1:25" ht="7.05" customHeight="1" thickBot="1" x14ac:dyDescent="0.35">
      <c r="A1" s="21"/>
      <c r="B1" s="21"/>
      <c r="C1" s="21"/>
      <c r="D1" s="21"/>
      <c r="E1" s="21"/>
      <c r="F1" s="21"/>
      <c r="G1" s="21"/>
      <c r="H1" s="21"/>
      <c r="I1" s="21"/>
      <c r="J1" s="21"/>
      <c r="K1" s="21"/>
      <c r="L1" s="21"/>
      <c r="M1" s="21"/>
      <c r="N1" s="21"/>
      <c r="O1" s="21"/>
      <c r="P1" s="21"/>
      <c r="Q1" s="21"/>
      <c r="R1" s="21"/>
      <c r="S1" s="21"/>
      <c r="T1" s="21"/>
      <c r="U1" s="21"/>
      <c r="V1" s="21"/>
      <c r="W1" s="21"/>
      <c r="X1" s="21"/>
      <c r="Y1" s="21"/>
    </row>
    <row r="2" spans="1:25" x14ac:dyDescent="0.3">
      <c r="A2" s="21"/>
      <c r="B2" s="1"/>
      <c r="C2" s="1"/>
      <c r="D2" s="1"/>
      <c r="E2" s="1"/>
      <c r="F2" s="1"/>
      <c r="G2" s="1"/>
      <c r="H2" s="1"/>
      <c r="I2" s="1"/>
      <c r="J2" s="1"/>
      <c r="K2" s="1"/>
      <c r="L2" s="1"/>
      <c r="M2" s="1"/>
      <c r="N2" s="1"/>
      <c r="O2" s="1"/>
      <c r="P2" s="1"/>
      <c r="Q2" s="1"/>
      <c r="R2" s="1"/>
      <c r="S2" s="1"/>
      <c r="T2" s="1"/>
      <c r="U2" s="1"/>
      <c r="V2" s="1"/>
      <c r="W2" s="1"/>
      <c r="X2" s="1"/>
      <c r="Y2" s="21"/>
    </row>
    <row r="3" spans="1:25" x14ac:dyDescent="0.3">
      <c r="A3" s="21"/>
      <c r="B3" s="1"/>
      <c r="C3" s="1"/>
      <c r="D3" s="1"/>
      <c r="E3" s="1"/>
      <c r="F3" s="1"/>
      <c r="G3" s="1"/>
      <c r="H3" s="1"/>
      <c r="I3" s="1"/>
      <c r="J3" s="1"/>
      <c r="K3" s="1"/>
      <c r="L3" s="1"/>
      <c r="M3" s="1"/>
      <c r="N3" s="1"/>
      <c r="O3" s="1"/>
      <c r="P3" s="1"/>
      <c r="Q3" s="1"/>
      <c r="R3" s="1"/>
      <c r="S3" s="1"/>
      <c r="T3" s="1"/>
      <c r="U3" s="1"/>
      <c r="V3" s="1"/>
      <c r="W3" s="1"/>
      <c r="X3" s="1"/>
      <c r="Y3" s="21"/>
    </row>
    <row r="4" spans="1:25" x14ac:dyDescent="0.3">
      <c r="A4" s="21"/>
      <c r="B4" s="1"/>
      <c r="C4" s="1"/>
      <c r="D4" s="1"/>
      <c r="E4" s="1"/>
      <c r="F4" s="1"/>
      <c r="G4" s="1"/>
      <c r="H4" s="1"/>
      <c r="I4" s="1"/>
      <c r="J4" s="1"/>
      <c r="K4" s="1"/>
      <c r="L4" s="1"/>
      <c r="M4" s="1"/>
      <c r="N4" s="1"/>
      <c r="O4" s="1"/>
      <c r="P4" s="1"/>
      <c r="Q4" s="1"/>
      <c r="R4" s="1"/>
      <c r="S4" s="1"/>
      <c r="T4" s="1"/>
      <c r="U4" s="1"/>
      <c r="V4" s="1"/>
      <c r="W4" s="1"/>
      <c r="X4" s="1"/>
      <c r="Y4" s="21"/>
    </row>
    <row r="5" spans="1:25" ht="7.05" customHeight="1" thickBot="1" x14ac:dyDescent="0.35">
      <c r="A5" s="21"/>
      <c r="B5" s="1"/>
      <c r="C5" s="1"/>
      <c r="D5" s="1"/>
      <c r="E5" s="1"/>
      <c r="F5" s="1"/>
      <c r="G5" s="1"/>
      <c r="H5" s="1"/>
      <c r="I5" s="1"/>
      <c r="J5" s="1"/>
      <c r="K5" s="1"/>
      <c r="L5" s="1"/>
      <c r="M5" s="1"/>
      <c r="N5" s="1"/>
      <c r="O5" s="1"/>
      <c r="P5" s="1"/>
      <c r="Q5" s="1"/>
      <c r="R5" s="1"/>
      <c r="S5" s="1"/>
      <c r="T5" s="1"/>
      <c r="U5" s="1"/>
      <c r="V5" s="1"/>
      <c r="W5" s="1"/>
      <c r="X5" s="1"/>
      <c r="Y5" s="21"/>
    </row>
    <row r="6" spans="1:25" ht="15.6" thickBot="1" x14ac:dyDescent="0.35">
      <c r="A6" s="21"/>
      <c r="B6" s="6" t="s">
        <v>2</v>
      </c>
      <c r="C6" s="7"/>
      <c r="D6" s="8"/>
      <c r="E6" s="1"/>
      <c r="F6" s="6" t="s">
        <v>20</v>
      </c>
      <c r="G6" s="7"/>
      <c r="H6" s="8"/>
      <c r="I6" s="1"/>
      <c r="J6" s="6" t="s">
        <v>22</v>
      </c>
      <c r="K6" s="7"/>
      <c r="L6" s="8"/>
      <c r="M6" s="1"/>
      <c r="N6" s="6" t="s">
        <v>23</v>
      </c>
      <c r="O6" s="7"/>
      <c r="P6" s="8"/>
      <c r="Q6" s="1"/>
      <c r="R6" s="6" t="s">
        <v>21</v>
      </c>
      <c r="S6" s="7"/>
      <c r="T6" s="8"/>
      <c r="U6" s="1"/>
      <c r="V6" s="6" t="s">
        <v>4</v>
      </c>
      <c r="W6" s="7"/>
      <c r="X6" s="8"/>
      <c r="Y6" s="21"/>
    </row>
    <row r="7" spans="1:25" ht="14.4" customHeight="1" x14ac:dyDescent="0.3">
      <c r="A7" s="21"/>
      <c r="B7" s="9">
        <f>GETPIVOTDATA("[Measures].[Sum of TotalCost]",'FB Pivot'!$A$1)</f>
        <v>21925</v>
      </c>
      <c r="C7" s="10"/>
      <c r="D7" s="11"/>
      <c r="E7" s="1"/>
      <c r="F7" s="9">
        <f>GETPIVOTDATA("[Measures].[Sum of Page Likes]",'FB Pivot'!$D$1)</f>
        <v>410</v>
      </c>
      <c r="G7" s="10"/>
      <c r="H7" s="11"/>
      <c r="I7" s="1"/>
      <c r="J7" s="9">
        <f>GETPIVOTDATA("[Measures].[Sum of Total Social Interactions]",'FB Pivot'!$J$1)</f>
        <v>3254</v>
      </c>
      <c r="K7" s="10"/>
      <c r="L7" s="11"/>
      <c r="M7" s="1"/>
      <c r="N7" s="9">
        <f>GETPIVOTDATA("[Measures].[Sum of Post Reactions]",'FB Pivot'!$A$9)</f>
        <v>2771</v>
      </c>
      <c r="O7" s="10"/>
      <c r="P7" s="11"/>
      <c r="Q7" s="1"/>
      <c r="R7" s="15">
        <f>GETPIVOTDATA("[Measures].[Sum of Reach]",'FB Pivot'!$G$1)</f>
        <v>1539078</v>
      </c>
      <c r="S7" s="16"/>
      <c r="T7" s="17"/>
      <c r="U7" s="1"/>
      <c r="V7" s="15">
        <f>GETPIVOTDATA("[Measures].[Sum of Impressions]",'FB Pivot'!$G$9)</f>
        <v>2238131</v>
      </c>
      <c r="W7" s="16"/>
      <c r="X7" s="17"/>
      <c r="Y7" s="21"/>
    </row>
    <row r="8" spans="1:25" ht="15" customHeight="1" thickBot="1" x14ac:dyDescent="0.35">
      <c r="A8" s="21"/>
      <c r="B8" s="12"/>
      <c r="C8" s="13"/>
      <c r="D8" s="14"/>
      <c r="E8" s="1"/>
      <c r="F8" s="12"/>
      <c r="G8" s="13"/>
      <c r="H8" s="14"/>
      <c r="I8" s="1"/>
      <c r="J8" s="12"/>
      <c r="K8" s="13"/>
      <c r="L8" s="14"/>
      <c r="M8" s="1"/>
      <c r="N8" s="12"/>
      <c r="O8" s="13"/>
      <c r="P8" s="14"/>
      <c r="Q8" s="1"/>
      <c r="R8" s="18"/>
      <c r="S8" s="19"/>
      <c r="T8" s="20"/>
      <c r="U8" s="1"/>
      <c r="V8" s="18"/>
      <c r="W8" s="19"/>
      <c r="X8" s="20"/>
      <c r="Y8" s="21"/>
    </row>
    <row r="9" spans="1:25" ht="15" thickBot="1" x14ac:dyDescent="0.35">
      <c r="A9" s="21"/>
      <c r="B9" s="1"/>
      <c r="C9" s="1"/>
      <c r="D9" s="1"/>
      <c r="E9" s="1"/>
      <c r="F9" s="1"/>
      <c r="G9" s="1"/>
      <c r="H9" s="1"/>
      <c r="I9" s="1"/>
      <c r="J9" s="1"/>
      <c r="K9" s="1"/>
      <c r="L9" s="1"/>
      <c r="M9" s="1"/>
      <c r="N9" s="1"/>
      <c r="O9" s="1"/>
      <c r="P9" s="1"/>
      <c r="Q9" s="1"/>
      <c r="R9" s="1"/>
      <c r="S9" s="1"/>
      <c r="T9" s="1"/>
      <c r="U9" s="1"/>
      <c r="V9" s="1"/>
      <c r="W9" s="1"/>
      <c r="X9" s="1"/>
      <c r="Y9" s="21"/>
    </row>
    <row r="10" spans="1:25" ht="15.6" thickBot="1" x14ac:dyDescent="0.35">
      <c r="A10" s="21"/>
      <c r="B10" s="6" t="s">
        <v>42</v>
      </c>
      <c r="C10" s="7"/>
      <c r="D10" s="8"/>
      <c r="E10" s="1"/>
      <c r="F10" s="6" t="s">
        <v>3</v>
      </c>
      <c r="G10" s="7"/>
      <c r="H10" s="8"/>
      <c r="I10" s="1"/>
      <c r="J10" s="6" t="s">
        <v>7</v>
      </c>
      <c r="K10" s="7"/>
      <c r="L10" s="8"/>
      <c r="M10" s="1"/>
      <c r="N10" s="6" t="s">
        <v>40</v>
      </c>
      <c r="O10" s="7"/>
      <c r="P10" s="8"/>
      <c r="Q10" s="1"/>
      <c r="R10" s="6" t="s">
        <v>39</v>
      </c>
      <c r="S10" s="7"/>
      <c r="T10" s="8"/>
      <c r="U10" s="1"/>
      <c r="V10" s="6" t="s">
        <v>41</v>
      </c>
      <c r="W10" s="7"/>
      <c r="X10" s="8"/>
      <c r="Y10" s="21"/>
    </row>
    <row r="11" spans="1:25" ht="14.4" customHeight="1" x14ac:dyDescent="0.3">
      <c r="A11" s="21"/>
      <c r="B11" s="9">
        <f>GETPIVOTDATA("[Measures].[Sum of LinkClicks]",'FB Pivot'!$A$5)</f>
        <v>7196</v>
      </c>
      <c r="C11" s="10"/>
      <c r="D11" s="11"/>
      <c r="E11" s="1"/>
      <c r="F11" s="22">
        <f>GETPIVOTDATA("[Measures].[Average of CTR %]",'FB Pivot'!$D$5)</f>
        <v>0.98375724873327053</v>
      </c>
      <c r="G11" s="23"/>
      <c r="H11" s="24"/>
      <c r="I11" s="1"/>
      <c r="J11" s="22">
        <f>GETPIVOTDATA("[Measures].[Average of Conversion Rate %]",'FB Pivot'!$G$5)</f>
        <v>37.141108303540101</v>
      </c>
      <c r="K11" s="23"/>
      <c r="L11" s="24"/>
      <c r="M11" s="1"/>
      <c r="N11" s="22">
        <f>GETPIVOTDATA("[Measures].[Sum of CPP]",'FB Pivot'!$A$13)</f>
        <v>4828.3013467847231</v>
      </c>
      <c r="O11" s="23"/>
      <c r="P11" s="24"/>
      <c r="Q11" s="1"/>
      <c r="R11" s="22">
        <f>GETPIVOTDATA("[Measures].[Sum of CPL (Cost per Lead)]",'FB Pivot'!$D$13)</f>
        <v>5639.3000000000011</v>
      </c>
      <c r="S11" s="23"/>
      <c r="T11" s="24"/>
      <c r="U11" s="1"/>
      <c r="V11" s="22">
        <f>GETPIVOTDATA("[Measures].[Sum of Cost per People Reached]",'FB Pivot'!$G$13)</f>
        <v>54.600000000000499</v>
      </c>
      <c r="W11" s="23"/>
      <c r="X11" s="24"/>
      <c r="Y11" s="21"/>
    </row>
    <row r="12" spans="1:25" ht="15" customHeight="1" thickBot="1" x14ac:dyDescent="0.35">
      <c r="A12" s="21"/>
      <c r="B12" s="12"/>
      <c r="C12" s="13"/>
      <c r="D12" s="14"/>
      <c r="E12" s="1"/>
      <c r="F12" s="25"/>
      <c r="G12" s="26"/>
      <c r="H12" s="27"/>
      <c r="I12" s="1"/>
      <c r="J12" s="25"/>
      <c r="K12" s="26"/>
      <c r="L12" s="27"/>
      <c r="M12" s="1"/>
      <c r="N12" s="25"/>
      <c r="O12" s="26"/>
      <c r="P12" s="27"/>
      <c r="Q12" s="1"/>
      <c r="R12" s="25"/>
      <c r="S12" s="26"/>
      <c r="T12" s="27"/>
      <c r="U12" s="1"/>
      <c r="V12" s="25"/>
      <c r="W12" s="26"/>
      <c r="X12" s="27"/>
      <c r="Y12" s="21"/>
    </row>
    <row r="13" spans="1:25" x14ac:dyDescent="0.3">
      <c r="A13" s="21"/>
      <c r="B13" s="1"/>
      <c r="C13" s="1"/>
      <c r="D13" s="1"/>
      <c r="E13" s="1"/>
      <c r="F13" s="1"/>
      <c r="G13" s="1"/>
      <c r="H13" s="1"/>
      <c r="I13" s="1"/>
      <c r="J13" s="1"/>
      <c r="K13" s="1"/>
      <c r="L13" s="1"/>
      <c r="M13" s="1"/>
      <c r="N13" s="1"/>
      <c r="O13" s="1"/>
      <c r="P13" s="1"/>
      <c r="Q13" s="1"/>
      <c r="R13" s="1"/>
      <c r="S13" s="1"/>
      <c r="T13" s="1"/>
      <c r="U13" s="1"/>
      <c r="V13" s="1"/>
      <c r="W13" s="1"/>
      <c r="X13" s="1"/>
      <c r="Y13" s="21"/>
    </row>
    <row r="14" spans="1:25" x14ac:dyDescent="0.3">
      <c r="A14" s="21"/>
      <c r="B14" s="1"/>
      <c r="C14" s="1"/>
      <c r="D14" s="1"/>
      <c r="E14" s="1"/>
      <c r="F14" s="1"/>
      <c r="G14" s="1"/>
      <c r="H14" s="1"/>
      <c r="I14" s="1"/>
      <c r="J14" s="1"/>
      <c r="K14" s="1"/>
      <c r="L14" s="1"/>
      <c r="M14" s="1"/>
      <c r="N14" s="1"/>
      <c r="O14" s="1"/>
      <c r="P14" s="1"/>
      <c r="Q14" s="1"/>
      <c r="R14" s="1"/>
      <c r="S14" s="1"/>
      <c r="T14" s="1"/>
      <c r="U14" s="1"/>
      <c r="V14" s="1"/>
      <c r="W14" s="1"/>
      <c r="X14" s="1"/>
      <c r="Y14" s="21"/>
    </row>
    <row r="15" spans="1:25" x14ac:dyDescent="0.3">
      <c r="A15" s="21"/>
      <c r="B15" s="1"/>
      <c r="C15" s="1"/>
      <c r="D15" s="1"/>
      <c r="E15" s="1"/>
      <c r="F15" s="1"/>
      <c r="G15" s="1"/>
      <c r="H15" s="1"/>
      <c r="I15" s="1"/>
      <c r="J15" s="1"/>
      <c r="K15" s="1"/>
      <c r="L15" s="1"/>
      <c r="M15" s="1"/>
      <c r="N15" s="1"/>
      <c r="O15" s="1"/>
      <c r="P15" s="1"/>
      <c r="Q15" s="1"/>
      <c r="R15" s="1"/>
      <c r="S15" s="1"/>
      <c r="T15" s="1"/>
      <c r="U15" s="1"/>
      <c r="V15" s="1"/>
      <c r="W15" s="1"/>
      <c r="X15" s="1"/>
      <c r="Y15" s="21"/>
    </row>
    <row r="16" spans="1:25" x14ac:dyDescent="0.3">
      <c r="A16" s="21"/>
      <c r="B16" s="1"/>
      <c r="C16" s="1"/>
      <c r="D16" s="1"/>
      <c r="E16" s="1"/>
      <c r="F16" s="1"/>
      <c r="G16" s="1"/>
      <c r="H16" s="1"/>
      <c r="I16" s="1"/>
      <c r="J16" s="1"/>
      <c r="K16" s="1"/>
      <c r="L16" s="1"/>
      <c r="M16" s="1"/>
      <c r="N16" s="1"/>
      <c r="O16" s="1"/>
      <c r="P16" s="1"/>
      <c r="Q16" s="1"/>
      <c r="R16" s="1"/>
      <c r="S16" s="1"/>
      <c r="T16" s="1"/>
      <c r="U16" s="1"/>
      <c r="V16" s="1"/>
      <c r="W16" s="1"/>
      <c r="X16" s="1"/>
      <c r="Y16" s="21"/>
    </row>
    <row r="17" spans="1:25" x14ac:dyDescent="0.3">
      <c r="A17" s="21"/>
      <c r="B17" s="1"/>
      <c r="C17" s="1"/>
      <c r="D17" s="1"/>
      <c r="E17" s="1"/>
      <c r="F17" s="1"/>
      <c r="G17" s="1"/>
      <c r="H17" s="1"/>
      <c r="I17" s="1"/>
      <c r="J17" s="1"/>
      <c r="K17" s="1"/>
      <c r="L17" s="1"/>
      <c r="M17" s="1"/>
      <c r="N17" s="1"/>
      <c r="O17" s="1"/>
      <c r="P17" s="1"/>
      <c r="Q17" s="1"/>
      <c r="R17" s="1"/>
      <c r="S17" s="1"/>
      <c r="T17" s="1"/>
      <c r="U17" s="1"/>
      <c r="V17" s="1"/>
      <c r="W17" s="1"/>
      <c r="X17" s="1"/>
      <c r="Y17" s="21"/>
    </row>
    <row r="18" spans="1:25" x14ac:dyDescent="0.3">
      <c r="A18" s="21"/>
      <c r="B18" s="1"/>
      <c r="C18" s="1"/>
      <c r="D18" s="1"/>
      <c r="E18" s="1"/>
      <c r="F18" s="1"/>
      <c r="G18" s="1"/>
      <c r="H18" s="1"/>
      <c r="I18" s="1"/>
      <c r="J18" s="1"/>
      <c r="K18" s="1"/>
      <c r="L18" s="1"/>
      <c r="M18" s="1"/>
      <c r="N18" s="1"/>
      <c r="O18" s="1"/>
      <c r="P18" s="1"/>
      <c r="Q18" s="1"/>
      <c r="R18" s="1"/>
      <c r="S18" s="1"/>
      <c r="T18" s="1"/>
      <c r="U18" s="1"/>
      <c r="V18" s="1"/>
      <c r="W18" s="1"/>
      <c r="X18" s="1"/>
      <c r="Y18" s="21"/>
    </row>
    <row r="19" spans="1:25" x14ac:dyDescent="0.3">
      <c r="A19" s="21"/>
      <c r="B19" s="1"/>
      <c r="C19" s="1"/>
      <c r="D19" s="1"/>
      <c r="E19" s="1"/>
      <c r="F19" s="1"/>
      <c r="G19" s="1"/>
      <c r="H19" s="1"/>
      <c r="I19" s="1"/>
      <c r="J19" s="1"/>
      <c r="K19" s="1"/>
      <c r="L19" s="1"/>
      <c r="M19" s="1"/>
      <c r="N19" s="1"/>
      <c r="O19" s="1"/>
      <c r="P19" s="1"/>
      <c r="Q19" s="1"/>
      <c r="R19" s="1"/>
      <c r="S19" s="1"/>
      <c r="T19" s="1"/>
      <c r="U19" s="1"/>
      <c r="V19" s="1"/>
      <c r="W19" s="1"/>
      <c r="X19" s="1"/>
      <c r="Y19" s="21"/>
    </row>
    <row r="20" spans="1:25" x14ac:dyDescent="0.3">
      <c r="A20" s="21"/>
      <c r="B20" s="1"/>
      <c r="C20" s="1"/>
      <c r="D20" s="1"/>
      <c r="E20" s="1"/>
      <c r="F20" s="1"/>
      <c r="G20" s="1"/>
      <c r="H20" s="1"/>
      <c r="I20" s="1"/>
      <c r="J20" s="1"/>
      <c r="K20" s="1"/>
      <c r="L20" s="1"/>
      <c r="M20" s="1"/>
      <c r="N20" s="1"/>
      <c r="O20" s="1"/>
      <c r="P20" s="1"/>
      <c r="Q20" s="1"/>
      <c r="R20" s="1"/>
      <c r="S20" s="1"/>
      <c r="T20" s="1"/>
      <c r="U20" s="1"/>
      <c r="V20" s="1"/>
      <c r="W20" s="1"/>
      <c r="X20" s="1"/>
      <c r="Y20" s="21"/>
    </row>
    <row r="21" spans="1:25" x14ac:dyDescent="0.3">
      <c r="A21" s="21"/>
      <c r="B21" s="1"/>
      <c r="C21" s="1"/>
      <c r="D21" s="1"/>
      <c r="E21" s="1"/>
      <c r="F21" s="1"/>
      <c r="G21" s="1"/>
      <c r="H21" s="1"/>
      <c r="I21" s="1"/>
      <c r="J21" s="1"/>
      <c r="K21" s="1"/>
      <c r="L21" s="1"/>
      <c r="M21" s="1"/>
      <c r="N21" s="1"/>
      <c r="O21" s="1"/>
      <c r="P21" s="1"/>
      <c r="Q21" s="1"/>
      <c r="R21" s="1"/>
      <c r="S21" s="1"/>
      <c r="T21" s="1"/>
      <c r="U21" s="1"/>
      <c r="V21" s="1"/>
      <c r="W21" s="1"/>
      <c r="X21" s="1"/>
      <c r="Y21" s="21"/>
    </row>
    <row r="22" spans="1:25" x14ac:dyDescent="0.3">
      <c r="A22" s="21"/>
      <c r="B22" s="1"/>
      <c r="C22" s="1"/>
      <c r="D22" s="1"/>
      <c r="E22" s="1"/>
      <c r="F22" s="1"/>
      <c r="G22" s="1"/>
      <c r="H22" s="1"/>
      <c r="I22" s="1"/>
      <c r="J22" s="1"/>
      <c r="K22" s="1"/>
      <c r="L22" s="1"/>
      <c r="M22" s="1"/>
      <c r="N22" s="1"/>
      <c r="O22" s="1"/>
      <c r="P22" s="1"/>
      <c r="Q22" s="1"/>
      <c r="R22" s="1"/>
      <c r="S22" s="1"/>
      <c r="T22" s="1"/>
      <c r="U22" s="1"/>
      <c r="V22" s="1"/>
      <c r="W22" s="1"/>
      <c r="X22" s="1"/>
      <c r="Y22" s="21"/>
    </row>
    <row r="23" spans="1:25" x14ac:dyDescent="0.3">
      <c r="A23" s="21"/>
      <c r="B23" s="1"/>
      <c r="C23" s="1"/>
      <c r="D23" s="1"/>
      <c r="E23" s="1"/>
      <c r="F23" s="1"/>
      <c r="G23" s="1"/>
      <c r="H23" s="1"/>
      <c r="I23" s="1"/>
      <c r="J23" s="1"/>
      <c r="K23" s="1"/>
      <c r="L23" s="1"/>
      <c r="M23" s="1"/>
      <c r="N23" s="1"/>
      <c r="O23" s="1"/>
      <c r="P23" s="1"/>
      <c r="Q23" s="1"/>
      <c r="R23" s="1"/>
      <c r="S23" s="1"/>
      <c r="T23" s="1"/>
      <c r="U23" s="1"/>
      <c r="V23" s="1"/>
      <c r="W23" s="1"/>
      <c r="X23" s="1"/>
      <c r="Y23" s="21"/>
    </row>
    <row r="24" spans="1:25" x14ac:dyDescent="0.3">
      <c r="A24" s="21"/>
      <c r="B24" s="1"/>
      <c r="C24" s="1"/>
      <c r="D24" s="1"/>
      <c r="E24" s="1"/>
      <c r="F24" s="1"/>
      <c r="G24" s="1"/>
      <c r="H24" s="1"/>
      <c r="I24" s="1"/>
      <c r="J24" s="1"/>
      <c r="K24" s="1"/>
      <c r="L24" s="1"/>
      <c r="M24" s="1"/>
      <c r="N24" s="1"/>
      <c r="O24" s="1"/>
      <c r="P24" s="1"/>
      <c r="Q24" s="1"/>
      <c r="R24" s="1"/>
      <c r="S24" s="1"/>
      <c r="T24" s="1"/>
      <c r="U24" s="1"/>
      <c r="V24" s="1"/>
      <c r="W24" s="1"/>
      <c r="X24" s="1"/>
      <c r="Y24" s="21"/>
    </row>
    <row r="25" spans="1:25" x14ac:dyDescent="0.3">
      <c r="A25" s="21"/>
      <c r="B25" s="1"/>
      <c r="C25" s="1"/>
      <c r="D25" s="1"/>
      <c r="E25" s="1"/>
      <c r="F25" s="1"/>
      <c r="G25" s="1"/>
      <c r="H25" s="1"/>
      <c r="I25" s="1"/>
      <c r="J25" s="1"/>
      <c r="K25" s="1"/>
      <c r="L25" s="1"/>
      <c r="M25" s="1"/>
      <c r="N25" s="1"/>
      <c r="O25" s="1"/>
      <c r="P25" s="1"/>
      <c r="Q25" s="1"/>
      <c r="R25" s="1"/>
      <c r="S25" s="1"/>
      <c r="T25" s="1"/>
      <c r="U25" s="1"/>
      <c r="V25" s="1"/>
      <c r="W25" s="1"/>
      <c r="X25" s="1"/>
      <c r="Y25" s="21"/>
    </row>
    <row r="26" spans="1:25" x14ac:dyDescent="0.3">
      <c r="A26" s="21"/>
      <c r="B26" s="1"/>
      <c r="C26" s="1"/>
      <c r="D26" s="1"/>
      <c r="E26" s="1"/>
      <c r="F26" s="1"/>
      <c r="G26" s="1"/>
      <c r="H26" s="1"/>
      <c r="I26" s="1"/>
      <c r="J26" s="1"/>
      <c r="K26" s="1"/>
      <c r="L26" s="1"/>
      <c r="M26" s="1"/>
      <c r="N26" s="1"/>
      <c r="O26" s="1"/>
      <c r="P26" s="1"/>
      <c r="Q26" s="1"/>
      <c r="R26" s="1"/>
      <c r="S26" s="1"/>
      <c r="T26" s="1"/>
      <c r="U26" s="1"/>
      <c r="V26" s="1"/>
      <c r="W26" s="1"/>
      <c r="X26" s="1"/>
      <c r="Y26" s="21"/>
    </row>
    <row r="27" spans="1:25" x14ac:dyDescent="0.3">
      <c r="A27" s="21"/>
      <c r="B27" s="1"/>
      <c r="C27" s="1"/>
      <c r="D27" s="1"/>
      <c r="E27" s="1"/>
      <c r="F27" s="1"/>
      <c r="G27" s="1"/>
      <c r="H27" s="1"/>
      <c r="I27" s="1"/>
      <c r="J27" s="1"/>
      <c r="K27" s="1"/>
      <c r="L27" s="1"/>
      <c r="M27" s="1"/>
      <c r="N27" s="1"/>
      <c r="O27" s="1"/>
      <c r="P27" s="1"/>
      <c r="Q27" s="1"/>
      <c r="R27" s="1"/>
      <c r="S27" s="1"/>
      <c r="T27" s="1"/>
      <c r="U27" s="1"/>
      <c r="V27" s="1"/>
      <c r="W27" s="1"/>
      <c r="X27" s="1"/>
      <c r="Y27" s="21"/>
    </row>
    <row r="28" spans="1:25" x14ac:dyDescent="0.3">
      <c r="A28" s="21"/>
      <c r="B28" s="1"/>
      <c r="C28" s="1"/>
      <c r="D28" s="1"/>
      <c r="E28" s="1"/>
      <c r="F28" s="1"/>
      <c r="G28" s="1"/>
      <c r="H28" s="1"/>
      <c r="I28" s="1"/>
      <c r="J28" s="1"/>
      <c r="K28" s="1"/>
      <c r="L28" s="1"/>
      <c r="M28" s="1"/>
      <c r="N28" s="1"/>
      <c r="O28" s="1"/>
      <c r="P28" s="1"/>
      <c r="Q28" s="1"/>
      <c r="R28" s="1"/>
      <c r="S28" s="1"/>
      <c r="T28" s="1"/>
      <c r="U28" s="1"/>
      <c r="V28" s="1"/>
      <c r="W28" s="1"/>
      <c r="X28" s="1"/>
      <c r="Y28" s="21"/>
    </row>
    <row r="29" spans="1:25" x14ac:dyDescent="0.3">
      <c r="A29" s="21"/>
      <c r="B29" s="1"/>
      <c r="C29" s="1"/>
      <c r="D29" s="1"/>
      <c r="E29" s="1"/>
      <c r="F29" s="1"/>
      <c r="G29" s="1"/>
      <c r="H29" s="1"/>
      <c r="I29" s="1"/>
      <c r="J29" s="1"/>
      <c r="K29" s="1"/>
      <c r="L29" s="1"/>
      <c r="M29" s="1"/>
      <c r="N29" s="1"/>
      <c r="O29" s="1"/>
      <c r="P29" s="1"/>
      <c r="Q29" s="1"/>
      <c r="R29" s="1"/>
      <c r="S29" s="1"/>
      <c r="T29" s="1"/>
      <c r="U29" s="1"/>
      <c r="V29" s="1"/>
      <c r="W29" s="1"/>
      <c r="X29" s="1"/>
      <c r="Y29" s="21"/>
    </row>
    <row r="30" spans="1:25" x14ac:dyDescent="0.3">
      <c r="A30" s="21"/>
      <c r="B30" s="1"/>
      <c r="C30" s="1"/>
      <c r="D30" s="1"/>
      <c r="E30" s="1"/>
      <c r="F30" s="1"/>
      <c r="G30" s="1"/>
      <c r="H30" s="1"/>
      <c r="I30" s="1"/>
      <c r="J30" s="1"/>
      <c r="K30" s="1"/>
      <c r="L30" s="1"/>
      <c r="M30" s="1"/>
      <c r="N30" s="1"/>
      <c r="O30" s="1"/>
      <c r="P30" s="1"/>
      <c r="Q30" s="1"/>
      <c r="R30" s="1"/>
      <c r="S30" s="1"/>
      <c r="T30" s="1"/>
      <c r="U30" s="1"/>
      <c r="V30" s="1"/>
      <c r="W30" s="1"/>
      <c r="X30" s="1"/>
      <c r="Y30" s="21"/>
    </row>
    <row r="31" spans="1:25" x14ac:dyDescent="0.3">
      <c r="A31" s="21"/>
      <c r="B31" s="1"/>
      <c r="C31" s="1"/>
      <c r="D31" s="1"/>
      <c r="E31" s="1"/>
      <c r="F31" s="1"/>
      <c r="G31" s="1"/>
      <c r="H31" s="1"/>
      <c r="I31" s="1"/>
      <c r="J31" s="1"/>
      <c r="K31" s="1"/>
      <c r="L31" s="1"/>
      <c r="M31" s="1"/>
      <c r="N31" s="1"/>
      <c r="O31" s="1"/>
      <c r="P31" s="1"/>
      <c r="Q31" s="1"/>
      <c r="R31" s="1"/>
      <c r="S31" s="1"/>
      <c r="T31" s="1"/>
      <c r="U31" s="1"/>
      <c r="V31" s="1"/>
      <c r="W31" s="1"/>
      <c r="X31" s="1"/>
      <c r="Y31" s="21"/>
    </row>
    <row r="32" spans="1:25" x14ac:dyDescent="0.3">
      <c r="A32" s="21"/>
      <c r="B32" s="1"/>
      <c r="C32" s="1"/>
      <c r="D32" s="1"/>
      <c r="E32" s="1"/>
      <c r="F32" s="1"/>
      <c r="G32" s="1"/>
      <c r="H32" s="1"/>
      <c r="I32" s="1"/>
      <c r="J32" s="1"/>
      <c r="K32" s="1"/>
      <c r="L32" s="1"/>
      <c r="M32" s="1"/>
      <c r="N32" s="1"/>
      <c r="O32" s="1"/>
      <c r="P32" s="1"/>
      <c r="Q32" s="1"/>
      <c r="R32" s="1"/>
      <c r="S32" s="1"/>
      <c r="T32" s="1"/>
      <c r="U32" s="1"/>
      <c r="V32" s="1"/>
      <c r="W32" s="1"/>
      <c r="X32" s="1"/>
      <c r="Y32" s="21"/>
    </row>
    <row r="33" spans="1:25" x14ac:dyDescent="0.3">
      <c r="A33" s="21"/>
      <c r="B33" s="1"/>
      <c r="C33" s="1"/>
      <c r="D33" s="1"/>
      <c r="E33" s="1"/>
      <c r="F33" s="1"/>
      <c r="G33" s="1"/>
      <c r="H33" s="1"/>
      <c r="I33" s="1"/>
      <c r="J33" s="1"/>
      <c r="K33" s="1"/>
      <c r="L33" s="1"/>
      <c r="M33" s="1"/>
      <c r="N33" s="1"/>
      <c r="O33" s="1"/>
      <c r="P33" s="1"/>
      <c r="Q33" s="1"/>
      <c r="R33" s="1"/>
      <c r="S33" s="1"/>
      <c r="T33" s="1"/>
      <c r="U33" s="1"/>
      <c r="V33" s="1"/>
      <c r="W33" s="1"/>
      <c r="X33" s="1"/>
      <c r="Y33" s="21"/>
    </row>
    <row r="34" spans="1:25" x14ac:dyDescent="0.3">
      <c r="A34" s="21"/>
      <c r="B34" s="1"/>
      <c r="C34" s="1"/>
      <c r="D34" s="1"/>
      <c r="E34" s="1"/>
      <c r="F34" s="1"/>
      <c r="G34" s="1"/>
      <c r="H34" s="1"/>
      <c r="I34" s="1"/>
      <c r="J34" s="1"/>
      <c r="K34" s="1"/>
      <c r="L34" s="1"/>
      <c r="M34" s="1"/>
      <c r="N34" s="1"/>
      <c r="O34" s="1"/>
      <c r="P34" s="1"/>
      <c r="Q34" s="1"/>
      <c r="R34" s="1"/>
      <c r="S34" s="1"/>
      <c r="T34" s="1"/>
      <c r="U34" s="1"/>
      <c r="V34" s="1"/>
      <c r="W34" s="1"/>
      <c r="X34" s="1"/>
      <c r="Y34" s="21"/>
    </row>
    <row r="35" spans="1:25" x14ac:dyDescent="0.3">
      <c r="A35" s="21"/>
      <c r="B35" s="1"/>
      <c r="C35" s="1"/>
      <c r="D35" s="1"/>
      <c r="E35" s="1"/>
      <c r="F35" s="1"/>
      <c r="G35" s="1"/>
      <c r="H35" s="1"/>
      <c r="I35" s="1"/>
      <c r="J35" s="1"/>
      <c r="K35" s="1"/>
      <c r="L35" s="1"/>
      <c r="M35" s="1"/>
      <c r="N35" s="1"/>
      <c r="O35" s="1"/>
      <c r="P35" s="1"/>
      <c r="Q35" s="1"/>
      <c r="R35" s="1"/>
      <c r="S35" s="1"/>
      <c r="T35" s="1"/>
      <c r="U35" s="1"/>
      <c r="V35" s="1"/>
      <c r="W35" s="1"/>
      <c r="X35" s="1"/>
      <c r="Y35" s="21"/>
    </row>
    <row r="36" spans="1:25" x14ac:dyDescent="0.3">
      <c r="A36" s="21"/>
      <c r="B36" s="1"/>
      <c r="C36" s="1"/>
      <c r="D36" s="1"/>
      <c r="E36" s="1"/>
      <c r="F36" s="1"/>
      <c r="G36" s="1"/>
      <c r="H36" s="1"/>
      <c r="I36" s="1"/>
      <c r="J36" s="1"/>
      <c r="K36" s="1"/>
      <c r="L36" s="1"/>
      <c r="M36" s="1"/>
      <c r="N36" s="1"/>
      <c r="O36" s="1"/>
      <c r="P36" s="1"/>
      <c r="Q36" s="1"/>
      <c r="R36" s="1"/>
      <c r="S36" s="1"/>
      <c r="T36" s="1"/>
      <c r="U36" s="1"/>
      <c r="V36" s="1"/>
      <c r="W36" s="1"/>
      <c r="X36" s="1"/>
      <c r="Y36" s="21"/>
    </row>
    <row r="37" spans="1:25" x14ac:dyDescent="0.3">
      <c r="A37" s="21"/>
      <c r="B37" s="1"/>
      <c r="C37" s="1"/>
      <c r="D37" s="1"/>
      <c r="E37" s="1"/>
      <c r="F37" s="1"/>
      <c r="G37" s="1"/>
      <c r="H37" s="1"/>
      <c r="I37" s="1"/>
      <c r="J37" s="1"/>
      <c r="K37" s="1"/>
      <c r="L37" s="1"/>
      <c r="M37" s="1"/>
      <c r="N37" s="1"/>
      <c r="O37" s="1"/>
      <c r="P37" s="1"/>
      <c r="Q37" s="1"/>
      <c r="R37" s="1"/>
      <c r="S37" s="1"/>
      <c r="T37" s="1"/>
      <c r="U37" s="1"/>
      <c r="V37" s="1"/>
      <c r="W37" s="1"/>
      <c r="X37" s="1"/>
      <c r="Y37" s="21"/>
    </row>
    <row r="38" spans="1:25" x14ac:dyDescent="0.3">
      <c r="A38" s="21"/>
      <c r="B38" s="1"/>
      <c r="C38" s="1"/>
      <c r="D38" s="1"/>
      <c r="E38" s="1"/>
      <c r="F38" s="1"/>
      <c r="G38" s="1"/>
      <c r="H38" s="1"/>
      <c r="I38" s="1"/>
      <c r="J38" s="1"/>
      <c r="K38" s="1"/>
      <c r="L38" s="1"/>
      <c r="M38" s="1"/>
      <c r="N38" s="1"/>
      <c r="O38" s="1"/>
      <c r="P38" s="1"/>
      <c r="Q38" s="1"/>
      <c r="R38" s="1"/>
      <c r="S38" s="1"/>
      <c r="T38" s="1"/>
      <c r="U38" s="1"/>
      <c r="V38" s="1"/>
      <c r="W38" s="1"/>
      <c r="X38" s="1"/>
      <c r="Y38" s="21"/>
    </row>
    <row r="39" spans="1:25" ht="15" thickBot="1" x14ac:dyDescent="0.35">
      <c r="A39" s="21"/>
      <c r="B39" s="1"/>
      <c r="C39" s="1"/>
      <c r="D39" s="1"/>
      <c r="E39" s="1"/>
      <c r="F39" s="1"/>
      <c r="G39" s="1"/>
      <c r="H39" s="1"/>
      <c r="I39" s="1"/>
      <c r="J39" s="1"/>
      <c r="K39" s="1"/>
      <c r="L39" s="1"/>
      <c r="M39" s="1"/>
      <c r="N39" s="1"/>
      <c r="O39" s="1"/>
      <c r="P39" s="1"/>
      <c r="Q39" s="1"/>
      <c r="R39" s="1"/>
      <c r="S39" s="1"/>
      <c r="T39" s="1"/>
      <c r="U39" s="1"/>
      <c r="V39" s="1"/>
      <c r="W39" s="1"/>
      <c r="X39" s="1"/>
      <c r="Y39" s="21"/>
    </row>
    <row r="40" spans="1:25" ht="7.05" customHeight="1"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row>
    <row r="49" customFormat="1" hidden="1" x14ac:dyDescent="0.3"/>
    <row r="50" customFormat="1" hidden="1" x14ac:dyDescent="0.3"/>
    <row r="51" customFormat="1" hidden="1" x14ac:dyDescent="0.3"/>
    <row r="52" customFormat="1" hidden="1" x14ac:dyDescent="0.3"/>
    <row r="53" customFormat="1" hidden="1" x14ac:dyDescent="0.3"/>
    <row r="54" customFormat="1" hidden="1" x14ac:dyDescent="0.3"/>
    <row r="55" customFormat="1" hidden="1" x14ac:dyDescent="0.3"/>
    <row r="56" customFormat="1" hidden="1" x14ac:dyDescent="0.3"/>
    <row r="57" customFormat="1" hidden="1" x14ac:dyDescent="0.3"/>
    <row r="58" customFormat="1" hidden="1" x14ac:dyDescent="0.3"/>
    <row r="59" customFormat="1" hidden="1" x14ac:dyDescent="0.3"/>
    <row r="60" customFormat="1" hidden="1" x14ac:dyDescent="0.3"/>
    <row r="61" customFormat="1" hidden="1" x14ac:dyDescent="0.3"/>
    <row r="62" customFormat="1" hidden="1" x14ac:dyDescent="0.3"/>
    <row r="63" customFormat="1" hidden="1" x14ac:dyDescent="0.3"/>
    <row r="64" customFormat="1" hidden="1" x14ac:dyDescent="0.3"/>
    <row r="65" customFormat="1" hidden="1" x14ac:dyDescent="0.3"/>
    <row r="66" customFormat="1" hidden="1" x14ac:dyDescent="0.3"/>
    <row r="67" customFormat="1" hidden="1" x14ac:dyDescent="0.3"/>
    <row r="68" customFormat="1" hidden="1" x14ac:dyDescent="0.3"/>
    <row r="69" customFormat="1" hidden="1" x14ac:dyDescent="0.3"/>
    <row r="70" customFormat="1" hidden="1" x14ac:dyDescent="0.3"/>
    <row r="71" customFormat="1" hidden="1" x14ac:dyDescent="0.3"/>
    <row r="72" customFormat="1" hidden="1" x14ac:dyDescent="0.3"/>
    <row r="73" customFormat="1" hidden="1" x14ac:dyDescent="0.3"/>
    <row r="74" customFormat="1" hidden="1" x14ac:dyDescent="0.3"/>
    <row r="75" customFormat="1" hidden="1" x14ac:dyDescent="0.3"/>
    <row r="76" customFormat="1" hidden="1" x14ac:dyDescent="0.3"/>
    <row r="77" customFormat="1" hidden="1" x14ac:dyDescent="0.3"/>
    <row r="78" customFormat="1" hidden="1" x14ac:dyDescent="0.3"/>
    <row r="79" customFormat="1" hidden="1" x14ac:dyDescent="0.3"/>
    <row r="80" customFormat="1" hidden="1" x14ac:dyDescent="0.3"/>
    <row r="81" customFormat="1" hidden="1" x14ac:dyDescent="0.3"/>
    <row r="82" customFormat="1" hidden="1" x14ac:dyDescent="0.3"/>
    <row r="83" customFormat="1" hidden="1" x14ac:dyDescent="0.3"/>
    <row r="84" customFormat="1" hidden="1" x14ac:dyDescent="0.3"/>
    <row r="85" customFormat="1" hidden="1" x14ac:dyDescent="0.3"/>
    <row r="86" customFormat="1" hidden="1" x14ac:dyDescent="0.3"/>
    <row r="87" customFormat="1" hidden="1" x14ac:dyDescent="0.3"/>
    <row r="88" customFormat="1" hidden="1" x14ac:dyDescent="0.3"/>
    <row r="89" customFormat="1" hidden="1" x14ac:dyDescent="0.3"/>
    <row r="90" customFormat="1" hidden="1" x14ac:dyDescent="0.3"/>
    <row r="91" customFormat="1" hidden="1" x14ac:dyDescent="0.3"/>
    <row r="92" customFormat="1" hidden="1" x14ac:dyDescent="0.3"/>
    <row r="93" customFormat="1" hidden="1" x14ac:dyDescent="0.3"/>
    <row r="94" customFormat="1" hidden="1" x14ac:dyDescent="0.3"/>
    <row r="95" customFormat="1" hidden="1" x14ac:dyDescent="0.3"/>
    <row r="96" customFormat="1" hidden="1" x14ac:dyDescent="0.3"/>
    <row r="97" customFormat="1" hidden="1" x14ac:dyDescent="0.3"/>
    <row r="98" customFormat="1" hidden="1" x14ac:dyDescent="0.3"/>
    <row r="99" customFormat="1" hidden="1" x14ac:dyDescent="0.3"/>
    <row r="100" customFormat="1" hidden="1" x14ac:dyDescent="0.3"/>
    <row r="101" customFormat="1" hidden="1" x14ac:dyDescent="0.3"/>
    <row r="102" customFormat="1" hidden="1" x14ac:dyDescent="0.3"/>
    <row r="103" customFormat="1" hidden="1" x14ac:dyDescent="0.3"/>
    <row r="104" customFormat="1" hidden="1" x14ac:dyDescent="0.3"/>
    <row r="105" customFormat="1" hidden="1" x14ac:dyDescent="0.3"/>
    <row r="106" customFormat="1" hidden="1" x14ac:dyDescent="0.3"/>
    <row r="107" customFormat="1" hidden="1" x14ac:dyDescent="0.3"/>
    <row r="108" customFormat="1" hidden="1" x14ac:dyDescent="0.3"/>
    <row r="109" customFormat="1" hidden="1" x14ac:dyDescent="0.3"/>
    <row r="110" customFormat="1" hidden="1" x14ac:dyDescent="0.3"/>
    <row r="111" customFormat="1" hidden="1" x14ac:dyDescent="0.3"/>
    <row r="112" customFormat="1" hidden="1" x14ac:dyDescent="0.3"/>
    <row r="113" customFormat="1" hidden="1" x14ac:dyDescent="0.3"/>
    <row r="114" customFormat="1" hidden="1" x14ac:dyDescent="0.3"/>
    <row r="115" customFormat="1" hidden="1" x14ac:dyDescent="0.3"/>
    <row r="116" customFormat="1" hidden="1" x14ac:dyDescent="0.3"/>
    <row r="117" customFormat="1" hidden="1" x14ac:dyDescent="0.3"/>
    <row r="118" customFormat="1" hidden="1" x14ac:dyDescent="0.3"/>
    <row r="119" customFormat="1" hidden="1" x14ac:dyDescent="0.3"/>
    <row r="120" customFormat="1" hidden="1" x14ac:dyDescent="0.3"/>
    <row r="121" customFormat="1" hidden="1" x14ac:dyDescent="0.3"/>
    <row r="122" customFormat="1" hidden="1" x14ac:dyDescent="0.3"/>
    <row r="123" customFormat="1" hidden="1" x14ac:dyDescent="0.3"/>
    <row r="124" customFormat="1" hidden="1" x14ac:dyDescent="0.3"/>
    <row r="125" customFormat="1" hidden="1" x14ac:dyDescent="0.3"/>
    <row r="126" customFormat="1" hidden="1" x14ac:dyDescent="0.3"/>
    <row r="127" customFormat="1" hidden="1" x14ac:dyDescent="0.3"/>
    <row r="128" customFormat="1" hidden="1" x14ac:dyDescent="0.3"/>
    <row r="129" customFormat="1" hidden="1" x14ac:dyDescent="0.3"/>
    <row r="130" customFormat="1" hidden="1" x14ac:dyDescent="0.3"/>
    <row r="131" customFormat="1" hidden="1" x14ac:dyDescent="0.3"/>
    <row r="132" customFormat="1" hidden="1" x14ac:dyDescent="0.3"/>
    <row r="133" customFormat="1" hidden="1" x14ac:dyDescent="0.3"/>
    <row r="134" customFormat="1" hidden="1" x14ac:dyDescent="0.3"/>
    <row r="135" customFormat="1" hidden="1" x14ac:dyDescent="0.3"/>
    <row r="136" customFormat="1" hidden="1" x14ac:dyDescent="0.3"/>
    <row r="137" customFormat="1" hidden="1" x14ac:dyDescent="0.3"/>
    <row r="138" customFormat="1" hidden="1" x14ac:dyDescent="0.3"/>
    <row r="139" customFormat="1" hidden="1" x14ac:dyDescent="0.3"/>
    <row r="140" customFormat="1" hidden="1" x14ac:dyDescent="0.3"/>
    <row r="141" customFormat="1" hidden="1" x14ac:dyDescent="0.3"/>
    <row r="142" customFormat="1" hidden="1" x14ac:dyDescent="0.3"/>
    <row r="143" customFormat="1" hidden="1" x14ac:dyDescent="0.3"/>
    <row r="144" customFormat="1" hidden="1" x14ac:dyDescent="0.3"/>
    <row r="145" customFormat="1" hidden="1" x14ac:dyDescent="0.3"/>
    <row r="146" customFormat="1" hidden="1" x14ac:dyDescent="0.3"/>
    <row r="147" customFormat="1" hidden="1" x14ac:dyDescent="0.3"/>
    <row r="148" customFormat="1" hidden="1" x14ac:dyDescent="0.3"/>
    <row r="149" customFormat="1" hidden="1" x14ac:dyDescent="0.3"/>
    <row r="150" customFormat="1" hidden="1" x14ac:dyDescent="0.3"/>
    <row r="151" customFormat="1" hidden="1" x14ac:dyDescent="0.3"/>
    <row r="152" customFormat="1" hidden="1" x14ac:dyDescent="0.3"/>
    <row r="153" customFormat="1" hidden="1" x14ac:dyDescent="0.3"/>
    <row r="154" customFormat="1" hidden="1" x14ac:dyDescent="0.3"/>
    <row r="155" customFormat="1" hidden="1" x14ac:dyDescent="0.3"/>
    <row r="156" customFormat="1" hidden="1" x14ac:dyDescent="0.3"/>
    <row r="157" customFormat="1" hidden="1" x14ac:dyDescent="0.3"/>
    <row r="158" customFormat="1" hidden="1" x14ac:dyDescent="0.3"/>
    <row r="159" customFormat="1" hidden="1" x14ac:dyDescent="0.3"/>
    <row r="160" customFormat="1" hidden="1" x14ac:dyDescent="0.3"/>
    <row r="161" customFormat="1" hidden="1" x14ac:dyDescent="0.3"/>
    <row r="162" customFormat="1" hidden="1" x14ac:dyDescent="0.3"/>
    <row r="163" customFormat="1" hidden="1" x14ac:dyDescent="0.3"/>
    <row r="164" customFormat="1" hidden="1" x14ac:dyDescent="0.3"/>
    <row r="165" customFormat="1" hidden="1" x14ac:dyDescent="0.3"/>
    <row r="166" customFormat="1" hidden="1" x14ac:dyDescent="0.3"/>
  </sheetData>
  <mergeCells count="28">
    <mergeCell ref="A2:A39"/>
    <mergeCell ref="A1:Y1"/>
    <mergeCell ref="Y2:Y39"/>
    <mergeCell ref="A40:Y40"/>
    <mergeCell ref="B11:D12"/>
    <mergeCell ref="F11:H12"/>
    <mergeCell ref="J11:L12"/>
    <mergeCell ref="N11:P12"/>
    <mergeCell ref="R11:T12"/>
    <mergeCell ref="V11:X12"/>
    <mergeCell ref="V6:X6"/>
    <mergeCell ref="V7:X8"/>
    <mergeCell ref="B10:D10"/>
    <mergeCell ref="F10:H10"/>
    <mergeCell ref="J10:L10"/>
    <mergeCell ref="N10:P10"/>
    <mergeCell ref="R10:T10"/>
    <mergeCell ref="V10:X10"/>
    <mergeCell ref="B6:D6"/>
    <mergeCell ref="B7:D8"/>
    <mergeCell ref="F6:H6"/>
    <mergeCell ref="F7:H8"/>
    <mergeCell ref="J6:L6"/>
    <mergeCell ref="J7:L8"/>
    <mergeCell ref="N6:P6"/>
    <mergeCell ref="N7:P8"/>
    <mergeCell ref="R6:T6"/>
    <mergeCell ref="R7:T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E69C2EB-7CD7-4C05-A505-74A894674BD5}">
  <ds:schemaRefs/>
</ds:datastoreItem>
</file>

<file path=customXml/itemProps2.xml><?xml version="1.0" encoding="utf-8"?>
<ds:datastoreItem xmlns:ds="http://schemas.openxmlformats.org/officeDocument/2006/customXml" ds:itemID="{CE1A1134-46C3-4929-8C10-67CFFDC1892A}">
  <ds:schemaRefs/>
</ds:datastoreItem>
</file>

<file path=customXml/itemProps3.xml><?xml version="1.0" encoding="utf-8"?>
<ds:datastoreItem xmlns:ds="http://schemas.openxmlformats.org/officeDocument/2006/customXml" ds:itemID="{666EE84A-21F7-4A55-B5CB-06E1C3C09D62}">
  <ds:schemaRefs/>
</ds:datastoreItem>
</file>

<file path=customXml/itemProps4.xml><?xml version="1.0" encoding="utf-8"?>
<ds:datastoreItem xmlns:ds="http://schemas.openxmlformats.org/officeDocument/2006/customXml" ds:itemID="{4913BD9C-3EE7-4E63-85B8-72CFEC554218}">
  <ds:schemaRefs/>
</ds:datastoreItem>
</file>

<file path=customXml/itemProps5.xml><?xml version="1.0" encoding="utf-8"?>
<ds:datastoreItem xmlns:ds="http://schemas.openxmlformats.org/officeDocument/2006/customXml" ds:itemID="{05E26069-0524-4C04-9A26-2324FE140529}">
  <ds:schemaRefs/>
</ds:datastoreItem>
</file>

<file path=customXml/itemProps6.xml><?xml version="1.0" encoding="utf-8"?>
<ds:datastoreItem xmlns:ds="http://schemas.openxmlformats.org/officeDocument/2006/customXml" ds:itemID="{298A27D6-4097-47E1-920E-179266CCF911}">
  <ds:schemaRefs/>
</ds:datastoreItem>
</file>

<file path=customXml/itemProps7.xml><?xml version="1.0" encoding="utf-8"?>
<ds:datastoreItem xmlns:ds="http://schemas.openxmlformats.org/officeDocument/2006/customXml" ds:itemID="{A2CAE9B7-9774-4F81-9873-6F3D46EDFB39}">
  <ds:schemaRefs/>
</ds:datastoreItem>
</file>

<file path=customXml/itemProps8.xml><?xml version="1.0" encoding="utf-8"?>
<ds:datastoreItem xmlns:ds="http://schemas.openxmlformats.org/officeDocument/2006/customXml" ds:itemID="{F617C4F7-1361-430E-8D93-289738526D7F}">
  <ds:schemaRefs/>
</ds:datastoreItem>
</file>

<file path=customXml/itemProps9.xml><?xml version="1.0" encoding="utf-8"?>
<ds:datastoreItem xmlns:ds="http://schemas.openxmlformats.org/officeDocument/2006/customXml" ds:itemID="{C8404B2B-E0EE-4AE9-B0D3-A7E28C10B363}">
  <ds:schemaRefs/>
</ds:datastoreItem>
</file>

<file path=customXml/itemProps10.xml><?xml version="1.0" encoding="utf-8"?>
<ds:datastoreItem xmlns:ds="http://schemas.openxmlformats.org/officeDocument/2006/customXml" ds:itemID="{8ACC6838-3BAC-45F2-BB95-B689EC13CC8F}">
  <ds:schemaRefs/>
</ds:datastoreItem>
</file>

<file path=customXml/itemProps11.xml><?xml version="1.0" encoding="utf-8"?>
<ds:datastoreItem xmlns:ds="http://schemas.openxmlformats.org/officeDocument/2006/customXml" ds:itemID="{077850C6-A2F1-4108-83D9-F790BB8CE458}">
  <ds:schemaRefs/>
</ds:datastoreItem>
</file>

<file path=customXml/itemProps12.xml><?xml version="1.0" encoding="utf-8"?>
<ds:datastoreItem xmlns:ds="http://schemas.openxmlformats.org/officeDocument/2006/customXml" ds:itemID="{CE8A8C88-6E46-47F3-9078-C345B96349A4}">
  <ds:schemaRefs/>
</ds:datastoreItem>
</file>

<file path=customXml/itemProps13.xml><?xml version="1.0" encoding="utf-8"?>
<ds:datastoreItem xmlns:ds="http://schemas.openxmlformats.org/officeDocument/2006/customXml" ds:itemID="{6959FFEE-55AF-4BB1-B35D-ED32BE5B2D0A}">
  <ds:schemaRefs/>
</ds:datastoreItem>
</file>

<file path=customXml/itemProps14.xml><?xml version="1.0" encoding="utf-8"?>
<ds:datastoreItem xmlns:ds="http://schemas.openxmlformats.org/officeDocument/2006/customXml" ds:itemID="{B8551AF0-DCEE-46BA-97CC-B283C1F53AAE}">
  <ds:schemaRefs/>
</ds:datastoreItem>
</file>

<file path=customXml/itemProps15.xml><?xml version="1.0" encoding="utf-8"?>
<ds:datastoreItem xmlns:ds="http://schemas.openxmlformats.org/officeDocument/2006/customXml" ds:itemID="{D4D6B22B-9ED0-4273-8FB7-5F5DF7ED6D26}">
  <ds:schemaRefs/>
</ds:datastoreItem>
</file>

<file path=customXml/itemProps16.xml><?xml version="1.0" encoding="utf-8"?>
<ds:datastoreItem xmlns:ds="http://schemas.openxmlformats.org/officeDocument/2006/customXml" ds:itemID="{95D140D7-9928-40F5-A85C-291DD762183B}">
  <ds:schemaRefs/>
</ds:datastoreItem>
</file>

<file path=customXml/itemProps17.xml><?xml version="1.0" encoding="utf-8"?>
<ds:datastoreItem xmlns:ds="http://schemas.openxmlformats.org/officeDocument/2006/customXml" ds:itemID="{C235354A-C5D8-48C3-BFA9-4A24483A57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FB Pivot</vt:lpstr>
      <vt:lpstr>FB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Aashnish Singh</dc:creator>
  <cp:lastModifiedBy>Aashnish Singh</cp:lastModifiedBy>
  <dcterms:created xsi:type="dcterms:W3CDTF">2025-10-21T14:36:45Z</dcterms:created>
  <dcterms:modified xsi:type="dcterms:W3CDTF">2025-10-24T16:23:00Z</dcterms:modified>
</cp:coreProperties>
</file>