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kto\Desktop\Turing College\Sprint 9 Statistical Inference and AB Testing\"/>
    </mc:Choice>
  </mc:AlternateContent>
  <xr:revisionPtr revIDLastSave="0" documentId="13_ncr:1_{BCD21F00-8A93-4124-BFEE-A0329A3943E6}" xr6:coauthVersionLast="47" xr6:coauthVersionMax="47" xr10:uidLastSave="{00000000-0000-0000-0000-000000000000}"/>
  <bookViews>
    <workbookView xWindow="5880" yWindow="1476" windowWidth="23040" windowHeight="14472" xr2:uid="{7F95E8CF-88C6-4E46-A114-C76D0BFCABFE}"/>
  </bookViews>
  <sheets>
    <sheet name="t-test" sheetId="3" r:id="rId1"/>
    <sheet name="data" sheetId="4" r:id="rId2"/>
    <sheet name="SQL quer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3" l="1"/>
  <c r="D57" i="3"/>
  <c r="D59" i="3"/>
  <c r="D58" i="3"/>
  <c r="I45" i="2" l="1"/>
  <c r="I46" i="2"/>
  <c r="I44" i="2"/>
  <c r="H45" i="2"/>
  <c r="H46" i="2"/>
  <c r="H44" i="2"/>
  <c r="G45" i="2"/>
  <c r="G46" i="2"/>
  <c r="G44" i="2"/>
  <c r="F45" i="2"/>
  <c r="F46" i="2"/>
  <c r="F44" i="2"/>
  <c r="F27" i="2" l="1"/>
  <c r="G27" i="2"/>
  <c r="E27" i="2"/>
  <c r="F51" i="3"/>
  <c r="E51" i="3"/>
  <c r="D51" i="3"/>
  <c r="D55" i="3" s="1"/>
  <c r="F53" i="3"/>
  <c r="F54" i="3" s="1"/>
  <c r="E53" i="3"/>
  <c r="E54" i="3" s="1"/>
  <c r="F52" i="3"/>
  <c r="E52" i="3"/>
  <c r="D52" i="3"/>
  <c r="D54" i="3" l="1"/>
  <c r="E55" i="3"/>
  <c r="F55" i="3"/>
</calcChain>
</file>

<file path=xl/sharedStrings.xml><?xml version="1.0" encoding="utf-8"?>
<sst xmlns="http://schemas.openxmlformats.org/spreadsheetml/2006/main" count="124" uniqueCount="90">
  <si>
    <t>Variance</t>
  </si>
  <si>
    <t>SD</t>
  </si>
  <si>
    <t>N</t>
  </si>
  <si>
    <t>SELECT</t>
  </si>
  <si>
    <r>
      <t xml:space="preserve">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count_campaign1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</si>
  <si>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2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count_campaign2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</si>
  <si>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3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count_campaign3</t>
    </r>
  </si>
  <si>
    <r>
      <t>FROM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SELECT</t>
    </r>
    <r>
      <rPr>
        <sz val="7"/>
        <color rgb="FF3A474E"/>
        <rFont val="Consolas"/>
        <family val="3"/>
      </rPr>
      <t xml:space="preserve">  </t>
    </r>
  </si>
  <si>
    <r>
      <t xml:space="preserve">      </t>
    </r>
    <r>
      <rPr>
        <sz val="7"/>
        <color rgb="FF000000"/>
        <rFont val="Consolas"/>
        <family val="3"/>
      </rPr>
      <t>location_id</t>
    </r>
    <r>
      <rPr>
        <sz val="7"/>
        <color rgb="FF3A474E"/>
        <rFont val="Consolas"/>
        <family val="3"/>
      </rPr>
      <t>,</t>
    </r>
  </si>
  <si>
    <r>
      <t xml:space="preserve">     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>,</t>
    </r>
  </si>
  <si>
    <t>Campaign 1</t>
  </si>
  <si>
    <t>Campaign 2</t>
  </si>
  <si>
    <t>Campaign 3</t>
  </si>
  <si>
    <t>Mean</t>
  </si>
  <si>
    <t>t-test 1 vs 2</t>
  </si>
  <si>
    <t>t-test  2 vs 3</t>
  </si>
  <si>
    <t>t-test 1 vs 3</t>
  </si>
  <si>
    <t>CI 99%</t>
  </si>
  <si>
    <r>
      <t xml:space="preserve">    </t>
    </r>
    <r>
      <rPr>
        <sz val="7"/>
        <color rgb="FF3367D6"/>
        <rFont val="Consolas"/>
        <family val="3"/>
      </rPr>
      <t>FROM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`tc-da-1.turing_data_analytics.wa_marketing_campaign`</t>
    </r>
    <r>
      <rPr>
        <sz val="7"/>
        <color rgb="FF3A474E"/>
        <rFont val="Consolas"/>
        <family val="3"/>
      </rPr>
      <t xml:space="preserve"> </t>
    </r>
  </si>
  <si>
    <r>
      <t xml:space="preserve">    </t>
    </r>
    <r>
      <rPr>
        <sz val="7"/>
        <color rgb="FF3367D6"/>
        <rFont val="Consolas"/>
        <family val="3"/>
      </rP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location_id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promotion</t>
    </r>
  </si>
  <si>
    <r>
      <t xml:space="preserve">    </t>
    </r>
    <r>
      <rPr>
        <sz val="7"/>
        <color rgb="FF37474F"/>
        <rFont val="Consolas"/>
        <family val="3"/>
      </rPr>
      <t>)</t>
    </r>
  </si>
  <si>
    <t xml:space="preserve"> --&gt; Campaign 1 is significantly better than 2</t>
  </si>
  <si>
    <r>
      <t>SELECT</t>
    </r>
    <r>
      <rPr>
        <sz val="7"/>
        <color rgb="FF3A474E"/>
        <rFont val="Consolas"/>
        <family val="3"/>
      </rPr>
      <t xml:space="preserve">  </t>
    </r>
  </si>
  <si>
    <r>
      <t xml:space="preserve">    </t>
    </r>
    <r>
      <rPr>
        <sz val="7"/>
        <color rgb="FF3367D6"/>
        <rFont val="Consolas"/>
        <family val="3"/>
      </rPr>
      <t>COUNT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DISTINCT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location_id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count_distinct_locations</t>
    </r>
  </si>
  <si>
    <t xml:space="preserve">    </t>
  </si>
  <si>
    <r>
      <t>FROM</t>
    </r>
    <r>
      <rPr>
        <sz val="7"/>
        <color rgb="FF3A474E"/>
        <rFont val="Consolas"/>
        <family val="3"/>
      </rPr>
      <t xml:space="preserve"> </t>
    </r>
    <r>
      <rPr>
        <sz val="7"/>
        <color rgb="FF0D904F"/>
        <rFont val="Consolas"/>
        <family val="3"/>
      </rPr>
      <t>`tc-da-1.turing_data_analytics.wa_marketing_campaign`</t>
    </r>
    <r>
      <rPr>
        <sz val="7"/>
        <color rgb="FF3A474E"/>
        <rFont val="Consolas"/>
        <family val="3"/>
      </rPr>
      <t xml:space="preserve"> </t>
    </r>
  </si>
  <si>
    <t>Check how many locations were in the trial</t>
  </si>
  <si>
    <t>Check how many locations we had per campaign</t>
  </si>
  <si>
    <t>Compare total sales per campaign</t>
  </si>
  <si>
    <r>
      <t xml:space="preserve">  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1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sales_campaign1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</si>
  <si>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2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sales_campaign2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</si>
  <si>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CASE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WHEN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3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THEN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ELSE</t>
    </r>
    <r>
      <rPr>
        <sz val="7"/>
        <color rgb="FF3A474E"/>
        <rFont val="Consolas"/>
        <family val="3"/>
      </rPr>
      <t xml:space="preserve"> </t>
    </r>
    <r>
      <rPr>
        <sz val="7"/>
        <color rgb="FFF4511E"/>
        <rFont val="Consolas"/>
        <family val="3"/>
      </rPr>
      <t>0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END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sales_campaign3</t>
    </r>
  </si>
  <si>
    <r>
      <t>FROM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SELECT</t>
    </r>
  </si>
  <si>
    <r>
      <t xml:space="preserve">        </t>
    </r>
    <r>
      <rPr>
        <sz val="7"/>
        <color rgb="FF000000"/>
        <rFont val="Consolas"/>
        <family val="3"/>
      </rPr>
      <t>location_id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</si>
  <si>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</si>
  <si>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7474F"/>
        <rFont val="Consolas"/>
        <family val="3"/>
      </rPr>
      <t>)</t>
    </r>
  </si>
  <si>
    <t xml:space="preserve"> =</t>
  </si>
  <si>
    <t>Compare Market-Size distribution among the campaigns</t>
  </si>
  <si>
    <r>
      <t xml:space="preserve">        </t>
    </r>
    <r>
      <rPr>
        <sz val="7"/>
        <color rgb="FF3367D6"/>
        <rFont val="Consolas"/>
        <family val="3"/>
      </rPr>
      <t>DISTINCT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location_id</t>
    </r>
    <r>
      <rPr>
        <sz val="7"/>
        <color rgb="FF3A474E"/>
        <rFont val="Consolas"/>
        <family val="3"/>
      </rPr>
      <t>,</t>
    </r>
  </si>
  <si>
    <r>
      <t xml:space="preserve">        </t>
    </r>
    <r>
      <rPr>
        <sz val="7"/>
        <color rgb="FF000000"/>
        <rFont val="Consolas"/>
        <family val="3"/>
      </rPr>
      <t>market_size</t>
    </r>
  </si>
  <si>
    <r>
      <t xml:space="preserve">  </t>
    </r>
    <r>
      <rPr>
        <sz val="7"/>
        <color rgb="FF000000"/>
        <rFont val="Consolas"/>
        <family val="3"/>
      </rPr>
      <t>market_size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</si>
  <si>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COUNTIF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count_c1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</si>
  <si>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COUNTIF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2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count_c2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</si>
  <si>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COUNTIF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3</t>
    </r>
    <r>
      <rPr>
        <sz val="7"/>
        <color rgb="FF3A474E"/>
        <rFont val="Consolas"/>
        <family val="3"/>
      </rPr>
      <t xml:space="preserve"> 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count_c3</t>
    </r>
    <r>
      <rPr>
        <sz val="7"/>
        <color rgb="FF3A474E"/>
        <rFont val="Consolas"/>
        <family val="3"/>
      </rPr>
      <t>,</t>
    </r>
  </si>
  <si>
    <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market_size</t>
    </r>
  </si>
  <si>
    <t>Large</t>
  </si>
  <si>
    <t>Small</t>
  </si>
  <si>
    <t>Medium</t>
  </si>
  <si>
    <t>Count</t>
  </si>
  <si>
    <t>Percentage</t>
  </si>
  <si>
    <t>Total Avg</t>
  </si>
  <si>
    <t>Compare Age distribution among the campaigns</t>
  </si>
  <si>
    <r>
      <t xml:space="preserve">    </t>
    </r>
    <r>
      <rPr>
        <sz val="7"/>
        <color rgb="FF000000"/>
        <rFont val="Consolas"/>
        <family val="3"/>
      </rPr>
      <t>age_of_store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</si>
  <si>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COUNTIF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count_c1_locations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</si>
  <si>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COUNTIF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2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count_c2_locations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</si>
  <si>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COUNTIF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= </t>
    </r>
    <r>
      <rPr>
        <sz val="7"/>
        <color rgb="FFF4511E"/>
        <rFont val="Consolas"/>
        <family val="3"/>
      </rPr>
      <t>3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count_c3_locations</t>
    </r>
    <r>
      <rPr>
        <sz val="7"/>
        <color rgb="FF3A474E"/>
        <rFont val="Consolas"/>
        <family val="3"/>
      </rPr>
      <t>,</t>
    </r>
  </si>
  <si>
    <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age_of_store</t>
    </r>
  </si>
  <si>
    <r>
      <t>ORDER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age_of_store</t>
    </r>
  </si>
  <si>
    <t>age_of_store</t>
  </si>
  <si>
    <t>Count Locations</t>
  </si>
  <si>
    <t>Sales</t>
  </si>
  <si>
    <t>Check Quantiles of Age distribution among the campaigns</t>
  </si>
  <si>
    <r>
      <t xml:space="preserve">   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Campaign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</si>
  <si>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MIN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age_of_store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Min_Age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</si>
  <si>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APPROX_QUANTILES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age_of_store</t>
    </r>
    <r>
      <rPr>
        <sz val="7"/>
        <color rgb="FF3A474E"/>
        <rFont val="Consolas"/>
        <family val="3"/>
      </rPr>
      <t xml:space="preserve">, </t>
    </r>
    <r>
      <rPr>
        <sz val="7"/>
        <color rgb="FFF4511E"/>
        <rFont val="Consolas"/>
        <family val="3"/>
      </rPr>
      <t>100</t>
    </r>
    <r>
      <rPr>
        <sz val="7"/>
        <color rgb="FF37474F"/>
        <rFont val="Consolas"/>
        <family val="3"/>
      </rPr>
      <t>)[</t>
    </r>
    <r>
      <rPr>
        <sz val="7"/>
        <color rgb="FF3367D6"/>
        <rFont val="Consolas"/>
        <family val="3"/>
      </rPr>
      <t>OFFSET</t>
    </r>
    <r>
      <rPr>
        <sz val="7"/>
        <color rgb="FF37474F"/>
        <rFont val="Consolas"/>
        <family val="3"/>
      </rPr>
      <t>(</t>
    </r>
    <r>
      <rPr>
        <sz val="7"/>
        <color rgb="FFF4511E"/>
        <rFont val="Consolas"/>
        <family val="3"/>
      </rPr>
      <t>50</t>
    </r>
    <r>
      <rPr>
        <sz val="7"/>
        <color rgb="FF37474F"/>
        <rFont val="Consolas"/>
        <family val="3"/>
      </rPr>
      <t>)]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Median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</si>
  <si>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ROUND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AVG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age_of_store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1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Mean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</si>
  <si>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MAX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age_of_store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Max_Age</t>
    </r>
  </si>
  <si>
    <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promotion</t>
    </r>
  </si>
  <si>
    <t>Campaign</t>
  </si>
  <si>
    <t>Min_Age</t>
  </si>
  <si>
    <t>Median</t>
  </si>
  <si>
    <t>Max_Age</t>
  </si>
  <si>
    <r>
      <t xml:space="preserve">    </t>
    </r>
    <r>
      <rPr>
        <sz val="7"/>
        <color rgb="FF3367D6"/>
        <rFont val="Consolas"/>
        <family val="3"/>
      </rPr>
      <t>APPROX_QUANTILES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age_of_store</t>
    </r>
    <r>
      <rPr>
        <sz val="7"/>
        <color rgb="FF3A474E"/>
        <rFont val="Consolas"/>
        <family val="3"/>
      </rPr>
      <t xml:space="preserve">, </t>
    </r>
    <r>
      <rPr>
        <sz val="7"/>
        <color rgb="FFF4511E"/>
        <rFont val="Consolas"/>
        <family val="3"/>
      </rPr>
      <t>100</t>
    </r>
    <r>
      <rPr>
        <sz val="7"/>
        <color rgb="FF37474F"/>
        <rFont val="Consolas"/>
        <family val="3"/>
      </rPr>
      <t>)[</t>
    </r>
    <r>
      <rPr>
        <sz val="7"/>
        <color rgb="FF3367D6"/>
        <rFont val="Consolas"/>
        <family val="3"/>
      </rPr>
      <t>OFFSET</t>
    </r>
    <r>
      <rPr>
        <sz val="7"/>
        <color rgb="FF37474F"/>
        <rFont val="Consolas"/>
        <family val="3"/>
      </rPr>
      <t>(</t>
    </r>
    <r>
      <rPr>
        <sz val="7"/>
        <color rgb="FFF4511E"/>
        <rFont val="Consolas"/>
        <family val="3"/>
      </rPr>
      <t>25</t>
    </r>
    <r>
      <rPr>
        <sz val="7"/>
        <color rgb="FF37474F"/>
        <rFont val="Consolas"/>
        <family val="3"/>
      </rPr>
      <t>)]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first_Quartile</t>
    </r>
    <r>
      <rPr>
        <sz val="7"/>
        <color rgb="FF3A474E"/>
        <rFont val="Consolas"/>
        <family val="3"/>
      </rPr>
      <t>,</t>
    </r>
  </si>
  <si>
    <r>
      <t xml:space="preserve">    </t>
    </r>
    <r>
      <rPr>
        <sz val="7"/>
        <color rgb="FF3367D6"/>
        <rFont val="Consolas"/>
        <family val="3"/>
      </rPr>
      <t>APPROX_QUANTILES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age_of_store</t>
    </r>
    <r>
      <rPr>
        <sz val="7"/>
        <color rgb="FF3A474E"/>
        <rFont val="Consolas"/>
        <family val="3"/>
      </rPr>
      <t xml:space="preserve">, </t>
    </r>
    <r>
      <rPr>
        <sz val="7"/>
        <color rgb="FFF4511E"/>
        <rFont val="Consolas"/>
        <family val="3"/>
      </rPr>
      <t>100</t>
    </r>
    <r>
      <rPr>
        <sz val="7"/>
        <color rgb="FF37474F"/>
        <rFont val="Consolas"/>
        <family val="3"/>
      </rPr>
      <t>)[</t>
    </r>
    <r>
      <rPr>
        <sz val="7"/>
        <color rgb="FF3367D6"/>
        <rFont val="Consolas"/>
        <family val="3"/>
      </rPr>
      <t>OFFSET</t>
    </r>
    <r>
      <rPr>
        <sz val="7"/>
        <color rgb="FF37474F"/>
        <rFont val="Consolas"/>
        <family val="3"/>
      </rPr>
      <t>(</t>
    </r>
    <r>
      <rPr>
        <sz val="7"/>
        <color rgb="FFF4511E"/>
        <rFont val="Consolas"/>
        <family val="3"/>
      </rPr>
      <t>75</t>
    </r>
    <r>
      <rPr>
        <sz val="7"/>
        <color rgb="FF37474F"/>
        <rFont val="Consolas"/>
        <family val="3"/>
      </rPr>
      <t>)]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third_Quartile</t>
    </r>
    <r>
      <rPr>
        <sz val="7"/>
        <color rgb="FF3A474E"/>
        <rFont val="Consolas"/>
        <family val="3"/>
      </rPr>
      <t>,</t>
    </r>
  </si>
  <si>
    <t>1st_Quartile</t>
  </si>
  <si>
    <t>3rd_Quartile</t>
  </si>
  <si>
    <t>Data for the t-test calculations</t>
  </si>
  <si>
    <r>
      <t xml:space="preserve">      </t>
    </r>
    <r>
      <rPr>
        <sz val="7"/>
        <color rgb="FF3367D6"/>
        <rFont val="Consolas"/>
        <family val="3"/>
      </rPr>
      <t>ROUND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sales_in_thousands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2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</t>
    </r>
  </si>
  <si>
    <r>
      <t xml:space="preserve">        </t>
    </r>
    <r>
      <rPr>
        <sz val="7"/>
        <color rgb="FF3367D6"/>
        <rFont val="Consolas"/>
        <family val="3"/>
      </rPr>
      <t>ROUND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sales_in_thousands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2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</t>
    </r>
  </si>
  <si>
    <t>Calculating percentages</t>
  </si>
  <si>
    <r>
      <t xml:space="preserve">  </t>
    </r>
    <r>
      <rPr>
        <sz val="7"/>
        <color rgb="FF000000"/>
        <rFont val="Consolas"/>
        <family val="3"/>
      </rPr>
      <t>location_id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</si>
  <si>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000000"/>
        <rFont val="Consolas"/>
        <family val="3"/>
      </rPr>
      <t>promotion</t>
    </r>
    <r>
      <rPr>
        <sz val="7"/>
        <color rgb="FF3A474E"/>
        <rFont val="Consolas"/>
        <family val="3"/>
      </rPr>
      <t>,</t>
    </r>
  </si>
  <si>
    <r>
      <t xml:space="preserve">  </t>
    </r>
    <r>
      <rPr>
        <sz val="7"/>
        <color rgb="FF3367D6"/>
        <rFont val="Consolas"/>
        <family val="3"/>
      </rPr>
      <t>ROUND</t>
    </r>
    <r>
      <rPr>
        <sz val="7"/>
        <color rgb="FF37474F"/>
        <rFont val="Consolas"/>
        <family val="3"/>
      </rPr>
      <t>(</t>
    </r>
    <r>
      <rPr>
        <sz val="7"/>
        <color rgb="FF3367D6"/>
        <rFont val="Consolas"/>
        <family val="3"/>
      </rPr>
      <t>SUM</t>
    </r>
    <r>
      <rPr>
        <sz val="7"/>
        <color rgb="FF37474F"/>
        <rFont val="Consolas"/>
        <family val="3"/>
      </rPr>
      <t>(</t>
    </r>
    <r>
      <rPr>
        <sz val="7"/>
        <color rgb="FF000000"/>
        <rFont val="Consolas"/>
        <family val="3"/>
      </rPr>
      <t>sales_in_thousands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>,</t>
    </r>
    <r>
      <rPr>
        <sz val="7"/>
        <color rgb="FFF4511E"/>
        <rFont val="Consolas"/>
        <family val="3"/>
      </rPr>
      <t>2</t>
    </r>
    <r>
      <rPr>
        <sz val="7"/>
        <color rgb="FF37474F"/>
        <rFont val="Consolas"/>
        <family val="3"/>
      </rPr>
      <t>)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AS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sales</t>
    </r>
  </si>
  <si>
    <r>
      <t>GROUP</t>
    </r>
    <r>
      <rPr>
        <sz val="7"/>
        <color rgb="FF3A474E"/>
        <rFont val="Consolas"/>
        <family val="3"/>
      </rPr>
      <t xml:space="preserve"> </t>
    </r>
    <r>
      <rPr>
        <sz val="7"/>
        <color rgb="FF3367D6"/>
        <rFont val="Consolas"/>
        <family val="3"/>
      </rPr>
      <t>BY</t>
    </r>
    <r>
      <rPr>
        <sz val="7"/>
        <color rgb="FF3A474E"/>
        <rFont val="Consolas"/>
        <family val="3"/>
      </rPr>
      <t xml:space="preserve"> </t>
    </r>
    <r>
      <rPr>
        <sz val="7"/>
        <color rgb="FF000000"/>
        <rFont val="Consolas"/>
        <family val="3"/>
      </rPr>
      <t>location_id</t>
    </r>
    <r>
      <rPr>
        <sz val="7"/>
        <color rgb="FF3A474E"/>
        <rFont val="Consolas"/>
        <family val="3"/>
      </rPr>
      <t xml:space="preserve">, </t>
    </r>
    <r>
      <rPr>
        <sz val="7"/>
        <color rgb="FF000000"/>
        <rFont val="Consolas"/>
        <family val="3"/>
      </rPr>
      <t>promotion</t>
    </r>
  </si>
  <si>
    <t>p-value of</t>
  </si>
  <si>
    <t xml:space="preserve">  --&gt; That's more than 1 % thus over the 99% CI threshold. Hence, no significant difference.</t>
  </si>
  <si>
    <t xml:space="preserve"> --&gt; That's a whole lot more than 1%. Hence, absolutely no significant difference.</t>
  </si>
  <si>
    <t>Conversion rates – and then select the better option not just on p-value but also on conversion rate</t>
  </si>
  <si>
    <t>Ask chat-GPT</t>
  </si>
  <si>
    <t>Store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</si>
</sst>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3A474E"/>
      <name val="Consolas"/>
      <family val="3"/>
    </font>
    <font>
      <sz val="7"/>
      <color rgb="FF3367D6"/>
      <name val="Consolas"/>
      <family val="3"/>
    </font>
    <font>
      <sz val="7"/>
      <color rgb="FF37474F"/>
      <name val="Consolas"/>
      <family val="3"/>
    </font>
    <font>
      <sz val="7"/>
      <color rgb="FF000000"/>
      <name val="Consolas"/>
      <family val="3"/>
    </font>
    <font>
      <sz val="7"/>
      <color rgb="FFF4511E"/>
      <name val="Consolas"/>
      <family val="3"/>
    </font>
    <font>
      <sz val="7"/>
      <color rgb="FF0D904F"/>
      <name val="Consolas"/>
      <family val="3"/>
    </font>
    <font>
      <b/>
      <sz val="10"/>
      <color theme="1"/>
      <name val="Roboto"/>
    </font>
    <font>
      <sz val="10"/>
      <color theme="1"/>
      <name val="Roboto"/>
    </font>
    <font>
      <b/>
      <sz val="8"/>
      <color theme="1"/>
      <name val="Inherit"/>
    </font>
    <font>
      <sz val="8"/>
      <color theme="1"/>
      <name val="Inherit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1F3F4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2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right" vertical="top" wrapText="1"/>
    </xf>
    <xf numFmtId="0" fontId="10" fillId="3" borderId="2" xfId="0" applyFont="1" applyFill="1" applyBorder="1" applyAlignment="1">
      <alignment horizontal="right" vertical="top" wrapText="1"/>
    </xf>
    <xf numFmtId="0" fontId="2" fillId="0" borderId="0" xfId="0" applyFont="1"/>
    <xf numFmtId="9" fontId="0" fillId="0" borderId="0" xfId="1" applyFont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/>
    <xf numFmtId="9" fontId="12" fillId="0" borderId="0" xfId="1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Count of Locations of each Market-Size</a:t>
            </a:r>
            <a:r>
              <a:rPr lang="en-US" sz="1200" baseline="0"/>
              <a:t> across Campaigns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'SQL queries'!$E$38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queries'!$F$37:$H$37</c:f>
              <c:strCache>
                <c:ptCount val="3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</c:strCache>
            </c:strRef>
          </c:cat>
          <c:val>
            <c:numRef>
              <c:f>'SQL queries'!$F$38:$H$38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3-45A2-9E71-2CDE9975D9B0}"/>
            </c:ext>
          </c:extLst>
        </c:ser>
        <c:ser>
          <c:idx val="1"/>
          <c:order val="1"/>
          <c:tx>
            <c:strRef>
              <c:f>'SQL queries'!$E$39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queries'!$F$37:$H$37</c:f>
              <c:strCache>
                <c:ptCount val="3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</c:strCache>
            </c:strRef>
          </c:cat>
          <c:val>
            <c:numRef>
              <c:f>'SQL queries'!$F$39:$H$39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5A2-9E71-2CDE9975D9B0}"/>
            </c:ext>
          </c:extLst>
        </c:ser>
        <c:ser>
          <c:idx val="2"/>
          <c:order val="2"/>
          <c:tx>
            <c:strRef>
              <c:f>'SQL queries'!$E$40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queries'!$F$37:$H$37</c:f>
              <c:strCache>
                <c:ptCount val="3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</c:strCache>
            </c:strRef>
          </c:cat>
          <c:val>
            <c:numRef>
              <c:f>'SQL queries'!$F$40:$H$40</c:f>
              <c:numCache>
                <c:formatCode>General</c:formatCode>
                <c:ptCount val="3"/>
                <c:pt idx="0">
                  <c:v>24</c:v>
                </c:pt>
                <c:pt idx="1">
                  <c:v>27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5A2-9E71-2CDE9975D9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2530888"/>
        <c:axId val="399802064"/>
      </c:barChart>
      <c:catAx>
        <c:axId val="77253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2064"/>
        <c:crosses val="autoZero"/>
        <c:auto val="1"/>
        <c:lblAlgn val="ctr"/>
        <c:lblOffset val="100"/>
        <c:noMultiLvlLbl val="0"/>
      </c:catAx>
      <c:valAx>
        <c:axId val="399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Locations of different Age</a:t>
            </a:r>
            <a:r>
              <a:rPr lang="en-US" baseline="0"/>
              <a:t> across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'SQL queries'!$F$52</c:f>
              <c:strCache>
                <c:ptCount val="1"/>
                <c:pt idx="0">
                  <c:v>Campaign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'SQL queries'!$E$53:$E$77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'SQL queries'!$F$53:$F$77</c:f>
              <c:numCache>
                <c:formatCode>General</c:formatCode>
                <c:ptCount val="25"/>
                <c:pt idx="0">
                  <c:v>24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20</c:v>
                </c:pt>
                <c:pt idx="6">
                  <c:v>4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9-4B7F-AD5C-0A4E72D7DBB2}"/>
            </c:ext>
          </c:extLst>
        </c:ser>
        <c:ser>
          <c:idx val="1"/>
          <c:order val="1"/>
          <c:tx>
            <c:strRef>
              <c:f>'SQL queries'!$G$52</c:f>
              <c:strCache>
                <c:ptCount val="1"/>
                <c:pt idx="0">
                  <c:v>Campaign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'SQL queries'!$E$53:$E$77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'SQL queries'!$G$53:$G$77</c:f>
              <c:numCache>
                <c:formatCode>General</c:formatCode>
                <c:ptCount val="25"/>
                <c:pt idx="0">
                  <c:v>36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24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9-4B7F-AD5C-0A4E72D7DBB2}"/>
            </c:ext>
          </c:extLst>
        </c:ser>
        <c:ser>
          <c:idx val="2"/>
          <c:order val="2"/>
          <c:tx>
            <c:strRef>
              <c:f>'SQL queries'!$H$52</c:f>
              <c:strCache>
                <c:ptCount val="1"/>
                <c:pt idx="0">
                  <c:v>Campaign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'SQL queries'!$E$53:$E$77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'SQL queries'!$H$53:$H$77</c:f>
              <c:numCache>
                <c:formatCode>General</c:formatCode>
                <c:ptCount val="25"/>
                <c:pt idx="0">
                  <c:v>20</c:v>
                </c:pt>
                <c:pt idx="1">
                  <c:v>4</c:v>
                </c:pt>
                <c:pt idx="2">
                  <c:v>4</c:v>
                </c:pt>
                <c:pt idx="3">
                  <c:v>16</c:v>
                </c:pt>
                <c:pt idx="4">
                  <c:v>24</c:v>
                </c:pt>
                <c:pt idx="5">
                  <c:v>12</c:v>
                </c:pt>
                <c:pt idx="6">
                  <c:v>12</c:v>
                </c:pt>
                <c:pt idx="7">
                  <c:v>20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9-4B7F-AD5C-0A4E72D7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593152"/>
        <c:axId val="392593872"/>
      </c:barChart>
      <c:catAx>
        <c:axId val="3925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93872"/>
        <c:crosses val="autoZero"/>
        <c:auto val="1"/>
        <c:lblAlgn val="ctr"/>
        <c:lblOffset val="100"/>
        <c:noMultiLvlLbl val="0"/>
      </c:catAx>
      <c:valAx>
        <c:axId val="3925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35</xdr:row>
      <xdr:rowOff>57150</xdr:rowOff>
    </xdr:from>
    <xdr:to>
      <xdr:col>16</xdr:col>
      <xdr:colOff>510540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0DAF9-D475-A9B6-2CB8-9A012855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51</xdr:row>
      <xdr:rowOff>179070</xdr:rowOff>
    </xdr:from>
    <xdr:to>
      <xdr:col>16</xdr:col>
      <xdr:colOff>304800</xdr:colOff>
      <xdr:row>68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DEBC4-2584-3A1F-E40E-4A28F0CAD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CD31-2E31-49EC-9EF7-0A73DFE533F6}">
  <dimension ref="B2:F130"/>
  <sheetViews>
    <sheetView showGridLines="0" tabSelected="1" workbookViewId="0">
      <pane ySplit="2" topLeftCell="A36" activePane="bottomLeft" state="frozen"/>
      <selection pane="bottomLeft" activeCell="D52" sqref="D52:F55"/>
    </sheetView>
  </sheetViews>
  <sheetFormatPr defaultRowHeight="14.4"/>
  <cols>
    <col min="3" max="3" width="10.88671875" customWidth="1"/>
    <col min="4" max="6" width="13" customWidth="1"/>
    <col min="10" max="10" width="9.109375" customWidth="1"/>
  </cols>
  <sheetData>
    <row r="2" spans="4:6">
      <c r="D2" s="9" t="s">
        <v>10</v>
      </c>
      <c r="E2" s="9" t="s">
        <v>11</v>
      </c>
      <c r="F2" s="9" t="s">
        <v>12</v>
      </c>
    </row>
    <row r="3" spans="4:6">
      <c r="D3" s="3">
        <v>173.29</v>
      </c>
      <c r="E3" s="3">
        <v>112.57</v>
      </c>
      <c r="F3" s="3">
        <v>210.14</v>
      </c>
    </row>
    <row r="4" spans="4:6">
      <c r="D4" s="3">
        <v>158.72</v>
      </c>
      <c r="E4" s="3">
        <v>171.56</v>
      </c>
      <c r="F4" s="3">
        <v>344.65</v>
      </c>
    </row>
    <row r="5" spans="4:6">
      <c r="D5" s="3">
        <v>380.36</v>
      </c>
      <c r="E5" s="3">
        <v>209.14</v>
      </c>
      <c r="F5" s="3">
        <v>240.81</v>
      </c>
    </row>
    <row r="6" spans="4:6">
      <c r="D6" s="3">
        <v>209.57</v>
      </c>
      <c r="E6" s="3">
        <v>175.16</v>
      </c>
      <c r="F6" s="3">
        <v>188.37</v>
      </c>
    </row>
    <row r="7" spans="4:6">
      <c r="D7" s="3">
        <v>227.58</v>
      </c>
      <c r="E7" s="3">
        <v>168.42</v>
      </c>
      <c r="F7" s="3">
        <v>354.31</v>
      </c>
    </row>
    <row r="8" spans="4:6">
      <c r="D8" s="3">
        <v>169.49</v>
      </c>
      <c r="E8" s="3">
        <v>163.72</v>
      </c>
      <c r="F8" s="3">
        <v>331.08</v>
      </c>
    </row>
    <row r="9" spans="4:6">
      <c r="D9" s="3">
        <v>244.4</v>
      </c>
      <c r="E9" s="3">
        <v>210.93</v>
      </c>
      <c r="F9" s="3">
        <v>339.62</v>
      </c>
    </row>
    <row r="10" spans="4:6">
      <c r="D10" s="3">
        <v>208.03</v>
      </c>
      <c r="E10" s="3">
        <v>187.24</v>
      </c>
      <c r="F10" s="3">
        <v>176.1</v>
      </c>
    </row>
    <row r="11" spans="4:6">
      <c r="D11" s="3">
        <v>349.66</v>
      </c>
      <c r="E11" s="3">
        <v>204.7</v>
      </c>
      <c r="F11" s="3">
        <v>172.77</v>
      </c>
    </row>
    <row r="12" spans="4:6">
      <c r="D12" s="3">
        <v>168.76</v>
      </c>
      <c r="E12" s="3">
        <v>188.25</v>
      </c>
      <c r="F12" s="3">
        <v>207.44</v>
      </c>
    </row>
    <row r="13" spans="4:6">
      <c r="D13" s="3">
        <v>262.39999999999998</v>
      </c>
      <c r="E13" s="3">
        <v>197.3</v>
      </c>
      <c r="F13" s="3">
        <v>229.3</v>
      </c>
    </row>
    <row r="14" spans="4:6">
      <c r="D14" s="3">
        <v>224.3</v>
      </c>
      <c r="E14" s="3">
        <v>144.80000000000001</v>
      </c>
      <c r="F14" s="3">
        <v>211.87</v>
      </c>
    </row>
    <row r="15" spans="4:6">
      <c r="D15" s="3">
        <v>226.54</v>
      </c>
      <c r="E15" s="3">
        <v>131.27000000000001</v>
      </c>
      <c r="F15" s="3">
        <v>221.12</v>
      </c>
    </row>
    <row r="16" spans="4:6">
      <c r="D16" s="3">
        <v>191.97</v>
      </c>
      <c r="E16" s="3">
        <v>117.95</v>
      </c>
      <c r="F16" s="3">
        <v>257.36</v>
      </c>
    </row>
    <row r="17" spans="4:6">
      <c r="D17" s="3">
        <v>202.57</v>
      </c>
      <c r="E17" s="3">
        <v>332.63</v>
      </c>
      <c r="F17" s="3">
        <v>241.15</v>
      </c>
    </row>
    <row r="18" spans="4:6">
      <c r="D18" s="3">
        <v>235.55</v>
      </c>
      <c r="E18" s="3">
        <v>195.16</v>
      </c>
      <c r="F18" s="3">
        <v>252.07</v>
      </c>
    </row>
    <row r="19" spans="4:6">
      <c r="D19" s="3">
        <v>151.13999999999999</v>
      </c>
      <c r="E19" s="3">
        <v>124.02</v>
      </c>
      <c r="F19" s="3">
        <v>233.14</v>
      </c>
    </row>
    <row r="20" spans="4:6">
      <c r="D20" s="3">
        <v>237.68</v>
      </c>
      <c r="E20" s="3">
        <v>186.4</v>
      </c>
      <c r="F20" s="3">
        <v>137.68</v>
      </c>
    </row>
    <row r="21" spans="4:6">
      <c r="D21" s="3">
        <v>223.9</v>
      </c>
      <c r="E21" s="3">
        <v>331.79</v>
      </c>
      <c r="F21" s="3">
        <v>124.74</v>
      </c>
    </row>
    <row r="22" spans="4:6">
      <c r="D22" s="3">
        <v>197.65</v>
      </c>
      <c r="E22" s="3">
        <v>192.54</v>
      </c>
      <c r="F22" s="3">
        <v>145.44999999999999</v>
      </c>
    </row>
    <row r="23" spans="4:6">
      <c r="D23" s="3">
        <v>161.26</v>
      </c>
      <c r="E23" s="3">
        <v>189.65</v>
      </c>
      <c r="F23" s="3">
        <v>236.15</v>
      </c>
    </row>
    <row r="24" spans="4:6">
      <c r="D24" s="3">
        <v>204.29</v>
      </c>
      <c r="E24" s="3">
        <v>146.11000000000001</v>
      </c>
      <c r="F24" s="3">
        <v>344.09</v>
      </c>
    </row>
    <row r="25" spans="4:6">
      <c r="D25" s="3">
        <v>199</v>
      </c>
      <c r="E25" s="3">
        <v>183.89</v>
      </c>
      <c r="F25" s="3">
        <v>208.47</v>
      </c>
    </row>
    <row r="26" spans="4:6">
      <c r="D26" s="3">
        <v>158.06</v>
      </c>
      <c r="E26" s="3">
        <v>321.62</v>
      </c>
      <c r="F26" s="3">
        <v>196.16</v>
      </c>
    </row>
    <row r="27" spans="4:6">
      <c r="D27" s="3">
        <v>197.6</v>
      </c>
      <c r="E27" s="3">
        <v>308.08999999999997</v>
      </c>
      <c r="F27" s="3">
        <v>188.66</v>
      </c>
    </row>
    <row r="28" spans="4:6">
      <c r="D28" s="3">
        <v>242.97</v>
      </c>
      <c r="E28" s="3">
        <v>181.7</v>
      </c>
      <c r="F28" s="3">
        <v>211.98</v>
      </c>
    </row>
    <row r="29" spans="4:6">
      <c r="D29" s="3">
        <v>214.06</v>
      </c>
      <c r="E29" s="3">
        <v>308.8</v>
      </c>
      <c r="F29" s="3">
        <v>198.86</v>
      </c>
    </row>
    <row r="30" spans="4:6">
      <c r="D30" s="3">
        <v>252.23</v>
      </c>
      <c r="E30" s="3">
        <v>193.98</v>
      </c>
      <c r="F30" s="3">
        <v>135.65</v>
      </c>
    </row>
    <row r="31" spans="4:6">
      <c r="D31" s="3">
        <v>162.72</v>
      </c>
      <c r="E31" s="3">
        <v>118.18</v>
      </c>
      <c r="F31" s="3">
        <v>129.32</v>
      </c>
    </row>
    <row r="32" spans="4:6">
      <c r="D32" s="3">
        <v>349.5</v>
      </c>
      <c r="E32" s="3">
        <v>134.83000000000001</v>
      </c>
      <c r="F32" s="3">
        <v>150.5</v>
      </c>
    </row>
    <row r="33" spans="4:6">
      <c r="D33" s="3">
        <v>364.5</v>
      </c>
      <c r="E33" s="3">
        <v>191.04</v>
      </c>
      <c r="F33" s="3">
        <v>192.63</v>
      </c>
    </row>
    <row r="34" spans="4:6">
      <c r="D34" s="3">
        <v>241.96</v>
      </c>
      <c r="E34" s="3">
        <v>116.01</v>
      </c>
      <c r="F34" s="3">
        <v>194.76</v>
      </c>
    </row>
    <row r="35" spans="4:6">
      <c r="D35" s="3">
        <v>357.05</v>
      </c>
      <c r="E35" s="3">
        <v>111.36</v>
      </c>
      <c r="F35" s="3">
        <v>175.26</v>
      </c>
    </row>
    <row r="36" spans="4:6">
      <c r="D36" s="3">
        <v>256.72000000000003</v>
      </c>
      <c r="E36" s="3">
        <v>122.66</v>
      </c>
      <c r="F36" s="3">
        <v>172.83</v>
      </c>
    </row>
    <row r="37" spans="4:6">
      <c r="D37" s="3">
        <v>172.97</v>
      </c>
      <c r="E37" s="3">
        <v>204.02</v>
      </c>
      <c r="F37" s="3">
        <v>171.14</v>
      </c>
    </row>
    <row r="38" spans="4:6">
      <c r="D38" s="3">
        <v>229.09</v>
      </c>
      <c r="E38" s="3">
        <v>184.1</v>
      </c>
      <c r="F38" s="3">
        <v>325.23</v>
      </c>
    </row>
    <row r="39" spans="4:6">
      <c r="D39" s="3">
        <v>361.37</v>
      </c>
      <c r="E39" s="3">
        <v>173.55</v>
      </c>
      <c r="F39" s="3">
        <v>333.36</v>
      </c>
    </row>
    <row r="40" spans="4:6">
      <c r="D40" s="3">
        <v>229.18</v>
      </c>
      <c r="E40" s="3">
        <v>192.64</v>
      </c>
      <c r="F40" s="3">
        <v>348.27</v>
      </c>
    </row>
    <row r="41" spans="4:6">
      <c r="D41" s="3">
        <v>246.2</v>
      </c>
      <c r="E41" s="3">
        <v>186.62</v>
      </c>
      <c r="F41" s="3">
        <v>336.57</v>
      </c>
    </row>
    <row r="42" spans="4:6">
      <c r="D42" s="3">
        <v>151.27000000000001</v>
      </c>
      <c r="E42" s="3">
        <v>196.19</v>
      </c>
      <c r="F42" s="3">
        <v>198.89</v>
      </c>
    </row>
    <row r="43" spans="4:6">
      <c r="D43" s="3">
        <v>234.75</v>
      </c>
      <c r="E43" s="3">
        <v>143.13999999999999</v>
      </c>
      <c r="F43" s="3">
        <v>196.5</v>
      </c>
    </row>
    <row r="44" spans="4:6">
      <c r="D44" s="3">
        <v>215.04</v>
      </c>
      <c r="E44" s="3">
        <v>194.95</v>
      </c>
      <c r="F44" s="3">
        <v>199.75</v>
      </c>
    </row>
    <row r="45" spans="4:6">
      <c r="D45" s="3">
        <v>347.68</v>
      </c>
      <c r="E45" s="3">
        <v>307.27999999999997</v>
      </c>
      <c r="F45" s="3">
        <v>198.96</v>
      </c>
    </row>
    <row r="46" spans="4:6">
      <c r="D46" s="3"/>
      <c r="E46" s="3">
        <v>209.04</v>
      </c>
      <c r="F46" s="3">
        <v>199.41</v>
      </c>
    </row>
    <row r="47" spans="4:6">
      <c r="D47" s="3"/>
      <c r="E47" s="3">
        <v>153.36000000000001</v>
      </c>
      <c r="F47" s="3">
        <v>192.86</v>
      </c>
    </row>
    <row r="48" spans="4:6">
      <c r="D48" s="3"/>
      <c r="E48" s="3">
        <v>177.32</v>
      </c>
      <c r="F48" s="3">
        <v>166.25</v>
      </c>
    </row>
    <row r="49" spans="2:6">
      <c r="D49" s="3"/>
      <c r="E49" s="3">
        <v>202.25</v>
      </c>
      <c r="F49" s="3">
        <v>186.84</v>
      </c>
    </row>
    <row r="51" spans="2:6">
      <c r="C51" s="3" t="s">
        <v>2</v>
      </c>
      <c r="D51" s="3">
        <f>COUNT(D3:D45)</f>
        <v>43</v>
      </c>
      <c r="E51" s="3">
        <f>COUNT(E3:E49)</f>
        <v>47</v>
      </c>
      <c r="F51" s="3">
        <f>COUNT(F3:F49)</f>
        <v>47</v>
      </c>
    </row>
    <row r="52" spans="2:6">
      <c r="C52" s="3" t="s">
        <v>13</v>
      </c>
      <c r="D52" s="20">
        <f>AVERAGE(D3:D45)</f>
        <v>232.39604651162801</v>
      </c>
      <c r="E52" s="20">
        <f>AVERAGE(E3:E49)</f>
        <v>189.31765957446808</v>
      </c>
      <c r="F52" s="20">
        <f>AVERAGE(F3:F49)</f>
        <v>221.45787234042547</v>
      </c>
    </row>
    <row r="53" spans="2:6">
      <c r="C53" s="3" t="s">
        <v>1</v>
      </c>
      <c r="D53" s="20">
        <f>_xlfn.STDEV.S(D3:D45)</f>
        <v>64.112891250308707</v>
      </c>
      <c r="E53" s="20">
        <f>_xlfn.STDEV.S(E3:E49)</f>
        <v>57.988389438065141</v>
      </c>
      <c r="F53" s="20">
        <f>_xlfn.STDEV.S(F3:F49)</f>
        <v>65.535462684624008</v>
      </c>
    </row>
    <row r="54" spans="2:6">
      <c r="C54" s="3" t="s">
        <v>0</v>
      </c>
      <c r="D54" s="20">
        <f>D53^2</f>
        <v>4110.4628244739106</v>
      </c>
      <c r="E54" s="20">
        <f t="shared" ref="E54:F54" si="0">E53^2</f>
        <v>3362.6533096207049</v>
      </c>
      <c r="F54" s="20">
        <f t="shared" si="0"/>
        <v>4294.8968692877461</v>
      </c>
    </row>
    <row r="55" spans="2:6">
      <c r="C55" s="3" t="s">
        <v>17</v>
      </c>
      <c r="D55" s="20">
        <f>_xlfn.CONFIDENCE.T(0.01,D53,D51)</f>
        <v>26.379328352402627</v>
      </c>
      <c r="E55" s="20">
        <f>_xlfn.CONFIDENCE.T(0.01,E53,E51)</f>
        <v>22.728038954057308</v>
      </c>
      <c r="F55" s="20">
        <f>_xlfn.CONFIDENCE.T(0.01,F53,F51)</f>
        <v>25.686047900315721</v>
      </c>
    </row>
    <row r="57" spans="2:6">
      <c r="B57" s="3" t="s">
        <v>84</v>
      </c>
      <c r="C57" s="3" t="s">
        <v>14</v>
      </c>
      <c r="D57" s="19">
        <f>TTEST(D3:D45,E3:E49,2,3)</f>
        <v>1.2776880199060186E-3</v>
      </c>
      <c r="E57" s="2" t="s">
        <v>21</v>
      </c>
    </row>
    <row r="58" spans="2:6">
      <c r="C58" s="3" t="s">
        <v>15</v>
      </c>
      <c r="D58" s="19">
        <f>TTEST(E3:E49,F3:F49,2,3)</f>
        <v>1.3557749068021556E-2</v>
      </c>
      <c r="E58" t="s">
        <v>85</v>
      </c>
    </row>
    <row r="59" spans="2:6">
      <c r="C59" s="3" t="s">
        <v>16</v>
      </c>
      <c r="D59" s="19">
        <f>TTEST(D3:D45,F3:F49,2,3)</f>
        <v>0.42591174394260445</v>
      </c>
      <c r="E59" t="s">
        <v>86</v>
      </c>
    </row>
    <row r="129" spans="2:2">
      <c r="B129" s="12" t="s">
        <v>87</v>
      </c>
    </row>
    <row r="130" spans="2:2">
      <c r="B130" s="12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015E-3695-49F5-A5D0-539C5A831638}">
  <dimension ref="A1:C139"/>
  <sheetViews>
    <sheetView workbookViewId="0">
      <selection activeCell="A92" sqref="A90:C92"/>
    </sheetView>
  </sheetViews>
  <sheetFormatPr defaultRowHeight="14.4"/>
  <cols>
    <col min="1" max="1" width="13.44140625" customWidth="1"/>
    <col min="2" max="2" width="10.5546875" customWidth="1"/>
    <col min="3" max="3" width="9.5546875" customWidth="1"/>
  </cols>
  <sheetData>
    <row r="1" spans="1:3" ht="15" thickBot="1"/>
    <row r="2" spans="1:3" ht="15" thickBot="1">
      <c r="A2" s="6" t="s">
        <v>89</v>
      </c>
      <c r="B2" s="6" t="s">
        <v>68</v>
      </c>
      <c r="C2" s="6" t="s">
        <v>60</v>
      </c>
    </row>
    <row r="3" spans="1:3" ht="15" thickBot="1">
      <c r="A3" s="7">
        <v>504</v>
      </c>
      <c r="B3" s="7">
        <v>1</v>
      </c>
      <c r="C3" s="7">
        <v>173.29</v>
      </c>
    </row>
    <row r="4" spans="1:3" ht="15" thickBot="1">
      <c r="A4" s="8">
        <v>514</v>
      </c>
      <c r="B4" s="8">
        <v>1</v>
      </c>
      <c r="C4" s="8">
        <v>158.72</v>
      </c>
    </row>
    <row r="5" spans="1:3" ht="15" thickBot="1">
      <c r="A5" s="7">
        <v>209</v>
      </c>
      <c r="B5" s="7">
        <v>1</v>
      </c>
      <c r="C5" s="7">
        <v>380.36</v>
      </c>
    </row>
    <row r="6" spans="1:3" ht="15" thickBot="1">
      <c r="A6" s="8">
        <v>704</v>
      </c>
      <c r="B6" s="8">
        <v>1</v>
      </c>
      <c r="C6" s="8">
        <v>209.57</v>
      </c>
    </row>
    <row r="7" spans="1:3" ht="15" thickBot="1">
      <c r="A7" s="7">
        <v>309</v>
      </c>
      <c r="B7" s="7">
        <v>1</v>
      </c>
      <c r="C7" s="7">
        <v>227.58</v>
      </c>
    </row>
    <row r="8" spans="1:3" ht="15" thickBot="1">
      <c r="A8" s="8">
        <v>13</v>
      </c>
      <c r="B8" s="8">
        <v>1</v>
      </c>
      <c r="C8" s="8">
        <v>169.49</v>
      </c>
    </row>
    <row r="9" spans="1:3" ht="15" thickBot="1">
      <c r="A9" s="7">
        <v>919</v>
      </c>
      <c r="B9" s="7">
        <v>1</v>
      </c>
      <c r="C9" s="7">
        <v>244.4</v>
      </c>
    </row>
    <row r="10" spans="1:3" ht="15" thickBot="1">
      <c r="A10" s="8">
        <v>608</v>
      </c>
      <c r="B10" s="8">
        <v>1</v>
      </c>
      <c r="C10" s="8">
        <v>208.03</v>
      </c>
    </row>
    <row r="11" spans="1:3" ht="15" thickBot="1">
      <c r="A11" s="7">
        <v>202</v>
      </c>
      <c r="B11" s="7">
        <v>1</v>
      </c>
      <c r="C11" s="7">
        <v>349.66</v>
      </c>
    </row>
    <row r="12" spans="1:3" ht="15" thickBot="1">
      <c r="A12" s="8">
        <v>513</v>
      </c>
      <c r="B12" s="8">
        <v>1</v>
      </c>
      <c r="C12" s="8">
        <v>168.76</v>
      </c>
    </row>
    <row r="13" spans="1:3" ht="15" thickBot="1">
      <c r="A13" s="7">
        <v>101</v>
      </c>
      <c r="B13" s="7">
        <v>1</v>
      </c>
      <c r="C13" s="7">
        <v>262.39999999999998</v>
      </c>
    </row>
    <row r="14" spans="1:3" ht="15" thickBot="1">
      <c r="A14" s="8">
        <v>810</v>
      </c>
      <c r="B14" s="8">
        <v>1</v>
      </c>
      <c r="C14" s="8">
        <v>224.3</v>
      </c>
    </row>
    <row r="15" spans="1:3" ht="15" thickBot="1">
      <c r="A15" s="7">
        <v>801</v>
      </c>
      <c r="B15" s="7">
        <v>1</v>
      </c>
      <c r="C15" s="7">
        <v>226.54</v>
      </c>
    </row>
    <row r="16" spans="1:3" ht="15" thickBot="1">
      <c r="A16" s="8">
        <v>609</v>
      </c>
      <c r="B16" s="8">
        <v>1</v>
      </c>
      <c r="C16" s="8">
        <v>191.97</v>
      </c>
    </row>
    <row r="17" spans="1:3" ht="15" thickBot="1">
      <c r="A17" s="7">
        <v>703</v>
      </c>
      <c r="B17" s="7">
        <v>1</v>
      </c>
      <c r="C17" s="7">
        <v>202.57</v>
      </c>
    </row>
    <row r="18" spans="1:3" ht="15" thickBot="1">
      <c r="A18" s="8">
        <v>303</v>
      </c>
      <c r="B18" s="8">
        <v>1</v>
      </c>
      <c r="C18" s="8">
        <v>235.55</v>
      </c>
    </row>
    <row r="19" spans="1:3" ht="15" thickBot="1">
      <c r="A19" s="7">
        <v>12</v>
      </c>
      <c r="B19" s="7">
        <v>1</v>
      </c>
      <c r="C19" s="7">
        <v>151.13999999999999</v>
      </c>
    </row>
    <row r="20" spans="1:3" ht="15" thickBot="1">
      <c r="A20" s="8">
        <v>915</v>
      </c>
      <c r="B20" s="8">
        <v>1</v>
      </c>
      <c r="C20" s="8">
        <v>237.68</v>
      </c>
    </row>
    <row r="21" spans="1:3" ht="15" thickBot="1">
      <c r="A21" s="7">
        <v>918</v>
      </c>
      <c r="B21" s="7">
        <v>1</v>
      </c>
      <c r="C21" s="7">
        <v>223.9</v>
      </c>
    </row>
    <row r="22" spans="1:3" ht="15" thickBot="1">
      <c r="A22" s="8">
        <v>613</v>
      </c>
      <c r="B22" s="8">
        <v>1</v>
      </c>
      <c r="C22" s="8">
        <v>197.65</v>
      </c>
    </row>
    <row r="23" spans="1:3" ht="15" thickBot="1">
      <c r="A23" s="7">
        <v>509</v>
      </c>
      <c r="B23" s="7">
        <v>1</v>
      </c>
      <c r="C23" s="7">
        <v>161.26</v>
      </c>
    </row>
    <row r="24" spans="1:3" ht="15" thickBot="1">
      <c r="A24" s="8">
        <v>610</v>
      </c>
      <c r="B24" s="8">
        <v>1</v>
      </c>
      <c r="C24" s="8">
        <v>204.29</v>
      </c>
    </row>
    <row r="25" spans="1:3" ht="15" thickBot="1">
      <c r="A25" s="7">
        <v>707</v>
      </c>
      <c r="B25" s="7">
        <v>1</v>
      </c>
      <c r="C25" s="7">
        <v>199</v>
      </c>
    </row>
    <row r="26" spans="1:3" ht="15" thickBot="1">
      <c r="A26" s="8">
        <v>9</v>
      </c>
      <c r="B26" s="8">
        <v>1</v>
      </c>
      <c r="C26" s="8">
        <v>158.06</v>
      </c>
    </row>
    <row r="27" spans="1:3" ht="15" thickBot="1">
      <c r="A27" s="7">
        <v>702</v>
      </c>
      <c r="B27" s="7">
        <v>1</v>
      </c>
      <c r="C27" s="7">
        <v>197.6</v>
      </c>
    </row>
    <row r="28" spans="1:3" ht="15" thickBot="1">
      <c r="A28" s="8">
        <v>306</v>
      </c>
      <c r="B28" s="8">
        <v>1</v>
      </c>
      <c r="C28" s="8">
        <v>242.97</v>
      </c>
    </row>
    <row r="29" spans="1:3" ht="15" thickBot="1">
      <c r="A29" s="7">
        <v>711</v>
      </c>
      <c r="B29" s="7">
        <v>1</v>
      </c>
      <c r="C29" s="7">
        <v>214.06</v>
      </c>
    </row>
    <row r="30" spans="1:3" ht="15" thickBot="1">
      <c r="A30" s="8">
        <v>909</v>
      </c>
      <c r="B30" s="8">
        <v>1</v>
      </c>
      <c r="C30" s="8">
        <v>252.23</v>
      </c>
    </row>
    <row r="31" spans="1:3" ht="15" thickBot="1">
      <c r="A31" s="7">
        <v>3</v>
      </c>
      <c r="B31" s="7">
        <v>1</v>
      </c>
      <c r="C31" s="7">
        <v>162.72</v>
      </c>
    </row>
    <row r="32" spans="1:3" ht="15" thickBot="1">
      <c r="A32" s="8">
        <v>214</v>
      </c>
      <c r="B32" s="8">
        <v>1</v>
      </c>
      <c r="C32" s="8">
        <v>349.5</v>
      </c>
    </row>
    <row r="33" spans="1:3" ht="15" thickBot="1">
      <c r="A33" s="7">
        <v>218</v>
      </c>
      <c r="B33" s="7">
        <v>1</v>
      </c>
      <c r="C33" s="7">
        <v>364.5</v>
      </c>
    </row>
    <row r="34" spans="1:3" ht="15" thickBot="1">
      <c r="A34" s="8">
        <v>913</v>
      </c>
      <c r="B34" s="8">
        <v>1</v>
      </c>
      <c r="C34" s="8">
        <v>241.96</v>
      </c>
    </row>
    <row r="35" spans="1:3" ht="15" thickBot="1">
      <c r="A35" s="7">
        <v>210</v>
      </c>
      <c r="B35" s="7">
        <v>1</v>
      </c>
      <c r="C35" s="7">
        <v>357.05</v>
      </c>
    </row>
    <row r="36" spans="1:3" ht="15" thickBot="1">
      <c r="A36" s="8">
        <v>910</v>
      </c>
      <c r="B36" s="8">
        <v>1</v>
      </c>
      <c r="C36" s="8">
        <v>256.72000000000003</v>
      </c>
    </row>
    <row r="37" spans="1:3" ht="15" thickBot="1">
      <c r="A37" s="7">
        <v>7</v>
      </c>
      <c r="B37" s="7">
        <v>1</v>
      </c>
      <c r="C37" s="7">
        <v>172.97</v>
      </c>
    </row>
    <row r="38" spans="1:3" ht="15" thickBot="1">
      <c r="A38" s="8">
        <v>412</v>
      </c>
      <c r="B38" s="8">
        <v>1</v>
      </c>
      <c r="C38" s="8">
        <v>229.09</v>
      </c>
    </row>
    <row r="39" spans="1:3" ht="15" thickBot="1">
      <c r="A39" s="7">
        <v>220</v>
      </c>
      <c r="B39" s="7">
        <v>1</v>
      </c>
      <c r="C39" s="7">
        <v>361.37</v>
      </c>
    </row>
    <row r="40" spans="1:3" ht="15" thickBot="1">
      <c r="A40" s="8">
        <v>804</v>
      </c>
      <c r="B40" s="8">
        <v>1</v>
      </c>
      <c r="C40" s="8">
        <v>229.18</v>
      </c>
    </row>
    <row r="41" spans="1:3" ht="15" thickBot="1">
      <c r="A41" s="7">
        <v>902</v>
      </c>
      <c r="B41" s="7">
        <v>1</v>
      </c>
      <c r="C41" s="7">
        <v>246.2</v>
      </c>
    </row>
    <row r="42" spans="1:3" ht="15" thickBot="1">
      <c r="A42" s="8">
        <v>512</v>
      </c>
      <c r="B42" s="8">
        <v>1</v>
      </c>
      <c r="C42" s="8">
        <v>151.27000000000001</v>
      </c>
    </row>
    <row r="43" spans="1:3" ht="15" thickBot="1">
      <c r="A43" s="7">
        <v>304</v>
      </c>
      <c r="B43" s="7">
        <v>1</v>
      </c>
      <c r="C43" s="7">
        <v>234.75</v>
      </c>
    </row>
    <row r="44" spans="1:3" ht="15" thickBot="1">
      <c r="A44" s="8">
        <v>410</v>
      </c>
      <c r="B44" s="8">
        <v>1</v>
      </c>
      <c r="C44" s="8">
        <v>215.04</v>
      </c>
    </row>
    <row r="45" spans="1:3" ht="15" thickBot="1">
      <c r="A45" s="7">
        <v>222</v>
      </c>
      <c r="B45" s="7">
        <v>1</v>
      </c>
      <c r="C45" s="7">
        <v>347.68</v>
      </c>
    </row>
    <row r="46" spans="1:3" ht="15" thickBot="1">
      <c r="A46" s="8">
        <v>507</v>
      </c>
      <c r="B46" s="8">
        <v>2</v>
      </c>
      <c r="C46" s="8">
        <v>112.57</v>
      </c>
    </row>
    <row r="47" spans="1:3" ht="15" thickBot="1">
      <c r="A47" s="7">
        <v>709</v>
      </c>
      <c r="B47" s="7">
        <v>2</v>
      </c>
      <c r="C47" s="7">
        <v>171.56</v>
      </c>
    </row>
    <row r="48" spans="1:3" ht="15" thickBot="1">
      <c r="A48" s="8">
        <v>308</v>
      </c>
      <c r="B48" s="8">
        <v>2</v>
      </c>
      <c r="C48" s="8">
        <v>209.14</v>
      </c>
    </row>
    <row r="49" spans="1:3" ht="15" thickBot="1">
      <c r="A49" s="7">
        <v>615</v>
      </c>
      <c r="B49" s="7">
        <v>2</v>
      </c>
      <c r="C49" s="7">
        <v>175.16</v>
      </c>
    </row>
    <row r="50" spans="1:3" ht="15" thickBot="1">
      <c r="A50" s="8">
        <v>708</v>
      </c>
      <c r="B50" s="8">
        <v>2</v>
      </c>
      <c r="C50" s="8">
        <v>168.42</v>
      </c>
    </row>
    <row r="51" spans="1:3" ht="15" thickBot="1">
      <c r="A51" s="7">
        <v>607</v>
      </c>
      <c r="B51" s="7">
        <v>2</v>
      </c>
      <c r="C51" s="7">
        <v>163.72</v>
      </c>
    </row>
    <row r="52" spans="1:3" ht="15" thickBot="1">
      <c r="A52" s="8">
        <v>911</v>
      </c>
      <c r="B52" s="8">
        <v>2</v>
      </c>
      <c r="C52" s="8">
        <v>210.93</v>
      </c>
    </row>
    <row r="53" spans="1:3" ht="15" thickBot="1">
      <c r="A53" s="7">
        <v>409</v>
      </c>
      <c r="B53" s="7">
        <v>2</v>
      </c>
      <c r="C53" s="7">
        <v>187.24</v>
      </c>
    </row>
    <row r="54" spans="1:3" ht="15" thickBot="1">
      <c r="A54" s="8">
        <v>807</v>
      </c>
      <c r="B54" s="8">
        <v>2</v>
      </c>
      <c r="C54" s="8">
        <v>204.7</v>
      </c>
    </row>
    <row r="55" spans="1:3" ht="15" thickBot="1">
      <c r="A55" s="7">
        <v>908</v>
      </c>
      <c r="B55" s="7">
        <v>2</v>
      </c>
      <c r="C55" s="7">
        <v>188.25</v>
      </c>
    </row>
    <row r="56" spans="1:3" ht="15" thickBot="1">
      <c r="A56" s="8">
        <v>912</v>
      </c>
      <c r="B56" s="8">
        <v>2</v>
      </c>
      <c r="C56" s="8">
        <v>197.3</v>
      </c>
    </row>
    <row r="57" spans="1:3" ht="15" thickBot="1">
      <c r="A57" s="7">
        <v>614</v>
      </c>
      <c r="B57" s="7">
        <v>2</v>
      </c>
      <c r="C57" s="7">
        <v>144.80000000000001</v>
      </c>
    </row>
    <row r="58" spans="1:3" ht="15" thickBot="1">
      <c r="A58" s="8">
        <v>502</v>
      </c>
      <c r="B58" s="8">
        <v>2</v>
      </c>
      <c r="C58" s="8">
        <v>131.27000000000001</v>
      </c>
    </row>
    <row r="59" spans="1:3" ht="15" thickBot="1">
      <c r="A59" s="7">
        <v>510</v>
      </c>
      <c r="B59" s="7">
        <v>2</v>
      </c>
      <c r="C59" s="7">
        <v>117.95</v>
      </c>
    </row>
    <row r="60" spans="1:3" ht="15" thickBot="1">
      <c r="A60" s="8">
        <v>204</v>
      </c>
      <c r="B60" s="8">
        <v>2</v>
      </c>
      <c r="C60" s="8">
        <v>332.63</v>
      </c>
    </row>
    <row r="61" spans="1:3" ht="15" thickBot="1">
      <c r="A61" s="7">
        <v>802</v>
      </c>
      <c r="B61" s="7">
        <v>2</v>
      </c>
      <c r="C61" s="7">
        <v>195.16</v>
      </c>
    </row>
    <row r="62" spans="1:3" ht="15" thickBot="1">
      <c r="A62" s="8">
        <v>506</v>
      </c>
      <c r="B62" s="8">
        <v>2</v>
      </c>
      <c r="C62" s="8">
        <v>124.02</v>
      </c>
    </row>
    <row r="63" spans="1:3" ht="15" thickBot="1">
      <c r="A63" s="7">
        <v>914</v>
      </c>
      <c r="B63" s="7">
        <v>2</v>
      </c>
      <c r="C63" s="7">
        <v>186.4</v>
      </c>
    </row>
    <row r="64" spans="1:3" ht="15" thickBot="1">
      <c r="A64" s="8">
        <v>211</v>
      </c>
      <c r="B64" s="8">
        <v>2</v>
      </c>
      <c r="C64" s="8">
        <v>331.79</v>
      </c>
    </row>
    <row r="65" spans="1:3" ht="15" thickBot="1">
      <c r="A65" s="7">
        <v>307</v>
      </c>
      <c r="B65" s="7">
        <v>2</v>
      </c>
      <c r="C65" s="7">
        <v>192.54</v>
      </c>
    </row>
    <row r="66" spans="1:3" ht="15" thickBot="1">
      <c r="A66" s="8">
        <v>920</v>
      </c>
      <c r="B66" s="8">
        <v>2</v>
      </c>
      <c r="C66" s="8">
        <v>189.65</v>
      </c>
    </row>
    <row r="67" spans="1:3" ht="15" thickBot="1">
      <c r="A67" s="7">
        <v>603</v>
      </c>
      <c r="B67" s="7">
        <v>2</v>
      </c>
      <c r="C67" s="7">
        <v>146.11000000000001</v>
      </c>
    </row>
    <row r="68" spans="1:3" ht="15" thickBot="1">
      <c r="A68" s="8">
        <v>406</v>
      </c>
      <c r="B68" s="8">
        <v>2</v>
      </c>
      <c r="C68" s="8">
        <v>183.89</v>
      </c>
    </row>
    <row r="69" spans="1:3" ht="15" thickBot="1">
      <c r="A69" s="7">
        <v>215</v>
      </c>
      <c r="B69" s="7">
        <v>2</v>
      </c>
      <c r="C69" s="7">
        <v>321.62</v>
      </c>
    </row>
    <row r="70" spans="1:3" ht="15" thickBot="1">
      <c r="A70" s="8">
        <v>219</v>
      </c>
      <c r="B70" s="8">
        <v>2</v>
      </c>
      <c r="C70" s="8">
        <v>308.08999999999997</v>
      </c>
    </row>
    <row r="71" spans="1:3" ht="15" thickBot="1">
      <c r="A71" s="7">
        <v>402</v>
      </c>
      <c r="B71" s="7">
        <v>2</v>
      </c>
      <c r="C71" s="7">
        <v>181.7</v>
      </c>
    </row>
    <row r="72" spans="1:3" ht="15" thickBot="1">
      <c r="A72" s="8">
        <v>221</v>
      </c>
      <c r="B72" s="8">
        <v>2</v>
      </c>
      <c r="C72" s="8">
        <v>308.8</v>
      </c>
    </row>
    <row r="73" spans="1:3" ht="15" thickBot="1">
      <c r="A73" s="7">
        <v>901</v>
      </c>
      <c r="B73" s="7">
        <v>2</v>
      </c>
      <c r="C73" s="7">
        <v>193.98</v>
      </c>
    </row>
    <row r="74" spans="1:3" ht="15" thickBot="1">
      <c r="A74" s="8">
        <v>2</v>
      </c>
      <c r="B74" s="8">
        <v>2</v>
      </c>
      <c r="C74" s="8">
        <v>118.18</v>
      </c>
    </row>
    <row r="75" spans="1:3" ht="15" thickBot="1">
      <c r="A75" s="7">
        <v>4</v>
      </c>
      <c r="B75" s="7">
        <v>2</v>
      </c>
      <c r="C75" s="7">
        <v>134.83000000000001</v>
      </c>
    </row>
    <row r="76" spans="1:3" ht="15" thickBot="1">
      <c r="A76" s="8">
        <v>916</v>
      </c>
      <c r="B76" s="8">
        <v>2</v>
      </c>
      <c r="C76" s="8">
        <v>191.04</v>
      </c>
    </row>
    <row r="77" spans="1:3" ht="15" thickBot="1">
      <c r="A77" s="7">
        <v>5</v>
      </c>
      <c r="B77" s="7">
        <v>2</v>
      </c>
      <c r="C77" s="7">
        <v>116.01</v>
      </c>
    </row>
    <row r="78" spans="1:3" ht="15" thickBot="1">
      <c r="A78" s="8">
        <v>8</v>
      </c>
      <c r="B78" s="8">
        <v>2</v>
      </c>
      <c r="C78" s="8">
        <v>111.36</v>
      </c>
    </row>
    <row r="79" spans="1:3" ht="15" thickBot="1">
      <c r="A79" s="7">
        <v>10</v>
      </c>
      <c r="B79" s="7">
        <v>2</v>
      </c>
      <c r="C79" s="7">
        <v>122.66</v>
      </c>
    </row>
    <row r="80" spans="1:3" ht="15" thickBot="1">
      <c r="A80" s="8">
        <v>904</v>
      </c>
      <c r="B80" s="8">
        <v>2</v>
      </c>
      <c r="C80" s="8">
        <v>204.02</v>
      </c>
    </row>
    <row r="81" spans="1:3" ht="15" thickBot="1">
      <c r="A81" s="7">
        <v>403</v>
      </c>
      <c r="B81" s="7">
        <v>2</v>
      </c>
      <c r="C81" s="7">
        <v>184.1</v>
      </c>
    </row>
    <row r="82" spans="1:3" ht="15" thickBot="1">
      <c r="A82" s="8">
        <v>404</v>
      </c>
      <c r="B82" s="8">
        <v>2</v>
      </c>
      <c r="C82" s="8">
        <v>173.55</v>
      </c>
    </row>
    <row r="83" spans="1:3" ht="15" thickBot="1">
      <c r="A83" s="7">
        <v>907</v>
      </c>
      <c r="B83" s="7">
        <v>2</v>
      </c>
      <c r="C83" s="7">
        <v>192.64</v>
      </c>
    </row>
    <row r="84" spans="1:3" ht="15" thickBot="1">
      <c r="A84" s="8">
        <v>405</v>
      </c>
      <c r="B84" s="8">
        <v>2</v>
      </c>
      <c r="C84" s="8">
        <v>186.62</v>
      </c>
    </row>
    <row r="85" spans="1:3" ht="15" thickBot="1">
      <c r="A85" s="7">
        <v>906</v>
      </c>
      <c r="B85" s="7">
        <v>2</v>
      </c>
      <c r="C85" s="7">
        <v>196.19</v>
      </c>
    </row>
    <row r="86" spans="1:3" ht="15" thickBot="1">
      <c r="A86" s="8">
        <v>503</v>
      </c>
      <c r="B86" s="8">
        <v>2</v>
      </c>
      <c r="C86" s="8">
        <v>143.13999999999999</v>
      </c>
    </row>
    <row r="87" spans="1:3" ht="15" thickBot="1">
      <c r="A87" s="7">
        <v>413</v>
      </c>
      <c r="B87" s="7">
        <v>2</v>
      </c>
      <c r="C87" s="7">
        <v>194.95</v>
      </c>
    </row>
    <row r="88" spans="1:3" ht="15" thickBot="1">
      <c r="A88" s="8">
        <v>213</v>
      </c>
      <c r="B88" s="8">
        <v>2</v>
      </c>
      <c r="C88" s="8">
        <v>307.27999999999997</v>
      </c>
    </row>
    <row r="89" spans="1:3" ht="15" thickBot="1">
      <c r="A89" s="7">
        <v>301</v>
      </c>
      <c r="B89" s="7">
        <v>2</v>
      </c>
      <c r="C89" s="7">
        <v>209.04</v>
      </c>
    </row>
    <row r="90" spans="1:3" ht="15" thickBot="1">
      <c r="A90" s="8">
        <v>505</v>
      </c>
      <c r="B90" s="8">
        <v>2</v>
      </c>
      <c r="C90" s="8">
        <v>153.36000000000001</v>
      </c>
    </row>
    <row r="91" spans="1:3" ht="15" thickBot="1">
      <c r="A91" s="7">
        <v>408</v>
      </c>
      <c r="B91" s="7">
        <v>2</v>
      </c>
      <c r="C91" s="7">
        <v>177.32</v>
      </c>
    </row>
    <row r="92" spans="1:3" ht="15" thickBot="1">
      <c r="A92" s="8">
        <v>305</v>
      </c>
      <c r="B92" s="8">
        <v>2</v>
      </c>
      <c r="C92" s="8">
        <v>202.25</v>
      </c>
    </row>
    <row r="93" spans="1:3" ht="15" thickBot="1">
      <c r="A93" s="7">
        <v>805</v>
      </c>
      <c r="B93" s="7">
        <v>3</v>
      </c>
      <c r="C93" s="7">
        <v>210.14</v>
      </c>
    </row>
    <row r="94" spans="1:3" ht="15" thickBot="1">
      <c r="A94" s="8">
        <v>207</v>
      </c>
      <c r="B94" s="8">
        <v>3</v>
      </c>
      <c r="C94" s="8">
        <v>344.65</v>
      </c>
    </row>
    <row r="95" spans="1:3" ht="15" thickBot="1">
      <c r="A95" s="7">
        <v>808</v>
      </c>
      <c r="B95" s="7">
        <v>3</v>
      </c>
      <c r="C95" s="7">
        <v>240.81</v>
      </c>
    </row>
    <row r="96" spans="1:3" ht="15" thickBot="1">
      <c r="A96" s="8">
        <v>612</v>
      </c>
      <c r="B96" s="8">
        <v>3</v>
      </c>
      <c r="C96" s="8">
        <v>188.37</v>
      </c>
    </row>
    <row r="97" spans="1:3" ht="15" thickBot="1">
      <c r="A97" s="7">
        <v>208</v>
      </c>
      <c r="B97" s="7">
        <v>3</v>
      </c>
      <c r="C97" s="7">
        <v>354.31</v>
      </c>
    </row>
    <row r="98" spans="1:3" ht="15" thickBot="1">
      <c r="A98" s="8">
        <v>212</v>
      </c>
      <c r="B98" s="8">
        <v>3</v>
      </c>
      <c r="C98" s="8">
        <v>331.08</v>
      </c>
    </row>
    <row r="99" spans="1:3" ht="15" thickBot="1">
      <c r="A99" s="7">
        <v>217</v>
      </c>
      <c r="B99" s="7">
        <v>3</v>
      </c>
      <c r="C99" s="7">
        <v>339.62</v>
      </c>
    </row>
    <row r="100" spans="1:3" ht="15" thickBot="1">
      <c r="A100" s="8">
        <v>604</v>
      </c>
      <c r="B100" s="8">
        <v>3</v>
      </c>
      <c r="C100" s="8">
        <v>176.1</v>
      </c>
    </row>
    <row r="101" spans="1:3" ht="15" thickBot="1">
      <c r="A101" s="7">
        <v>511</v>
      </c>
      <c r="B101" s="7">
        <v>3</v>
      </c>
      <c r="C101" s="7">
        <v>172.77</v>
      </c>
    </row>
    <row r="102" spans="1:3" ht="15" thickBot="1">
      <c r="A102" s="8">
        <v>903</v>
      </c>
      <c r="B102" s="8">
        <v>3</v>
      </c>
      <c r="C102" s="8">
        <v>207.44</v>
      </c>
    </row>
    <row r="103" spans="1:3" ht="15" thickBot="1">
      <c r="A103" s="7">
        <v>905</v>
      </c>
      <c r="B103" s="7">
        <v>3</v>
      </c>
      <c r="C103" s="7">
        <v>229.3</v>
      </c>
    </row>
    <row r="104" spans="1:3" ht="15" thickBot="1">
      <c r="A104" s="8">
        <v>917</v>
      </c>
      <c r="B104" s="8">
        <v>3</v>
      </c>
      <c r="C104" s="8">
        <v>211.87</v>
      </c>
    </row>
    <row r="105" spans="1:3" ht="15" thickBot="1">
      <c r="A105" s="7">
        <v>414</v>
      </c>
      <c r="B105" s="7">
        <v>3</v>
      </c>
      <c r="C105" s="7">
        <v>221.12</v>
      </c>
    </row>
    <row r="106" spans="1:3" ht="15" thickBot="1">
      <c r="A106" s="8">
        <v>103</v>
      </c>
      <c r="B106" s="8">
        <v>3</v>
      </c>
      <c r="C106" s="8">
        <v>257.36</v>
      </c>
    </row>
    <row r="107" spans="1:3" ht="15" thickBot="1">
      <c r="A107" s="7">
        <v>102</v>
      </c>
      <c r="B107" s="7">
        <v>3</v>
      </c>
      <c r="C107" s="7">
        <v>241.15</v>
      </c>
    </row>
    <row r="108" spans="1:3" ht="15" thickBot="1">
      <c r="A108" s="8">
        <v>104</v>
      </c>
      <c r="B108" s="8">
        <v>3</v>
      </c>
      <c r="C108" s="8">
        <v>252.07</v>
      </c>
    </row>
    <row r="109" spans="1:3" ht="15" thickBot="1">
      <c r="A109" s="7">
        <v>105</v>
      </c>
      <c r="B109" s="7">
        <v>3</v>
      </c>
      <c r="C109" s="7">
        <v>233.14</v>
      </c>
    </row>
    <row r="110" spans="1:3" ht="15" thickBot="1">
      <c r="A110" s="8">
        <v>1</v>
      </c>
      <c r="B110" s="8">
        <v>3</v>
      </c>
      <c r="C110" s="8">
        <v>137.68</v>
      </c>
    </row>
    <row r="111" spans="1:3" ht="15" thickBot="1">
      <c r="A111" s="7">
        <v>6</v>
      </c>
      <c r="B111" s="7">
        <v>3</v>
      </c>
      <c r="C111" s="7">
        <v>124.74</v>
      </c>
    </row>
    <row r="112" spans="1:3" ht="15" thickBot="1">
      <c r="A112" s="8">
        <v>11</v>
      </c>
      <c r="B112" s="8">
        <v>3</v>
      </c>
      <c r="C112" s="8">
        <v>145.44999999999999</v>
      </c>
    </row>
    <row r="113" spans="1:3" ht="15" thickBot="1">
      <c r="A113" s="7">
        <v>106</v>
      </c>
      <c r="B113" s="7">
        <v>3</v>
      </c>
      <c r="C113" s="7">
        <v>236.15</v>
      </c>
    </row>
    <row r="114" spans="1:3" ht="15" thickBot="1">
      <c r="A114" s="8">
        <v>216</v>
      </c>
      <c r="B114" s="8">
        <v>3</v>
      </c>
      <c r="C114" s="8">
        <v>344.09</v>
      </c>
    </row>
    <row r="115" spans="1:3" ht="15" thickBot="1">
      <c r="A115" s="7">
        <v>302</v>
      </c>
      <c r="B115" s="7">
        <v>3</v>
      </c>
      <c r="C115" s="7">
        <v>208.47</v>
      </c>
    </row>
    <row r="116" spans="1:3" ht="15" thickBot="1">
      <c r="A116" s="8">
        <v>401</v>
      </c>
      <c r="B116" s="8">
        <v>3</v>
      </c>
      <c r="C116" s="8">
        <v>196.16</v>
      </c>
    </row>
    <row r="117" spans="1:3" ht="15" thickBot="1">
      <c r="A117" s="7">
        <v>407</v>
      </c>
      <c r="B117" s="7">
        <v>3</v>
      </c>
      <c r="C117" s="7">
        <v>188.66</v>
      </c>
    </row>
    <row r="118" spans="1:3" ht="15" thickBot="1">
      <c r="A118" s="8">
        <v>411</v>
      </c>
      <c r="B118" s="8">
        <v>3</v>
      </c>
      <c r="C118" s="8">
        <v>211.98</v>
      </c>
    </row>
    <row r="119" spans="1:3" ht="15" thickBot="1">
      <c r="A119" s="7">
        <v>415</v>
      </c>
      <c r="B119" s="7">
        <v>3</v>
      </c>
      <c r="C119" s="7">
        <v>198.86</v>
      </c>
    </row>
    <row r="120" spans="1:3" ht="15" thickBot="1">
      <c r="A120" s="8">
        <v>501</v>
      </c>
      <c r="B120" s="8">
        <v>3</v>
      </c>
      <c r="C120" s="8">
        <v>135.65</v>
      </c>
    </row>
    <row r="121" spans="1:3" ht="15" thickBot="1">
      <c r="A121" s="7">
        <v>508</v>
      </c>
      <c r="B121" s="7">
        <v>3</v>
      </c>
      <c r="C121" s="7">
        <v>129.32</v>
      </c>
    </row>
    <row r="122" spans="1:3" ht="15" thickBot="1">
      <c r="A122" s="8">
        <v>515</v>
      </c>
      <c r="B122" s="8">
        <v>3</v>
      </c>
      <c r="C122" s="8">
        <v>150.5</v>
      </c>
    </row>
    <row r="123" spans="1:3" ht="15" thickBot="1">
      <c r="A123" s="7">
        <v>809</v>
      </c>
      <c r="B123" s="7">
        <v>3</v>
      </c>
      <c r="C123" s="7">
        <v>192.63</v>
      </c>
    </row>
    <row r="124" spans="1:3" ht="15" thickBot="1">
      <c r="A124" s="8">
        <v>803</v>
      </c>
      <c r="B124" s="8">
        <v>3</v>
      </c>
      <c r="C124" s="8">
        <v>194.76</v>
      </c>
    </row>
    <row r="125" spans="1:3" ht="15" thickBot="1">
      <c r="A125" s="7">
        <v>601</v>
      </c>
      <c r="B125" s="7">
        <v>3</v>
      </c>
      <c r="C125" s="7">
        <v>175.26</v>
      </c>
    </row>
    <row r="126" spans="1:3" ht="15" thickBot="1">
      <c r="A126" s="8">
        <v>602</v>
      </c>
      <c r="B126" s="8">
        <v>3</v>
      </c>
      <c r="C126" s="8">
        <v>172.83</v>
      </c>
    </row>
    <row r="127" spans="1:3" ht="15" thickBot="1">
      <c r="A127" s="7">
        <v>605</v>
      </c>
      <c r="B127" s="7">
        <v>3</v>
      </c>
      <c r="C127" s="7">
        <v>171.14</v>
      </c>
    </row>
    <row r="128" spans="1:3" ht="15" thickBot="1">
      <c r="A128" s="8">
        <v>201</v>
      </c>
      <c r="B128" s="8">
        <v>3</v>
      </c>
      <c r="C128" s="8">
        <v>325.23</v>
      </c>
    </row>
    <row r="129" spans="1:3" ht="15" thickBot="1">
      <c r="A129" s="7">
        <v>203</v>
      </c>
      <c r="B129" s="7">
        <v>3</v>
      </c>
      <c r="C129" s="7">
        <v>333.36</v>
      </c>
    </row>
    <row r="130" spans="1:3" ht="15" thickBot="1">
      <c r="A130" s="8">
        <v>205</v>
      </c>
      <c r="B130" s="8">
        <v>3</v>
      </c>
      <c r="C130" s="8">
        <v>348.27</v>
      </c>
    </row>
    <row r="131" spans="1:3" ht="15" thickBot="1">
      <c r="A131" s="7">
        <v>206</v>
      </c>
      <c r="B131" s="7">
        <v>3</v>
      </c>
      <c r="C131" s="7">
        <v>336.57</v>
      </c>
    </row>
    <row r="132" spans="1:3" ht="15" thickBot="1">
      <c r="A132" s="8">
        <v>701</v>
      </c>
      <c r="B132" s="8">
        <v>3</v>
      </c>
      <c r="C132" s="8">
        <v>198.89</v>
      </c>
    </row>
    <row r="133" spans="1:3" ht="15" thickBot="1">
      <c r="A133" s="7">
        <v>705</v>
      </c>
      <c r="B133" s="7">
        <v>3</v>
      </c>
      <c r="C133" s="7">
        <v>196.5</v>
      </c>
    </row>
    <row r="134" spans="1:3" ht="15" thickBot="1">
      <c r="A134" s="8">
        <v>706</v>
      </c>
      <c r="B134" s="8">
        <v>3</v>
      </c>
      <c r="C134" s="8">
        <v>199.75</v>
      </c>
    </row>
    <row r="135" spans="1:3" ht="15" thickBot="1">
      <c r="A135" s="7">
        <v>710</v>
      </c>
      <c r="B135" s="7">
        <v>3</v>
      </c>
      <c r="C135" s="7">
        <v>198.96</v>
      </c>
    </row>
    <row r="136" spans="1:3" ht="15" thickBot="1">
      <c r="A136" s="8">
        <v>806</v>
      </c>
      <c r="B136" s="8">
        <v>3</v>
      </c>
      <c r="C136" s="8">
        <v>199.41</v>
      </c>
    </row>
    <row r="137" spans="1:3" ht="15" thickBot="1">
      <c r="A137" s="7">
        <v>712</v>
      </c>
      <c r="B137" s="7">
        <v>3</v>
      </c>
      <c r="C137" s="7">
        <v>192.86</v>
      </c>
    </row>
    <row r="138" spans="1:3" ht="15" thickBot="1">
      <c r="A138" s="8">
        <v>606</v>
      </c>
      <c r="B138" s="8">
        <v>3</v>
      </c>
      <c r="C138" s="8">
        <v>166.25</v>
      </c>
    </row>
    <row r="139" spans="1:3" ht="15" thickBot="1">
      <c r="A139" s="7">
        <v>611</v>
      </c>
      <c r="B139" s="7">
        <v>3</v>
      </c>
      <c r="C139" s="7">
        <v>186.84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AED3-1684-4CCB-83C6-F6D55B3BCD20}">
  <dimension ref="B2:N100"/>
  <sheetViews>
    <sheetView topLeftCell="A67" workbookViewId="0">
      <selection activeCell="C105" sqref="C105"/>
    </sheetView>
  </sheetViews>
  <sheetFormatPr defaultRowHeight="14.4"/>
  <cols>
    <col min="1" max="1" width="4.44140625" customWidth="1"/>
    <col min="2" max="2" width="4.77734375" customWidth="1"/>
    <col min="3" max="3" width="69.77734375" customWidth="1"/>
    <col min="4" max="4" width="3.6640625" customWidth="1"/>
    <col min="5" max="6" width="10" customWidth="1"/>
    <col min="7" max="8" width="9.44140625" customWidth="1"/>
    <col min="10" max="10" width="9.5546875" customWidth="1"/>
  </cols>
  <sheetData>
    <row r="2" spans="2:3">
      <c r="B2" s="9" t="s">
        <v>26</v>
      </c>
    </row>
    <row r="3" spans="2:3">
      <c r="C3" s="4" t="s">
        <v>22</v>
      </c>
    </row>
    <row r="4" spans="2:3">
      <c r="C4" s="5" t="s">
        <v>23</v>
      </c>
    </row>
    <row r="5" spans="2:3">
      <c r="C5" s="5" t="s">
        <v>24</v>
      </c>
    </row>
    <row r="6" spans="2:3">
      <c r="C6" s="4" t="s">
        <v>25</v>
      </c>
    </row>
    <row r="8" spans="2:3">
      <c r="B8" s="9" t="s">
        <v>27</v>
      </c>
    </row>
    <row r="9" spans="2:3">
      <c r="C9" s="4" t="s">
        <v>3</v>
      </c>
    </row>
    <row r="10" spans="2:3">
      <c r="C10" s="5" t="s">
        <v>4</v>
      </c>
    </row>
    <row r="11" spans="2:3">
      <c r="C11" s="5" t="s">
        <v>5</v>
      </c>
    </row>
    <row r="12" spans="2:3">
      <c r="C12" s="5" t="s">
        <v>6</v>
      </c>
    </row>
    <row r="14" spans="2:3">
      <c r="C14" s="4" t="s">
        <v>7</v>
      </c>
    </row>
    <row r="15" spans="2:3">
      <c r="C15" s="5" t="s">
        <v>8</v>
      </c>
    </row>
    <row r="16" spans="2:3">
      <c r="C16" s="5" t="s">
        <v>9</v>
      </c>
    </row>
    <row r="17" spans="2:8">
      <c r="C17" s="5" t="s">
        <v>77</v>
      </c>
    </row>
    <row r="18" spans="2:8">
      <c r="C18" s="5" t="s">
        <v>18</v>
      </c>
    </row>
    <row r="19" spans="2:8">
      <c r="C19" s="5" t="s">
        <v>19</v>
      </c>
    </row>
    <row r="20" spans="2:8">
      <c r="C20" s="5" t="s">
        <v>20</v>
      </c>
    </row>
    <row r="22" spans="2:8">
      <c r="B22" s="9" t="s">
        <v>28</v>
      </c>
      <c r="E22" s="9" t="s">
        <v>79</v>
      </c>
    </row>
    <row r="23" spans="2:8">
      <c r="C23" s="4" t="s">
        <v>3</v>
      </c>
      <c r="E23" s="11" t="s">
        <v>60</v>
      </c>
    </row>
    <row r="24" spans="2:8">
      <c r="C24" s="5" t="s">
        <v>29</v>
      </c>
      <c r="E24" s="11" t="s">
        <v>10</v>
      </c>
      <c r="F24" s="11" t="s">
        <v>11</v>
      </c>
      <c r="G24" s="11" t="s">
        <v>12</v>
      </c>
      <c r="H24" s="11"/>
    </row>
    <row r="25" spans="2:8">
      <c r="C25" s="5" t="s">
        <v>30</v>
      </c>
      <c r="E25" s="11">
        <v>9993.0300000000007</v>
      </c>
      <c r="F25" s="11">
        <v>8897.93</v>
      </c>
      <c r="G25" s="11">
        <v>10408.51999999</v>
      </c>
      <c r="H25" s="11"/>
    </row>
    <row r="26" spans="2:8">
      <c r="C26" s="5" t="s">
        <v>31</v>
      </c>
      <c r="E26" s="1" t="s">
        <v>36</v>
      </c>
      <c r="F26" s="1" t="s">
        <v>36</v>
      </c>
      <c r="G26" s="1" t="s">
        <v>36</v>
      </c>
    </row>
    <row r="27" spans="2:8">
      <c r="E27" s="10">
        <f>E25/SUM($E$25:$G$25)</f>
        <v>0.34106509740116248</v>
      </c>
      <c r="F27" s="10">
        <f t="shared" ref="F27:G27" si="0">F25/SUM($E$25:$G$25)</f>
        <v>0.30368900745006522</v>
      </c>
      <c r="G27" s="10">
        <f t="shared" si="0"/>
        <v>0.35524589514877236</v>
      </c>
    </row>
    <row r="28" spans="2:8">
      <c r="C28" s="4" t="s">
        <v>32</v>
      </c>
    </row>
    <row r="29" spans="2:8">
      <c r="C29" s="5" t="s">
        <v>33</v>
      </c>
    </row>
    <row r="30" spans="2:8">
      <c r="C30" s="5" t="s">
        <v>34</v>
      </c>
    </row>
    <row r="31" spans="2:8">
      <c r="C31" s="5" t="s">
        <v>78</v>
      </c>
    </row>
    <row r="32" spans="2:8">
      <c r="C32" s="5" t="s">
        <v>18</v>
      </c>
    </row>
    <row r="33" spans="2:14">
      <c r="C33" s="5" t="s">
        <v>19</v>
      </c>
    </row>
    <row r="34" spans="2:14">
      <c r="C34" s="5" t="s">
        <v>35</v>
      </c>
    </row>
    <row r="36" spans="2:14">
      <c r="B36" s="13" t="s">
        <v>37</v>
      </c>
      <c r="E36" s="14" t="s">
        <v>48</v>
      </c>
    </row>
    <row r="37" spans="2:14">
      <c r="C37" s="4" t="s">
        <v>3</v>
      </c>
      <c r="E37" s="11"/>
      <c r="F37" s="11" t="s">
        <v>10</v>
      </c>
      <c r="G37" s="11" t="s">
        <v>11</v>
      </c>
      <c r="H37" s="11" t="s">
        <v>12</v>
      </c>
      <c r="I37" s="11"/>
      <c r="J37" s="11"/>
      <c r="K37" s="11"/>
      <c r="L37" s="11"/>
      <c r="M37" s="11"/>
      <c r="N37" s="11"/>
    </row>
    <row r="38" spans="2:14">
      <c r="C38" s="5" t="s">
        <v>40</v>
      </c>
      <c r="E38" s="11" t="s">
        <v>45</v>
      </c>
      <c r="F38" s="11">
        <v>14</v>
      </c>
      <c r="G38" s="11">
        <v>16</v>
      </c>
      <c r="H38" s="11">
        <v>12</v>
      </c>
      <c r="I38" s="11"/>
      <c r="J38" s="11"/>
      <c r="K38" s="11"/>
      <c r="L38" s="11"/>
      <c r="M38" s="11"/>
      <c r="N38" s="11"/>
    </row>
    <row r="39" spans="2:14">
      <c r="C39" s="5" t="s">
        <v>41</v>
      </c>
      <c r="E39" s="11" t="s">
        <v>46</v>
      </c>
      <c r="F39" s="11">
        <v>5</v>
      </c>
      <c r="G39" s="11">
        <v>4</v>
      </c>
      <c r="H39" s="11">
        <v>6</v>
      </c>
      <c r="I39" s="11"/>
      <c r="J39" s="11"/>
    </row>
    <row r="40" spans="2:14">
      <c r="C40" s="5" t="s">
        <v>42</v>
      </c>
      <c r="E40" s="11" t="s">
        <v>47</v>
      </c>
      <c r="F40" s="11">
        <v>24</v>
      </c>
      <c r="G40" s="11">
        <v>27</v>
      </c>
      <c r="H40" s="11">
        <v>29</v>
      </c>
      <c r="I40" s="11"/>
      <c r="J40" s="11"/>
    </row>
    <row r="41" spans="2:14">
      <c r="C41" s="5" t="s">
        <v>43</v>
      </c>
      <c r="E41" s="11"/>
      <c r="F41" s="11"/>
      <c r="G41" s="11"/>
      <c r="H41" s="11"/>
      <c r="I41" s="11"/>
      <c r="J41" s="11"/>
    </row>
    <row r="42" spans="2:14">
      <c r="E42" s="14" t="s">
        <v>49</v>
      </c>
      <c r="F42" s="11"/>
      <c r="G42" s="11"/>
      <c r="H42" s="11"/>
      <c r="I42" s="11"/>
      <c r="J42" s="11"/>
    </row>
    <row r="43" spans="2:14">
      <c r="C43" s="4" t="s">
        <v>32</v>
      </c>
      <c r="E43" s="11"/>
      <c r="F43" s="11" t="s">
        <v>10</v>
      </c>
      <c r="G43" s="11" t="s">
        <v>11</v>
      </c>
      <c r="H43" s="11" t="s">
        <v>12</v>
      </c>
      <c r="I43" s="16" t="s">
        <v>50</v>
      </c>
    </row>
    <row r="44" spans="2:14">
      <c r="C44" s="5" t="s">
        <v>38</v>
      </c>
      <c r="E44" s="11" t="s">
        <v>45</v>
      </c>
      <c r="F44" s="15">
        <f>F38/SUM($F$38:$F$40)</f>
        <v>0.32558139534883723</v>
      </c>
      <c r="G44" s="15">
        <f>G38/SUM($G$38:$G$40)</f>
        <v>0.34042553191489361</v>
      </c>
      <c r="H44" s="15">
        <f>H38/SUM($H$38:$H$40)</f>
        <v>0.25531914893617019</v>
      </c>
      <c r="I44" s="15">
        <f>AVERAGE(F44:H44)</f>
        <v>0.30710869206663366</v>
      </c>
    </row>
    <row r="45" spans="2:14">
      <c r="C45" s="5" t="s">
        <v>34</v>
      </c>
      <c r="E45" s="11" t="s">
        <v>46</v>
      </c>
      <c r="F45" s="15">
        <f t="shared" ref="F45:F46" si="1">F39/SUM($F$38:$F$40)</f>
        <v>0.11627906976744186</v>
      </c>
      <c r="G45" s="15">
        <f t="shared" ref="G45:G46" si="2">G39/SUM($G$38:$G$40)</f>
        <v>8.5106382978723402E-2</v>
      </c>
      <c r="H45" s="15">
        <f t="shared" ref="H45:H46" si="3">H39/SUM($H$38:$H$40)</f>
        <v>0.1276595744680851</v>
      </c>
      <c r="I45" s="15">
        <f t="shared" ref="I45:I46" si="4">AVERAGE(F45:H45)</f>
        <v>0.10968167573808345</v>
      </c>
    </row>
    <row r="46" spans="2:14">
      <c r="C46" s="5" t="s">
        <v>39</v>
      </c>
      <c r="E46" s="11" t="s">
        <v>47</v>
      </c>
      <c r="F46" s="15">
        <f t="shared" si="1"/>
        <v>0.55813953488372092</v>
      </c>
      <c r="G46" s="15">
        <f t="shared" si="2"/>
        <v>0.57446808510638303</v>
      </c>
      <c r="H46" s="15">
        <f t="shared" si="3"/>
        <v>0.61702127659574468</v>
      </c>
      <c r="I46" s="15">
        <f t="shared" si="4"/>
        <v>0.58320963219528288</v>
      </c>
    </row>
    <row r="47" spans="2:14">
      <c r="C47" s="5" t="s">
        <v>18</v>
      </c>
    </row>
    <row r="48" spans="2:14">
      <c r="C48" s="5" t="s">
        <v>35</v>
      </c>
    </row>
    <row r="49" spans="2:10">
      <c r="C49" s="4" t="s">
        <v>44</v>
      </c>
    </row>
    <row r="51" spans="2:10">
      <c r="F51" s="18" t="s">
        <v>59</v>
      </c>
      <c r="G51" s="18"/>
      <c r="H51" s="18"/>
    </row>
    <row r="52" spans="2:10">
      <c r="B52" s="13" t="s">
        <v>51</v>
      </c>
      <c r="E52" s="11" t="s">
        <v>58</v>
      </c>
      <c r="F52" s="11" t="s">
        <v>10</v>
      </c>
      <c r="G52" s="11" t="s">
        <v>11</v>
      </c>
      <c r="H52" s="11" t="s">
        <v>12</v>
      </c>
      <c r="I52" s="11"/>
      <c r="J52" s="11"/>
    </row>
    <row r="53" spans="2:10">
      <c r="C53" s="4" t="s">
        <v>3</v>
      </c>
      <c r="E53" s="17">
        <v>1</v>
      </c>
      <c r="F53" s="11">
        <v>24</v>
      </c>
      <c r="G53" s="11">
        <v>36</v>
      </c>
      <c r="H53" s="11">
        <v>20</v>
      </c>
      <c r="I53" s="11"/>
      <c r="J53" s="11"/>
    </row>
    <row r="54" spans="2:10">
      <c r="C54" s="5" t="s">
        <v>52</v>
      </c>
      <c r="E54" s="17">
        <v>2</v>
      </c>
      <c r="F54" s="11">
        <v>8</v>
      </c>
      <c r="G54" s="11">
        <v>8</v>
      </c>
      <c r="H54" s="11">
        <v>4</v>
      </c>
      <c r="I54" s="11"/>
      <c r="J54" s="11"/>
    </row>
    <row r="55" spans="2:10">
      <c r="C55" s="5" t="s">
        <v>53</v>
      </c>
      <c r="E55" s="17">
        <v>3</v>
      </c>
      <c r="F55" s="11">
        <v>16</v>
      </c>
      <c r="G55" s="11">
        <v>12</v>
      </c>
      <c r="H55" s="11">
        <v>4</v>
      </c>
      <c r="I55" s="11"/>
      <c r="J55" s="11"/>
    </row>
    <row r="56" spans="2:10">
      <c r="C56" s="5" t="s">
        <v>54</v>
      </c>
      <c r="E56" s="17">
        <v>4</v>
      </c>
      <c r="F56" s="11">
        <v>16</v>
      </c>
      <c r="G56" s="11">
        <v>12</v>
      </c>
      <c r="H56" s="11">
        <v>16</v>
      </c>
      <c r="I56" s="11"/>
      <c r="J56" s="11"/>
    </row>
    <row r="57" spans="2:10">
      <c r="C57" s="5" t="s">
        <v>55</v>
      </c>
      <c r="E57" s="17">
        <v>5</v>
      </c>
      <c r="F57" s="11">
        <v>8</v>
      </c>
      <c r="G57" s="11">
        <v>12</v>
      </c>
      <c r="H57" s="11">
        <v>24</v>
      </c>
      <c r="I57" s="11"/>
      <c r="J57" s="11"/>
    </row>
    <row r="58" spans="2:10">
      <c r="C58" s="4" t="s">
        <v>25</v>
      </c>
      <c r="E58" s="17">
        <v>6</v>
      </c>
      <c r="F58" s="11">
        <v>20</v>
      </c>
      <c r="G58" s="11">
        <v>4</v>
      </c>
      <c r="H58" s="11">
        <v>12</v>
      </c>
      <c r="I58" s="11"/>
      <c r="J58" s="11"/>
    </row>
    <row r="59" spans="2:10">
      <c r="C59" s="4" t="s">
        <v>56</v>
      </c>
      <c r="E59" s="17">
        <v>7</v>
      </c>
      <c r="F59" s="11">
        <v>4</v>
      </c>
      <c r="G59" s="11">
        <v>24</v>
      </c>
      <c r="H59" s="11">
        <v>12</v>
      </c>
      <c r="I59" s="11"/>
      <c r="J59" s="11"/>
    </row>
    <row r="60" spans="2:10">
      <c r="C60" s="4" t="s">
        <v>57</v>
      </c>
      <c r="E60" s="17">
        <v>8</v>
      </c>
      <c r="F60" s="11">
        <v>12</v>
      </c>
      <c r="G60" s="11">
        <v>8</v>
      </c>
      <c r="H60" s="11">
        <v>20</v>
      </c>
      <c r="I60" s="11"/>
      <c r="J60" s="11"/>
    </row>
    <row r="61" spans="2:10">
      <c r="E61" s="17">
        <v>9</v>
      </c>
      <c r="F61" s="11">
        <v>8</v>
      </c>
      <c r="G61" s="11">
        <v>12</v>
      </c>
      <c r="H61" s="11">
        <v>8</v>
      </c>
      <c r="I61" s="11"/>
      <c r="J61" s="11"/>
    </row>
    <row r="62" spans="2:10">
      <c r="E62" s="17">
        <v>10</v>
      </c>
      <c r="F62" s="11">
        <v>0</v>
      </c>
      <c r="G62" s="11">
        <v>16</v>
      </c>
      <c r="H62" s="11">
        <v>8</v>
      </c>
      <c r="I62" s="11"/>
      <c r="J62" s="11"/>
    </row>
    <row r="63" spans="2:10">
      <c r="E63" s="17">
        <v>11</v>
      </c>
      <c r="F63" s="11">
        <v>4</v>
      </c>
      <c r="G63" s="11">
        <v>0</v>
      </c>
      <c r="H63" s="11">
        <v>12</v>
      </c>
      <c r="I63" s="11"/>
      <c r="J63" s="11"/>
    </row>
    <row r="64" spans="2:10">
      <c r="E64" s="17">
        <v>12</v>
      </c>
      <c r="F64" s="11">
        <v>12</v>
      </c>
      <c r="G64" s="11">
        <v>4</v>
      </c>
      <c r="H64" s="11">
        <v>8</v>
      </c>
      <c r="I64" s="11"/>
      <c r="J64" s="11"/>
    </row>
    <row r="65" spans="2:13">
      <c r="E65" s="17">
        <v>13</v>
      </c>
      <c r="F65" s="11">
        <v>12</v>
      </c>
      <c r="G65" s="11">
        <v>8</v>
      </c>
      <c r="H65" s="11">
        <v>0</v>
      </c>
      <c r="I65" s="11"/>
      <c r="J65" s="11"/>
    </row>
    <row r="66" spans="2:13">
      <c r="E66" s="17">
        <v>14</v>
      </c>
      <c r="F66" s="11">
        <v>0</v>
      </c>
      <c r="G66" s="11">
        <v>8</v>
      </c>
      <c r="H66" s="11">
        <v>4</v>
      </c>
      <c r="I66" s="11"/>
      <c r="J66" s="11"/>
    </row>
    <row r="67" spans="2:13">
      <c r="E67" s="17">
        <v>15</v>
      </c>
      <c r="F67" s="11">
        <v>4</v>
      </c>
      <c r="G67" s="11">
        <v>4</v>
      </c>
      <c r="H67" s="11">
        <v>0</v>
      </c>
      <c r="I67" s="11"/>
      <c r="J67" s="11"/>
    </row>
    <row r="68" spans="2:13">
      <c r="E68" s="17">
        <v>17</v>
      </c>
      <c r="F68" s="11">
        <v>0</v>
      </c>
      <c r="G68" s="11">
        <v>0</v>
      </c>
      <c r="H68" s="11">
        <v>4</v>
      </c>
      <c r="I68" s="11"/>
      <c r="J68" s="11"/>
    </row>
    <row r="69" spans="2:13">
      <c r="E69" s="17">
        <v>18</v>
      </c>
      <c r="F69" s="11">
        <v>8</v>
      </c>
      <c r="G69" s="11">
        <v>0</v>
      </c>
      <c r="H69" s="11">
        <v>0</v>
      </c>
      <c r="I69" s="11"/>
      <c r="J69" s="11"/>
    </row>
    <row r="70" spans="2:13">
      <c r="E70" s="17">
        <v>19</v>
      </c>
      <c r="F70" s="11">
        <v>4</v>
      </c>
      <c r="G70" s="11">
        <v>8</v>
      </c>
      <c r="H70" s="11">
        <v>8</v>
      </c>
      <c r="I70" s="11"/>
      <c r="J70" s="11"/>
    </row>
    <row r="71" spans="2:13">
      <c r="E71" s="17">
        <v>20</v>
      </c>
      <c r="F71" s="11">
        <v>0</v>
      </c>
      <c r="G71" s="11">
        <v>0</v>
      </c>
      <c r="H71" s="11">
        <v>4</v>
      </c>
      <c r="I71" s="11"/>
      <c r="J71" s="11"/>
    </row>
    <row r="72" spans="2:13">
      <c r="E72" s="17">
        <v>22</v>
      </c>
      <c r="F72" s="11">
        <v>4</v>
      </c>
      <c r="G72" s="11">
        <v>0</v>
      </c>
      <c r="H72" s="11">
        <v>8</v>
      </c>
      <c r="I72" s="11"/>
      <c r="J72" s="11"/>
    </row>
    <row r="73" spans="2:13">
      <c r="E73" s="17">
        <v>23</v>
      </c>
      <c r="F73" s="11">
        <v>0</v>
      </c>
      <c r="G73" s="11">
        <v>4</v>
      </c>
      <c r="H73" s="11">
        <v>4</v>
      </c>
      <c r="I73" s="11"/>
      <c r="J73" s="11"/>
    </row>
    <row r="74" spans="2:13">
      <c r="E74" s="17">
        <v>24</v>
      </c>
      <c r="F74" s="11">
        <v>4</v>
      </c>
      <c r="G74" s="11">
        <v>0</v>
      </c>
      <c r="H74" s="11">
        <v>8</v>
      </c>
      <c r="I74" s="11"/>
      <c r="J74" s="11"/>
    </row>
    <row r="75" spans="2:13">
      <c r="E75" s="17">
        <v>25</v>
      </c>
      <c r="F75" s="11">
        <v>0</v>
      </c>
      <c r="G75" s="11">
        <v>4</v>
      </c>
      <c r="H75" s="11">
        <v>0</v>
      </c>
      <c r="I75" s="11"/>
      <c r="J75" s="11"/>
    </row>
    <row r="76" spans="2:13">
      <c r="E76" s="17">
        <v>27</v>
      </c>
      <c r="F76" s="11">
        <v>4</v>
      </c>
      <c r="G76" s="11">
        <v>0</v>
      </c>
      <c r="H76" s="11">
        <v>0</v>
      </c>
      <c r="I76" s="11"/>
      <c r="J76" s="11"/>
    </row>
    <row r="77" spans="2:13">
      <c r="E77" s="17">
        <v>28</v>
      </c>
      <c r="F77" s="11">
        <v>0</v>
      </c>
      <c r="G77" s="11">
        <v>4</v>
      </c>
      <c r="H77" s="11">
        <v>0</v>
      </c>
      <c r="I77" s="11"/>
      <c r="J77" s="11"/>
    </row>
    <row r="78" spans="2:13">
      <c r="E78" s="11"/>
      <c r="F78" s="11"/>
      <c r="G78" s="11"/>
      <c r="H78" s="11"/>
      <c r="I78" s="11"/>
      <c r="J78" s="11"/>
    </row>
    <row r="79" spans="2:13">
      <c r="B79" s="9" t="s">
        <v>61</v>
      </c>
      <c r="E79" s="11" t="s">
        <v>68</v>
      </c>
      <c r="F79" s="11" t="s">
        <v>69</v>
      </c>
      <c r="G79" s="11" t="s">
        <v>74</v>
      </c>
      <c r="H79" s="11" t="s">
        <v>70</v>
      </c>
      <c r="I79" s="11" t="s">
        <v>13</v>
      </c>
      <c r="J79" s="11" t="s">
        <v>75</v>
      </c>
      <c r="K79" s="11" t="s">
        <v>71</v>
      </c>
      <c r="L79" s="11"/>
      <c r="M79" s="11"/>
    </row>
    <row r="80" spans="2:13">
      <c r="C80" s="4" t="s">
        <v>3</v>
      </c>
      <c r="E80" s="17">
        <v>1</v>
      </c>
      <c r="F80" s="11">
        <v>1</v>
      </c>
      <c r="G80" s="11">
        <v>3</v>
      </c>
      <c r="H80" s="11">
        <v>6</v>
      </c>
      <c r="I80" s="11">
        <v>8.3000000000000007</v>
      </c>
      <c r="J80" s="11">
        <v>12</v>
      </c>
      <c r="K80" s="11">
        <v>27</v>
      </c>
      <c r="L80" s="11"/>
      <c r="M80" s="11"/>
    </row>
    <row r="81" spans="2:13">
      <c r="C81" s="5" t="s">
        <v>62</v>
      </c>
      <c r="E81" s="17">
        <v>2</v>
      </c>
      <c r="F81" s="11">
        <v>1</v>
      </c>
      <c r="G81" s="11">
        <v>3</v>
      </c>
      <c r="H81" s="11">
        <v>7</v>
      </c>
      <c r="I81" s="11">
        <v>8</v>
      </c>
      <c r="J81" s="11">
        <v>10</v>
      </c>
      <c r="K81" s="11">
        <v>28</v>
      </c>
      <c r="L81" s="11"/>
      <c r="M81" s="11"/>
    </row>
    <row r="82" spans="2:13">
      <c r="C82" s="5" t="s">
        <v>63</v>
      </c>
      <c r="E82" s="17">
        <v>3</v>
      </c>
      <c r="F82" s="11">
        <v>1</v>
      </c>
      <c r="G82" s="11">
        <v>5</v>
      </c>
      <c r="H82" s="11">
        <v>8</v>
      </c>
      <c r="I82" s="11">
        <v>9.1999999999999993</v>
      </c>
      <c r="J82" s="11">
        <v>12</v>
      </c>
      <c r="K82" s="11">
        <v>24</v>
      </c>
      <c r="L82" s="11"/>
      <c r="M82" s="11"/>
    </row>
    <row r="83" spans="2:13">
      <c r="C83" s="5" t="s">
        <v>72</v>
      </c>
    </row>
    <row r="84" spans="2:13">
      <c r="C84" s="5" t="s">
        <v>64</v>
      </c>
    </row>
    <row r="85" spans="2:13">
      <c r="C85" s="5" t="s">
        <v>65</v>
      </c>
    </row>
    <row r="86" spans="2:13">
      <c r="C86" s="5" t="s">
        <v>73</v>
      </c>
    </row>
    <row r="87" spans="2:13">
      <c r="C87" s="5" t="s">
        <v>66</v>
      </c>
    </row>
    <row r="89" spans="2:13">
      <c r="C89" s="4" t="s">
        <v>25</v>
      </c>
    </row>
    <row r="90" spans="2:13">
      <c r="C90" s="4" t="s">
        <v>67</v>
      </c>
    </row>
    <row r="94" spans="2:13">
      <c r="B94" s="9" t="s">
        <v>76</v>
      </c>
    </row>
    <row r="95" spans="2:13">
      <c r="C95" s="4" t="s">
        <v>3</v>
      </c>
    </row>
    <row r="96" spans="2:13">
      <c r="C96" s="5" t="s">
        <v>80</v>
      </c>
    </row>
    <row r="97" spans="3:3">
      <c r="C97" s="5" t="s">
        <v>81</v>
      </c>
    </row>
    <row r="98" spans="3:3">
      <c r="C98" s="5" t="s">
        <v>82</v>
      </c>
    </row>
    <row r="99" spans="3:3">
      <c r="C99" s="4" t="s">
        <v>25</v>
      </c>
    </row>
    <row r="100" spans="3:3">
      <c r="C100" s="4" t="s">
        <v>83</v>
      </c>
    </row>
  </sheetData>
  <mergeCells count="1">
    <mergeCell ref="F51:H5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t-test</vt:lpstr>
      <vt:lpstr>data</vt:lpstr>
      <vt:lpstr>SQL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Samberger</dc:creator>
  <cp:lastModifiedBy>Viktoria Samberger</cp:lastModifiedBy>
  <cp:lastPrinted>2024-07-26T14:39:20Z</cp:lastPrinted>
  <dcterms:created xsi:type="dcterms:W3CDTF">2024-07-25T07:59:15Z</dcterms:created>
  <dcterms:modified xsi:type="dcterms:W3CDTF">2024-08-28T14:50:38Z</dcterms:modified>
</cp:coreProperties>
</file>