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DBAA44FB-ABD0-44D4-AA6A-A4562B221125}" xr6:coauthVersionLast="47" xr6:coauthVersionMax="47" xr10:uidLastSave="{00000000-0000-0000-0000-000000000000}"/>
  <bookViews>
    <workbookView xWindow="-110" yWindow="-110" windowWidth="19420" windowHeight="10300" activeTab="2" xr2:uid="{DD3EEC04-7C54-4824-A94C-5E76B44CECEC}"/>
  </bookViews>
  <sheets>
    <sheet name="payment years" sheetId="1" r:id="rId1"/>
    <sheet name="possible investments" sheetId="2" r:id="rId2"/>
    <sheet name="Multiperiod Modeling work" sheetId="3" r:id="rId3"/>
    <sheet name="Model with stipulation" sheetId="8" r:id="rId4"/>
    <sheet name="3-3 homework" sheetId="4" r:id="rId5"/>
  </sheets>
  <definedNames>
    <definedName name="solver_adj" localSheetId="4" hidden="1">'3-3 homework'!$D$6:$D$20</definedName>
    <definedName name="solver_adj" localSheetId="3" hidden="1">'Model with stipulation'!$D$6:$D$22</definedName>
    <definedName name="solver_adj" localSheetId="2" hidden="1">'Multiperiod Modeling work'!$D$6:$D$22</definedName>
    <definedName name="solver_cvg" localSheetId="4" hidden="1">0.0001</definedName>
    <definedName name="solver_cvg" localSheetId="3" hidden="1">0.0001</definedName>
    <definedName name="solver_cvg" localSheetId="2" hidden="1">0.0001</definedName>
    <definedName name="solver_drv" localSheetId="4" hidden="1">1</definedName>
    <definedName name="solver_drv" localSheetId="3" hidden="1">1</definedName>
    <definedName name="solver_drv" localSheetId="2" hidden="1">1</definedName>
    <definedName name="solver_eng" localSheetId="4" hidden="1">2</definedName>
    <definedName name="solver_eng" localSheetId="3" hidden="1">2</definedName>
    <definedName name="solver_eng" localSheetId="2" hidden="1">2</definedName>
    <definedName name="solver_est" localSheetId="4" hidden="1">1</definedName>
    <definedName name="solver_est" localSheetId="3" hidden="1">1</definedName>
    <definedName name="solver_est" localSheetId="2" hidden="1">1</definedName>
    <definedName name="solver_itr" localSheetId="4" hidden="1">2147483647</definedName>
    <definedName name="solver_itr" localSheetId="3" hidden="1">2147483647</definedName>
    <definedName name="solver_itr" localSheetId="2" hidden="1">2147483647</definedName>
    <definedName name="solver_lhs1" localSheetId="4" hidden="1">'3-3 homework'!$D$6:$D$20</definedName>
    <definedName name="solver_lhs1" localSheetId="3" hidden="1">'Model with stipulation'!$D$6:$D$22</definedName>
    <definedName name="solver_lhs1" localSheetId="2" hidden="1">'Multiperiod Modeling work'!$D$6:$D$22</definedName>
    <definedName name="solver_lhs2" localSheetId="4" hidden="1">'3-3 homework'!$G$21:$N$21</definedName>
    <definedName name="solver_lhs2" localSheetId="3" hidden="1">'Model with stipulation'!$G$23:$O$23</definedName>
    <definedName name="solver_lhs2" localSheetId="2" hidden="1">'Multiperiod Modeling work'!$G$23:$O$23</definedName>
    <definedName name="solver_mip" localSheetId="4" hidden="1">2147483647</definedName>
    <definedName name="solver_mip" localSheetId="3" hidden="1">2147483647</definedName>
    <definedName name="solver_mip" localSheetId="2" hidden="1">2147483647</definedName>
    <definedName name="solver_mni" localSheetId="4" hidden="1">30</definedName>
    <definedName name="solver_mni" localSheetId="3" hidden="1">30</definedName>
    <definedName name="solver_mni" localSheetId="2" hidden="1">30</definedName>
    <definedName name="solver_mrt" localSheetId="4" hidden="1">0.075</definedName>
    <definedName name="solver_mrt" localSheetId="3" hidden="1">0.075</definedName>
    <definedName name="solver_mrt" localSheetId="2" hidden="1">0.075</definedName>
    <definedName name="solver_msl" localSheetId="4" hidden="1">2</definedName>
    <definedName name="solver_msl" localSheetId="3" hidden="1">2</definedName>
    <definedName name="solver_msl" localSheetId="2" hidden="1">2</definedName>
    <definedName name="solver_neg" localSheetId="4" hidden="1">1</definedName>
    <definedName name="solver_neg" localSheetId="3" hidden="1">1</definedName>
    <definedName name="solver_neg" localSheetId="2" hidden="1">1</definedName>
    <definedName name="solver_nod" localSheetId="4" hidden="1">2147483647</definedName>
    <definedName name="solver_nod" localSheetId="3" hidden="1">2147483647</definedName>
    <definedName name="solver_nod" localSheetId="2" hidden="1">2147483647</definedName>
    <definedName name="solver_num" localSheetId="4" hidden="1">2</definedName>
    <definedName name="solver_num" localSheetId="3" hidden="1">2</definedName>
    <definedName name="solver_num" localSheetId="2" hidden="1">2</definedName>
    <definedName name="solver_nwt" localSheetId="4" hidden="1">1</definedName>
    <definedName name="solver_nwt" localSheetId="3" hidden="1">1</definedName>
    <definedName name="solver_nwt" localSheetId="2" hidden="1">1</definedName>
    <definedName name="solver_opt" localSheetId="4" hidden="1">'3-3 homework'!$D$21</definedName>
    <definedName name="solver_opt" localSheetId="3" hidden="1">'Model with stipulation'!$D$23</definedName>
    <definedName name="solver_opt" localSheetId="2" hidden="1">'Multiperiod Modeling work'!$D$23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rbv" localSheetId="4" hidden="1">1</definedName>
    <definedName name="solver_rbv" localSheetId="3" hidden="1">1</definedName>
    <definedName name="solver_rbv" localSheetId="2" hidden="1">1</definedName>
    <definedName name="solver_rel1" localSheetId="4" hidden="1">3</definedName>
    <definedName name="solver_rel1" localSheetId="3" hidden="1">3</definedName>
    <definedName name="solver_rel1" localSheetId="2" hidden="1">3</definedName>
    <definedName name="solver_rel2" localSheetId="4" hidden="1">2</definedName>
    <definedName name="solver_rel2" localSheetId="3" hidden="1">2</definedName>
    <definedName name="solver_rel2" localSheetId="2" hidden="1">2</definedName>
    <definedName name="solver_rhs1" localSheetId="4" hidden="1">0</definedName>
    <definedName name="solver_rhs1" localSheetId="3" hidden="1">0</definedName>
    <definedName name="solver_rhs1" localSheetId="2" hidden="1">0</definedName>
    <definedName name="solver_rhs2" localSheetId="4" hidden="1">'3-3 homework'!$G$22:$N$22</definedName>
    <definedName name="solver_rhs2" localSheetId="3" hidden="1">'Model with stipulation'!$G$24:$O$24</definedName>
    <definedName name="solver_rhs2" localSheetId="2" hidden="1">'Multiperiod Modeling work'!$G$24:$O$24</definedName>
    <definedName name="solver_rlx" localSheetId="4" hidden="1">2</definedName>
    <definedName name="solver_rlx" localSheetId="3" hidden="1">2</definedName>
    <definedName name="solver_rlx" localSheetId="2" hidden="1">2</definedName>
    <definedName name="solver_rsd" localSheetId="4" hidden="1">0</definedName>
    <definedName name="solver_rsd" localSheetId="3" hidden="1">0</definedName>
    <definedName name="solver_rsd" localSheetId="2" hidden="1">0</definedName>
    <definedName name="solver_scl" localSheetId="4" hidden="1">1</definedName>
    <definedName name="solver_scl" localSheetId="3" hidden="1">1</definedName>
    <definedName name="solver_scl" localSheetId="2" hidden="1">1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ssz" localSheetId="4" hidden="1">100</definedName>
    <definedName name="solver_ssz" localSheetId="3" hidden="1">100</definedName>
    <definedName name="solver_ssz" localSheetId="2" hidden="1">100</definedName>
    <definedName name="solver_tim" localSheetId="4" hidden="1">2147483647</definedName>
    <definedName name="solver_tim" localSheetId="3" hidden="1">2147483647</definedName>
    <definedName name="solver_tim" localSheetId="2" hidden="1">2147483647</definedName>
    <definedName name="solver_tol" localSheetId="4" hidden="1">0.01</definedName>
    <definedName name="solver_tol" localSheetId="3" hidden="1">0.01</definedName>
    <definedName name="solver_tol" localSheetId="2" hidden="1">0.01</definedName>
    <definedName name="solver_typ" localSheetId="4" hidden="1">2</definedName>
    <definedName name="solver_typ" localSheetId="3" hidden="1">2</definedName>
    <definedName name="solver_typ" localSheetId="2" hidden="1">2</definedName>
    <definedName name="solver_val" localSheetId="4" hidden="1">0</definedName>
    <definedName name="solver_val" localSheetId="3" hidden="1">0</definedName>
    <definedName name="solver_val" localSheetId="2" hidden="1">0</definedName>
    <definedName name="solver_ver" localSheetId="4" hidden="1">3</definedName>
    <definedName name="solver_ver" localSheetId="3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4" l="1"/>
  <c r="J15" i="3" a="1"/>
  <c r="J15" i="3" s="1"/>
  <c r="J23" i="3" s="1"/>
  <c r="H23" i="3"/>
  <c r="I23" i="3"/>
  <c r="K23" i="3"/>
  <c r="L23" i="3"/>
  <c r="M23" i="3"/>
  <c r="N23" i="3"/>
  <c r="O23" i="3"/>
  <c r="D23" i="8"/>
  <c r="D27" i="8" s="1"/>
  <c r="O22" i="8" a="1"/>
  <c r="O22" i="8" s="1"/>
  <c r="N22" i="8" a="1"/>
  <c r="N22" i="8" s="1"/>
  <c r="M22" i="8" a="1"/>
  <c r="M22" i="8" s="1"/>
  <c r="L22" i="8"/>
  <c r="L22" i="8" a="1"/>
  <c r="K22" i="8" a="1"/>
  <c r="K22" i="8" s="1"/>
  <c r="J22" i="8" a="1"/>
  <c r="J22" i="8" s="1"/>
  <c r="I22" i="8" a="1"/>
  <c r="I22" i="8" s="1"/>
  <c r="H22" i="8"/>
  <c r="H22" i="8" a="1"/>
  <c r="G22" i="8" a="1"/>
  <c r="G22" i="8" s="1"/>
  <c r="F22" i="8" a="1"/>
  <c r="F22" i="8" s="1"/>
  <c r="O21" i="8" a="1"/>
  <c r="O21" i="8" s="1"/>
  <c r="N21" i="8"/>
  <c r="N21" i="8" a="1"/>
  <c r="M21" i="8" a="1"/>
  <c r="M21" i="8" s="1"/>
  <c r="L21" i="8" a="1"/>
  <c r="L21" i="8" s="1"/>
  <c r="K21" i="8" a="1"/>
  <c r="K21" i="8" s="1"/>
  <c r="J21" i="8"/>
  <c r="J21" i="8" a="1"/>
  <c r="I21" i="8" a="1"/>
  <c r="I21" i="8" s="1"/>
  <c r="H21" i="8" a="1"/>
  <c r="H21" i="8" s="1"/>
  <c r="G21" i="8" a="1"/>
  <c r="G21" i="8" s="1"/>
  <c r="F21" i="8"/>
  <c r="F21" i="8" a="1"/>
  <c r="O20" i="8" a="1"/>
  <c r="O20" i="8" s="1"/>
  <c r="N20" i="8" a="1"/>
  <c r="N20" i="8" s="1"/>
  <c r="M20" i="8" a="1"/>
  <c r="M20" i="8" s="1"/>
  <c r="L20" i="8"/>
  <c r="L20" i="8" a="1"/>
  <c r="K20" i="8" a="1"/>
  <c r="K20" i="8" s="1"/>
  <c r="J20" i="8" a="1"/>
  <c r="J20" i="8" s="1"/>
  <c r="I20" i="8" a="1"/>
  <c r="I20" i="8" s="1"/>
  <c r="H20" i="8"/>
  <c r="H20" i="8" a="1"/>
  <c r="G20" i="8" a="1"/>
  <c r="G20" i="8" s="1"/>
  <c r="F20" i="8" a="1"/>
  <c r="F20" i="8" s="1"/>
  <c r="O19" i="8" a="1"/>
  <c r="O19" i="8" s="1"/>
  <c r="N19" i="8"/>
  <c r="N19" i="8" a="1"/>
  <c r="M19" i="8" a="1"/>
  <c r="M19" i="8" s="1"/>
  <c r="L19" i="8" a="1"/>
  <c r="L19" i="8" s="1"/>
  <c r="K19" i="8" a="1"/>
  <c r="K19" i="8" s="1"/>
  <c r="J19" i="8"/>
  <c r="J19" i="8" a="1"/>
  <c r="I19" i="8" a="1"/>
  <c r="I19" i="8" s="1"/>
  <c r="H19" i="8" a="1"/>
  <c r="H19" i="8" s="1"/>
  <c r="G19" i="8" a="1"/>
  <c r="G19" i="8" s="1"/>
  <c r="F19" i="8"/>
  <c r="F19" i="8" a="1"/>
  <c r="O18" i="8" a="1"/>
  <c r="O18" i="8" s="1"/>
  <c r="N18" i="8" a="1"/>
  <c r="N18" i="8" s="1"/>
  <c r="M18" i="8" a="1"/>
  <c r="M18" i="8" s="1"/>
  <c r="L18" i="8"/>
  <c r="L18" i="8" a="1"/>
  <c r="K18" i="8" a="1"/>
  <c r="K18" i="8" s="1"/>
  <c r="J18" i="8" a="1"/>
  <c r="J18" i="8" s="1"/>
  <c r="I18" i="8" a="1"/>
  <c r="I18" i="8" s="1"/>
  <c r="H18" i="8"/>
  <c r="H18" i="8" a="1"/>
  <c r="G18" i="8" a="1"/>
  <c r="G18" i="8" s="1"/>
  <c r="F18" i="8" a="1"/>
  <c r="F18" i="8" s="1"/>
  <c r="O17" i="8" a="1"/>
  <c r="O17" i="8" s="1"/>
  <c r="N17" i="8"/>
  <c r="N17" i="8" a="1"/>
  <c r="M17" i="8" a="1"/>
  <c r="M17" i="8" s="1"/>
  <c r="L17" i="8" a="1"/>
  <c r="L17" i="8" s="1"/>
  <c r="K17" i="8" a="1"/>
  <c r="K17" i="8" s="1"/>
  <c r="J17" i="8"/>
  <c r="J17" i="8" a="1"/>
  <c r="I17" i="8" a="1"/>
  <c r="I17" i="8" s="1"/>
  <c r="H17" i="8" a="1"/>
  <c r="H17" i="8" s="1"/>
  <c r="G17" i="8" a="1"/>
  <c r="G17" i="8" s="1"/>
  <c r="F17" i="8"/>
  <c r="F17" i="8" a="1"/>
  <c r="O16" i="8" a="1"/>
  <c r="O16" i="8" s="1"/>
  <c r="N16" i="8" a="1"/>
  <c r="N16" i="8" s="1"/>
  <c r="M16" i="8" a="1"/>
  <c r="M16" i="8" s="1"/>
  <c r="L16" i="8"/>
  <c r="L16" i="8" a="1"/>
  <c r="K16" i="8" a="1"/>
  <c r="K16" i="8" s="1"/>
  <c r="J16" i="8" a="1"/>
  <c r="J16" i="8" s="1"/>
  <c r="I16" i="8" a="1"/>
  <c r="I16" i="8" s="1"/>
  <c r="H16" i="8"/>
  <c r="H16" i="8" a="1"/>
  <c r="G16" i="8" a="1"/>
  <c r="G16" i="8" s="1"/>
  <c r="F16" i="8" a="1"/>
  <c r="F16" i="8" s="1"/>
  <c r="O15" i="8" a="1"/>
  <c r="O15" i="8" s="1"/>
  <c r="N15" i="8"/>
  <c r="N15" i="8" a="1"/>
  <c r="M15" i="8" a="1"/>
  <c r="M15" i="8" s="1"/>
  <c r="L15" i="8" a="1"/>
  <c r="L15" i="8" s="1"/>
  <c r="K15" i="8" a="1"/>
  <c r="K15" i="8" s="1"/>
  <c r="J15" i="8"/>
  <c r="J15" i="8" a="1"/>
  <c r="I15" i="8" a="1"/>
  <c r="I15" i="8" s="1"/>
  <c r="H15" i="8" a="1"/>
  <c r="H15" i="8" s="1"/>
  <c r="G15" i="8" a="1"/>
  <c r="G15" i="8" s="1"/>
  <c r="F15" i="8"/>
  <c r="F15" i="8" a="1"/>
  <c r="O14" i="8" a="1"/>
  <c r="O14" i="8" s="1"/>
  <c r="N14" i="8" a="1"/>
  <c r="N14" i="8" s="1"/>
  <c r="M14" i="8" a="1"/>
  <c r="M14" i="8" s="1"/>
  <c r="L14" i="8"/>
  <c r="L14" i="8" a="1"/>
  <c r="K14" i="8" a="1"/>
  <c r="K14" i="8" s="1"/>
  <c r="J14" i="8" a="1"/>
  <c r="J14" i="8" s="1"/>
  <c r="I14" i="8" a="1"/>
  <c r="I14" i="8" s="1"/>
  <c r="H14" i="8"/>
  <c r="H14" i="8" a="1"/>
  <c r="G14" i="8" a="1"/>
  <c r="G14" i="8" s="1"/>
  <c r="F14" i="8" a="1"/>
  <c r="F14" i="8" s="1"/>
  <c r="O13" i="8" a="1"/>
  <c r="O13" i="8" s="1"/>
  <c r="N13" i="8"/>
  <c r="N13" i="8" a="1"/>
  <c r="M13" i="8" a="1"/>
  <c r="M13" i="8" s="1"/>
  <c r="L13" i="8" a="1"/>
  <c r="L13" i="8" s="1"/>
  <c r="K13" i="8" a="1"/>
  <c r="K13" i="8" s="1"/>
  <c r="J13" i="8"/>
  <c r="J13" i="8" a="1"/>
  <c r="I13" i="8" a="1"/>
  <c r="I13" i="8" s="1"/>
  <c r="H13" i="8" a="1"/>
  <c r="H13" i="8" s="1"/>
  <c r="G13" i="8" a="1"/>
  <c r="G13" i="8" s="1"/>
  <c r="F13" i="8"/>
  <c r="F13" i="8" a="1"/>
  <c r="O12" i="8" a="1"/>
  <c r="O12" i="8" s="1"/>
  <c r="N12" i="8" a="1"/>
  <c r="N12" i="8" s="1"/>
  <c r="M12" i="8" a="1"/>
  <c r="M12" i="8" s="1"/>
  <c r="L12" i="8"/>
  <c r="L12" i="8" a="1"/>
  <c r="K12" i="8" a="1"/>
  <c r="K12" i="8" s="1"/>
  <c r="J12" i="8" a="1"/>
  <c r="J12" i="8" s="1"/>
  <c r="I12" i="8" a="1"/>
  <c r="I12" i="8" s="1"/>
  <c r="H12" i="8"/>
  <c r="H12" i="8" a="1"/>
  <c r="G12" i="8" a="1"/>
  <c r="G12" i="8" s="1"/>
  <c r="F12" i="8" a="1"/>
  <c r="F12" i="8" s="1"/>
  <c r="O11" i="8" a="1"/>
  <c r="O11" i="8" s="1"/>
  <c r="N11" i="8"/>
  <c r="N11" i="8" a="1"/>
  <c r="M11" i="8" a="1"/>
  <c r="M11" i="8" s="1"/>
  <c r="L11" i="8" a="1"/>
  <c r="L11" i="8" s="1"/>
  <c r="K11" i="8" a="1"/>
  <c r="K11" i="8" s="1"/>
  <c r="J11" i="8"/>
  <c r="J11" i="8" a="1"/>
  <c r="I11" i="8" a="1"/>
  <c r="I11" i="8" s="1"/>
  <c r="H11" i="8" a="1"/>
  <c r="H11" i="8" s="1"/>
  <c r="G11" i="8" a="1"/>
  <c r="G11" i="8" s="1"/>
  <c r="F11" i="8"/>
  <c r="F11" i="8" a="1"/>
  <c r="O10" i="8" a="1"/>
  <c r="O10" i="8" s="1"/>
  <c r="N10" i="8" a="1"/>
  <c r="N10" i="8" s="1"/>
  <c r="M10" i="8" a="1"/>
  <c r="M10" i="8" s="1"/>
  <c r="L10" i="8"/>
  <c r="L10" i="8" a="1"/>
  <c r="K10" i="8" a="1"/>
  <c r="K10" i="8" s="1"/>
  <c r="J10" i="8" a="1"/>
  <c r="J10" i="8" s="1"/>
  <c r="I10" i="8" a="1"/>
  <c r="I10" i="8" s="1"/>
  <c r="H10" i="8"/>
  <c r="H10" i="8" a="1"/>
  <c r="G10" i="8" a="1"/>
  <c r="G10" i="8" s="1"/>
  <c r="F10" i="8" a="1"/>
  <c r="F10" i="8" s="1"/>
  <c r="O9" i="8" a="1"/>
  <c r="O9" i="8" s="1"/>
  <c r="N9" i="8"/>
  <c r="N9" i="8" a="1"/>
  <c r="M9" i="8" a="1"/>
  <c r="M9" i="8" s="1"/>
  <c r="L9" i="8" a="1"/>
  <c r="L9" i="8" s="1"/>
  <c r="K9" i="8" a="1"/>
  <c r="K9" i="8" s="1"/>
  <c r="J9" i="8"/>
  <c r="J9" i="8" a="1"/>
  <c r="I9" i="8" a="1"/>
  <c r="I9" i="8" s="1"/>
  <c r="H9" i="8" a="1"/>
  <c r="H9" i="8" s="1"/>
  <c r="G9" i="8" a="1"/>
  <c r="G9" i="8" s="1"/>
  <c r="F9" i="8"/>
  <c r="F9" i="8" a="1"/>
  <c r="O8" i="8" a="1"/>
  <c r="O8" i="8" s="1"/>
  <c r="N8" i="8" a="1"/>
  <c r="N8" i="8" s="1"/>
  <c r="M8" i="8" a="1"/>
  <c r="M8" i="8" s="1"/>
  <c r="L8" i="8"/>
  <c r="L8" i="8" a="1"/>
  <c r="K8" i="8" a="1"/>
  <c r="K8" i="8" s="1"/>
  <c r="J8" i="8" a="1"/>
  <c r="J8" i="8" s="1"/>
  <c r="I8" i="8" a="1"/>
  <c r="I8" i="8" s="1"/>
  <c r="H8" i="8"/>
  <c r="H8" i="8" a="1"/>
  <c r="G8" i="8" a="1"/>
  <c r="G8" i="8" s="1"/>
  <c r="F8" i="8" a="1"/>
  <c r="F8" i="8" s="1"/>
  <c r="O7" i="8" a="1"/>
  <c r="O7" i="8" s="1"/>
  <c r="N7" i="8"/>
  <c r="N7" i="8" a="1"/>
  <c r="M7" i="8" a="1"/>
  <c r="M7" i="8" s="1"/>
  <c r="L7" i="8" a="1"/>
  <c r="L7" i="8" s="1"/>
  <c r="K7" i="8" a="1"/>
  <c r="K7" i="8" s="1"/>
  <c r="J7" i="8"/>
  <c r="J7" i="8" a="1"/>
  <c r="I7" i="8" a="1"/>
  <c r="I7" i="8" s="1"/>
  <c r="H7" i="8" a="1"/>
  <c r="H7" i="8" s="1"/>
  <c r="G7" i="8" a="1"/>
  <c r="G7" i="8" s="1"/>
  <c r="F7" i="8"/>
  <c r="F7" i="8" a="1"/>
  <c r="O6" i="8" a="1"/>
  <c r="O6" i="8" s="1"/>
  <c r="N6" i="8" a="1"/>
  <c r="N6" i="8" s="1"/>
  <c r="M6" i="8" a="1"/>
  <c r="M6" i="8" s="1"/>
  <c r="L6" i="8"/>
  <c r="L6" i="8" a="1"/>
  <c r="K6" i="8" a="1"/>
  <c r="K6" i="8" s="1"/>
  <c r="J6" i="8" a="1"/>
  <c r="J6" i="8" s="1"/>
  <c r="I6" i="8" a="1"/>
  <c r="I6" i="8" s="1"/>
  <c r="H6" i="8"/>
  <c r="H6" i="8" a="1"/>
  <c r="G6" i="8" a="1"/>
  <c r="G6" i="8" s="1"/>
  <c r="F6" i="8" a="1"/>
  <c r="F6" i="8" s="1"/>
  <c r="G23" i="3"/>
  <c r="F6" i="3" a="1"/>
  <c r="F6" i="3"/>
  <c r="G6" i="3" a="1"/>
  <c r="G6" i="3" s="1"/>
  <c r="H6" i="3" a="1"/>
  <c r="H6" i="3"/>
  <c r="I6" i="3" a="1"/>
  <c r="I6" i="3"/>
  <c r="J6" i="3" a="1"/>
  <c r="J6" i="3" s="1"/>
  <c r="K6" i="3" a="1"/>
  <c r="K6" i="3" s="1"/>
  <c r="L6" i="3" a="1"/>
  <c r="L6" i="3"/>
  <c r="M6" i="3" a="1"/>
  <c r="M6" i="3"/>
  <c r="N6" i="3" a="1"/>
  <c r="N6" i="3" s="1"/>
  <c r="O6" i="3" a="1"/>
  <c r="O6" i="3" s="1"/>
  <c r="F7" i="3" a="1"/>
  <c r="F7" i="3"/>
  <c r="G7" i="3" a="1"/>
  <c r="G7" i="3"/>
  <c r="H7" i="3" a="1"/>
  <c r="H7" i="3" s="1"/>
  <c r="I7" i="3" a="1"/>
  <c r="I7" i="3" s="1"/>
  <c r="J7" i="3" a="1"/>
  <c r="J7" i="3"/>
  <c r="K7" i="3" a="1"/>
  <c r="K7" i="3"/>
  <c r="L7" i="3" a="1"/>
  <c r="L7" i="3" s="1"/>
  <c r="M7" i="3" a="1"/>
  <c r="M7" i="3" s="1"/>
  <c r="N7" i="3" a="1"/>
  <c r="N7" i="3"/>
  <c r="O7" i="3" a="1"/>
  <c r="O7" i="3"/>
  <c r="F8" i="3" a="1"/>
  <c r="F8" i="3" s="1"/>
  <c r="G8" i="3" a="1"/>
  <c r="G8" i="3" s="1"/>
  <c r="H8" i="3" a="1"/>
  <c r="H8" i="3"/>
  <c r="I8" i="3" a="1"/>
  <c r="I8" i="3"/>
  <c r="J8" i="3" a="1"/>
  <c r="J8" i="3" s="1"/>
  <c r="K8" i="3" a="1"/>
  <c r="K8" i="3" s="1"/>
  <c r="L8" i="3" a="1"/>
  <c r="L8" i="3"/>
  <c r="M8" i="3" a="1"/>
  <c r="M8" i="3"/>
  <c r="N8" i="3" a="1"/>
  <c r="N8" i="3" s="1"/>
  <c r="O8" i="3" a="1"/>
  <c r="O8" i="3" s="1"/>
  <c r="F9" i="3" a="1"/>
  <c r="F9" i="3"/>
  <c r="G9" i="3" a="1"/>
  <c r="G9" i="3"/>
  <c r="H9" i="3" a="1"/>
  <c r="H9" i="3" s="1"/>
  <c r="I9" i="3" a="1"/>
  <c r="I9" i="3" s="1"/>
  <c r="J9" i="3" a="1"/>
  <c r="J9" i="3"/>
  <c r="K9" i="3" a="1"/>
  <c r="K9" i="3"/>
  <c r="L9" i="3" a="1"/>
  <c r="L9" i="3" s="1"/>
  <c r="M9" i="3" a="1"/>
  <c r="M9" i="3" s="1"/>
  <c r="N9" i="3" a="1"/>
  <c r="N9" i="3"/>
  <c r="O9" i="3" a="1"/>
  <c r="O9" i="3"/>
  <c r="F10" i="3" a="1"/>
  <c r="F10" i="3" s="1"/>
  <c r="G10" i="3" a="1"/>
  <c r="G10" i="3" s="1"/>
  <c r="H10" i="3" a="1"/>
  <c r="H10" i="3"/>
  <c r="I10" i="3" a="1"/>
  <c r="I10" i="3"/>
  <c r="J10" i="3" a="1"/>
  <c r="J10" i="3" s="1"/>
  <c r="K10" i="3" a="1"/>
  <c r="K10" i="3" s="1"/>
  <c r="L10" i="3" a="1"/>
  <c r="L10" i="3"/>
  <c r="M10" i="3" a="1"/>
  <c r="M10" i="3"/>
  <c r="N10" i="3" a="1"/>
  <c r="N10" i="3" s="1"/>
  <c r="O10" i="3" a="1"/>
  <c r="O10" i="3" s="1"/>
  <c r="F11" i="3" a="1"/>
  <c r="F11" i="3"/>
  <c r="G11" i="3" a="1"/>
  <c r="G11" i="3"/>
  <c r="H11" i="3" a="1"/>
  <c r="H11" i="3" s="1"/>
  <c r="I11" i="3" a="1"/>
  <c r="I11" i="3" s="1"/>
  <c r="J11" i="3" a="1"/>
  <c r="J11" i="3"/>
  <c r="K11" i="3" a="1"/>
  <c r="K11" i="3"/>
  <c r="L11" i="3" a="1"/>
  <c r="L11" i="3" s="1"/>
  <c r="M11" i="3" a="1"/>
  <c r="M11" i="3" s="1"/>
  <c r="N11" i="3" a="1"/>
  <c r="N11" i="3"/>
  <c r="O11" i="3" a="1"/>
  <c r="O11" i="3"/>
  <c r="F12" i="3" a="1"/>
  <c r="F12" i="3" s="1"/>
  <c r="G12" i="3" a="1"/>
  <c r="G12" i="3" s="1"/>
  <c r="H12" i="3" a="1"/>
  <c r="H12" i="3"/>
  <c r="I12" i="3" a="1"/>
  <c r="I12" i="3"/>
  <c r="J12" i="3" a="1"/>
  <c r="J12" i="3" s="1"/>
  <c r="K12" i="3" a="1"/>
  <c r="K12" i="3" s="1"/>
  <c r="L12" i="3" a="1"/>
  <c r="L12" i="3"/>
  <c r="M12" i="3" a="1"/>
  <c r="M12" i="3"/>
  <c r="N12" i="3" a="1"/>
  <c r="N12" i="3" s="1"/>
  <c r="O12" i="3" a="1"/>
  <c r="O12" i="3" s="1"/>
  <c r="F13" i="3" a="1"/>
  <c r="F13" i="3"/>
  <c r="G13" i="3" a="1"/>
  <c r="G13" i="3"/>
  <c r="H13" i="3" a="1"/>
  <c r="H13" i="3" s="1"/>
  <c r="I13" i="3" a="1"/>
  <c r="I13" i="3" s="1"/>
  <c r="J13" i="3" a="1"/>
  <c r="J13" i="3"/>
  <c r="K13" i="3" a="1"/>
  <c r="K13" i="3"/>
  <c r="L13" i="3" a="1"/>
  <c r="L13" i="3" s="1"/>
  <c r="M13" i="3" a="1"/>
  <c r="M13" i="3" s="1"/>
  <c r="N13" i="3" a="1"/>
  <c r="N13" i="3"/>
  <c r="O13" i="3" a="1"/>
  <c r="O13" i="3"/>
  <c r="F14" i="3" a="1"/>
  <c r="F14" i="3" s="1"/>
  <c r="G14" i="3" a="1"/>
  <c r="G14" i="3" s="1"/>
  <c r="H14" i="3" a="1"/>
  <c r="H14" i="3"/>
  <c r="I14" i="3" a="1"/>
  <c r="I14" i="3"/>
  <c r="J14" i="3" a="1"/>
  <c r="J14" i="3" s="1"/>
  <c r="K14" i="3" a="1"/>
  <c r="K14" i="3" s="1"/>
  <c r="L14" i="3" a="1"/>
  <c r="L14" i="3"/>
  <c r="M14" i="3" a="1"/>
  <c r="M14" i="3"/>
  <c r="N14" i="3" a="1"/>
  <c r="N14" i="3" s="1"/>
  <c r="O14" i="3" a="1"/>
  <c r="O14" i="3" s="1"/>
  <c r="F15" i="3" a="1"/>
  <c r="F15" i="3"/>
  <c r="G15" i="3" a="1"/>
  <c r="G15" i="3"/>
  <c r="H15" i="3" a="1"/>
  <c r="H15" i="3" s="1"/>
  <c r="I15" i="3" a="1"/>
  <c r="I15" i="3" s="1"/>
  <c r="K15" i="3" a="1"/>
  <c r="K15" i="3" s="1"/>
  <c r="L15" i="3" a="1"/>
  <c r="L15" i="3" s="1"/>
  <c r="M15" i="3" a="1"/>
  <c r="M15" i="3" s="1"/>
  <c r="N15" i="3" a="1"/>
  <c r="N15" i="3"/>
  <c r="O15" i="3" a="1"/>
  <c r="O15" i="3"/>
  <c r="F16" i="3" a="1"/>
  <c r="F16" i="3" s="1"/>
  <c r="G16" i="3" a="1"/>
  <c r="G16" i="3" s="1"/>
  <c r="H16" i="3" a="1"/>
  <c r="H16" i="3"/>
  <c r="I16" i="3" a="1"/>
  <c r="I16" i="3"/>
  <c r="J16" i="3" a="1"/>
  <c r="J16" i="3" s="1"/>
  <c r="K16" i="3" a="1"/>
  <c r="K16" i="3" s="1"/>
  <c r="L16" i="3" a="1"/>
  <c r="L16" i="3"/>
  <c r="M16" i="3" a="1"/>
  <c r="M16" i="3"/>
  <c r="N16" i="3" a="1"/>
  <c r="N16" i="3" s="1"/>
  <c r="O16" i="3" a="1"/>
  <c r="O16" i="3" s="1"/>
  <c r="F17" i="3" a="1"/>
  <c r="F17" i="3"/>
  <c r="G17" i="3" a="1"/>
  <c r="G17" i="3"/>
  <c r="H17" i="3" a="1"/>
  <c r="H17" i="3" s="1"/>
  <c r="I17" i="3" a="1"/>
  <c r="I17" i="3" s="1"/>
  <c r="J17" i="3" a="1"/>
  <c r="J17" i="3"/>
  <c r="K17" i="3" a="1"/>
  <c r="K17" i="3"/>
  <c r="L17" i="3" a="1"/>
  <c r="L17" i="3" s="1"/>
  <c r="M17" i="3" a="1"/>
  <c r="M17" i="3" s="1"/>
  <c r="N17" i="3" a="1"/>
  <c r="N17" i="3"/>
  <c r="O17" i="3" a="1"/>
  <c r="O17" i="3"/>
  <c r="F18" i="3" a="1"/>
  <c r="F18" i="3" s="1"/>
  <c r="G18" i="3" a="1"/>
  <c r="G18" i="3" s="1"/>
  <c r="H18" i="3" a="1"/>
  <c r="H18" i="3"/>
  <c r="I18" i="3" a="1"/>
  <c r="I18" i="3"/>
  <c r="J18" i="3" a="1"/>
  <c r="J18" i="3" s="1"/>
  <c r="K18" i="3" a="1"/>
  <c r="K18" i="3" s="1"/>
  <c r="L18" i="3" a="1"/>
  <c r="L18" i="3"/>
  <c r="M18" i="3" a="1"/>
  <c r="M18" i="3"/>
  <c r="N18" i="3" a="1"/>
  <c r="N18" i="3" s="1"/>
  <c r="O18" i="3" a="1"/>
  <c r="O18" i="3" s="1"/>
  <c r="F19" i="3" a="1"/>
  <c r="F19" i="3"/>
  <c r="G19" i="3" a="1"/>
  <c r="G19" i="3"/>
  <c r="H19" i="3" a="1"/>
  <c r="H19" i="3" s="1"/>
  <c r="I19" i="3" a="1"/>
  <c r="I19" i="3" s="1"/>
  <c r="J19" i="3" a="1"/>
  <c r="J19" i="3"/>
  <c r="K19" i="3" a="1"/>
  <c r="K19" i="3"/>
  <c r="L19" i="3" a="1"/>
  <c r="L19" i="3" s="1"/>
  <c r="M19" i="3" a="1"/>
  <c r="M19" i="3" s="1"/>
  <c r="N19" i="3" a="1"/>
  <c r="N19" i="3"/>
  <c r="O19" i="3" a="1"/>
  <c r="O19" i="3"/>
  <c r="F20" i="3" a="1"/>
  <c r="F20" i="3" s="1"/>
  <c r="G20" i="3" a="1"/>
  <c r="G20" i="3" s="1"/>
  <c r="H20" i="3" a="1"/>
  <c r="H20" i="3"/>
  <c r="I20" i="3" a="1"/>
  <c r="I20" i="3"/>
  <c r="J20" i="3" a="1"/>
  <c r="J20" i="3" s="1"/>
  <c r="K20" i="3" a="1"/>
  <c r="K20" i="3" s="1"/>
  <c r="L20" i="3" a="1"/>
  <c r="L20" i="3"/>
  <c r="M20" i="3" a="1"/>
  <c r="M20" i="3"/>
  <c r="N20" i="3" a="1"/>
  <c r="N20" i="3" s="1"/>
  <c r="O20" i="3" a="1"/>
  <c r="O20" i="3" s="1"/>
  <c r="F21" i="3" a="1"/>
  <c r="F21" i="3"/>
  <c r="G21" i="3" a="1"/>
  <c r="G21" i="3"/>
  <c r="H21" i="3" a="1"/>
  <c r="H21" i="3" s="1"/>
  <c r="I21" i="3" a="1"/>
  <c r="I21" i="3" s="1"/>
  <c r="J21" i="3" a="1"/>
  <c r="J21" i="3"/>
  <c r="K21" i="3" a="1"/>
  <c r="K21" i="3"/>
  <c r="L21" i="3" a="1"/>
  <c r="L21" i="3" s="1"/>
  <c r="M21" i="3" a="1"/>
  <c r="M21" i="3" s="1"/>
  <c r="N21" i="3" a="1"/>
  <c r="N21" i="3"/>
  <c r="O21" i="3" a="1"/>
  <c r="O21" i="3"/>
  <c r="F22" i="3" a="1"/>
  <c r="F22" i="3" s="1"/>
  <c r="G22" i="3" a="1"/>
  <c r="G22" i="3" s="1"/>
  <c r="H22" i="3" a="1"/>
  <c r="H22" i="3"/>
  <c r="I22" i="3" a="1"/>
  <c r="I22" i="3"/>
  <c r="J22" i="3" a="1"/>
  <c r="J22" i="3" s="1"/>
  <c r="K22" i="3" a="1"/>
  <c r="K22" i="3" s="1"/>
  <c r="L22" i="3" a="1"/>
  <c r="L22" i="3"/>
  <c r="M22" i="3" a="1"/>
  <c r="M22" i="3"/>
  <c r="N22" i="3" a="1"/>
  <c r="N22" i="3" s="1"/>
  <c r="O22" i="3" a="1"/>
  <c r="O22" i="3" s="1"/>
  <c r="D23" i="3"/>
  <c r="G6" i="4" a="1"/>
  <c r="G6" i="4" s="1"/>
  <c r="H6" i="4" a="1"/>
  <c r="H6" i="4" s="1"/>
  <c r="I6" i="4" a="1"/>
  <c r="I6" i="4" s="1"/>
  <c r="J6" i="4" a="1"/>
  <c r="J6" i="4"/>
  <c r="K6" i="4" a="1"/>
  <c r="K6" i="4" s="1"/>
  <c r="L6" i="4" a="1"/>
  <c r="L6" i="4" s="1"/>
  <c r="M6" i="4" a="1"/>
  <c r="M6" i="4" s="1"/>
  <c r="N6" i="4" a="1"/>
  <c r="N6" i="4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L7" i="4" a="1"/>
  <c r="L7" i="4" s="1"/>
  <c r="M7" i="4" a="1"/>
  <c r="M7" i="4" s="1"/>
  <c r="N7" i="4" a="1"/>
  <c r="N7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L8" i="4" a="1"/>
  <c r="L8" i="4" s="1"/>
  <c r="M8" i="4" a="1"/>
  <c r="M8" i="4" s="1"/>
  <c r="N8" i="4" a="1"/>
  <c r="N8" i="4" s="1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L9" i="4" a="1"/>
  <c r="L9" i="4" s="1"/>
  <c r="M9" i="4" a="1"/>
  <c r="M9" i="4" s="1"/>
  <c r="N9" i="4" a="1"/>
  <c r="N9" i="4" s="1"/>
  <c r="F10" i="4" a="1"/>
  <c r="F10" i="4" s="1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L10" i="4" a="1"/>
  <c r="L10" i="4" s="1"/>
  <c r="M10" i="4" a="1"/>
  <c r="M10" i="4" s="1"/>
  <c r="N10" i="4" a="1"/>
  <c r="N10" i="4" s="1"/>
  <c r="F11" i="4" a="1"/>
  <c r="F11" i="4" s="1"/>
  <c r="G11" i="4" a="1"/>
  <c r="G11" i="4" s="1"/>
  <c r="H11" i="4" a="1"/>
  <c r="H11" i="4" s="1"/>
  <c r="I11" i="4" a="1"/>
  <c r="I11" i="4" s="1"/>
  <c r="J11" i="4" a="1"/>
  <c r="J11" i="4" s="1"/>
  <c r="K11" i="4" a="1"/>
  <c r="K11" i="4" s="1"/>
  <c r="L11" i="4" a="1"/>
  <c r="L11" i="4" s="1"/>
  <c r="M11" i="4" a="1"/>
  <c r="M11" i="4" s="1"/>
  <c r="N11" i="4" a="1"/>
  <c r="N11" i="4" s="1"/>
  <c r="F12" i="4" a="1"/>
  <c r="F12" i="4" s="1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M12" i="4" a="1"/>
  <c r="M12" i="4" s="1"/>
  <c r="N12" i="4" a="1"/>
  <c r="N12" i="4" s="1"/>
  <c r="F13" i="4" a="1"/>
  <c r="F13" i="4" s="1"/>
  <c r="G13" i="4" a="1"/>
  <c r="G13" i="4" s="1"/>
  <c r="H13" i="4" a="1"/>
  <c r="H13" i="4" s="1"/>
  <c r="I13" i="4" a="1"/>
  <c r="I13" i="4" s="1"/>
  <c r="J13" i="4" a="1"/>
  <c r="J13" i="4" s="1"/>
  <c r="K13" i="4" a="1"/>
  <c r="K13" i="4" s="1"/>
  <c r="L13" i="4" a="1"/>
  <c r="L13" i="4" s="1"/>
  <c r="M13" i="4" a="1"/>
  <c r="M13" i="4" s="1"/>
  <c r="N13" i="4" a="1"/>
  <c r="N13" i="4" s="1"/>
  <c r="F14" i="4" a="1"/>
  <c r="F14" i="4" s="1"/>
  <c r="G14" i="4" a="1"/>
  <c r="G14" i="4" s="1"/>
  <c r="H14" i="4" a="1"/>
  <c r="H14" i="4" s="1"/>
  <c r="I14" i="4" a="1"/>
  <c r="I14" i="4" s="1"/>
  <c r="J14" i="4" a="1"/>
  <c r="J14" i="4" s="1"/>
  <c r="K14" i="4" a="1"/>
  <c r="K14" i="4" s="1"/>
  <c r="L14" i="4" a="1"/>
  <c r="L14" i="4" s="1"/>
  <c r="M14" i="4" a="1"/>
  <c r="M14" i="4" s="1"/>
  <c r="N14" i="4" a="1"/>
  <c r="N14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M15" i="4" a="1"/>
  <c r="M15" i="4" s="1"/>
  <c r="N15" i="4" a="1"/>
  <c r="N15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L16" i="4" a="1"/>
  <c r="L16" i="4" s="1"/>
  <c r="M16" i="4" a="1"/>
  <c r="M16" i="4" s="1"/>
  <c r="N16" i="4" a="1"/>
  <c r="N16" i="4" s="1"/>
  <c r="F17" i="4" a="1"/>
  <c r="F17" i="4" s="1"/>
  <c r="G17" i="4" a="1"/>
  <c r="G17" i="4" s="1"/>
  <c r="H17" i="4" a="1"/>
  <c r="H17" i="4" s="1"/>
  <c r="I17" i="4" a="1"/>
  <c r="I17" i="4" s="1"/>
  <c r="J17" i="4" a="1"/>
  <c r="J17" i="4" s="1"/>
  <c r="K17" i="4" a="1"/>
  <c r="K17" i="4" s="1"/>
  <c r="L17" i="4" a="1"/>
  <c r="L17" i="4" s="1"/>
  <c r="M17" i="4" a="1"/>
  <c r="M17" i="4" s="1"/>
  <c r="N17" i="4" a="1"/>
  <c r="N17" i="4" s="1"/>
  <c r="F18" i="4" a="1"/>
  <c r="F18" i="4" s="1"/>
  <c r="G18" i="4" a="1"/>
  <c r="G18" i="4" s="1"/>
  <c r="H18" i="4" a="1"/>
  <c r="H18" i="4" s="1"/>
  <c r="I18" i="4" a="1"/>
  <c r="I18" i="4" s="1"/>
  <c r="J18" i="4" a="1"/>
  <c r="J18" i="4" s="1"/>
  <c r="K18" i="4" a="1"/>
  <c r="K18" i="4" s="1"/>
  <c r="L18" i="4" a="1"/>
  <c r="L18" i="4" s="1"/>
  <c r="M18" i="4" a="1"/>
  <c r="M18" i="4" s="1"/>
  <c r="N18" i="4" a="1"/>
  <c r="N18" i="4" s="1"/>
  <c r="F19" i="4" a="1"/>
  <c r="F19" i="4" s="1"/>
  <c r="G19" i="4" a="1"/>
  <c r="G19" i="4" s="1"/>
  <c r="H19" i="4" a="1"/>
  <c r="H19" i="4" s="1"/>
  <c r="I19" i="4" a="1"/>
  <c r="I19" i="4" s="1"/>
  <c r="J19" i="4" a="1"/>
  <c r="J19" i="4" s="1"/>
  <c r="K19" i="4" a="1"/>
  <c r="K19" i="4" s="1"/>
  <c r="L19" i="4" a="1"/>
  <c r="L19" i="4" s="1"/>
  <c r="M19" i="4" a="1"/>
  <c r="M19" i="4" s="1"/>
  <c r="N19" i="4" a="1"/>
  <c r="N19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F6" i="4" a="1"/>
  <c r="F6" i="4" s="1"/>
  <c r="K23" i="8" l="1"/>
  <c r="G23" i="8"/>
  <c r="M23" i="8"/>
  <c r="N23" i="8"/>
  <c r="H23" i="8"/>
  <c r="O23" i="8"/>
  <c r="I23" i="8"/>
  <c r="L23" i="8"/>
  <c r="J23" i="8"/>
  <c r="D27" i="3"/>
  <c r="I13" i="2"/>
  <c r="I14" i="2"/>
  <c r="I12" i="2"/>
  <c r="I11" i="2"/>
  <c r="E27" i="8" l="1"/>
  <c r="E27" i="3" l="1"/>
  <c r="H21" i="4"/>
  <c r="G21" i="4"/>
  <c r="L21" i="4"/>
  <c r="J21" i="4"/>
  <c r="M21" i="4"/>
  <c r="K21" i="4"/>
  <c r="N21" i="4"/>
  <c r="I2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<sst xmlns="http://schemas.openxmlformats.org/spreadsheetml/2006/main" count="131" uniqueCount="37">
  <si>
    <t>final_payment_start_of_year</t>
  </si>
  <si>
    <t>first_payment_year</t>
  </si>
  <si>
    <t>second_payment_year</t>
  </si>
  <si>
    <t>investment_name</t>
  </si>
  <si>
    <t>investment_pct</t>
  </si>
  <si>
    <t>month_can_start_investing</t>
  </si>
  <si>
    <t>Bonbon Balance Investments</t>
  </si>
  <si>
    <t>Bubblegum Benchmark Fund</t>
  </si>
  <si>
    <t>CandyCrest Holdings</t>
  </si>
  <si>
    <t>SugarFund Capital</t>
  </si>
  <si>
    <t>TaffyTrend Ventures</t>
  </si>
  <si>
    <t>Month of Cashflow</t>
  </si>
  <si>
    <t>Cash Flow Summary for Month</t>
  </si>
  <si>
    <t>Investment</t>
  </si>
  <si>
    <t>Inflow</t>
  </si>
  <si>
    <t>Outflow</t>
  </si>
  <si>
    <t>Amount</t>
  </si>
  <si>
    <t>Return</t>
  </si>
  <si>
    <t>A</t>
  </si>
  <si>
    <t>B</t>
  </si>
  <si>
    <t>C</t>
  </si>
  <si>
    <t>D</t>
  </si>
  <si>
    <t>Total Invested in Month 1 -&gt;</t>
  </si>
  <si>
    <t>Surplus Funds</t>
  </si>
  <si>
    <t>Req'd Payments</t>
  </si>
  <si>
    <t>Bonbon Balance Investments(A)</t>
  </si>
  <si>
    <t>Bubblegum Benchmark Fund (B)</t>
  </si>
  <si>
    <t>TaffyTrend Ventures (E)</t>
  </si>
  <si>
    <t>CandyCrest Holdings (c)</t>
  </si>
  <si>
    <t xml:space="preserve">years to Maturity </t>
  </si>
  <si>
    <t xml:space="preserve">Investments </t>
  </si>
  <si>
    <t>SugarFund Capital (D)</t>
  </si>
  <si>
    <t>CandyCrest Holdings (C)</t>
  </si>
  <si>
    <t>Months to Mature</t>
  </si>
  <si>
    <t>E</t>
  </si>
  <si>
    <t>Out of Pocket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</si>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</sst>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0.0%"/>
    <numFmt numFmtId="166" formatCode="&quot;$&quot;#,##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6" xfId="2" applyNumberFormat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4" fontId="3" fillId="4" borderId="9" xfId="1" applyFont="1" applyFill="1" applyBorder="1"/>
    <xf numFmtId="165" fontId="0" fillId="0" borderId="10" xfId="2" applyNumberFormat="1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4" fontId="3" fillId="4" borderId="12" xfId="1" applyFont="1" applyFill="1" applyBorder="1"/>
    <xf numFmtId="165" fontId="0" fillId="0" borderId="13" xfId="2" applyNumberFormat="1" applyFon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44" fontId="3" fillId="4" borderId="15" xfId="1" applyFont="1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44" fontId="3" fillId="4" borderId="17" xfId="1" applyFont="1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44" fontId="3" fillId="4" borderId="19" xfId="1" applyFont="1" applyFill="1" applyBorder="1"/>
    <xf numFmtId="0" fontId="2" fillId="0" borderId="0" xfId="0" applyFont="1" applyAlignment="1">
      <alignment horizontal="right"/>
    </xf>
    <xf numFmtId="44" fontId="4" fillId="4" borderId="20" xfId="1" applyFont="1" applyFill="1" applyBorder="1"/>
    <xf numFmtId="44" fontId="5" fillId="4" borderId="0" xfId="1" applyFont="1" applyFill="1"/>
    <xf numFmtId="166" fontId="2" fillId="0" borderId="0" xfId="1" applyNumberFormat="1" applyFont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0" fillId="0" borderId="22" xfId="0" applyBorder="1"/>
    <xf numFmtId="10" fontId="0" fillId="0" borderId="22" xfId="0" applyNumberFormat="1" applyBorder="1"/>
    <xf numFmtId="0" fontId="0" fillId="0" borderId="22" xfId="0" applyFill="1" applyBorder="1"/>
    <xf numFmtId="0" fontId="0" fillId="0" borderId="25" xfId="0" applyBorder="1"/>
    <xf numFmtId="0" fontId="0" fillId="0" borderId="26" xfId="0" applyBorder="1"/>
    <xf numFmtId="10" fontId="0" fillId="0" borderId="26" xfId="0" applyNumberFormat="1" applyBorder="1"/>
    <xf numFmtId="0" fontId="0" fillId="0" borderId="28" xfId="0" applyBorder="1"/>
    <xf numFmtId="0" fontId="0" fillId="0" borderId="30" xfId="0" applyBorder="1"/>
    <xf numFmtId="0" fontId="0" fillId="0" borderId="31" xfId="0" applyBorder="1"/>
    <xf numFmtId="10" fontId="0" fillId="0" borderId="31" xfId="0" applyNumberFormat="1" applyBorder="1"/>
    <xf numFmtId="0" fontId="0" fillId="0" borderId="26" xfId="0" applyFill="1" applyBorder="1"/>
    <xf numFmtId="0" fontId="0" fillId="0" borderId="31" xfId="0" applyFill="1" applyBorder="1"/>
    <xf numFmtId="0" fontId="0" fillId="0" borderId="32" xfId="0" applyBorder="1"/>
    <xf numFmtId="10" fontId="0" fillId="0" borderId="32" xfId="0" applyNumberFormat="1" applyBorder="1"/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44" fontId="0" fillId="0" borderId="0" xfId="0" applyNumberFormat="1"/>
    <xf numFmtId="0" fontId="0" fillId="0" borderId="36" xfId="0" applyBorder="1"/>
    <xf numFmtId="10" fontId="0" fillId="0" borderId="36" xfId="0" applyNumberFormat="1" applyBorder="1"/>
    <xf numFmtId="0" fontId="2" fillId="0" borderId="22" xfId="0" applyFont="1" applyBorder="1" applyAlignment="1">
      <alignment horizontal="right"/>
    </xf>
    <xf numFmtId="44" fontId="0" fillId="0" borderId="22" xfId="0" applyNumberFormat="1" applyBorder="1"/>
    <xf numFmtId="0" fontId="2" fillId="0" borderId="22" xfId="0" applyFont="1" applyBorder="1" applyAlignment="1">
      <alignment horizontal="center"/>
    </xf>
    <xf numFmtId="6" fontId="0" fillId="0" borderId="22" xfId="0" applyNumberFormat="1" applyBorder="1"/>
    <xf numFmtId="0" fontId="0" fillId="0" borderId="0" xfId="0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6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</a:t>
            </a:r>
            <a:r>
              <a:rPr lang="en-US" baseline="0"/>
              <a:t> Flow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'Multiperiod Modeling work'!$D$26:$E$26</c:f>
              <c:strCache>
                <c:ptCount val="2"/>
                <c:pt idx="0">
                  <c:v>Out of Pocket</c:v>
                </c:pt>
                <c:pt idx="1">
                  <c:v>Total</c:v>
                </c:pt>
              </c:strCache>
            </c:strRef>
          </c:cat>
          <c:val>
            <c:numRef>
              <c:f>'Multiperiod Modeling work'!$D$27:$E$27</c:f>
              <c:numCache>
                <c:formatCode>General</c:formatCode>
                <c:ptCount val="2"/>
                <c:pt idx="0" formatCode="_(&quot;$&quot;* #,##0.00_);_(&quot;$&quot;* \(#,##0.00\);_(&quot;$&quot;* &quot;-&quot;??_);_(@_)">
                  <c:v>897.80722339932163</c:v>
                </c:pt>
                <c:pt idx="1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6-4AA2-96B1-77F045128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3199904"/>
        <c:axId val="1083198464"/>
      </c:barChart>
      <c:catAx>
        <c:axId val="10831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198464"/>
        <c:crosses val="autoZero"/>
        <c:auto val="1"/>
        <c:lblAlgn val="ctr"/>
        <c:lblOffset val="100"/>
        <c:noMultiLvlLbl val="0"/>
      </c:catAx>
      <c:valAx>
        <c:axId val="108319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19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</a:t>
            </a:r>
            <a:r>
              <a:rPr lang="en-US" baseline="0"/>
              <a:t> Flow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with stipulation'!$D$26:$E$26</c:f>
              <c:strCache>
                <c:ptCount val="2"/>
                <c:pt idx="0">
                  <c:v>Out of Pocket</c:v>
                </c:pt>
                <c:pt idx="1">
                  <c:v>Total</c:v>
                </c:pt>
              </c:strCache>
            </c:strRef>
          </c:cat>
          <c:val>
            <c:numRef>
              <c:f>'Model with stipulation'!$D$27:$E$27</c:f>
              <c:numCache>
                <c:formatCode>General</c:formatCode>
                <c:ptCount val="2"/>
                <c:pt idx="0" formatCode="_(&quot;$&quot;* #,##0.00_);_(&quot;$&quot;* \(#,##0.00\);_(&quot;$&quot;* &quot;-&quot;??_);_(@_)">
                  <c:v>865.03871019255791</c:v>
                </c:pt>
                <c:pt idx="1">
                  <c:v>999.99999999999989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DF-482F-B983-ACEFCED20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3199904"/>
        <c:axId val="1083198464"/>
      </c:barChart>
      <c:catAx>
        <c:axId val="10831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198464"/>
        <c:crosses val="autoZero"/>
        <c:auto val="1"/>
        <c:lblAlgn val="ctr"/>
        <c:lblOffset val="100"/>
        <c:noMultiLvlLbl val="0"/>
      </c:catAx>
      <c:valAx>
        <c:axId val="108319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19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555625</xdr:colOff>
      <xdr:row>25</xdr:row>
      <xdr:rowOff>114300</xdr:rowOff>
    </xdr:from>
    <xdr:to>
      <xdr:col>13</xdr:col>
      <xdr:colOff>250825</xdr:colOff>
      <xdr:row>40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4BC395-6B37-5763-8A50-936A68FDA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241300</xdr:colOff>
          <xdr:row>8</xdr:row>
          <xdr:rowOff>158750</xdr:rowOff>
        </xdr:from>
        <xdr:to>
          <xdr:col>42</xdr:col>
          <xdr:colOff>501650</xdr:colOff>
          <xdr:row>30</xdr:row>
          <xdr:rowOff>12700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99AE15A7-314E-FBE2-0E26-896CDAA77F2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4:$S$24" spid="_x0000_s308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4516100" y="1663700"/>
              <a:ext cx="13061950" cy="39878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555625</xdr:colOff>
      <xdr:row>25</xdr:row>
      <xdr:rowOff>114300</xdr:rowOff>
    </xdr:from>
    <xdr:to>
      <xdr:col>13</xdr:col>
      <xdr:colOff>250825</xdr:colOff>
      <xdr:row>40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56B77C-93B4-428E-BB35-A163F7609C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D7C7-8E72-408D-8866-7B0528F71E8A}">
  <dimension ref="A1:C3"/>
  <sheetViews>
    <sheetView workbookViewId="0">
      <selection activeCell="B22" sqref="B22"/>
    </sheetView>
  </sheetViews>
  <sheetFormatPr defaultRowHeight="14.5" x14ac:dyDescent="0.35"/>
  <cols>
    <col min="1" max="1" width="23.6328125" bestFit="1" customWidth="1"/>
    <col min="2" max="2" width="16.1796875" bestFit="1" customWidth="1"/>
    <col min="3" max="3" width="19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>
        <v>3</v>
      </c>
      <c r="C2">
        <v>6</v>
      </c>
    </row>
    <row r="3" spans="1:3" x14ac:dyDescent="0.35">
      <c r="A3" s="1">
        <v>500</v>
      </c>
      <c r="B3" s="1">
        <v>250</v>
      </c>
      <c r="C3" s="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9ABB-B709-4C16-AB62-856008DAF59D}">
  <dimension ref="A1:I18"/>
  <sheetViews>
    <sheetView workbookViewId="0">
      <selection activeCell="B3" sqref="B3:B7"/>
    </sheetView>
  </sheetViews>
  <sheetFormatPr defaultRowHeight="14.5" x14ac:dyDescent="0.35"/>
  <cols>
    <col min="1" max="1" width="24.36328125" bestFit="1" customWidth="1"/>
    <col min="2" max="2" width="13.36328125" bestFit="1" customWidth="1"/>
    <col min="3" max="3" width="22.7265625" bestFit="1" customWidth="1"/>
    <col min="4" max="4" width="14.6328125" bestFit="1" customWidth="1"/>
    <col min="7" max="7" width="24.36328125" bestFit="1" customWidth="1"/>
  </cols>
  <sheetData>
    <row r="1" spans="1:9" x14ac:dyDescent="0.35">
      <c r="G1" t="s">
        <v>30</v>
      </c>
      <c r="H1" t="s">
        <v>14</v>
      </c>
      <c r="I1" t="s">
        <v>15</v>
      </c>
    </row>
    <row r="2" spans="1:9" x14ac:dyDescent="0.35">
      <c r="A2" t="s">
        <v>3</v>
      </c>
      <c r="B2" t="s">
        <v>4</v>
      </c>
      <c r="C2" t="s">
        <v>5</v>
      </c>
      <c r="D2" t="s">
        <v>29</v>
      </c>
      <c r="G2" t="s">
        <v>6</v>
      </c>
      <c r="H2">
        <v>1</v>
      </c>
      <c r="I2">
        <v>2</v>
      </c>
    </row>
    <row r="3" spans="1:9" x14ac:dyDescent="0.35">
      <c r="A3" t="s">
        <v>6</v>
      </c>
      <c r="B3">
        <v>1.9900000000000001E-2</v>
      </c>
      <c r="C3">
        <v>1</v>
      </c>
      <c r="D3">
        <v>1</v>
      </c>
      <c r="G3" t="s">
        <v>6</v>
      </c>
      <c r="H3">
        <v>2</v>
      </c>
      <c r="I3">
        <v>3</v>
      </c>
    </row>
    <row r="4" spans="1:9" x14ac:dyDescent="0.35">
      <c r="A4" t="s">
        <v>7</v>
      </c>
      <c r="B4">
        <v>4.2099999999999999E-2</v>
      </c>
      <c r="C4">
        <v>1</v>
      </c>
      <c r="D4">
        <v>2</v>
      </c>
      <c r="G4" t="s">
        <v>6</v>
      </c>
      <c r="H4">
        <v>3</v>
      </c>
      <c r="I4">
        <v>4</v>
      </c>
    </row>
    <row r="5" spans="1:9" x14ac:dyDescent="0.35">
      <c r="A5" t="s">
        <v>8</v>
      </c>
      <c r="B5">
        <v>6.4500000000000002E-2</v>
      </c>
      <c r="C5">
        <v>2</v>
      </c>
      <c r="D5">
        <v>3</v>
      </c>
      <c r="G5" t="s">
        <v>6</v>
      </c>
      <c r="H5">
        <v>4</v>
      </c>
      <c r="I5">
        <v>5</v>
      </c>
    </row>
    <row r="6" spans="1:9" x14ac:dyDescent="0.35">
      <c r="A6" t="s">
        <v>9</v>
      </c>
      <c r="B6">
        <v>8.6800000000000002E-2</v>
      </c>
      <c r="C6">
        <v>3</v>
      </c>
      <c r="D6">
        <v>4</v>
      </c>
      <c r="G6" t="s">
        <v>6</v>
      </c>
      <c r="H6">
        <v>5</v>
      </c>
      <c r="I6">
        <v>6</v>
      </c>
    </row>
    <row r="7" spans="1:9" x14ac:dyDescent="0.35">
      <c r="A7" t="s">
        <v>10</v>
      </c>
      <c r="B7">
        <v>0.10920000000000001</v>
      </c>
      <c r="C7">
        <v>1</v>
      </c>
      <c r="D7">
        <v>5</v>
      </c>
      <c r="G7" t="s">
        <v>6</v>
      </c>
      <c r="H7">
        <v>6</v>
      </c>
      <c r="I7">
        <v>7</v>
      </c>
    </row>
    <row r="8" spans="1:9" x14ac:dyDescent="0.35">
      <c r="G8" t="s">
        <v>6</v>
      </c>
      <c r="H8">
        <v>7</v>
      </c>
      <c r="I8">
        <v>8</v>
      </c>
    </row>
    <row r="9" spans="1:9" x14ac:dyDescent="0.35">
      <c r="G9" t="s">
        <v>6</v>
      </c>
      <c r="H9">
        <v>8</v>
      </c>
      <c r="I9">
        <v>9</v>
      </c>
    </row>
    <row r="10" spans="1:9" x14ac:dyDescent="0.35">
      <c r="G10" t="s">
        <v>6</v>
      </c>
      <c r="H10">
        <v>9</v>
      </c>
      <c r="I10">
        <v>10</v>
      </c>
    </row>
    <row r="11" spans="1:9" x14ac:dyDescent="0.35">
      <c r="G11" t="s">
        <v>7</v>
      </c>
      <c r="H11">
        <v>1</v>
      </c>
      <c r="I11">
        <f>H11+D4</f>
        <v>3</v>
      </c>
    </row>
    <row r="12" spans="1:9" x14ac:dyDescent="0.35">
      <c r="G12" t="s">
        <v>7</v>
      </c>
      <c r="H12">
        <v>3</v>
      </c>
      <c r="I12">
        <f>H12+2</f>
        <v>5</v>
      </c>
    </row>
    <row r="13" spans="1:9" x14ac:dyDescent="0.35">
      <c r="G13" t="s">
        <v>7</v>
      </c>
      <c r="H13">
        <v>5</v>
      </c>
      <c r="I13">
        <f>H13+2</f>
        <v>7</v>
      </c>
    </row>
    <row r="14" spans="1:9" x14ac:dyDescent="0.35">
      <c r="G14" t="s">
        <v>7</v>
      </c>
      <c r="H14">
        <v>7</v>
      </c>
      <c r="I14">
        <f t="shared" ref="I14" si="0">H14+2</f>
        <v>9</v>
      </c>
    </row>
    <row r="15" spans="1:9" x14ac:dyDescent="0.35">
      <c r="G15" t="s">
        <v>8</v>
      </c>
      <c r="H15">
        <v>2</v>
      </c>
      <c r="I15">
        <v>5</v>
      </c>
    </row>
    <row r="16" spans="1:9" x14ac:dyDescent="0.35">
      <c r="G16" t="s">
        <v>8</v>
      </c>
      <c r="H16">
        <v>5</v>
      </c>
      <c r="I16">
        <v>10</v>
      </c>
    </row>
    <row r="17" spans="7:9" x14ac:dyDescent="0.35">
      <c r="G17" t="s">
        <v>9</v>
      </c>
      <c r="H17">
        <v>3</v>
      </c>
      <c r="I17">
        <v>7</v>
      </c>
    </row>
    <row r="18" spans="7:9" x14ac:dyDescent="0.35">
      <c r="G18" t="s">
        <v>10</v>
      </c>
      <c r="H18">
        <v>1</v>
      </c>
      <c r="I1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2FBD-3C8A-4C0E-8572-D29EA042A5BE}">
  <dimension ref="A4:S42"/>
  <sheetViews>
    <sheetView tabSelected="1" topLeftCell="B1" zoomScale="64" zoomScaleNormal="64" workbookViewId="0">
      <selection activeCell="A4" sqref="A4:S24"/>
    </sheetView>
  </sheetViews>
  <sheetFormatPr defaultRowHeight="14.5" x14ac:dyDescent="0.35"/>
  <cols>
    <col min="1" max="1" width="26.81640625" bestFit="1" customWidth="1"/>
    <col min="5" max="5" width="6.90625" bestFit="1" customWidth="1"/>
    <col min="10" max="10" width="12.453125" bestFit="1" customWidth="1"/>
    <col min="17" max="17" width="9.81640625" bestFit="1" customWidth="1"/>
  </cols>
  <sheetData>
    <row r="4" spans="1:19" ht="15" thickBot="1" x14ac:dyDescent="0.4">
      <c r="B4" s="2" t="s">
        <v>11</v>
      </c>
      <c r="C4" s="2"/>
      <c r="D4" s="3"/>
      <c r="E4" s="3"/>
      <c r="F4" s="2" t="s">
        <v>12</v>
      </c>
      <c r="G4" s="2"/>
      <c r="H4" s="2"/>
      <c r="I4" s="2"/>
      <c r="J4" s="2"/>
      <c r="K4" s="2"/>
      <c r="L4" s="2"/>
    </row>
    <row r="5" spans="1:19" ht="15" thickBot="1" x14ac:dyDescent="0.4">
      <c r="A5" s="35" t="s">
        <v>13</v>
      </c>
      <c r="B5" s="36" t="s">
        <v>14</v>
      </c>
      <c r="C5" s="36" t="s">
        <v>15</v>
      </c>
      <c r="D5" s="36" t="s">
        <v>16</v>
      </c>
      <c r="E5" s="37" t="s">
        <v>17</v>
      </c>
      <c r="F5" s="38">
        <v>1</v>
      </c>
      <c r="G5" s="38">
        <v>2</v>
      </c>
      <c r="H5" s="38">
        <v>3</v>
      </c>
      <c r="I5" s="38">
        <v>4</v>
      </c>
      <c r="J5" s="38">
        <v>5</v>
      </c>
      <c r="K5" s="38">
        <v>6</v>
      </c>
      <c r="L5" s="39">
        <v>7</v>
      </c>
      <c r="M5" s="39">
        <v>8</v>
      </c>
      <c r="N5" s="39">
        <v>9</v>
      </c>
      <c r="O5" s="39">
        <v>10</v>
      </c>
      <c r="Q5" s="54" t="s">
        <v>13</v>
      </c>
      <c r="R5" s="55" t="s">
        <v>33</v>
      </c>
      <c r="S5" s="56" t="s">
        <v>17</v>
      </c>
    </row>
    <row r="6" spans="1:19" ht="15" thickBot="1" x14ac:dyDescent="0.4">
      <c r="A6" s="43" t="s">
        <v>25</v>
      </c>
      <c r="B6" s="44">
        <v>1</v>
      </c>
      <c r="C6" s="44">
        <v>1</v>
      </c>
      <c r="D6" s="44">
        <v>0</v>
      </c>
      <c r="E6" s="45">
        <v>1.9900000000000001E-2</v>
      </c>
      <c r="F6" s="44" cm="1">
        <f t="array" ref="F6">_xlfn.IFS(
 $B6=F$5, -1,
 $C6=F$5, 1+$E6,
 AND($B6&lt;F$5,$C6&gt;F$5), "&lt;---&gt;",
 TRUE, ""
)</f>
        <v>-1</v>
      </c>
      <c r="G6" s="44" t="str" cm="1">
        <f t="array" ref="G6">_xlfn.IFS(
 $B6=G$5, -1,
 $C6=G$5, 1+$E6,
 AND($B6&lt;G$5,$C6&gt;G$5), "&lt;---&gt;",
 TRUE, ""
)</f>
        <v/>
      </c>
      <c r="H6" s="44" t="str" cm="1">
        <f t="array" ref="H6">_xlfn.IFS(
 $B6=H$5, -1,
 $C6=H$5, 1+$E6,
 AND($B6&lt;H$5,$C6&gt;H$5), "&lt;---&gt;",
 TRUE, ""
)</f>
        <v/>
      </c>
      <c r="I6" s="44" t="str" cm="1">
        <f t="array" ref="I6">_xlfn.IFS(
 $B6=I$5, -1,
 $C6=I$5, 1+$E6,
 AND($B6&lt;I$5,$C6&gt;I$5), "&lt;---&gt;",
 TRUE, ""
)</f>
        <v/>
      </c>
      <c r="J6" s="44" t="str" cm="1">
        <f t="array" ref="J6">_xlfn.IFS(
 $B6=J$5, -1,
 $C6=J$5, 1+$E6,
 AND($B6&lt;J$5,$C6&gt;J$5), "&lt;---&gt;",
 TRUE, ""
)</f>
        <v/>
      </c>
      <c r="K6" s="44" t="str" cm="1">
        <f t="array" ref="K6">_xlfn.IFS(
 $B6=K$5, -1,
 $C6=K$5, 1+$E6,
 AND($B6&lt;K$5,$C6&gt;K$5), "&lt;---&gt;",
 TRUE, ""
)</f>
        <v/>
      </c>
      <c r="L6" s="44" t="str" cm="1">
        <f t="array" ref="L6">_xlfn.IFS(
 $B6=L$5, -1,
 $C6=L$5, 1+$E6,
 AND($B6&lt;L$5,$C6&gt;L$5), "&lt;---&gt;",
 TRUE, ""
)</f>
        <v/>
      </c>
      <c r="M6" s="44" t="str" cm="1">
        <f t="array" ref="M6">_xlfn.IFS(
 $B6=M$5, -1,
 $C6=M$5, 1+$E6,
 AND($B6&lt;M$5,$C6&gt;M$5), "&lt;---&gt;",
 TRUE, ""
)</f>
        <v/>
      </c>
      <c r="N6" s="44" t="str" cm="1">
        <f t="array" ref="N6">_xlfn.IFS(
 $B6=N$5, -1,
 $C6=N$5, 1+$E6,
 AND($B6&lt;N$5,$C6&gt;N$5), "&lt;---&gt;",
 TRUE, ""
)</f>
        <v/>
      </c>
      <c r="O6" s="44" t="str" cm="1">
        <f t="array" ref="O6">_xlfn.IFS(
 $B6=O$5, -1,
 $C6=O$5, 1+$E6,
 AND($B6&lt;O$5,$C6&gt;O$5), "&lt;---&gt;",
 TRUE, ""
)</f>
        <v/>
      </c>
      <c r="Q6" s="57"/>
      <c r="R6" s="58"/>
      <c r="S6" s="59"/>
    </row>
    <row r="7" spans="1:19" ht="15" thickBot="1" x14ac:dyDescent="0.4">
      <c r="A7" s="46" t="s">
        <v>26</v>
      </c>
      <c r="B7" s="40">
        <v>1</v>
      </c>
      <c r="C7" s="40">
        <v>3</v>
      </c>
      <c r="D7" s="40">
        <v>672.41955661244822</v>
      </c>
      <c r="E7" s="41">
        <v>4.2099999999999999E-2</v>
      </c>
      <c r="F7" s="44" cm="1">
        <f t="array" ref="F7">_xlfn.IFS(
 $B7=F$5, -1,
 $C7=F$5, 1+$E7,
 AND($B7&lt;F$5,$C7&gt;F$5), "&lt;---&gt;",
 TRUE, ""
)</f>
        <v>-1</v>
      </c>
      <c r="G7" s="44" t="str" cm="1">
        <f t="array" ref="G7">_xlfn.IFS(
 $B7=G$5, -1,
 $C7=G$5, 1+$E7,
 AND($B7&lt;G$5,$C7&gt;G$5), "&lt;---&gt;",
 TRUE, ""
)</f>
        <v>&lt;---&gt;</v>
      </c>
      <c r="H7" s="44" cm="1">
        <f t="array" ref="H7">_xlfn.IFS(
 $B7=H$5, -1,
 $C7=H$5, 1+$E7,
 AND($B7&lt;H$5,$C7&gt;H$5), "&lt;---&gt;",
 TRUE, ""
)</f>
        <v>1.0421</v>
      </c>
      <c r="I7" s="44" t="str" cm="1">
        <f t="array" ref="I7">_xlfn.IFS(
 $B7=I$5, -1,
 $C7=I$5, 1+$E7,
 AND($B7&lt;I$5,$C7&gt;I$5), "&lt;---&gt;",
 TRUE, ""
)</f>
        <v/>
      </c>
      <c r="J7" s="44" t="str" cm="1">
        <f t="array" ref="J7">_xlfn.IFS(
 $B7=J$5, -1,
 $C7=J$5, 1+$E7,
 AND($B7&lt;J$5,$C7&gt;J$5), "&lt;---&gt;",
 TRUE, ""
)</f>
        <v/>
      </c>
      <c r="K7" s="44" t="str" cm="1">
        <f t="array" ref="K7">_xlfn.IFS(
 $B7=K$5, -1,
 $C7=K$5, 1+$E7,
 AND($B7&lt;K$5,$C7&gt;K$5), "&lt;---&gt;",
 TRUE, ""
)</f>
        <v/>
      </c>
      <c r="L7" s="44" t="str" cm="1">
        <f t="array" ref="L7">_xlfn.IFS(
 $B7=L$5, -1,
 $C7=L$5, 1+$E7,
 AND($B7&lt;L$5,$C7&gt;L$5), "&lt;---&gt;",
 TRUE, ""
)</f>
        <v/>
      </c>
      <c r="M7" s="44" t="str" cm="1">
        <f t="array" ref="M7">_xlfn.IFS(
 $B7=M$5, -1,
 $C7=M$5, 1+$E7,
 AND($B7&lt;M$5,$C7&gt;M$5), "&lt;---&gt;",
 TRUE, ""
)</f>
        <v/>
      </c>
      <c r="N7" s="44" t="str" cm="1">
        <f t="array" ref="N7">_xlfn.IFS(
 $B7=N$5, -1,
 $C7=N$5, 1+$E7,
 AND($B7&lt;N$5,$C7&gt;N$5), "&lt;---&gt;",
 TRUE, ""
)</f>
        <v/>
      </c>
      <c r="O7" s="44" t="str" cm="1">
        <f t="array" ref="O7">_xlfn.IFS(
 $B7=O$5, -1,
 $C7=O$5, 1+$E7,
 AND($B7&lt;O$5,$C7&gt;O$5), "&lt;---&gt;",
 TRUE, ""
)</f>
        <v/>
      </c>
      <c r="Q7" s="61"/>
      <c r="R7" s="62"/>
      <c r="S7" s="63"/>
    </row>
    <row r="8" spans="1:19" ht="15" thickBot="1" x14ac:dyDescent="0.4">
      <c r="A8" s="47" t="s">
        <v>27</v>
      </c>
      <c r="B8" s="48">
        <v>1</v>
      </c>
      <c r="C8" s="48">
        <v>6</v>
      </c>
      <c r="D8" s="48">
        <v>225.38766678687344</v>
      </c>
      <c r="E8" s="49">
        <v>0.10920000000000001</v>
      </c>
      <c r="F8" s="44" cm="1">
        <f t="array" ref="F8">_xlfn.IFS(
 $B8=F$5, -1,
 $C8=F$5, 1+$E8,
 AND($B8&lt;F$5,$C8&gt;F$5), "&lt;---&gt;",
 TRUE, ""
)</f>
        <v>-1</v>
      </c>
      <c r="G8" s="44" t="str" cm="1">
        <f t="array" ref="G8">_xlfn.IFS(
 $B8=G$5, -1,
 $C8=G$5, 1+$E8,
 AND($B8&lt;G$5,$C8&gt;G$5), "&lt;---&gt;",
 TRUE, ""
)</f>
        <v>&lt;---&gt;</v>
      </c>
      <c r="H8" s="44" t="str" cm="1">
        <f t="array" ref="H8">_xlfn.IFS(
 $B8=H$5, -1,
 $C8=H$5, 1+$E8,
 AND($B8&lt;H$5,$C8&gt;H$5), "&lt;---&gt;",
 TRUE, ""
)</f>
        <v>&lt;---&gt;</v>
      </c>
      <c r="I8" s="44" t="str" cm="1">
        <f t="array" ref="I8">_xlfn.IFS(
 $B8=I$5, -1,
 $C8=I$5, 1+$E8,
 AND($B8&lt;I$5,$C8&gt;I$5), "&lt;---&gt;",
 TRUE, ""
)</f>
        <v>&lt;---&gt;</v>
      </c>
      <c r="J8" s="44" t="str" cm="1">
        <f t="array" ref="J8">_xlfn.IFS(
 $B8=J$5, -1,
 $C8=J$5, 1+$E8,
 AND($B8&lt;J$5,$C8&gt;J$5), "&lt;---&gt;",
 TRUE, ""
)</f>
        <v>&lt;---&gt;</v>
      </c>
      <c r="K8" s="44" cm="1">
        <f t="array" ref="K8">_xlfn.IFS(
 $B8=K$5, -1,
 $C8=K$5, 1+$E8,
 AND($B8&lt;K$5,$C8&gt;K$5), "&lt;---&gt;",
 TRUE, ""
)</f>
        <v>1.1092</v>
      </c>
      <c r="L8" s="44" t="str" cm="1">
        <f t="array" ref="L8">_xlfn.IFS(
 $B8=L$5, -1,
 $C8=L$5, 1+$E8,
 AND($B8&lt;L$5,$C8&gt;L$5), "&lt;---&gt;",
 TRUE, ""
)</f>
        <v/>
      </c>
      <c r="M8" s="44" t="str" cm="1">
        <f t="array" ref="M8">_xlfn.IFS(
 $B8=M$5, -1,
 $C8=M$5, 1+$E8,
 AND($B8&lt;M$5,$C8&gt;M$5), "&lt;---&gt;",
 TRUE, ""
)</f>
        <v/>
      </c>
      <c r="N8" s="44" t="str" cm="1">
        <f t="array" ref="N8">_xlfn.IFS(
 $B8=N$5, -1,
 $C8=N$5, 1+$E8,
 AND($B8&lt;N$5,$C8&gt;N$5), "&lt;---&gt;",
 TRUE, ""
)</f>
        <v/>
      </c>
      <c r="O8" s="44" t="str" cm="1">
        <f t="array" ref="O8">_xlfn.IFS(
 $B8=O$5, -1,
 $C8=O$5, 1+$E8,
 AND($B8&lt;O$5,$C8&gt;O$5), "&lt;---&gt;",
 TRUE, ""
)</f>
        <v/>
      </c>
      <c r="Q8" s="60" t="s">
        <v>18</v>
      </c>
      <c r="R8" s="40">
        <v>1</v>
      </c>
      <c r="S8" s="41">
        <v>1.9900000000000001E-2</v>
      </c>
    </row>
    <row r="9" spans="1:19" ht="15" thickBot="1" x14ac:dyDescent="0.4">
      <c r="A9" s="44" t="s">
        <v>25</v>
      </c>
      <c r="B9" s="50">
        <v>2</v>
      </c>
      <c r="C9" s="50">
        <v>3</v>
      </c>
      <c r="D9" s="44">
        <v>0</v>
      </c>
      <c r="E9" s="45">
        <v>1.9900000000000001E-2</v>
      </c>
      <c r="F9" s="44" t="str" cm="1">
        <f t="array" ref="F9">_xlfn.IFS(
 $B9=F$5, -1,
 $C9=F$5, 1+$E9,
 AND($B9&lt;F$5,$C9&gt;F$5), "&lt;---&gt;",
 TRUE, ""
)</f>
        <v/>
      </c>
      <c r="G9" s="44" cm="1">
        <f t="array" ref="G9">_xlfn.IFS(
 $B9=G$5, -1,
 $C9=G$5, 1+$E9,
 AND($B9&lt;G$5,$C9&gt;G$5), "&lt;---&gt;",
 TRUE, ""
)</f>
        <v>-1</v>
      </c>
      <c r="H9" s="44" cm="1">
        <f t="array" ref="H9">_xlfn.IFS(
 $B9=H$5, -1,
 $C9=H$5, 1+$E9,
 AND($B9&lt;H$5,$C9&gt;H$5), "&lt;---&gt;",
 TRUE, ""
)</f>
        <v>1.0199</v>
      </c>
      <c r="I9" s="44" t="str" cm="1">
        <f t="array" ref="I9">_xlfn.IFS(
 $B9=I$5, -1,
 $C9=I$5, 1+$E9,
 AND($B9&lt;I$5,$C9&gt;I$5), "&lt;---&gt;",
 TRUE, ""
)</f>
        <v/>
      </c>
      <c r="J9" s="44" t="str" cm="1">
        <f t="array" ref="J9">_xlfn.IFS(
 $B9=J$5, -1,
 $C9=J$5, 1+$E9,
 AND($B9&lt;J$5,$C9&gt;J$5), "&lt;---&gt;",
 TRUE, ""
)</f>
        <v/>
      </c>
      <c r="K9" s="44" t="str" cm="1">
        <f t="array" ref="K9">_xlfn.IFS(
 $B9=K$5, -1,
 $C9=K$5, 1+$E9,
 AND($B9&lt;K$5,$C9&gt;K$5), "&lt;---&gt;",
 TRUE, ""
)</f>
        <v/>
      </c>
      <c r="L9" s="44" t="str" cm="1">
        <f t="array" ref="L9">_xlfn.IFS(
 $B9=L$5, -1,
 $C9=L$5, 1+$E9,
 AND($B9&lt;L$5,$C9&gt;L$5), "&lt;---&gt;",
 TRUE, ""
)</f>
        <v/>
      </c>
      <c r="M9" s="44" t="str" cm="1">
        <f t="array" ref="M9">_xlfn.IFS(
 $B9=M$5, -1,
 $C9=M$5, 1+$E9,
 AND($B9&lt;M$5,$C9&gt;M$5), "&lt;---&gt;",
 TRUE, ""
)</f>
        <v/>
      </c>
      <c r="N9" s="44" t="str" cm="1">
        <f t="array" ref="N9">_xlfn.IFS(
 $B9=N$5, -1,
 $C9=N$5, 1+$E9,
 AND($B9&lt;N$5,$C9&gt;N$5), "&lt;---&gt;",
 TRUE, ""
)</f>
        <v/>
      </c>
      <c r="O9" s="44" t="str" cm="1">
        <f t="array" ref="O9">_xlfn.IFS(
 $B9=O$5, -1,
 $C9=O$5, 1+$E9,
 AND($B9&lt;O$5,$C9&gt;O$5), "&lt;---&gt;",
 TRUE, ""
)</f>
        <v/>
      </c>
      <c r="Q9" s="60" t="s">
        <v>19</v>
      </c>
      <c r="R9" s="40">
        <v>2</v>
      </c>
      <c r="S9" s="41">
        <v>4.2099999999999999E-2</v>
      </c>
    </row>
    <row r="10" spans="1:19" ht="15" thickBot="1" x14ac:dyDescent="0.4">
      <c r="A10" s="48" t="s">
        <v>28</v>
      </c>
      <c r="B10" s="51">
        <v>2</v>
      </c>
      <c r="C10" s="51">
        <v>5</v>
      </c>
      <c r="D10" s="48">
        <v>0</v>
      </c>
      <c r="E10" s="49">
        <v>6.4500000000000002E-2</v>
      </c>
      <c r="F10" s="44" t="str" cm="1">
        <f t="array" ref="F10">_xlfn.IFS(
 $B10=F$5, -1,
 $C10=F$5, 1+$E10,
 AND($B10&lt;F$5,$C10&gt;F$5), "&lt;---&gt;",
 TRUE, ""
)</f>
        <v/>
      </c>
      <c r="G10" s="44" cm="1">
        <f t="array" ref="G10">_xlfn.IFS(
 $B10=G$5, -1,
 $C10=G$5, 1+$E10,
 AND($B10&lt;G$5,$C10&gt;G$5), "&lt;---&gt;",
 TRUE, ""
)</f>
        <v>-1</v>
      </c>
      <c r="H10" s="44" t="str" cm="1">
        <f t="array" ref="H10">_xlfn.IFS(
 $B10=H$5, -1,
 $C10=H$5, 1+$E10,
 AND($B10&lt;H$5,$C10&gt;H$5), "&lt;---&gt;",
 TRUE, ""
)</f>
        <v>&lt;---&gt;</v>
      </c>
      <c r="I10" s="44" t="str" cm="1">
        <f t="array" ref="I10">_xlfn.IFS(
 $B10=I$5, -1,
 $C10=I$5, 1+$E10,
 AND($B10&lt;I$5,$C10&gt;I$5), "&lt;---&gt;",
 TRUE, ""
)</f>
        <v>&lt;---&gt;</v>
      </c>
      <c r="J10" s="44" cm="1">
        <f t="array" ref="J10">_xlfn.IFS(
 $B10=J$5, -1,
 $C10=J$5, 1+$E10,
 AND($B10&lt;J$5,$C10&gt;J$5), "&lt;---&gt;",
 TRUE, ""
)</f>
        <v>1.0645</v>
      </c>
      <c r="K10" s="44" t="str" cm="1">
        <f t="array" ref="K10">_xlfn.IFS(
 $B10=K$5, -1,
 $C10=K$5, 1+$E10,
 AND($B10&lt;K$5,$C10&gt;K$5), "&lt;---&gt;",
 TRUE, ""
)</f>
        <v/>
      </c>
      <c r="L10" s="44" t="str" cm="1">
        <f t="array" ref="L10">_xlfn.IFS(
 $B10=L$5, -1,
 $C10=L$5, 1+$E10,
 AND($B10&lt;L$5,$C10&gt;L$5), "&lt;---&gt;",
 TRUE, ""
)</f>
        <v/>
      </c>
      <c r="M10" s="44" t="str" cm="1">
        <f t="array" ref="M10">_xlfn.IFS(
 $B10=M$5, -1,
 $C10=M$5, 1+$E10,
 AND($B10&lt;M$5,$C10&gt;M$5), "&lt;---&gt;",
 TRUE, ""
)</f>
        <v/>
      </c>
      <c r="N10" s="44" t="str" cm="1">
        <f t="array" ref="N10">_xlfn.IFS(
 $B10=N$5, -1,
 $C10=N$5, 1+$E10,
 AND($B10&lt;N$5,$C10&gt;N$5), "&lt;---&gt;",
 TRUE, ""
)</f>
        <v/>
      </c>
      <c r="O10" s="44" t="str" cm="1">
        <f t="array" ref="O10">_xlfn.IFS(
 $B10=O$5, -1,
 $C10=O$5, 1+$E10,
 AND($B10&lt;O$5,$C10&gt;O$5), "&lt;---&gt;",
 TRUE, ""
)</f>
        <v/>
      </c>
      <c r="Q10" s="60" t="s">
        <v>20</v>
      </c>
      <c r="R10" s="40">
        <v>3</v>
      </c>
      <c r="S10" s="41">
        <v>6.4500000000000002E-2</v>
      </c>
    </row>
    <row r="11" spans="1:19" ht="15" thickBot="1" x14ac:dyDescent="0.4">
      <c r="A11" s="44" t="s">
        <v>25</v>
      </c>
      <c r="B11" s="44">
        <v>3</v>
      </c>
      <c r="C11" s="44">
        <v>4</v>
      </c>
      <c r="D11" s="44">
        <v>0</v>
      </c>
      <c r="E11" s="45">
        <v>1.9900000000000001E-2</v>
      </c>
      <c r="F11" s="44" t="str" cm="1">
        <f t="array" ref="F11">_xlfn.IFS(
 $B11=F$5, -1,
 $C11=F$5, 1+$E11,
 AND($B11&lt;F$5,$C11&gt;F$5), "&lt;---&gt;",
 TRUE, ""
)</f>
        <v/>
      </c>
      <c r="G11" s="44" t="str" cm="1">
        <f t="array" ref="G11">_xlfn.IFS(
 $B11=G$5, -1,
 $C11=G$5, 1+$E11,
 AND($B11&lt;G$5,$C11&gt;G$5), "&lt;---&gt;",
 TRUE, ""
)</f>
        <v/>
      </c>
      <c r="H11" s="44" cm="1">
        <f t="array" ref="H11">_xlfn.IFS(
 $B11=H$5, -1,
 $C11=H$5, 1+$E11,
 AND($B11&lt;H$5,$C11&gt;H$5), "&lt;---&gt;",
 TRUE, ""
)</f>
        <v>-1</v>
      </c>
      <c r="I11" s="44" cm="1">
        <f t="array" ref="I11">_xlfn.IFS(
 $B11=I$5, -1,
 $C11=I$5, 1+$E11,
 AND($B11&lt;I$5,$C11&gt;I$5), "&lt;---&gt;",
 TRUE, ""
)</f>
        <v>1.0199</v>
      </c>
      <c r="J11" s="44" t="str" cm="1">
        <f t="array" ref="J11">_xlfn.IFS(
 $B11=J$5, -1,
 $C11=J$5, 1+$E11,
 AND($B11&lt;J$5,$C11&gt;J$5), "&lt;---&gt;",
 TRUE, ""
)</f>
        <v/>
      </c>
      <c r="K11" s="44" t="str" cm="1">
        <f t="array" ref="K11">_xlfn.IFS(
 $B11=K$5, -1,
 $C11=K$5, 1+$E11,
 AND($B11&lt;K$5,$C11&gt;K$5), "&lt;---&gt;",
 TRUE, ""
)</f>
        <v/>
      </c>
      <c r="L11" s="44" t="str" cm="1">
        <f t="array" ref="L11">_xlfn.IFS(
 $B11=L$5, -1,
 $C11=L$5, 1+$E11,
 AND($B11&lt;L$5,$C11&gt;L$5), "&lt;---&gt;",
 TRUE, ""
)</f>
        <v/>
      </c>
      <c r="M11" s="44" t="str" cm="1">
        <f t="array" ref="M11">_xlfn.IFS(
 $B11=M$5, -1,
 $C11=M$5, 1+$E11,
 AND($B11&lt;M$5,$C11&gt;M$5), "&lt;---&gt;",
 TRUE, ""
)</f>
        <v/>
      </c>
      <c r="N11" s="44" t="str" cm="1">
        <f t="array" ref="N11">_xlfn.IFS(
 $B11=N$5, -1,
 $C11=N$5, 1+$E11,
 AND($B11&lt;N$5,$C11&gt;N$5), "&lt;---&gt;",
 TRUE, ""
)</f>
        <v/>
      </c>
      <c r="O11" s="44" t="str" cm="1">
        <f t="array" ref="O11">_xlfn.IFS(
 $B11=O$5, -1,
 $C11=O$5, 1+$E11,
 AND($B11&lt;O$5,$C11&gt;O$5), "&lt;---&gt;",
 TRUE, ""
)</f>
        <v/>
      </c>
      <c r="Q11" s="60" t="s">
        <v>21</v>
      </c>
      <c r="R11" s="40">
        <v>4</v>
      </c>
      <c r="S11" s="41">
        <v>8.6800000000000002E-2</v>
      </c>
    </row>
    <row r="12" spans="1:19" ht="15" thickBot="1" x14ac:dyDescent="0.4">
      <c r="A12" s="40" t="s">
        <v>26</v>
      </c>
      <c r="B12" s="40">
        <v>3</v>
      </c>
      <c r="C12" s="40">
        <v>5</v>
      </c>
      <c r="D12" s="40">
        <v>450.72841994583229</v>
      </c>
      <c r="E12" s="41">
        <v>4.2099999999999999E-2</v>
      </c>
      <c r="F12" s="44" t="str" cm="1">
        <f t="array" ref="F12">_xlfn.IFS(
 $B12=F$5, -1,
 $C12=F$5, 1+$E12,
 AND($B12&lt;F$5,$C12&gt;F$5), "&lt;---&gt;",
 TRUE, ""
)</f>
        <v/>
      </c>
      <c r="G12" s="44" t="str" cm="1">
        <f t="array" ref="G12">_xlfn.IFS(
 $B12=G$5, -1,
 $C12=G$5, 1+$E12,
 AND($B12&lt;G$5,$C12&gt;G$5), "&lt;---&gt;",
 TRUE, ""
)</f>
        <v/>
      </c>
      <c r="H12" s="44" cm="1">
        <f t="array" ref="H12">_xlfn.IFS(
 $B12=H$5, -1,
 $C12=H$5, 1+$E12,
 AND($B12&lt;H$5,$C12&gt;H$5), "&lt;---&gt;",
 TRUE, ""
)</f>
        <v>-1</v>
      </c>
      <c r="I12" s="44" t="str" cm="1">
        <f t="array" ref="I12">_xlfn.IFS(
 $B12=I$5, -1,
 $C12=I$5, 1+$E12,
 AND($B12&lt;I$5,$C12&gt;I$5), "&lt;---&gt;",
 TRUE, ""
)</f>
        <v>&lt;---&gt;</v>
      </c>
      <c r="J12" s="44" cm="1">
        <f t="array" ref="J12">_xlfn.IFS(
 $B12=J$5, -1,
 $C12=J$5, 1+$E12,
 AND($B12&lt;J$5,$C12&gt;J$5), "&lt;---&gt;",
 TRUE, ""
)</f>
        <v>1.0421</v>
      </c>
      <c r="K12" s="44" t="str" cm="1">
        <f t="array" ref="K12">_xlfn.IFS(
 $B12=K$5, -1,
 $C12=K$5, 1+$E12,
 AND($B12&lt;K$5,$C12&gt;K$5), "&lt;---&gt;",
 TRUE, ""
)</f>
        <v/>
      </c>
      <c r="L12" s="44" t="str" cm="1">
        <f t="array" ref="L12">_xlfn.IFS(
 $B12=L$5, -1,
 $C12=L$5, 1+$E12,
 AND($B12&lt;L$5,$C12&gt;L$5), "&lt;---&gt;",
 TRUE, ""
)</f>
        <v/>
      </c>
      <c r="M12" s="44" t="str" cm="1">
        <f t="array" ref="M12">_xlfn.IFS(
 $B12=M$5, -1,
 $C12=M$5, 1+$E12,
 AND($B12&lt;M$5,$C12&gt;M$5), "&lt;---&gt;",
 TRUE, ""
)</f>
        <v/>
      </c>
      <c r="N12" s="44" t="str" cm="1">
        <f t="array" ref="N12">_xlfn.IFS(
 $B12=N$5, -1,
 $C12=N$5, 1+$E12,
 AND($B12&lt;N$5,$C12&gt;N$5), "&lt;---&gt;",
 TRUE, ""
)</f>
        <v/>
      </c>
      <c r="O12" s="44" t="str" cm="1">
        <f t="array" ref="O12">_xlfn.IFS(
 $B12=O$5, -1,
 $C12=O$5, 1+$E12,
 AND($B12&lt;O$5,$C12&gt;O$5), "&lt;---&gt;",
 TRUE, ""
)</f>
        <v/>
      </c>
      <c r="Q12" s="64" t="s">
        <v>34</v>
      </c>
      <c r="R12" s="40">
        <v>5</v>
      </c>
      <c r="S12" s="41">
        <v>0.10920000000000001</v>
      </c>
    </row>
    <row r="13" spans="1:19" ht="15" thickBot="1" x14ac:dyDescent="0.4">
      <c r="A13" s="48" t="s">
        <v>31</v>
      </c>
      <c r="B13" s="51">
        <v>3</v>
      </c>
      <c r="C13" s="51">
        <v>7</v>
      </c>
      <c r="D13" s="48">
        <v>0</v>
      </c>
      <c r="E13" s="49">
        <v>8.6800000000000002E-2</v>
      </c>
      <c r="F13" s="44" t="str" cm="1">
        <f t="array" ref="F13">_xlfn.IFS(
 $B13=F$5, -1,
 $C13=F$5, 1+$E13,
 AND($B13&lt;F$5,$C13&gt;F$5), "&lt;---&gt;",
 TRUE, ""
)</f>
        <v/>
      </c>
      <c r="G13" s="44" t="str" cm="1">
        <f t="array" ref="G13">_xlfn.IFS(
 $B13=G$5, -1,
 $C13=G$5, 1+$E13,
 AND($B13&lt;G$5,$C13&gt;G$5), "&lt;---&gt;",
 TRUE, ""
)</f>
        <v/>
      </c>
      <c r="H13" s="44" cm="1">
        <f t="array" ref="H13">_xlfn.IFS(
 $B13=H$5, -1,
 $C13=H$5, 1+$E13,
 AND($B13&lt;H$5,$C13&gt;H$5), "&lt;---&gt;",
 TRUE, ""
)</f>
        <v>-1</v>
      </c>
      <c r="I13" s="44" t="str" cm="1">
        <f t="array" ref="I13">_xlfn.IFS(
 $B13=I$5, -1,
 $C13=I$5, 1+$E13,
 AND($B13&lt;I$5,$C13&gt;I$5), "&lt;---&gt;",
 TRUE, ""
)</f>
        <v>&lt;---&gt;</v>
      </c>
      <c r="J13" s="44" t="str" cm="1">
        <f t="array" ref="J13">_xlfn.IFS(
 $B13=J$5, -1,
 $C13=J$5, 1+$E13,
 AND($B13&lt;J$5,$C13&gt;J$5), "&lt;---&gt;",
 TRUE, ""
)</f>
        <v>&lt;---&gt;</v>
      </c>
      <c r="K13" s="44" t="str" cm="1">
        <f t="array" ref="K13">_xlfn.IFS(
 $B13=K$5, -1,
 $C13=K$5, 1+$E13,
 AND($B13&lt;K$5,$C13&gt;K$5), "&lt;---&gt;",
 TRUE, ""
)</f>
        <v>&lt;---&gt;</v>
      </c>
      <c r="L13" s="44" cm="1">
        <f t="array" ref="L13">_xlfn.IFS(
 $B13=L$5, -1,
 $C13=L$5, 1+$E13,
 AND($B13&lt;L$5,$C13&gt;L$5), "&lt;---&gt;",
 TRUE, ""
)</f>
        <v>1.0868</v>
      </c>
      <c r="M13" s="44" t="str" cm="1">
        <f t="array" ref="M13">_xlfn.IFS(
 $B13=M$5, -1,
 $C13=M$5, 1+$E13,
 AND($B13&lt;M$5,$C13&gt;M$5), "&lt;---&gt;",
 TRUE, ""
)</f>
        <v/>
      </c>
      <c r="N13" s="44" t="str" cm="1">
        <f t="array" ref="N13">_xlfn.IFS(
 $B13=N$5, -1,
 $C13=N$5, 1+$E13,
 AND($B13&lt;N$5,$C13&gt;N$5), "&lt;---&gt;",
 TRUE, ""
)</f>
        <v/>
      </c>
      <c r="O13" s="44" t="str" cm="1">
        <f t="array" ref="O13">_xlfn.IFS(
 $B13=O$5, -1,
 $C13=O$5, 1+$E13,
 AND($B13&lt;O$5,$C13&gt;O$5), "&lt;---&gt;",
 TRUE, ""
)</f>
        <v/>
      </c>
    </row>
    <row r="14" spans="1:19" ht="15" thickBot="1" x14ac:dyDescent="0.4">
      <c r="A14" s="52" t="s">
        <v>25</v>
      </c>
      <c r="B14" s="52">
        <v>4</v>
      </c>
      <c r="C14" s="52">
        <v>5</v>
      </c>
      <c r="D14" s="52">
        <v>0</v>
      </c>
      <c r="E14" s="53">
        <v>1.9900000000000001E-2</v>
      </c>
      <c r="F14" s="44" t="str" cm="1">
        <f t="array" ref="F14">_xlfn.IFS(
 $B14=F$5, -1,
 $C14=F$5, 1+$E14,
 AND($B14&lt;F$5,$C14&gt;F$5), "&lt;---&gt;",
 TRUE, ""
)</f>
        <v/>
      </c>
      <c r="G14" s="44" t="str" cm="1">
        <f t="array" ref="G14">_xlfn.IFS(
 $B14=G$5, -1,
 $C14=G$5, 1+$E14,
 AND($B14&lt;G$5,$C14&gt;G$5), "&lt;---&gt;",
 TRUE, ""
)</f>
        <v/>
      </c>
      <c r="H14" s="44" t="str" cm="1">
        <f t="array" ref="H14">_xlfn.IFS(
 $B14=H$5, -1,
 $C14=H$5, 1+$E14,
 AND($B14&lt;H$5,$C14&gt;H$5), "&lt;---&gt;",
 TRUE, ""
)</f>
        <v/>
      </c>
      <c r="I14" s="44" cm="1">
        <f t="array" ref="I14">_xlfn.IFS(
 $B14=I$5, -1,
 $C14=I$5, 1+$E14,
 AND($B14&lt;I$5,$C14&gt;I$5), "&lt;---&gt;",
 TRUE, ""
)</f>
        <v>-1</v>
      </c>
      <c r="J14" s="44" cm="1">
        <f t="array" ref="J14">_xlfn.IFS(
 $B14=J$5, -1,
 $C14=J$5, 1+$E14,
 AND($B14&lt;J$5,$C14&gt;J$5), "&lt;---&gt;",
 TRUE, ""
)</f>
        <v>1.0199</v>
      </c>
      <c r="K14" s="44" t="str" cm="1">
        <f t="array" ref="K14">_xlfn.IFS(
 $B14=K$5, -1,
 $C14=K$5, 1+$E14,
 AND($B14&lt;K$5,$C14&gt;K$5), "&lt;---&gt;",
 TRUE, ""
)</f>
        <v/>
      </c>
      <c r="L14" s="44" t="str" cm="1">
        <f t="array" ref="L14">_xlfn.IFS(
 $B14=L$5, -1,
 $C14=L$5, 1+$E14,
 AND($B14&lt;L$5,$C14&gt;L$5), "&lt;---&gt;",
 TRUE, ""
)</f>
        <v/>
      </c>
      <c r="M14" s="44" t="str" cm="1">
        <f t="array" ref="M14">_xlfn.IFS(
 $B14=M$5, -1,
 $C14=M$5, 1+$E14,
 AND($B14&lt;M$5,$C14&gt;M$5), "&lt;---&gt;",
 TRUE, ""
)</f>
        <v/>
      </c>
      <c r="N14" s="44" t="str" cm="1">
        <f t="array" ref="N14">_xlfn.IFS(
 $B14=N$5, -1,
 $C14=N$5, 1+$E14,
 AND($B14&lt;N$5,$C14&gt;N$5), "&lt;---&gt;",
 TRUE, ""
)</f>
        <v/>
      </c>
      <c r="O14" s="44" t="str" cm="1">
        <f t="array" ref="O14">_xlfn.IFS(
 $B14=O$5, -1,
 $C14=O$5, 1+$E14,
 AND($B14&lt;O$5,$C14&gt;O$5), "&lt;---&gt;",
 TRUE, ""
)</f>
        <v/>
      </c>
    </row>
    <row r="15" spans="1:19" ht="15" thickBot="1" x14ac:dyDescent="0.4">
      <c r="A15" s="44" t="s">
        <v>25</v>
      </c>
      <c r="B15" s="44">
        <v>5</v>
      </c>
      <c r="C15" s="44">
        <v>6</v>
      </c>
      <c r="D15" s="44">
        <v>0</v>
      </c>
      <c r="E15" s="45">
        <v>1.9900000000000001E-2</v>
      </c>
      <c r="F15" s="44" t="str" cm="1">
        <f t="array" ref="F15">_xlfn.IFS(
 $B15=F$5, -1,
 $C15=F$5, 1+$E15,
 AND($B15&lt;F$5,$C15&gt;F$5), "&lt;---&gt;",
 TRUE, ""
)</f>
        <v/>
      </c>
      <c r="G15" s="44" t="str" cm="1">
        <f t="array" ref="G15">_xlfn.IFS(
 $B15=G$5, -1,
 $C15=G$5, 1+$E15,
 AND($B15&lt;G$5,$C15&gt;G$5), "&lt;---&gt;",
 TRUE, ""
)</f>
        <v/>
      </c>
      <c r="H15" s="44" t="str" cm="1">
        <f t="array" ref="H15">_xlfn.IFS(
 $B15=H$5, -1,
 $C15=H$5, 1+$E15,
 AND($B15&lt;H$5,$C15&gt;H$5), "&lt;---&gt;",
 TRUE, ""
)</f>
        <v/>
      </c>
      <c r="I15" s="44" t="str" cm="1">
        <f t="array" ref="I15">_xlfn.IFS(
 $B15=I$5, -1,
 $C15=I$5, 1+$E15,
 AND($B15&lt;I$5,$C15&gt;I$5), "&lt;---&gt;",
 TRUE, ""
)</f>
        <v/>
      </c>
      <c r="J15" s="44" cm="1">
        <f t="array" ref="J15">_xlfn.IFS(
 $B15=J$5, -1,
 $C15=J$5, 1+$E15,
 AND($B15&lt;J$5,$C15&gt;J$5), "&lt;---&gt;",
 TRUE, ""
)</f>
        <v>-1</v>
      </c>
      <c r="K15" s="44" cm="1">
        <f t="array" ref="K15">_xlfn.IFS(
 $B15=K$5, -1,
 $C15=K$5, 1+$E15,
 AND($B15&lt;K$5,$C15&gt;K$5), "&lt;---&gt;",
 TRUE, ""
)</f>
        <v>1.0199</v>
      </c>
      <c r="L15" s="44" t="str" cm="1">
        <f t="array" ref="L15">_xlfn.IFS(
 $B15=L$5, -1,
 $C15=L$5, 1+$E15,
 AND($B15&lt;L$5,$C15&gt;L$5), "&lt;---&gt;",
 TRUE, ""
)</f>
        <v/>
      </c>
      <c r="M15" s="44" t="str" cm="1">
        <f t="array" ref="M15">_xlfn.IFS(
 $B15=M$5, -1,
 $C15=M$5, 1+$E15,
 AND($B15&lt;M$5,$C15&gt;M$5), "&lt;---&gt;",
 TRUE, ""
)</f>
        <v/>
      </c>
      <c r="N15" s="44" t="str" cm="1">
        <f t="array" ref="N15">_xlfn.IFS(
 $B15=N$5, -1,
 $C15=N$5, 1+$E15,
 AND($B15&lt;N$5,$C15&gt;N$5), "&lt;---&gt;",
 TRUE, ""
)</f>
        <v/>
      </c>
      <c r="O15" s="44" t="str" cm="1">
        <f t="array" ref="O15">_xlfn.IFS(
 $B15=O$5, -1,
 $C15=O$5, 1+$E15,
 AND($B15&lt;O$5,$C15&gt;O$5), "&lt;---&gt;",
 TRUE, ""
)</f>
        <v/>
      </c>
    </row>
    <row r="16" spans="1:19" ht="15" thickBot="1" x14ac:dyDescent="0.4">
      <c r="A16" s="40" t="s">
        <v>26</v>
      </c>
      <c r="B16" s="42">
        <v>5</v>
      </c>
      <c r="C16" s="42">
        <v>7</v>
      </c>
      <c r="D16" s="40">
        <v>0</v>
      </c>
      <c r="E16" s="41">
        <v>4.2099999999999999E-2</v>
      </c>
      <c r="F16" s="44" t="str" cm="1">
        <f t="array" ref="F16">_xlfn.IFS(
 $B16=F$5, -1,
 $C16=F$5, 1+$E16,
 AND($B16&lt;F$5,$C16&gt;F$5), "&lt;---&gt;",
 TRUE, ""
)</f>
        <v/>
      </c>
      <c r="G16" s="44" t="str" cm="1">
        <f t="array" ref="G16">_xlfn.IFS(
 $B16=G$5, -1,
 $C16=G$5, 1+$E16,
 AND($B16&lt;G$5,$C16&gt;G$5), "&lt;---&gt;",
 TRUE, ""
)</f>
        <v/>
      </c>
      <c r="H16" s="44" t="str" cm="1">
        <f t="array" ref="H16">_xlfn.IFS(
 $B16=H$5, -1,
 $C16=H$5, 1+$E16,
 AND($B16&lt;H$5,$C16&gt;H$5), "&lt;---&gt;",
 TRUE, ""
)</f>
        <v/>
      </c>
      <c r="I16" s="44" t="str" cm="1">
        <f t="array" ref="I16">_xlfn.IFS(
 $B16=I$5, -1,
 $C16=I$5, 1+$E16,
 AND($B16&lt;I$5,$C16&gt;I$5), "&lt;---&gt;",
 TRUE, ""
)</f>
        <v/>
      </c>
      <c r="J16" s="44" cm="1">
        <f t="array" ref="J16">_xlfn.IFS(
 $B16=J$5, -1,
 $C16=J$5, 1+$E16,
 AND($B16&lt;J$5,$C16&gt;J$5), "&lt;---&gt;",
 TRUE, ""
)</f>
        <v>-1</v>
      </c>
      <c r="K16" s="44" t="str" cm="1">
        <f t="array" ref="K16">_xlfn.IFS(
 $B16=K$5, -1,
 $C16=K$5, 1+$E16,
 AND($B16&lt;K$5,$C16&gt;K$5), "&lt;---&gt;",
 TRUE, ""
)</f>
        <v>&lt;---&gt;</v>
      </c>
      <c r="L16" s="44" cm="1">
        <f t="array" ref="L16">_xlfn.IFS(
 $B16=L$5, -1,
 $C16=L$5, 1+$E16,
 AND($B16&lt;L$5,$C16&gt;L$5), "&lt;---&gt;",
 TRUE, ""
)</f>
        <v>1.0421</v>
      </c>
      <c r="M16" s="44" t="str" cm="1">
        <f t="array" ref="M16">_xlfn.IFS(
 $B16=M$5, -1,
 $C16=M$5, 1+$E16,
 AND($B16&lt;M$5,$C16&gt;M$5), "&lt;---&gt;",
 TRUE, ""
)</f>
        <v/>
      </c>
      <c r="N16" s="44" t="str" cm="1">
        <f t="array" ref="N16">_xlfn.IFS(
 $B16=N$5, -1,
 $C16=N$5, 1+$E16,
 AND($B16&lt;N$5,$C16&gt;N$5), "&lt;---&gt;",
 TRUE, ""
)</f>
        <v/>
      </c>
      <c r="O16" s="44" t="str" cm="1">
        <f t="array" ref="O16">_xlfn.IFS(
 $B16=O$5, -1,
 $C16=O$5, 1+$E16,
 AND($B16&lt;O$5,$C16&gt;O$5), "&lt;---&gt;",
 TRUE, ""
)</f>
        <v/>
      </c>
    </row>
    <row r="17" spans="1:15" ht="15" thickBot="1" x14ac:dyDescent="0.4">
      <c r="A17" s="48" t="s">
        <v>32</v>
      </c>
      <c r="B17" s="51">
        <v>5</v>
      </c>
      <c r="C17" s="51">
        <v>10</v>
      </c>
      <c r="D17" s="48">
        <v>469.70408642555191</v>
      </c>
      <c r="E17" s="49">
        <v>6.4500000000000002E-2</v>
      </c>
      <c r="F17" s="44" t="str" cm="1">
        <f t="array" ref="F17">_xlfn.IFS(
 $B17=F$5, -1,
 $C17=F$5, 1+$E17,
 AND($B17&lt;F$5,$C17&gt;F$5), "&lt;---&gt;",
 TRUE, ""
)</f>
        <v/>
      </c>
      <c r="G17" s="44" t="str" cm="1">
        <f t="array" ref="G17">_xlfn.IFS(
 $B17=G$5, -1,
 $C17=G$5, 1+$E17,
 AND($B17&lt;G$5,$C17&gt;G$5), "&lt;---&gt;",
 TRUE, ""
)</f>
        <v/>
      </c>
      <c r="H17" s="44" t="str" cm="1">
        <f t="array" ref="H17">_xlfn.IFS(
 $B17=H$5, -1,
 $C17=H$5, 1+$E17,
 AND($B17&lt;H$5,$C17&gt;H$5), "&lt;---&gt;",
 TRUE, ""
)</f>
        <v/>
      </c>
      <c r="I17" s="44" t="str" cm="1">
        <f t="array" ref="I17">_xlfn.IFS(
 $B17=I$5, -1,
 $C17=I$5, 1+$E17,
 AND($B17&lt;I$5,$C17&gt;I$5), "&lt;---&gt;",
 TRUE, ""
)</f>
        <v/>
      </c>
      <c r="J17" s="44" cm="1">
        <f t="array" ref="J17">_xlfn.IFS(
 $B17=J$5, -1,
 $C17=J$5, 1+$E17,
 AND($B17&lt;J$5,$C17&gt;J$5), "&lt;---&gt;",
 TRUE, ""
)</f>
        <v>-1</v>
      </c>
      <c r="K17" s="44" t="str" cm="1">
        <f t="array" ref="K17">_xlfn.IFS(
 $B17=K$5, -1,
 $C17=K$5, 1+$E17,
 AND($B17&lt;K$5,$C17&gt;K$5), "&lt;---&gt;",
 TRUE, ""
)</f>
        <v>&lt;---&gt;</v>
      </c>
      <c r="L17" s="44" t="str" cm="1">
        <f t="array" ref="L17">_xlfn.IFS(
 $B17=L$5, -1,
 $C17=L$5, 1+$E17,
 AND($B17&lt;L$5,$C17&gt;L$5), "&lt;---&gt;",
 TRUE, ""
)</f>
        <v>&lt;---&gt;</v>
      </c>
      <c r="M17" s="44" t="str" cm="1">
        <f t="array" ref="M17">_xlfn.IFS(
 $B17=M$5, -1,
 $C17=M$5, 1+$E17,
 AND($B17&lt;M$5,$C17&gt;M$5), "&lt;---&gt;",
 TRUE, ""
)</f>
        <v>&lt;---&gt;</v>
      </c>
      <c r="N17" s="44" t="str" cm="1">
        <f t="array" ref="N17">_xlfn.IFS(
 $B17=N$5, -1,
 $C17=N$5, 1+$E17,
 AND($B17&lt;N$5,$C17&gt;N$5), "&lt;---&gt;",
 TRUE, ""
)</f>
        <v>&lt;---&gt;</v>
      </c>
      <c r="O17" s="44" cm="1">
        <f t="array" ref="O17">_xlfn.IFS(
 $B17=O$5, -1,
 $C17=O$5, 1+$E17,
 AND($B17&lt;O$5,$C17&gt;O$5), "&lt;---&gt;",
 TRUE, ""
)</f>
        <v>1.0645</v>
      </c>
    </row>
    <row r="18" spans="1:15" ht="15" thickBot="1" x14ac:dyDescent="0.4">
      <c r="A18" s="52" t="s">
        <v>25</v>
      </c>
      <c r="B18" s="52">
        <v>6</v>
      </c>
      <c r="C18" s="52">
        <v>7</v>
      </c>
      <c r="D18" s="52">
        <v>0</v>
      </c>
      <c r="E18" s="53">
        <v>1.9900000000000001E-2</v>
      </c>
      <c r="F18" s="44" t="str" cm="1">
        <f t="array" ref="F18">_xlfn.IFS(
 $B18=F$5, -1,
 $C18=F$5, 1+$E18,
 AND($B18&lt;F$5,$C18&gt;F$5), "&lt;---&gt;",
 TRUE, ""
)</f>
        <v/>
      </c>
      <c r="G18" s="44" t="str" cm="1">
        <f t="array" ref="G18">_xlfn.IFS(
 $B18=G$5, -1,
 $C18=G$5, 1+$E18,
 AND($B18&lt;G$5,$C18&gt;G$5), "&lt;---&gt;",
 TRUE, ""
)</f>
        <v/>
      </c>
      <c r="H18" s="44" t="str" cm="1">
        <f t="array" ref="H18">_xlfn.IFS(
 $B18=H$5, -1,
 $C18=H$5, 1+$E18,
 AND($B18&lt;H$5,$C18&gt;H$5), "&lt;---&gt;",
 TRUE, ""
)</f>
        <v/>
      </c>
      <c r="I18" s="44" t="str" cm="1">
        <f t="array" ref="I18">_xlfn.IFS(
 $B18=I$5, -1,
 $C18=I$5, 1+$E18,
 AND($B18&lt;I$5,$C18&gt;I$5), "&lt;---&gt;",
 TRUE, ""
)</f>
        <v/>
      </c>
      <c r="J18" s="44" t="str" cm="1">
        <f t="array" ref="J18">_xlfn.IFS(
 $B18=J$5, -1,
 $C18=J$5, 1+$E18,
 AND($B18&lt;J$5,$C18&gt;J$5), "&lt;---&gt;",
 TRUE, ""
)</f>
        <v/>
      </c>
      <c r="K18" s="44" cm="1">
        <f t="array" ref="K18">_xlfn.IFS(
 $B18=K$5, -1,
 $C18=K$5, 1+$E18,
 AND($B18&lt;K$5,$C18&gt;K$5), "&lt;---&gt;",
 TRUE, ""
)</f>
        <v>-1</v>
      </c>
      <c r="L18" s="44" cm="1">
        <f t="array" ref="L18">_xlfn.IFS(
 $B18=L$5, -1,
 $C18=L$5, 1+$E18,
 AND($B18&lt;L$5,$C18&gt;L$5), "&lt;---&gt;",
 TRUE, ""
)</f>
        <v>1.0199</v>
      </c>
      <c r="M18" s="44" t="str" cm="1">
        <f t="array" ref="M18">_xlfn.IFS(
 $B18=M$5, -1,
 $C18=M$5, 1+$E18,
 AND($B18&lt;M$5,$C18&gt;M$5), "&lt;---&gt;",
 TRUE, ""
)</f>
        <v/>
      </c>
      <c r="N18" s="44" t="str" cm="1">
        <f t="array" ref="N18">_xlfn.IFS(
 $B18=N$5, -1,
 $C18=N$5, 1+$E18,
 AND($B18&lt;N$5,$C18&gt;N$5), "&lt;---&gt;",
 TRUE, ""
)</f>
        <v/>
      </c>
      <c r="O18" s="44" t="str" cm="1">
        <f t="array" ref="O18">_xlfn.IFS(
 $B18=O$5, -1,
 $C18=O$5, 1+$E18,
 AND($B18&lt;O$5,$C18&gt;O$5), "&lt;---&gt;",
 TRUE, ""
)</f>
        <v/>
      </c>
    </row>
    <row r="19" spans="1:15" ht="15" thickBot="1" x14ac:dyDescent="0.4">
      <c r="A19" s="44" t="s">
        <v>25</v>
      </c>
      <c r="B19" s="44">
        <v>7</v>
      </c>
      <c r="C19" s="44">
        <v>8</v>
      </c>
      <c r="D19" s="44">
        <v>0</v>
      </c>
      <c r="E19" s="45">
        <v>1.9900000000000001E-2</v>
      </c>
      <c r="F19" s="44" t="str" cm="1">
        <f t="array" ref="F19">_xlfn.IFS(
 $B19=F$5, -1,
 $C19=F$5, 1+$E19,
 AND($B19&lt;F$5,$C19&gt;F$5), "&lt;---&gt;",
 TRUE, ""
)</f>
        <v/>
      </c>
      <c r="G19" s="44" t="str" cm="1">
        <f t="array" ref="G19">_xlfn.IFS(
 $B19=G$5, -1,
 $C19=G$5, 1+$E19,
 AND($B19&lt;G$5,$C19&gt;G$5), "&lt;---&gt;",
 TRUE, ""
)</f>
        <v/>
      </c>
      <c r="H19" s="44" t="str" cm="1">
        <f t="array" ref="H19">_xlfn.IFS(
 $B19=H$5, -1,
 $C19=H$5, 1+$E19,
 AND($B19&lt;H$5,$C19&gt;H$5), "&lt;---&gt;",
 TRUE, ""
)</f>
        <v/>
      </c>
      <c r="I19" s="44" t="str" cm="1">
        <f t="array" ref="I19">_xlfn.IFS(
 $B19=I$5, -1,
 $C19=I$5, 1+$E19,
 AND($B19&lt;I$5,$C19&gt;I$5), "&lt;---&gt;",
 TRUE, ""
)</f>
        <v/>
      </c>
      <c r="J19" s="44" t="str" cm="1">
        <f t="array" ref="J19">_xlfn.IFS(
 $B19=J$5, -1,
 $C19=J$5, 1+$E19,
 AND($B19&lt;J$5,$C19&gt;J$5), "&lt;---&gt;",
 TRUE, ""
)</f>
        <v/>
      </c>
      <c r="K19" s="44" t="str" cm="1">
        <f t="array" ref="K19">_xlfn.IFS(
 $B19=K$5, -1,
 $C19=K$5, 1+$E19,
 AND($B19&lt;K$5,$C19&gt;K$5), "&lt;---&gt;",
 TRUE, ""
)</f>
        <v/>
      </c>
      <c r="L19" s="44" cm="1">
        <f t="array" ref="L19">_xlfn.IFS(
 $B19=L$5, -1,
 $C19=L$5, 1+$E19,
 AND($B19&lt;L$5,$C19&gt;L$5), "&lt;---&gt;",
 TRUE, ""
)</f>
        <v>-1</v>
      </c>
      <c r="M19" s="44" cm="1">
        <f t="array" ref="M19">_xlfn.IFS(
 $B19=M$5, -1,
 $C19=M$5, 1+$E19,
 AND($B19&lt;M$5,$C19&gt;M$5), "&lt;---&gt;",
 TRUE, ""
)</f>
        <v>1.0199</v>
      </c>
      <c r="N19" s="44" t="str" cm="1">
        <f t="array" ref="N19">_xlfn.IFS(
 $B19=N$5, -1,
 $C19=N$5, 1+$E19,
 AND($B19&lt;N$5,$C19&gt;N$5), "&lt;---&gt;",
 TRUE, ""
)</f>
        <v/>
      </c>
      <c r="O19" s="44" t="str" cm="1">
        <f t="array" ref="O19">_xlfn.IFS(
 $B19=O$5, -1,
 $C19=O$5, 1+$E19,
 AND($B19&lt;O$5,$C19&gt;O$5), "&lt;---&gt;",
 TRUE, ""
)</f>
        <v/>
      </c>
    </row>
    <row r="20" spans="1:15" ht="15" thickBot="1" x14ac:dyDescent="0.4">
      <c r="A20" s="48" t="s">
        <v>26</v>
      </c>
      <c r="B20" s="48">
        <v>7</v>
      </c>
      <c r="C20" s="48">
        <v>9</v>
      </c>
      <c r="D20" s="48">
        <v>0</v>
      </c>
      <c r="E20" s="49">
        <v>4.2099999999999999E-2</v>
      </c>
      <c r="F20" s="44" t="str" cm="1">
        <f t="array" ref="F20">_xlfn.IFS(
 $B20=F$5, -1,
 $C20=F$5, 1+$E20,
 AND($B20&lt;F$5,$C20&gt;F$5), "&lt;---&gt;",
 TRUE, ""
)</f>
        <v/>
      </c>
      <c r="G20" s="44" t="str" cm="1">
        <f t="array" ref="G20">_xlfn.IFS(
 $B20=G$5, -1,
 $C20=G$5, 1+$E20,
 AND($B20&lt;G$5,$C20&gt;G$5), "&lt;---&gt;",
 TRUE, ""
)</f>
        <v/>
      </c>
      <c r="H20" s="44" t="str" cm="1">
        <f t="array" ref="H20">_xlfn.IFS(
 $B20=H$5, -1,
 $C20=H$5, 1+$E20,
 AND($B20&lt;H$5,$C20&gt;H$5), "&lt;---&gt;",
 TRUE, ""
)</f>
        <v/>
      </c>
      <c r="I20" s="44" t="str" cm="1">
        <f t="array" ref="I20">_xlfn.IFS(
 $B20=I$5, -1,
 $C20=I$5, 1+$E20,
 AND($B20&lt;I$5,$C20&gt;I$5), "&lt;---&gt;",
 TRUE, ""
)</f>
        <v/>
      </c>
      <c r="J20" s="44" t="str" cm="1">
        <f t="array" ref="J20">_xlfn.IFS(
 $B20=J$5, -1,
 $C20=J$5, 1+$E20,
 AND($B20&lt;J$5,$C20&gt;J$5), "&lt;---&gt;",
 TRUE, ""
)</f>
        <v/>
      </c>
      <c r="K20" s="44" t="str" cm="1">
        <f t="array" ref="K20">_xlfn.IFS(
 $B20=K$5, -1,
 $C20=K$5, 1+$E20,
 AND($B20&lt;K$5,$C20&gt;K$5), "&lt;---&gt;",
 TRUE, ""
)</f>
        <v/>
      </c>
      <c r="L20" s="44" cm="1">
        <f t="array" ref="L20">_xlfn.IFS(
 $B20=L$5, -1,
 $C20=L$5, 1+$E20,
 AND($B20&lt;L$5,$C20&gt;L$5), "&lt;---&gt;",
 TRUE, ""
)</f>
        <v>-1</v>
      </c>
      <c r="M20" s="44" t="str" cm="1">
        <f t="array" ref="M20">_xlfn.IFS(
 $B20=M$5, -1,
 $C20=M$5, 1+$E20,
 AND($B20&lt;M$5,$C20&gt;M$5), "&lt;---&gt;",
 TRUE, ""
)</f>
        <v>&lt;---&gt;</v>
      </c>
      <c r="N20" s="44" cm="1">
        <f t="array" ref="N20">_xlfn.IFS(
 $B20=N$5, -1,
 $C20=N$5, 1+$E20,
 AND($B20&lt;N$5,$C20&gt;N$5), "&lt;---&gt;",
 TRUE, ""
)</f>
        <v>1.0421</v>
      </c>
      <c r="O20" s="44" t="str" cm="1">
        <f t="array" ref="O20">_xlfn.IFS(
 $B20=O$5, -1,
 $C20=O$5, 1+$E20,
 AND($B20&lt;O$5,$C20&gt;O$5), "&lt;---&gt;",
 TRUE, ""
)</f>
        <v/>
      </c>
    </row>
    <row r="21" spans="1:15" ht="15" thickBot="1" x14ac:dyDescent="0.4">
      <c r="A21" s="52" t="s">
        <v>25</v>
      </c>
      <c r="B21" s="52">
        <v>1</v>
      </c>
      <c r="C21" s="52">
        <v>1</v>
      </c>
      <c r="D21" s="52">
        <v>0</v>
      </c>
      <c r="E21" s="53">
        <v>1.9900000000000001E-2</v>
      </c>
      <c r="F21" s="44" cm="1">
        <f t="array" ref="F21">_xlfn.IFS(
 $B21=F$5, -1,
 $C21=F$5, 1+$E21,
 AND($B21&lt;F$5,$C21&gt;F$5), "&lt;---&gt;",
 TRUE, ""
)</f>
        <v>-1</v>
      </c>
      <c r="G21" s="44" t="str" cm="1">
        <f t="array" ref="G21">_xlfn.IFS(
 $B21=G$5, -1,
 $C21=G$5, 1+$E21,
 AND($B21&lt;G$5,$C21&gt;G$5), "&lt;---&gt;",
 TRUE, ""
)</f>
        <v/>
      </c>
      <c r="H21" s="44" t="str" cm="1">
        <f t="array" ref="H21">_xlfn.IFS(
 $B21=H$5, -1,
 $C21=H$5, 1+$E21,
 AND($B21&lt;H$5,$C21&gt;H$5), "&lt;---&gt;",
 TRUE, ""
)</f>
        <v/>
      </c>
      <c r="I21" s="44" t="str" cm="1">
        <f t="array" ref="I21">_xlfn.IFS(
 $B21=I$5, -1,
 $C21=I$5, 1+$E21,
 AND($B21&lt;I$5,$C21&gt;I$5), "&lt;---&gt;",
 TRUE, ""
)</f>
        <v/>
      </c>
      <c r="J21" s="44" t="str" cm="1">
        <f t="array" ref="J21">_xlfn.IFS(
 $B21=J$5, -1,
 $C21=J$5, 1+$E21,
 AND($B21&lt;J$5,$C21&gt;J$5), "&lt;---&gt;",
 TRUE, ""
)</f>
        <v/>
      </c>
      <c r="K21" s="44" t="str" cm="1">
        <f t="array" ref="K21">_xlfn.IFS(
 $B21=K$5, -1,
 $C21=K$5, 1+$E21,
 AND($B21&lt;K$5,$C21&gt;K$5), "&lt;---&gt;",
 TRUE, ""
)</f>
        <v/>
      </c>
      <c r="L21" s="44" t="str" cm="1">
        <f t="array" ref="L21">_xlfn.IFS(
 $B21=L$5, -1,
 $C21=L$5, 1+$E21,
 AND($B21&lt;L$5,$C21&gt;L$5), "&lt;---&gt;",
 TRUE, ""
)</f>
        <v/>
      </c>
      <c r="M21" s="44" t="str" cm="1">
        <f t="array" ref="M21">_xlfn.IFS(
 $B21=M$5, -1,
 $C21=M$5, 1+$E21,
 AND($B21&lt;M$5,$C21&gt;M$5), "&lt;---&gt;",
 TRUE, ""
)</f>
        <v/>
      </c>
      <c r="N21" s="44" t="str" cm="1">
        <f t="array" ref="N21">_xlfn.IFS(
 $B21=N$5, -1,
 $C21=N$5, 1+$E21,
 AND($B21&lt;N$5,$C21&gt;N$5), "&lt;---&gt;",
 TRUE, ""
)</f>
        <v/>
      </c>
      <c r="O21" s="44" t="str" cm="1">
        <f t="array" ref="O21">_xlfn.IFS(
 $B21=O$5, -1,
 $C21=O$5, 1+$E21,
 AND($B21&lt;O$5,$C21&gt;O$5), "&lt;---&gt;",
 TRUE, ""
)</f>
        <v/>
      </c>
    </row>
    <row r="22" spans="1:15" x14ac:dyDescent="0.35">
      <c r="A22" s="66" t="s">
        <v>25</v>
      </c>
      <c r="B22" s="66">
        <v>1</v>
      </c>
      <c r="C22" s="66">
        <v>1</v>
      </c>
      <c r="D22" s="66">
        <v>0</v>
      </c>
      <c r="E22" s="67">
        <v>1.9900000000000001E-2</v>
      </c>
      <c r="F22" s="66" cm="1">
        <f t="array" ref="F22">_xlfn.IFS(
 $B22=F$5, -1,
 $C22=F$5, 1+$E22,
 AND($B22&lt;F$5,$C22&gt;F$5), "&lt;---&gt;",
 TRUE, ""
)</f>
        <v>-1</v>
      </c>
      <c r="G22" s="66" t="str" cm="1">
        <f t="array" ref="G22">_xlfn.IFS(
 $B22=G$5, -1,
 $C22=G$5, 1+$E22,
 AND($B22&lt;G$5,$C22&gt;G$5), "&lt;---&gt;",
 TRUE, ""
)</f>
        <v/>
      </c>
      <c r="H22" s="66" t="str" cm="1">
        <f t="array" ref="H22">_xlfn.IFS(
 $B22=H$5, -1,
 $C22=H$5, 1+$E22,
 AND($B22&lt;H$5,$C22&gt;H$5), "&lt;---&gt;",
 TRUE, ""
)</f>
        <v/>
      </c>
      <c r="I22" s="66" t="str" cm="1">
        <f t="array" ref="I22">_xlfn.IFS(
 $B22=I$5, -1,
 $C22=I$5, 1+$E22,
 AND($B22&lt;I$5,$C22&gt;I$5), "&lt;---&gt;",
 TRUE, ""
)</f>
        <v/>
      </c>
      <c r="J22" s="66" t="str" cm="1">
        <f t="array" ref="J22">_xlfn.IFS(
 $B22=J$5, -1,
 $C22=J$5, 1+$E22,
 AND($B22&lt;J$5,$C22&gt;J$5), "&lt;---&gt;",
 TRUE, ""
)</f>
        <v/>
      </c>
      <c r="K22" s="66" t="str" cm="1">
        <f t="array" ref="K22">_xlfn.IFS(
 $B22=K$5, -1,
 $C22=K$5, 1+$E22,
 AND($B22&lt;K$5,$C22&gt;K$5), "&lt;---&gt;",
 TRUE, ""
)</f>
        <v/>
      </c>
      <c r="L22" s="66" t="str" cm="1">
        <f t="array" ref="L22">_xlfn.IFS(
 $B22=L$5, -1,
 $C22=L$5, 1+$E22,
 AND($B22&lt;L$5,$C22&gt;L$5), "&lt;---&gt;",
 TRUE, ""
)</f>
        <v/>
      </c>
      <c r="M22" s="66" t="str" cm="1">
        <f t="array" ref="M22">_xlfn.IFS(
 $B22=M$5, -1,
 $C22=M$5, 1+$E22,
 AND($B22&lt;M$5,$C22&gt;M$5), "&lt;---&gt;",
 TRUE, ""
)</f>
        <v/>
      </c>
      <c r="N22" s="66" t="str" cm="1">
        <f t="array" ref="N22">_xlfn.IFS(
 $B22=N$5, -1,
 $C22=N$5, 1+$E22,
 AND($B22&lt;N$5,$C22&gt;N$5), "&lt;---&gt;",
 TRUE, ""
)</f>
        <v/>
      </c>
      <c r="O22" s="66" t="str" cm="1">
        <f t="array" ref="O22">_xlfn.IFS(
 $B22=O$5, -1,
 $C22=O$5, 1+$E22,
 AND($B22&lt;O$5,$C22&gt;O$5), "&lt;---&gt;",
 TRUE, ""
)</f>
        <v/>
      </c>
    </row>
    <row r="23" spans="1:15" x14ac:dyDescent="0.35">
      <c r="A23" s="68" t="s">
        <v>22</v>
      </c>
      <c r="B23" s="68"/>
      <c r="C23" s="68"/>
      <c r="D23" s="69">
        <f>SUMIF(B6:B22,1,D6:D22)</f>
        <v>897.80722339932163</v>
      </c>
      <c r="E23" s="70" t="s">
        <v>23</v>
      </c>
      <c r="F23" s="70"/>
      <c r="G23" s="42">
        <f>SUMPRODUCT(G6:G22,$D$6:$D$22)</f>
        <v>0</v>
      </c>
      <c r="H23" s="42">
        <f t="shared" ref="H23:O23" si="0">SUMPRODUCT(H6:H22,$D$6:$D$22)</f>
        <v>250.00000000000006</v>
      </c>
      <c r="I23" s="42">
        <f t="shared" si="0"/>
        <v>0</v>
      </c>
      <c r="J23" s="42">
        <f>SUMPRODUCT(J6:J22,$D$6:$D$22)</f>
        <v>-5.6843418860808015E-14</v>
      </c>
      <c r="K23" s="42">
        <f t="shared" si="0"/>
        <v>250</v>
      </c>
      <c r="L23" s="42">
        <f t="shared" si="0"/>
        <v>0</v>
      </c>
      <c r="M23" s="42">
        <f t="shared" si="0"/>
        <v>0</v>
      </c>
      <c r="N23" s="42">
        <f t="shared" si="0"/>
        <v>0</v>
      </c>
      <c r="O23" s="42">
        <f t="shared" si="0"/>
        <v>500</v>
      </c>
    </row>
    <row r="24" spans="1:15" x14ac:dyDescent="0.35">
      <c r="A24" s="40"/>
      <c r="B24" s="40"/>
      <c r="C24" s="40"/>
      <c r="D24" s="40"/>
      <c r="E24" s="70" t="s">
        <v>24</v>
      </c>
      <c r="F24" s="70"/>
      <c r="G24" s="40">
        <v>0</v>
      </c>
      <c r="H24" s="71">
        <v>250</v>
      </c>
      <c r="I24" s="40">
        <v>0</v>
      </c>
      <c r="J24" s="40">
        <v>0</v>
      </c>
      <c r="K24" s="71">
        <v>250</v>
      </c>
      <c r="L24" s="40">
        <v>0</v>
      </c>
      <c r="M24" s="40">
        <v>0</v>
      </c>
      <c r="N24" s="71">
        <v>0</v>
      </c>
      <c r="O24" s="40">
        <v>500</v>
      </c>
    </row>
    <row r="26" spans="1:15" x14ac:dyDescent="0.35">
      <c r="D26" t="s">
        <v>35</v>
      </c>
      <c r="E26" t="s">
        <v>36</v>
      </c>
    </row>
    <row r="27" spans="1:15" x14ac:dyDescent="0.35">
      <c r="D27" s="65">
        <f>D23</f>
        <v>897.80722339932163</v>
      </c>
      <c r="E27">
        <f>SUM(G23:O23)</f>
        <v>1000</v>
      </c>
    </row>
    <row r="42" spans="18:18" ht="16" x14ac:dyDescent="0.4">
      <c r="R42" s="74"/>
    </row>
  </sheetData>
  <mergeCells count="8">
    <mergeCell ref="Q5:Q7"/>
    <mergeCell ref="R5:R7"/>
    <mergeCell ref="S5:S7"/>
    <mergeCell ref="A23:C23"/>
    <mergeCell ref="E23:F23"/>
    <mergeCell ref="E24:F24"/>
    <mergeCell ref="B4:C4"/>
    <mergeCell ref="F4:L4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9F02-AC20-4462-A6D7-E8C05F48DB5B}">
  <dimension ref="A4:S42"/>
  <sheetViews>
    <sheetView topLeftCell="A4" zoomScale="64" zoomScaleNormal="64" workbookViewId="0">
      <selection activeCell="D23" sqref="D23"/>
    </sheetView>
  </sheetViews>
  <sheetFormatPr defaultRowHeight="14.5" x14ac:dyDescent="0.35"/>
  <cols>
    <col min="1" max="1" width="26.81640625" bestFit="1" customWidth="1"/>
    <col min="5" max="5" width="6.90625" bestFit="1" customWidth="1"/>
    <col min="17" max="17" width="9.81640625" bestFit="1" customWidth="1"/>
  </cols>
  <sheetData>
    <row r="4" spans="1:19" ht="15" thickBot="1" x14ac:dyDescent="0.4">
      <c r="B4" s="2" t="s">
        <v>11</v>
      </c>
      <c r="C4" s="2"/>
      <c r="D4" s="3"/>
      <c r="E4" s="3"/>
      <c r="F4" s="2" t="s">
        <v>12</v>
      </c>
      <c r="G4" s="2"/>
      <c r="H4" s="2"/>
      <c r="I4" s="2"/>
      <c r="J4" s="2"/>
      <c r="K4" s="2"/>
      <c r="L4" s="2"/>
    </row>
    <row r="5" spans="1:19" ht="15" thickBot="1" x14ac:dyDescent="0.4">
      <c r="A5" s="35" t="s">
        <v>13</v>
      </c>
      <c r="B5" s="36" t="s">
        <v>14</v>
      </c>
      <c r="C5" s="36" t="s">
        <v>15</v>
      </c>
      <c r="D5" s="36" t="s">
        <v>16</v>
      </c>
      <c r="E5" s="37" t="s">
        <v>17</v>
      </c>
      <c r="F5" s="38">
        <v>1</v>
      </c>
      <c r="G5" s="38">
        <v>2</v>
      </c>
      <c r="H5" s="38">
        <v>3</v>
      </c>
      <c r="I5" s="38">
        <v>4</v>
      </c>
      <c r="J5" s="38">
        <v>5</v>
      </c>
      <c r="K5" s="38">
        <v>6</v>
      </c>
      <c r="L5" s="39">
        <v>7</v>
      </c>
      <c r="M5" s="39">
        <v>8</v>
      </c>
      <c r="N5" s="39">
        <v>9</v>
      </c>
      <c r="O5" s="39">
        <v>10</v>
      </c>
      <c r="Q5" s="54" t="s">
        <v>13</v>
      </c>
      <c r="R5" s="55" t="s">
        <v>33</v>
      </c>
      <c r="S5" s="56" t="s">
        <v>17</v>
      </c>
    </row>
    <row r="6" spans="1:19" ht="15" thickBot="1" x14ac:dyDescent="0.4">
      <c r="A6" s="43" t="s">
        <v>25</v>
      </c>
      <c r="B6" s="44">
        <v>1</v>
      </c>
      <c r="C6" s="44">
        <v>1</v>
      </c>
      <c r="D6" s="44">
        <v>0</v>
      </c>
      <c r="E6" s="45">
        <v>1.9900000000000001E-2</v>
      </c>
      <c r="F6" s="44" cm="1">
        <f t="array" ref="F6">_xlfn.IFS(
 $B6=F$5, -1,
 $C6=F$5, 1+$E6,
 AND($B6&lt;F$5,$C6&gt;F$5), "&lt;---&gt;",
 TRUE, ""
)</f>
        <v>-1</v>
      </c>
      <c r="G6" s="44" t="str" cm="1">
        <f t="array" ref="G6">_xlfn.IFS(
 $B6=G$5, -1,
 $C6=G$5, 1+$E6,
 AND($B6&lt;G$5,$C6&gt;G$5), "&lt;---&gt;",
 TRUE, ""
)</f>
        <v/>
      </c>
      <c r="H6" s="44" t="str" cm="1">
        <f t="array" ref="H6">_xlfn.IFS(
 $B6=H$5, -1,
 $C6=H$5, 1+$E6,
 AND($B6&lt;H$5,$C6&gt;H$5), "&lt;---&gt;",
 TRUE, ""
)</f>
        <v/>
      </c>
      <c r="I6" s="44" t="str" cm="1">
        <f t="array" ref="I6">_xlfn.IFS(
 $B6=I$5, -1,
 $C6=I$5, 1+$E6,
 AND($B6&lt;I$5,$C6&gt;I$5), "&lt;---&gt;",
 TRUE, ""
)</f>
        <v/>
      </c>
      <c r="J6" s="44" t="str" cm="1">
        <f t="array" ref="J6">_xlfn.IFS(
 $B6=J$5, -1,
 $C6=J$5, 1+$E6,
 AND($B6&lt;J$5,$C6&gt;J$5), "&lt;---&gt;",
 TRUE, ""
)</f>
        <v/>
      </c>
      <c r="K6" s="44" t="str" cm="1">
        <f t="array" ref="K6">_xlfn.IFS(
 $B6=K$5, -1,
 $C6=K$5, 1+$E6,
 AND($B6&lt;K$5,$C6&gt;K$5), "&lt;---&gt;",
 TRUE, ""
)</f>
        <v/>
      </c>
      <c r="L6" s="44" t="str" cm="1">
        <f t="array" ref="L6">_xlfn.IFS(
 $B6=L$5, -1,
 $C6=L$5, 1+$E6,
 AND($B6&lt;L$5,$C6&gt;L$5), "&lt;---&gt;",
 TRUE, ""
)</f>
        <v/>
      </c>
      <c r="M6" s="44" t="str" cm="1">
        <f t="array" ref="M6">_xlfn.IFS(
 $B6=M$5, -1,
 $C6=M$5, 1+$E6,
 AND($B6&lt;M$5,$C6&gt;M$5), "&lt;---&gt;",
 TRUE, ""
)</f>
        <v/>
      </c>
      <c r="N6" s="44" t="str" cm="1">
        <f t="array" ref="N6">_xlfn.IFS(
 $B6=N$5, -1,
 $C6=N$5, 1+$E6,
 AND($B6&lt;N$5,$C6&gt;N$5), "&lt;---&gt;",
 TRUE, ""
)</f>
        <v/>
      </c>
      <c r="O6" s="44" t="str" cm="1">
        <f t="array" ref="O6">_xlfn.IFS(
 $B6=O$5, -1,
 $C6=O$5, 1+$E6,
 AND($B6&lt;O$5,$C6&gt;O$5), "&lt;---&gt;",
 TRUE, ""
)</f>
        <v/>
      </c>
      <c r="Q6" s="57"/>
      <c r="R6" s="58"/>
      <c r="S6" s="59"/>
    </row>
    <row r="7" spans="1:19" ht="15" thickBot="1" x14ac:dyDescent="0.4">
      <c r="A7" s="46" t="s">
        <v>26</v>
      </c>
      <c r="B7" s="40">
        <v>1</v>
      </c>
      <c r="C7" s="40">
        <v>3</v>
      </c>
      <c r="D7" s="40">
        <v>865.03871019255791</v>
      </c>
      <c r="E7" s="41">
        <v>4.2099999999999999E-2</v>
      </c>
      <c r="F7" s="44" cm="1">
        <f t="array" ref="F7">_xlfn.IFS(
 $B7=F$5, -1,
 $C7=F$5, 1+$E7,
 AND($B7&lt;F$5,$C7&gt;F$5), "&lt;---&gt;",
 TRUE, ""
)</f>
        <v>-1</v>
      </c>
      <c r="G7" s="44" t="str" cm="1">
        <f t="array" ref="G7">_xlfn.IFS(
 $B7=G$5, -1,
 $C7=G$5, 1+$E7,
 AND($B7&lt;G$5,$C7&gt;G$5), "&lt;---&gt;",
 TRUE, ""
)</f>
        <v>&lt;---&gt;</v>
      </c>
      <c r="H7" s="44" cm="1">
        <f t="array" ref="H7">_xlfn.IFS(
 $B7=H$5, -1,
 $C7=H$5, 1+$E7,
 AND($B7&lt;H$5,$C7&gt;H$5), "&lt;---&gt;",
 TRUE, ""
)</f>
        <v>1.0421</v>
      </c>
      <c r="I7" s="44" t="str" cm="1">
        <f t="array" ref="I7">_xlfn.IFS(
 $B7=I$5, -1,
 $C7=I$5, 1+$E7,
 AND($B7&lt;I$5,$C7&gt;I$5), "&lt;---&gt;",
 TRUE, ""
)</f>
        <v/>
      </c>
      <c r="J7" s="44" t="str" cm="1">
        <f t="array" ref="J7">_xlfn.IFS(
 $B7=J$5, -1,
 $C7=J$5, 1+$E7,
 AND($B7&lt;J$5,$C7&gt;J$5), "&lt;---&gt;",
 TRUE, ""
)</f>
        <v/>
      </c>
      <c r="K7" s="44" t="str" cm="1">
        <f t="array" ref="K7">_xlfn.IFS(
 $B7=K$5, -1,
 $C7=K$5, 1+$E7,
 AND($B7&lt;K$5,$C7&gt;K$5), "&lt;---&gt;",
 TRUE, ""
)</f>
        <v/>
      </c>
      <c r="L7" s="44" t="str" cm="1">
        <f t="array" ref="L7">_xlfn.IFS(
 $B7=L$5, -1,
 $C7=L$5, 1+$E7,
 AND($B7&lt;L$5,$C7&gt;L$5), "&lt;---&gt;",
 TRUE, ""
)</f>
        <v/>
      </c>
      <c r="M7" s="44" t="str" cm="1">
        <f t="array" ref="M7">_xlfn.IFS(
 $B7=M$5, -1,
 $C7=M$5, 1+$E7,
 AND($B7&lt;M$5,$C7&gt;M$5), "&lt;---&gt;",
 TRUE, ""
)</f>
        <v/>
      </c>
      <c r="N7" s="44" t="str" cm="1">
        <f t="array" ref="N7">_xlfn.IFS(
 $B7=N$5, -1,
 $C7=N$5, 1+$E7,
 AND($B7&lt;N$5,$C7&gt;N$5), "&lt;---&gt;",
 TRUE, ""
)</f>
        <v/>
      </c>
      <c r="O7" s="44" t="str" cm="1">
        <f t="array" ref="O7">_xlfn.IFS(
 $B7=O$5, -1,
 $C7=O$5, 1+$E7,
 AND($B7&lt;O$5,$C7&gt;O$5), "&lt;---&gt;",
 TRUE, ""
)</f>
        <v/>
      </c>
      <c r="Q7" s="61"/>
      <c r="R7" s="62"/>
      <c r="S7" s="63"/>
    </row>
    <row r="8" spans="1:19" ht="15" thickBot="1" x14ac:dyDescent="0.4">
      <c r="A8" s="47" t="s">
        <v>27</v>
      </c>
      <c r="B8" s="48">
        <v>1</v>
      </c>
      <c r="C8" s="48">
        <v>6</v>
      </c>
      <c r="D8" s="48">
        <v>0</v>
      </c>
      <c r="E8" s="49">
        <v>0.10920000000000001</v>
      </c>
      <c r="F8" s="44" cm="1">
        <f t="array" ref="F8">_xlfn.IFS(
 $B8=F$5, -1,
 $C8=F$5, 1+$E8,
 AND($B8&lt;F$5,$C8&gt;F$5), "&lt;---&gt;",
 TRUE, ""
)</f>
        <v>-1</v>
      </c>
      <c r="G8" s="44" t="str" cm="1">
        <f t="array" ref="G8">_xlfn.IFS(
 $B8=G$5, -1,
 $C8=G$5, 1+$E8,
 AND($B8&lt;G$5,$C8&gt;G$5), "&lt;---&gt;",
 TRUE, ""
)</f>
        <v>&lt;---&gt;</v>
      </c>
      <c r="H8" s="44" t="str" cm="1">
        <f t="array" ref="H8">_xlfn.IFS(
 $B8=H$5, -1,
 $C8=H$5, 1+$E8,
 AND($B8&lt;H$5,$C8&gt;H$5), "&lt;---&gt;",
 TRUE, ""
)</f>
        <v>&lt;---&gt;</v>
      </c>
      <c r="I8" s="44" t="str" cm="1">
        <f t="array" ref="I8">_xlfn.IFS(
 $B8=I$5, -1,
 $C8=I$5, 1+$E8,
 AND($B8&lt;I$5,$C8&gt;I$5), "&lt;---&gt;",
 TRUE, ""
)</f>
        <v>&lt;---&gt;</v>
      </c>
      <c r="J8" s="44" t="str" cm="1">
        <f t="array" ref="J8">_xlfn.IFS(
 $B8=J$5, -1,
 $C8=J$5, 1+$E8,
 AND($B8&lt;J$5,$C8&gt;J$5), "&lt;---&gt;",
 TRUE, ""
)</f>
        <v>&lt;---&gt;</v>
      </c>
      <c r="K8" s="44" cm="1">
        <f t="array" ref="K8">_xlfn.IFS(
 $B8=K$5, -1,
 $C8=K$5, 1+$E8,
 AND($B8&lt;K$5,$C8&gt;K$5), "&lt;---&gt;",
 TRUE, ""
)</f>
        <v>1.1092</v>
      </c>
      <c r="L8" s="44" t="str" cm="1">
        <f t="array" ref="L8">_xlfn.IFS(
 $B8=L$5, -1,
 $C8=L$5, 1+$E8,
 AND($B8&lt;L$5,$C8&gt;L$5), "&lt;---&gt;",
 TRUE, ""
)</f>
        <v/>
      </c>
      <c r="M8" s="44" t="str" cm="1">
        <f t="array" ref="M8">_xlfn.IFS(
 $B8=M$5, -1,
 $C8=M$5, 1+$E8,
 AND($B8&lt;M$5,$C8&gt;M$5), "&lt;---&gt;",
 TRUE, ""
)</f>
        <v/>
      </c>
      <c r="N8" s="44" t="str" cm="1">
        <f t="array" ref="N8">_xlfn.IFS(
 $B8=N$5, -1,
 $C8=N$5, 1+$E8,
 AND($B8&lt;N$5,$C8&gt;N$5), "&lt;---&gt;",
 TRUE, ""
)</f>
        <v/>
      </c>
      <c r="O8" s="44" t="str" cm="1">
        <f t="array" ref="O8">_xlfn.IFS(
 $B8=O$5, -1,
 $C8=O$5, 1+$E8,
 AND($B8&lt;O$5,$C8&gt;O$5), "&lt;---&gt;",
 TRUE, ""
)</f>
        <v/>
      </c>
      <c r="Q8" s="60" t="s">
        <v>18</v>
      </c>
      <c r="R8" s="40">
        <v>1</v>
      </c>
      <c r="S8" s="41">
        <v>1.9900000000000001E-2</v>
      </c>
    </row>
    <row r="9" spans="1:19" ht="15" thickBot="1" x14ac:dyDescent="0.4">
      <c r="A9" s="44" t="s">
        <v>25</v>
      </c>
      <c r="B9" s="50">
        <v>2</v>
      </c>
      <c r="C9" s="50">
        <v>3</v>
      </c>
      <c r="D9" s="44">
        <v>0</v>
      </c>
      <c r="E9" s="45">
        <v>1.9900000000000001E-2</v>
      </c>
      <c r="F9" s="44" t="str" cm="1">
        <f t="array" ref="F9">_xlfn.IFS(
 $B9=F$5, -1,
 $C9=F$5, 1+$E9,
 AND($B9&lt;F$5,$C9&gt;F$5), "&lt;---&gt;",
 TRUE, ""
)</f>
        <v/>
      </c>
      <c r="G9" s="44" cm="1">
        <f t="array" ref="G9">_xlfn.IFS(
 $B9=G$5, -1,
 $C9=G$5, 1+$E9,
 AND($B9&lt;G$5,$C9&gt;G$5), "&lt;---&gt;",
 TRUE, ""
)</f>
        <v>-1</v>
      </c>
      <c r="H9" s="44" cm="1">
        <f t="array" ref="H9">_xlfn.IFS(
 $B9=H$5, -1,
 $C9=H$5, 1+$E9,
 AND($B9&lt;H$5,$C9&gt;H$5), "&lt;---&gt;",
 TRUE, ""
)</f>
        <v>1.0199</v>
      </c>
      <c r="I9" s="44" t="str" cm="1">
        <f t="array" ref="I9">_xlfn.IFS(
 $B9=I$5, -1,
 $C9=I$5, 1+$E9,
 AND($B9&lt;I$5,$C9&gt;I$5), "&lt;---&gt;",
 TRUE, ""
)</f>
        <v/>
      </c>
      <c r="J9" s="44" t="str" cm="1">
        <f t="array" ref="J9">_xlfn.IFS(
 $B9=J$5, -1,
 $C9=J$5, 1+$E9,
 AND($B9&lt;J$5,$C9&gt;J$5), "&lt;---&gt;",
 TRUE, ""
)</f>
        <v/>
      </c>
      <c r="K9" s="44" t="str" cm="1">
        <f t="array" ref="K9">_xlfn.IFS(
 $B9=K$5, -1,
 $C9=K$5, 1+$E9,
 AND($B9&lt;K$5,$C9&gt;K$5), "&lt;---&gt;",
 TRUE, ""
)</f>
        <v/>
      </c>
      <c r="L9" s="44" t="str" cm="1">
        <f t="array" ref="L9">_xlfn.IFS(
 $B9=L$5, -1,
 $C9=L$5, 1+$E9,
 AND($B9&lt;L$5,$C9&gt;L$5), "&lt;---&gt;",
 TRUE, ""
)</f>
        <v/>
      </c>
      <c r="M9" s="44" t="str" cm="1">
        <f t="array" ref="M9">_xlfn.IFS(
 $B9=M$5, -1,
 $C9=M$5, 1+$E9,
 AND($B9&lt;M$5,$C9&gt;M$5), "&lt;---&gt;",
 TRUE, ""
)</f>
        <v/>
      </c>
      <c r="N9" s="44" t="str" cm="1">
        <f t="array" ref="N9">_xlfn.IFS(
 $B9=N$5, -1,
 $C9=N$5, 1+$E9,
 AND($B9&lt;N$5,$C9&gt;N$5), "&lt;---&gt;",
 TRUE, ""
)</f>
        <v/>
      </c>
      <c r="O9" s="44" t="str" cm="1">
        <f t="array" ref="O9">_xlfn.IFS(
 $B9=O$5, -1,
 $C9=O$5, 1+$E9,
 AND($B9&lt;O$5,$C9&gt;O$5), "&lt;---&gt;",
 TRUE, ""
)</f>
        <v/>
      </c>
      <c r="Q9" s="60" t="s">
        <v>19</v>
      </c>
      <c r="R9" s="40">
        <v>2</v>
      </c>
      <c r="S9" s="41">
        <v>4.2099999999999999E-2</v>
      </c>
    </row>
    <row r="10" spans="1:19" ht="15" thickBot="1" x14ac:dyDescent="0.4">
      <c r="A10" s="48" t="s">
        <v>28</v>
      </c>
      <c r="B10" s="51">
        <v>2</v>
      </c>
      <c r="C10" s="51">
        <v>5</v>
      </c>
      <c r="D10" s="48">
        <v>0</v>
      </c>
      <c r="E10" s="49">
        <v>6.4500000000000002E-2</v>
      </c>
      <c r="F10" s="44" t="str" cm="1">
        <f t="array" ref="F10">_xlfn.IFS(
 $B10=F$5, -1,
 $C10=F$5, 1+$E10,
 AND($B10&lt;F$5,$C10&gt;F$5), "&lt;---&gt;",
 TRUE, ""
)</f>
        <v/>
      </c>
      <c r="G10" s="44" cm="1">
        <f t="array" ref="G10">_xlfn.IFS(
 $B10=G$5, -1,
 $C10=G$5, 1+$E10,
 AND($B10&lt;G$5,$C10&gt;G$5), "&lt;---&gt;",
 TRUE, ""
)</f>
        <v>-1</v>
      </c>
      <c r="H10" s="44" t="str" cm="1">
        <f t="array" ref="H10">_xlfn.IFS(
 $B10=H$5, -1,
 $C10=H$5, 1+$E10,
 AND($B10&lt;H$5,$C10&gt;H$5), "&lt;---&gt;",
 TRUE, ""
)</f>
        <v>&lt;---&gt;</v>
      </c>
      <c r="I10" s="44" t="str" cm="1">
        <f t="array" ref="I10">_xlfn.IFS(
 $B10=I$5, -1,
 $C10=I$5, 1+$E10,
 AND($B10&lt;I$5,$C10&gt;I$5), "&lt;---&gt;",
 TRUE, ""
)</f>
        <v>&lt;---&gt;</v>
      </c>
      <c r="J10" s="44" cm="1">
        <f t="array" ref="J10">_xlfn.IFS(
 $B10=J$5, -1,
 $C10=J$5, 1+$E10,
 AND($B10&lt;J$5,$C10&gt;J$5), "&lt;---&gt;",
 TRUE, ""
)</f>
        <v>1.0645</v>
      </c>
      <c r="K10" s="44" t="str" cm="1">
        <f t="array" ref="K10">_xlfn.IFS(
 $B10=K$5, -1,
 $C10=K$5, 1+$E10,
 AND($B10&lt;K$5,$C10&gt;K$5), "&lt;---&gt;",
 TRUE, ""
)</f>
        <v/>
      </c>
      <c r="L10" s="44" t="str" cm="1">
        <f t="array" ref="L10">_xlfn.IFS(
 $B10=L$5, -1,
 $C10=L$5, 1+$E10,
 AND($B10&lt;L$5,$C10&gt;L$5), "&lt;---&gt;",
 TRUE, ""
)</f>
        <v/>
      </c>
      <c r="M10" s="44" t="str" cm="1">
        <f t="array" ref="M10">_xlfn.IFS(
 $B10=M$5, -1,
 $C10=M$5, 1+$E10,
 AND($B10&lt;M$5,$C10&gt;M$5), "&lt;---&gt;",
 TRUE, ""
)</f>
        <v/>
      </c>
      <c r="N10" s="44" t="str" cm="1">
        <f t="array" ref="N10">_xlfn.IFS(
 $B10=N$5, -1,
 $C10=N$5, 1+$E10,
 AND($B10&lt;N$5,$C10&gt;N$5), "&lt;---&gt;",
 TRUE, ""
)</f>
        <v/>
      </c>
      <c r="O10" s="44" t="str" cm="1">
        <f t="array" ref="O10">_xlfn.IFS(
 $B10=O$5, -1,
 $C10=O$5, 1+$E10,
 AND($B10&lt;O$5,$C10&gt;O$5), "&lt;---&gt;",
 TRUE, ""
)</f>
        <v/>
      </c>
      <c r="Q10" s="60" t="s">
        <v>20</v>
      </c>
      <c r="R10" s="40">
        <v>3</v>
      </c>
      <c r="S10" s="41">
        <v>6.4500000000000002E-2</v>
      </c>
    </row>
    <row r="11" spans="1:19" ht="15" thickBot="1" x14ac:dyDescent="0.4">
      <c r="A11" s="44" t="s">
        <v>25</v>
      </c>
      <c r="B11" s="44">
        <v>3</v>
      </c>
      <c r="C11" s="44">
        <v>4</v>
      </c>
      <c r="D11" s="44">
        <v>0</v>
      </c>
      <c r="E11" s="45">
        <v>1.9900000000000001E-2</v>
      </c>
      <c r="F11" s="44" t="str" cm="1">
        <f t="array" ref="F11">_xlfn.IFS(
 $B11=F$5, -1,
 $C11=F$5, 1+$E11,
 AND($B11&lt;F$5,$C11&gt;F$5), "&lt;---&gt;",
 TRUE, ""
)</f>
        <v/>
      </c>
      <c r="G11" s="44" t="str" cm="1">
        <f t="array" ref="G11">_xlfn.IFS(
 $B11=G$5, -1,
 $C11=G$5, 1+$E11,
 AND($B11&lt;G$5,$C11&gt;G$5), "&lt;---&gt;",
 TRUE, ""
)</f>
        <v/>
      </c>
      <c r="H11" s="44" cm="1">
        <f t="array" ref="H11">_xlfn.IFS(
 $B11=H$5, -1,
 $C11=H$5, 1+$E11,
 AND($B11&lt;H$5,$C11&gt;H$5), "&lt;---&gt;",
 TRUE, ""
)</f>
        <v>-1</v>
      </c>
      <c r="I11" s="44" cm="1">
        <f t="array" ref="I11">_xlfn.IFS(
 $B11=I$5, -1,
 $C11=I$5, 1+$E11,
 AND($B11&lt;I$5,$C11&gt;I$5), "&lt;---&gt;",
 TRUE, ""
)</f>
        <v>1.0199</v>
      </c>
      <c r="J11" s="44" t="str" cm="1">
        <f t="array" ref="J11">_xlfn.IFS(
 $B11=J$5, -1,
 $C11=J$5, 1+$E11,
 AND($B11&lt;J$5,$C11&gt;J$5), "&lt;---&gt;",
 TRUE, ""
)</f>
        <v/>
      </c>
      <c r="K11" s="44" t="str" cm="1">
        <f t="array" ref="K11">_xlfn.IFS(
 $B11=K$5, -1,
 $C11=K$5, 1+$E11,
 AND($B11&lt;K$5,$C11&gt;K$5), "&lt;---&gt;",
 TRUE, ""
)</f>
        <v/>
      </c>
      <c r="L11" s="44" t="str" cm="1">
        <f t="array" ref="L11">_xlfn.IFS(
 $B11=L$5, -1,
 $C11=L$5, 1+$E11,
 AND($B11&lt;L$5,$C11&gt;L$5), "&lt;---&gt;",
 TRUE, ""
)</f>
        <v/>
      </c>
      <c r="M11" s="44" t="str" cm="1">
        <f t="array" ref="M11">_xlfn.IFS(
 $B11=M$5, -1,
 $C11=M$5, 1+$E11,
 AND($B11&lt;M$5,$C11&gt;M$5), "&lt;---&gt;",
 TRUE, ""
)</f>
        <v/>
      </c>
      <c r="N11" s="44" t="str" cm="1">
        <f t="array" ref="N11">_xlfn.IFS(
 $B11=N$5, -1,
 $C11=N$5, 1+$E11,
 AND($B11&lt;N$5,$C11&gt;N$5), "&lt;---&gt;",
 TRUE, ""
)</f>
        <v/>
      </c>
      <c r="O11" s="44" t="str" cm="1">
        <f t="array" ref="O11">_xlfn.IFS(
 $B11=O$5, -1,
 $C11=O$5, 1+$E11,
 AND($B11&lt;O$5,$C11&gt;O$5), "&lt;---&gt;",
 TRUE, ""
)</f>
        <v/>
      </c>
      <c r="Q11" s="60" t="s">
        <v>21</v>
      </c>
      <c r="R11" s="40">
        <v>4</v>
      </c>
      <c r="S11" s="41">
        <v>8.6800000000000002E-2</v>
      </c>
    </row>
    <row r="12" spans="1:19" ht="15" thickBot="1" x14ac:dyDescent="0.4">
      <c r="A12" s="40" t="s">
        <v>26</v>
      </c>
      <c r="B12" s="40">
        <v>3</v>
      </c>
      <c r="C12" s="40">
        <v>5</v>
      </c>
      <c r="D12" s="40">
        <v>901.45683989166457</v>
      </c>
      <c r="E12" s="41">
        <v>4.2099999999999999E-2</v>
      </c>
      <c r="F12" s="44" t="str" cm="1">
        <f t="array" ref="F12">_xlfn.IFS(
 $B12=F$5, -1,
 $C12=F$5, 1+$E12,
 AND($B12&lt;F$5,$C12&gt;F$5), "&lt;---&gt;",
 TRUE, ""
)</f>
        <v/>
      </c>
      <c r="G12" s="44" t="str" cm="1">
        <f t="array" ref="G12">_xlfn.IFS(
 $B12=G$5, -1,
 $C12=G$5, 1+$E12,
 AND($B12&lt;G$5,$C12&gt;G$5), "&lt;---&gt;",
 TRUE, ""
)</f>
        <v/>
      </c>
      <c r="H12" s="44" cm="1">
        <f t="array" ref="H12">_xlfn.IFS(
 $B12=H$5, -1,
 $C12=H$5, 1+$E12,
 AND($B12&lt;H$5,$C12&gt;H$5), "&lt;---&gt;",
 TRUE, ""
)</f>
        <v>-1</v>
      </c>
      <c r="I12" s="44" t="str" cm="1">
        <f t="array" ref="I12">_xlfn.IFS(
 $B12=I$5, -1,
 $C12=I$5, 1+$E12,
 AND($B12&lt;I$5,$C12&gt;I$5), "&lt;---&gt;",
 TRUE, ""
)</f>
        <v>&lt;---&gt;</v>
      </c>
      <c r="J12" s="44" cm="1">
        <f t="array" ref="J12">_xlfn.IFS(
 $B12=J$5, -1,
 $C12=J$5, 1+$E12,
 AND($B12&lt;J$5,$C12&gt;J$5), "&lt;---&gt;",
 TRUE, ""
)</f>
        <v>1.0421</v>
      </c>
      <c r="K12" s="44" t="str" cm="1">
        <f t="array" ref="K12">_xlfn.IFS(
 $B12=K$5, -1,
 $C12=K$5, 1+$E12,
 AND($B12&lt;K$5,$C12&gt;K$5), "&lt;---&gt;",
 TRUE, ""
)</f>
        <v/>
      </c>
      <c r="L12" s="44" t="str" cm="1">
        <f t="array" ref="L12">_xlfn.IFS(
 $B12=L$5, -1,
 $C12=L$5, 1+$E12,
 AND($B12&lt;L$5,$C12&gt;L$5), "&lt;---&gt;",
 TRUE, ""
)</f>
        <v/>
      </c>
      <c r="M12" s="44" t="str" cm="1">
        <f t="array" ref="M12">_xlfn.IFS(
 $B12=M$5, -1,
 $C12=M$5, 1+$E12,
 AND($B12&lt;M$5,$C12&gt;M$5), "&lt;---&gt;",
 TRUE, ""
)</f>
        <v/>
      </c>
      <c r="N12" s="44" t="str" cm="1">
        <f t="array" ref="N12">_xlfn.IFS(
 $B12=N$5, -1,
 $C12=N$5, 1+$E12,
 AND($B12&lt;N$5,$C12&gt;N$5), "&lt;---&gt;",
 TRUE, ""
)</f>
        <v/>
      </c>
      <c r="O12" s="44" t="str" cm="1">
        <f t="array" ref="O12">_xlfn.IFS(
 $B12=O$5, -1,
 $C12=O$5, 1+$E12,
 AND($B12&lt;O$5,$C12&gt;O$5), "&lt;---&gt;",
 TRUE, ""
)</f>
        <v/>
      </c>
      <c r="Q12" s="64" t="s">
        <v>34</v>
      </c>
      <c r="R12" s="40">
        <v>5</v>
      </c>
      <c r="S12" s="41">
        <v>0.10920000000000001</v>
      </c>
    </row>
    <row r="13" spans="1:19" ht="15" thickBot="1" x14ac:dyDescent="0.4">
      <c r="A13" s="48" t="s">
        <v>31</v>
      </c>
      <c r="B13" s="51">
        <v>3</v>
      </c>
      <c r="C13" s="51">
        <v>7</v>
      </c>
      <c r="D13" s="48">
        <v>0</v>
      </c>
      <c r="E13" s="49">
        <v>8.6800000000000002E-2</v>
      </c>
      <c r="F13" s="44" t="str" cm="1">
        <f t="array" ref="F13">_xlfn.IFS(
 $B13=F$5, -1,
 $C13=F$5, 1+$E13,
 AND($B13&lt;F$5,$C13&gt;F$5), "&lt;---&gt;",
 TRUE, ""
)</f>
        <v/>
      </c>
      <c r="G13" s="44" t="str" cm="1">
        <f t="array" ref="G13">_xlfn.IFS(
 $B13=G$5, -1,
 $C13=G$5, 1+$E13,
 AND($B13&lt;G$5,$C13&gt;G$5), "&lt;---&gt;",
 TRUE, ""
)</f>
        <v/>
      </c>
      <c r="H13" s="44" cm="1">
        <f t="array" ref="H13">_xlfn.IFS(
 $B13=H$5, -1,
 $C13=H$5, 1+$E13,
 AND($B13&lt;H$5,$C13&gt;H$5), "&lt;---&gt;",
 TRUE, ""
)</f>
        <v>-1</v>
      </c>
      <c r="I13" s="44" t="str" cm="1">
        <f t="array" ref="I13">_xlfn.IFS(
 $B13=I$5, -1,
 $C13=I$5, 1+$E13,
 AND($B13&lt;I$5,$C13&gt;I$5), "&lt;---&gt;",
 TRUE, ""
)</f>
        <v>&lt;---&gt;</v>
      </c>
      <c r="J13" s="44" t="str" cm="1">
        <f t="array" ref="J13">_xlfn.IFS(
 $B13=J$5, -1,
 $C13=J$5, 1+$E13,
 AND($B13&lt;J$5,$C13&gt;J$5), "&lt;---&gt;",
 TRUE, ""
)</f>
        <v>&lt;---&gt;</v>
      </c>
      <c r="K13" s="44" t="str" cm="1">
        <f t="array" ref="K13">_xlfn.IFS(
 $B13=K$5, -1,
 $C13=K$5, 1+$E13,
 AND($B13&lt;K$5,$C13&gt;K$5), "&lt;---&gt;",
 TRUE, ""
)</f>
        <v>&lt;---&gt;</v>
      </c>
      <c r="L13" s="44" cm="1">
        <f t="array" ref="L13">_xlfn.IFS(
 $B13=L$5, -1,
 $C13=L$5, 1+$E13,
 AND($B13&lt;L$5,$C13&gt;L$5), "&lt;---&gt;",
 TRUE, ""
)</f>
        <v>1.0868</v>
      </c>
      <c r="M13" s="44" t="str" cm="1">
        <f t="array" ref="M13">_xlfn.IFS(
 $B13=M$5, -1,
 $C13=M$5, 1+$E13,
 AND($B13&lt;M$5,$C13&gt;M$5), "&lt;---&gt;",
 TRUE, ""
)</f>
        <v/>
      </c>
      <c r="N13" s="44" t="str" cm="1">
        <f t="array" ref="N13">_xlfn.IFS(
 $B13=N$5, -1,
 $C13=N$5, 1+$E13,
 AND($B13&lt;N$5,$C13&gt;N$5), "&lt;---&gt;",
 TRUE, ""
)</f>
        <v/>
      </c>
      <c r="O13" s="44" t="str" cm="1">
        <f t="array" ref="O13">_xlfn.IFS(
 $B13=O$5, -1,
 $C13=O$5, 1+$E13,
 AND($B13&lt;O$5,$C13&gt;O$5), "&lt;---&gt;",
 TRUE, ""
)</f>
        <v/>
      </c>
    </row>
    <row r="14" spans="1:19" ht="15" thickBot="1" x14ac:dyDescent="0.4">
      <c r="A14" s="52" t="s">
        <v>25</v>
      </c>
      <c r="B14" s="52">
        <v>4</v>
      </c>
      <c r="C14" s="52">
        <v>5</v>
      </c>
      <c r="D14" s="52">
        <v>0</v>
      </c>
      <c r="E14" s="53">
        <v>1.9900000000000001E-2</v>
      </c>
      <c r="F14" s="44" t="str" cm="1">
        <f t="array" ref="F14">_xlfn.IFS(
 $B14=F$5, -1,
 $C14=F$5, 1+$E14,
 AND($B14&lt;F$5,$C14&gt;F$5), "&lt;---&gt;",
 TRUE, ""
)</f>
        <v/>
      </c>
      <c r="G14" s="44" t="str" cm="1">
        <f t="array" ref="G14">_xlfn.IFS(
 $B14=G$5, -1,
 $C14=G$5, 1+$E14,
 AND($B14&lt;G$5,$C14&gt;G$5), "&lt;---&gt;",
 TRUE, ""
)</f>
        <v/>
      </c>
      <c r="H14" s="44" t="str" cm="1">
        <f t="array" ref="H14">_xlfn.IFS(
 $B14=H$5, -1,
 $C14=H$5, 1+$E14,
 AND($B14&lt;H$5,$C14&gt;H$5), "&lt;---&gt;",
 TRUE, ""
)</f>
        <v/>
      </c>
      <c r="I14" s="44" cm="1">
        <f t="array" ref="I14">_xlfn.IFS(
 $B14=I$5, -1,
 $C14=I$5, 1+$E14,
 AND($B14&lt;I$5,$C14&gt;I$5), "&lt;---&gt;",
 TRUE, ""
)</f>
        <v>-1</v>
      </c>
      <c r="J14" s="44" cm="1">
        <f t="array" ref="J14">_xlfn.IFS(
 $B14=J$5, -1,
 $C14=J$5, 1+$E14,
 AND($B14&lt;J$5,$C14&gt;J$5), "&lt;---&gt;",
 TRUE, ""
)</f>
        <v>1.0199</v>
      </c>
      <c r="K14" s="44" t="str" cm="1">
        <f t="array" ref="K14">_xlfn.IFS(
 $B14=K$5, -1,
 $C14=K$5, 1+$E14,
 AND($B14&lt;K$5,$C14&gt;K$5), "&lt;---&gt;",
 TRUE, ""
)</f>
        <v/>
      </c>
      <c r="L14" s="44" t="str" cm="1">
        <f t="array" ref="L14">_xlfn.IFS(
 $B14=L$5, -1,
 $C14=L$5, 1+$E14,
 AND($B14&lt;L$5,$C14&gt;L$5), "&lt;---&gt;",
 TRUE, ""
)</f>
        <v/>
      </c>
      <c r="M14" s="44" t="str" cm="1">
        <f t="array" ref="M14">_xlfn.IFS(
 $B14=M$5, -1,
 $C14=M$5, 1+$E14,
 AND($B14&lt;M$5,$C14&gt;M$5), "&lt;---&gt;",
 TRUE, ""
)</f>
        <v/>
      </c>
      <c r="N14" s="44" t="str" cm="1">
        <f t="array" ref="N14">_xlfn.IFS(
 $B14=N$5, -1,
 $C14=N$5, 1+$E14,
 AND($B14&lt;N$5,$C14&gt;N$5), "&lt;---&gt;",
 TRUE, ""
)</f>
        <v/>
      </c>
      <c r="O14" s="44" t="str" cm="1">
        <f t="array" ref="O14">_xlfn.IFS(
 $B14=O$5, -1,
 $C14=O$5, 1+$E14,
 AND($B14&lt;O$5,$C14&gt;O$5), "&lt;---&gt;",
 TRUE, ""
)</f>
        <v/>
      </c>
    </row>
    <row r="15" spans="1:19" ht="15" thickBot="1" x14ac:dyDescent="0.4">
      <c r="A15" s="44" t="s">
        <v>25</v>
      </c>
      <c r="B15" s="44">
        <v>5</v>
      </c>
      <c r="C15" s="44">
        <v>6</v>
      </c>
      <c r="D15" s="44">
        <v>0</v>
      </c>
      <c r="E15" s="45">
        <v>1.9900000000000001E-2</v>
      </c>
      <c r="F15" s="44" t="str" cm="1">
        <f t="array" ref="F15">_xlfn.IFS(
 $B15=F$5, -1,
 $C15=F$5, 1+$E15,
 AND($B15&lt;F$5,$C15&gt;F$5), "&lt;---&gt;",
 TRUE, ""
)</f>
        <v/>
      </c>
      <c r="G15" s="44" t="str" cm="1">
        <f t="array" ref="G15">_xlfn.IFS(
 $B15=G$5, -1,
 $C15=G$5, 1+$E15,
 AND($B15&lt;G$5,$C15&gt;G$5), "&lt;---&gt;",
 TRUE, ""
)</f>
        <v/>
      </c>
      <c r="H15" s="44" t="str" cm="1">
        <f t="array" ref="H15">_xlfn.IFS(
 $B15=H$5, -1,
 $C15=H$5, 1+$E15,
 AND($B15&lt;H$5,$C15&gt;H$5), "&lt;---&gt;",
 TRUE, ""
)</f>
        <v/>
      </c>
      <c r="I15" s="44" t="str" cm="1">
        <f t="array" ref="I15">_xlfn.IFS(
 $B15=I$5, -1,
 $C15=I$5, 1+$E15,
 AND($B15&lt;I$5,$C15&gt;I$5), "&lt;---&gt;",
 TRUE, ""
)</f>
        <v/>
      </c>
      <c r="J15" s="44" cm="1">
        <f t="array" ref="J15">_xlfn.IFS(
 $B15=J$5, -1,
 $C15=J$5, 1+$E15,
 AND($B15&lt;J$5,$C15&gt;J$5), "&lt;---&gt;",
 TRUE, ""
)</f>
        <v>-1</v>
      </c>
      <c r="K15" s="44" cm="1">
        <f t="array" ref="K15">_xlfn.IFS(
 $B15=K$5, -1,
 $C15=K$5, 1+$E15,
 AND($B15&lt;K$5,$C15&gt;K$5), "&lt;---&gt;",
 TRUE, ""
)</f>
        <v>1.0199</v>
      </c>
      <c r="L15" s="44" t="str" cm="1">
        <f t="array" ref="L15">_xlfn.IFS(
 $B15=L$5, -1,
 $C15=L$5, 1+$E15,
 AND($B15&lt;L$5,$C15&gt;L$5), "&lt;---&gt;",
 TRUE, ""
)</f>
        <v/>
      </c>
      <c r="M15" s="44" t="str" cm="1">
        <f t="array" ref="M15">_xlfn.IFS(
 $B15=M$5, -1,
 $C15=M$5, 1+$E15,
 AND($B15&lt;M$5,$C15&gt;M$5), "&lt;---&gt;",
 TRUE, ""
)</f>
        <v/>
      </c>
      <c r="N15" s="44" t="str" cm="1">
        <f t="array" ref="N15">_xlfn.IFS(
 $B15=N$5, -1,
 $C15=N$5, 1+$E15,
 AND($B15&lt;N$5,$C15&gt;N$5), "&lt;---&gt;",
 TRUE, ""
)</f>
        <v/>
      </c>
      <c r="O15" s="44" t="str" cm="1">
        <f t="array" ref="O15">_xlfn.IFS(
 $B15=O$5, -1,
 $C15=O$5, 1+$E15,
 AND($B15&lt;O$5,$C15&gt;O$5), "&lt;---&gt;",
 TRUE, ""
)</f>
        <v/>
      </c>
    </row>
    <row r="16" spans="1:19" ht="15" thickBot="1" x14ac:dyDescent="0.4">
      <c r="A16" s="40" t="s">
        <v>26</v>
      </c>
      <c r="B16" s="42">
        <v>5</v>
      </c>
      <c r="C16" s="42">
        <v>7</v>
      </c>
      <c r="D16" s="40">
        <v>0</v>
      </c>
      <c r="E16" s="41">
        <v>4.2099999999999999E-2</v>
      </c>
      <c r="F16" s="44" t="str" cm="1">
        <f t="array" ref="F16">_xlfn.IFS(
 $B16=F$5, -1,
 $C16=F$5, 1+$E16,
 AND($B16&lt;F$5,$C16&gt;F$5), "&lt;---&gt;",
 TRUE, ""
)</f>
        <v/>
      </c>
      <c r="G16" s="44" t="str" cm="1">
        <f t="array" ref="G16">_xlfn.IFS(
 $B16=G$5, -1,
 $C16=G$5, 1+$E16,
 AND($B16&lt;G$5,$C16&gt;G$5), "&lt;---&gt;",
 TRUE, ""
)</f>
        <v/>
      </c>
      <c r="H16" s="44" t="str" cm="1">
        <f t="array" ref="H16">_xlfn.IFS(
 $B16=H$5, -1,
 $C16=H$5, 1+$E16,
 AND($B16&lt;H$5,$C16&gt;H$5), "&lt;---&gt;",
 TRUE, ""
)</f>
        <v/>
      </c>
      <c r="I16" s="44" t="str" cm="1">
        <f t="array" ref="I16">_xlfn.IFS(
 $B16=I$5, -1,
 $C16=I$5, 1+$E16,
 AND($B16&lt;I$5,$C16&gt;I$5), "&lt;---&gt;",
 TRUE, ""
)</f>
        <v/>
      </c>
      <c r="J16" s="44" cm="1">
        <f t="array" ref="J16">_xlfn.IFS(
 $B16=J$5, -1,
 $C16=J$5, 1+$E16,
 AND($B16&lt;J$5,$C16&gt;J$5), "&lt;---&gt;",
 TRUE, ""
)</f>
        <v>-1</v>
      </c>
      <c r="K16" s="44" t="str" cm="1">
        <f t="array" ref="K16">_xlfn.IFS(
 $B16=K$5, -1,
 $C16=K$5, 1+$E16,
 AND($B16&lt;K$5,$C16&gt;K$5), "&lt;---&gt;",
 TRUE, ""
)</f>
        <v>&lt;---&gt;</v>
      </c>
      <c r="L16" s="44" cm="1">
        <f t="array" ref="L16">_xlfn.IFS(
 $B16=L$5, -1,
 $C16=L$5, 1+$E16,
 AND($B16&lt;L$5,$C16&gt;L$5), "&lt;---&gt;",
 TRUE, ""
)</f>
        <v>1.0421</v>
      </c>
      <c r="M16" s="44" t="str" cm="1">
        <f t="array" ref="M16">_xlfn.IFS(
 $B16=M$5, -1,
 $C16=M$5, 1+$E16,
 AND($B16&lt;M$5,$C16&gt;M$5), "&lt;---&gt;",
 TRUE, ""
)</f>
        <v/>
      </c>
      <c r="N16" s="44" t="str" cm="1">
        <f t="array" ref="N16">_xlfn.IFS(
 $B16=N$5, -1,
 $C16=N$5, 1+$E16,
 AND($B16&lt;N$5,$C16&gt;N$5), "&lt;---&gt;",
 TRUE, ""
)</f>
        <v/>
      </c>
      <c r="O16" s="44" t="str" cm="1">
        <f t="array" ref="O16">_xlfn.IFS(
 $B16=O$5, -1,
 $C16=O$5, 1+$E16,
 AND($B16&lt;O$5,$C16&gt;O$5), "&lt;---&gt;",
 TRUE, ""
)</f>
        <v/>
      </c>
    </row>
    <row r="17" spans="1:15" ht="15" thickBot="1" x14ac:dyDescent="0.4">
      <c r="A17" s="48" t="s">
        <v>32</v>
      </c>
      <c r="B17" s="51">
        <v>5</v>
      </c>
      <c r="C17" s="51">
        <v>10</v>
      </c>
      <c r="D17" s="48">
        <v>939.40817285110381</v>
      </c>
      <c r="E17" s="49">
        <v>6.4500000000000002E-2</v>
      </c>
      <c r="F17" s="44" t="str" cm="1">
        <f t="array" ref="F17">_xlfn.IFS(
 $B17=F$5, -1,
 $C17=F$5, 1+$E17,
 AND($B17&lt;F$5,$C17&gt;F$5), "&lt;---&gt;",
 TRUE, ""
)</f>
        <v/>
      </c>
      <c r="G17" s="44" t="str" cm="1">
        <f t="array" ref="G17">_xlfn.IFS(
 $B17=G$5, -1,
 $C17=G$5, 1+$E17,
 AND($B17&lt;G$5,$C17&gt;G$5), "&lt;---&gt;",
 TRUE, ""
)</f>
        <v/>
      </c>
      <c r="H17" s="44" t="str" cm="1">
        <f t="array" ref="H17">_xlfn.IFS(
 $B17=H$5, -1,
 $C17=H$5, 1+$E17,
 AND($B17&lt;H$5,$C17&gt;H$5), "&lt;---&gt;",
 TRUE, ""
)</f>
        <v/>
      </c>
      <c r="I17" s="44" t="str" cm="1">
        <f t="array" ref="I17">_xlfn.IFS(
 $B17=I$5, -1,
 $C17=I$5, 1+$E17,
 AND($B17&lt;I$5,$C17&gt;I$5), "&lt;---&gt;",
 TRUE, ""
)</f>
        <v/>
      </c>
      <c r="J17" s="44" cm="1">
        <f t="array" ref="J17">_xlfn.IFS(
 $B17=J$5, -1,
 $C17=J$5, 1+$E17,
 AND($B17&lt;J$5,$C17&gt;J$5), "&lt;---&gt;",
 TRUE, ""
)</f>
        <v>-1</v>
      </c>
      <c r="K17" s="44" t="str" cm="1">
        <f t="array" ref="K17">_xlfn.IFS(
 $B17=K$5, -1,
 $C17=K$5, 1+$E17,
 AND($B17&lt;K$5,$C17&gt;K$5), "&lt;---&gt;",
 TRUE, ""
)</f>
        <v>&lt;---&gt;</v>
      </c>
      <c r="L17" s="44" t="str" cm="1">
        <f t="array" ref="L17">_xlfn.IFS(
 $B17=L$5, -1,
 $C17=L$5, 1+$E17,
 AND($B17&lt;L$5,$C17&gt;L$5), "&lt;---&gt;",
 TRUE, ""
)</f>
        <v>&lt;---&gt;</v>
      </c>
      <c r="M17" s="44" t="str" cm="1">
        <f t="array" ref="M17">_xlfn.IFS(
 $B17=M$5, -1,
 $C17=M$5, 1+$E17,
 AND($B17&lt;M$5,$C17&gt;M$5), "&lt;---&gt;",
 TRUE, ""
)</f>
        <v>&lt;---&gt;</v>
      </c>
      <c r="N17" s="44" t="str" cm="1">
        <f t="array" ref="N17">_xlfn.IFS(
 $B17=N$5, -1,
 $C17=N$5, 1+$E17,
 AND($B17&lt;N$5,$C17&gt;N$5), "&lt;---&gt;",
 TRUE, ""
)</f>
        <v>&lt;---&gt;</v>
      </c>
      <c r="O17" s="44" cm="1">
        <f t="array" ref="O17">_xlfn.IFS(
 $B17=O$5, -1,
 $C17=O$5, 1+$E17,
 AND($B17&lt;O$5,$C17&gt;O$5), "&lt;---&gt;",
 TRUE, ""
)</f>
        <v>1.0645</v>
      </c>
    </row>
    <row r="18" spans="1:15" ht="15" thickBot="1" x14ac:dyDescent="0.4">
      <c r="A18" s="52" t="s">
        <v>25</v>
      </c>
      <c r="B18" s="52">
        <v>6</v>
      </c>
      <c r="C18" s="52">
        <v>7</v>
      </c>
      <c r="D18" s="52">
        <v>0</v>
      </c>
      <c r="E18" s="53">
        <v>1.9900000000000001E-2</v>
      </c>
      <c r="F18" s="44" t="str" cm="1">
        <f t="array" ref="F18">_xlfn.IFS(
 $B18=F$5, -1,
 $C18=F$5, 1+$E18,
 AND($B18&lt;F$5,$C18&gt;F$5), "&lt;---&gt;",
 TRUE, ""
)</f>
        <v/>
      </c>
      <c r="G18" s="44" t="str" cm="1">
        <f t="array" ref="G18">_xlfn.IFS(
 $B18=G$5, -1,
 $C18=G$5, 1+$E18,
 AND($B18&lt;G$5,$C18&gt;G$5), "&lt;---&gt;",
 TRUE, ""
)</f>
        <v/>
      </c>
      <c r="H18" s="44" t="str" cm="1">
        <f t="array" ref="H18">_xlfn.IFS(
 $B18=H$5, -1,
 $C18=H$5, 1+$E18,
 AND($B18&lt;H$5,$C18&gt;H$5), "&lt;---&gt;",
 TRUE, ""
)</f>
        <v/>
      </c>
      <c r="I18" s="44" t="str" cm="1">
        <f t="array" ref="I18">_xlfn.IFS(
 $B18=I$5, -1,
 $C18=I$5, 1+$E18,
 AND($B18&lt;I$5,$C18&gt;I$5), "&lt;---&gt;",
 TRUE, ""
)</f>
        <v/>
      </c>
      <c r="J18" s="44" t="str" cm="1">
        <f t="array" ref="J18">_xlfn.IFS(
 $B18=J$5, -1,
 $C18=J$5, 1+$E18,
 AND($B18&lt;J$5,$C18&gt;J$5), "&lt;---&gt;",
 TRUE, ""
)</f>
        <v/>
      </c>
      <c r="K18" s="44" cm="1">
        <f t="array" ref="K18">_xlfn.IFS(
 $B18=K$5, -1,
 $C18=K$5, 1+$E18,
 AND($B18&lt;K$5,$C18&gt;K$5), "&lt;---&gt;",
 TRUE, ""
)</f>
        <v>-1</v>
      </c>
      <c r="L18" s="44" cm="1">
        <f t="array" ref="L18">_xlfn.IFS(
 $B18=L$5, -1,
 $C18=L$5, 1+$E18,
 AND($B18&lt;L$5,$C18&gt;L$5), "&lt;---&gt;",
 TRUE, ""
)</f>
        <v>1.0199</v>
      </c>
      <c r="M18" s="44" t="str" cm="1">
        <f t="array" ref="M18">_xlfn.IFS(
 $B18=M$5, -1,
 $C18=M$5, 1+$E18,
 AND($B18&lt;M$5,$C18&gt;M$5), "&lt;---&gt;",
 TRUE, ""
)</f>
        <v/>
      </c>
      <c r="N18" s="44" t="str" cm="1">
        <f t="array" ref="N18">_xlfn.IFS(
 $B18=N$5, -1,
 $C18=N$5, 1+$E18,
 AND($B18&lt;N$5,$C18&gt;N$5), "&lt;---&gt;",
 TRUE, ""
)</f>
        <v/>
      </c>
      <c r="O18" s="44" t="str" cm="1">
        <f t="array" ref="O18">_xlfn.IFS(
 $B18=O$5, -1,
 $C18=O$5, 1+$E18,
 AND($B18&lt;O$5,$C18&gt;O$5), "&lt;---&gt;",
 TRUE, ""
)</f>
        <v/>
      </c>
    </row>
    <row r="19" spans="1:15" ht="15" thickBot="1" x14ac:dyDescent="0.4">
      <c r="A19" s="44" t="s">
        <v>25</v>
      </c>
      <c r="B19" s="44">
        <v>7</v>
      </c>
      <c r="C19" s="44">
        <v>8</v>
      </c>
      <c r="D19" s="44">
        <v>0</v>
      </c>
      <c r="E19" s="45">
        <v>1.9900000000000001E-2</v>
      </c>
      <c r="F19" s="44" t="str" cm="1">
        <f t="array" ref="F19">_xlfn.IFS(
 $B19=F$5, -1,
 $C19=F$5, 1+$E19,
 AND($B19&lt;F$5,$C19&gt;F$5), "&lt;---&gt;",
 TRUE, ""
)</f>
        <v/>
      </c>
      <c r="G19" s="44" t="str" cm="1">
        <f t="array" ref="G19">_xlfn.IFS(
 $B19=G$5, -1,
 $C19=G$5, 1+$E19,
 AND($B19&lt;G$5,$C19&gt;G$5), "&lt;---&gt;",
 TRUE, ""
)</f>
        <v/>
      </c>
      <c r="H19" s="44" t="str" cm="1">
        <f t="array" ref="H19">_xlfn.IFS(
 $B19=H$5, -1,
 $C19=H$5, 1+$E19,
 AND($B19&lt;H$5,$C19&gt;H$5), "&lt;---&gt;",
 TRUE, ""
)</f>
        <v/>
      </c>
      <c r="I19" s="44" t="str" cm="1">
        <f t="array" ref="I19">_xlfn.IFS(
 $B19=I$5, -1,
 $C19=I$5, 1+$E19,
 AND($B19&lt;I$5,$C19&gt;I$5), "&lt;---&gt;",
 TRUE, ""
)</f>
        <v/>
      </c>
      <c r="J19" s="44" t="str" cm="1">
        <f t="array" ref="J19">_xlfn.IFS(
 $B19=J$5, -1,
 $C19=J$5, 1+$E19,
 AND($B19&lt;J$5,$C19&gt;J$5), "&lt;---&gt;",
 TRUE, ""
)</f>
        <v/>
      </c>
      <c r="K19" s="44" t="str" cm="1">
        <f t="array" ref="K19">_xlfn.IFS(
 $B19=K$5, -1,
 $C19=K$5, 1+$E19,
 AND($B19&lt;K$5,$C19&gt;K$5), "&lt;---&gt;",
 TRUE, ""
)</f>
        <v/>
      </c>
      <c r="L19" s="44" cm="1">
        <f t="array" ref="L19">_xlfn.IFS(
 $B19=L$5, -1,
 $C19=L$5, 1+$E19,
 AND($B19&lt;L$5,$C19&gt;L$5), "&lt;---&gt;",
 TRUE, ""
)</f>
        <v>-1</v>
      </c>
      <c r="M19" s="44" cm="1">
        <f t="array" ref="M19">_xlfn.IFS(
 $B19=M$5, -1,
 $C19=M$5, 1+$E19,
 AND($B19&lt;M$5,$C19&gt;M$5), "&lt;---&gt;",
 TRUE, ""
)</f>
        <v>1.0199</v>
      </c>
      <c r="N19" s="44" t="str" cm="1">
        <f t="array" ref="N19">_xlfn.IFS(
 $B19=N$5, -1,
 $C19=N$5, 1+$E19,
 AND($B19&lt;N$5,$C19&gt;N$5), "&lt;---&gt;",
 TRUE, ""
)</f>
        <v/>
      </c>
      <c r="O19" s="44" t="str" cm="1">
        <f t="array" ref="O19">_xlfn.IFS(
 $B19=O$5, -1,
 $C19=O$5, 1+$E19,
 AND($B19&lt;O$5,$C19&gt;O$5), "&lt;---&gt;",
 TRUE, ""
)</f>
        <v/>
      </c>
    </row>
    <row r="20" spans="1:15" ht="15" thickBot="1" x14ac:dyDescent="0.4">
      <c r="A20" s="48" t="s">
        <v>26</v>
      </c>
      <c r="B20" s="48">
        <v>7</v>
      </c>
      <c r="C20" s="48">
        <v>9</v>
      </c>
      <c r="D20" s="48">
        <v>0</v>
      </c>
      <c r="E20" s="49">
        <v>4.2099999999999999E-2</v>
      </c>
      <c r="F20" s="44" t="str" cm="1">
        <f t="array" ref="F20">_xlfn.IFS(
 $B20=F$5, -1,
 $C20=F$5, 1+$E20,
 AND($B20&lt;F$5,$C20&gt;F$5), "&lt;---&gt;",
 TRUE, ""
)</f>
        <v/>
      </c>
      <c r="G20" s="44" t="str" cm="1">
        <f t="array" ref="G20">_xlfn.IFS(
 $B20=G$5, -1,
 $C20=G$5, 1+$E20,
 AND($B20&lt;G$5,$C20&gt;G$5), "&lt;---&gt;",
 TRUE, ""
)</f>
        <v/>
      </c>
      <c r="H20" s="44" t="str" cm="1">
        <f t="array" ref="H20">_xlfn.IFS(
 $B20=H$5, -1,
 $C20=H$5, 1+$E20,
 AND($B20&lt;H$5,$C20&gt;H$5), "&lt;---&gt;",
 TRUE, ""
)</f>
        <v/>
      </c>
      <c r="I20" s="44" t="str" cm="1">
        <f t="array" ref="I20">_xlfn.IFS(
 $B20=I$5, -1,
 $C20=I$5, 1+$E20,
 AND($B20&lt;I$5,$C20&gt;I$5), "&lt;---&gt;",
 TRUE, ""
)</f>
        <v/>
      </c>
      <c r="J20" s="44" t="str" cm="1">
        <f t="array" ref="J20">_xlfn.IFS(
 $B20=J$5, -1,
 $C20=J$5, 1+$E20,
 AND($B20&lt;J$5,$C20&gt;J$5), "&lt;---&gt;",
 TRUE, ""
)</f>
        <v/>
      </c>
      <c r="K20" s="44" t="str" cm="1">
        <f t="array" ref="K20">_xlfn.IFS(
 $B20=K$5, -1,
 $C20=K$5, 1+$E20,
 AND($B20&lt;K$5,$C20&gt;K$5), "&lt;---&gt;",
 TRUE, ""
)</f>
        <v/>
      </c>
      <c r="L20" s="44" cm="1">
        <f t="array" ref="L20">_xlfn.IFS(
 $B20=L$5, -1,
 $C20=L$5, 1+$E20,
 AND($B20&lt;L$5,$C20&gt;L$5), "&lt;---&gt;",
 TRUE, ""
)</f>
        <v>-1</v>
      </c>
      <c r="M20" s="44" t="str" cm="1">
        <f t="array" ref="M20">_xlfn.IFS(
 $B20=M$5, -1,
 $C20=M$5, 1+$E20,
 AND($B20&lt;M$5,$C20&gt;M$5), "&lt;---&gt;",
 TRUE, ""
)</f>
        <v>&lt;---&gt;</v>
      </c>
      <c r="N20" s="44" cm="1">
        <f t="array" ref="N20">_xlfn.IFS(
 $B20=N$5, -1,
 $C20=N$5, 1+$E20,
 AND($B20&lt;N$5,$C20&gt;N$5), "&lt;---&gt;",
 TRUE, ""
)</f>
        <v>1.0421</v>
      </c>
      <c r="O20" s="44" t="str" cm="1">
        <f t="array" ref="O20">_xlfn.IFS(
 $B20=O$5, -1,
 $C20=O$5, 1+$E20,
 AND($B20&lt;O$5,$C20&gt;O$5), "&lt;---&gt;",
 TRUE, ""
)</f>
        <v/>
      </c>
    </row>
    <row r="21" spans="1:15" ht="15" thickBot="1" x14ac:dyDescent="0.4">
      <c r="A21" s="52" t="s">
        <v>25</v>
      </c>
      <c r="B21" s="52">
        <v>1</v>
      </c>
      <c r="C21" s="52">
        <v>1</v>
      </c>
      <c r="D21" s="52">
        <v>0</v>
      </c>
      <c r="E21" s="53">
        <v>1.9900000000000001E-2</v>
      </c>
      <c r="F21" s="44" cm="1">
        <f t="array" ref="F21">_xlfn.IFS(
 $B21=F$5, -1,
 $C21=F$5, 1+$E21,
 AND($B21&lt;F$5,$C21&gt;F$5), "&lt;---&gt;",
 TRUE, ""
)</f>
        <v>-1</v>
      </c>
      <c r="G21" s="44" t="str" cm="1">
        <f t="array" ref="G21">_xlfn.IFS(
 $B21=G$5, -1,
 $C21=G$5, 1+$E21,
 AND($B21&lt;G$5,$C21&gt;G$5), "&lt;---&gt;",
 TRUE, ""
)</f>
        <v/>
      </c>
      <c r="H21" s="44" t="str" cm="1">
        <f t="array" ref="H21">_xlfn.IFS(
 $B21=H$5, -1,
 $C21=H$5, 1+$E21,
 AND($B21&lt;H$5,$C21&gt;H$5), "&lt;---&gt;",
 TRUE, ""
)</f>
        <v/>
      </c>
      <c r="I21" s="44" t="str" cm="1">
        <f t="array" ref="I21">_xlfn.IFS(
 $B21=I$5, -1,
 $C21=I$5, 1+$E21,
 AND($B21&lt;I$5,$C21&gt;I$5), "&lt;---&gt;",
 TRUE, ""
)</f>
        <v/>
      </c>
      <c r="J21" s="44" t="str" cm="1">
        <f t="array" ref="J21">_xlfn.IFS(
 $B21=J$5, -1,
 $C21=J$5, 1+$E21,
 AND($B21&lt;J$5,$C21&gt;J$5), "&lt;---&gt;",
 TRUE, ""
)</f>
        <v/>
      </c>
      <c r="K21" s="44" t="str" cm="1">
        <f t="array" ref="K21">_xlfn.IFS(
 $B21=K$5, -1,
 $C21=K$5, 1+$E21,
 AND($B21&lt;K$5,$C21&gt;K$5), "&lt;---&gt;",
 TRUE, ""
)</f>
        <v/>
      </c>
      <c r="L21" s="44" t="str" cm="1">
        <f t="array" ref="L21">_xlfn.IFS(
 $B21=L$5, -1,
 $C21=L$5, 1+$E21,
 AND($B21&lt;L$5,$C21&gt;L$5), "&lt;---&gt;",
 TRUE, ""
)</f>
        <v/>
      </c>
      <c r="M21" s="44" t="str" cm="1">
        <f t="array" ref="M21">_xlfn.IFS(
 $B21=M$5, -1,
 $C21=M$5, 1+$E21,
 AND($B21&lt;M$5,$C21&gt;M$5), "&lt;---&gt;",
 TRUE, ""
)</f>
        <v/>
      </c>
      <c r="N21" s="44" t="str" cm="1">
        <f t="array" ref="N21">_xlfn.IFS(
 $B21=N$5, -1,
 $C21=N$5, 1+$E21,
 AND($B21&lt;N$5,$C21&gt;N$5), "&lt;---&gt;",
 TRUE, ""
)</f>
        <v/>
      </c>
      <c r="O21" s="44" t="str" cm="1">
        <f t="array" ref="O21">_xlfn.IFS(
 $B21=O$5, -1,
 $C21=O$5, 1+$E21,
 AND($B21&lt;O$5,$C21&gt;O$5), "&lt;---&gt;",
 TRUE, ""
)</f>
        <v/>
      </c>
    </row>
    <row r="22" spans="1:15" x14ac:dyDescent="0.35">
      <c r="A22" s="66" t="s">
        <v>25</v>
      </c>
      <c r="B22" s="66">
        <v>1</v>
      </c>
      <c r="C22" s="66">
        <v>1</v>
      </c>
      <c r="D22" s="66">
        <v>0</v>
      </c>
      <c r="E22" s="67">
        <v>1.9900000000000001E-2</v>
      </c>
      <c r="F22" s="66" cm="1">
        <f t="array" ref="F22">_xlfn.IFS(
 $B22=F$5, -1,
 $C22=F$5, 1+$E22,
 AND($B22&lt;F$5,$C22&gt;F$5), "&lt;---&gt;",
 TRUE, ""
)</f>
        <v>-1</v>
      </c>
      <c r="G22" s="66" t="str" cm="1">
        <f t="array" ref="G22">_xlfn.IFS(
 $B22=G$5, -1,
 $C22=G$5, 1+$E22,
 AND($B22&lt;G$5,$C22&gt;G$5), "&lt;---&gt;",
 TRUE, ""
)</f>
        <v/>
      </c>
      <c r="H22" s="66" t="str" cm="1">
        <f t="array" ref="H22">_xlfn.IFS(
 $B22=H$5, -1,
 $C22=H$5, 1+$E22,
 AND($B22&lt;H$5,$C22&gt;H$5), "&lt;---&gt;",
 TRUE, ""
)</f>
        <v/>
      </c>
      <c r="I22" s="66" t="str" cm="1">
        <f t="array" ref="I22">_xlfn.IFS(
 $B22=I$5, -1,
 $C22=I$5, 1+$E22,
 AND($B22&lt;I$5,$C22&gt;I$5), "&lt;---&gt;",
 TRUE, ""
)</f>
        <v/>
      </c>
      <c r="J22" s="66" t="str" cm="1">
        <f t="array" ref="J22">_xlfn.IFS(
 $B22=J$5, -1,
 $C22=J$5, 1+$E22,
 AND($B22&lt;J$5,$C22&gt;J$5), "&lt;---&gt;",
 TRUE, ""
)</f>
        <v/>
      </c>
      <c r="K22" s="66" t="str" cm="1">
        <f t="array" ref="K22">_xlfn.IFS(
 $B22=K$5, -1,
 $C22=K$5, 1+$E22,
 AND($B22&lt;K$5,$C22&gt;K$5), "&lt;---&gt;",
 TRUE, ""
)</f>
        <v/>
      </c>
      <c r="L22" s="66" t="str" cm="1">
        <f t="array" ref="L22">_xlfn.IFS(
 $B22=L$5, -1,
 $C22=L$5, 1+$E22,
 AND($B22&lt;L$5,$C22&gt;L$5), "&lt;---&gt;",
 TRUE, ""
)</f>
        <v/>
      </c>
      <c r="M22" s="66" t="str" cm="1">
        <f t="array" ref="M22">_xlfn.IFS(
 $B22=M$5, -1,
 $C22=M$5, 1+$E22,
 AND($B22&lt;M$5,$C22&gt;M$5), "&lt;---&gt;",
 TRUE, ""
)</f>
        <v/>
      </c>
      <c r="N22" s="66" t="str" cm="1">
        <f t="array" ref="N22">_xlfn.IFS(
 $B22=N$5, -1,
 $C22=N$5, 1+$E22,
 AND($B22&lt;N$5,$C22&gt;N$5), "&lt;---&gt;",
 TRUE, ""
)</f>
        <v/>
      </c>
      <c r="O22" s="66" t="str" cm="1">
        <f t="array" ref="O22">_xlfn.IFS(
 $B22=O$5, -1,
 $C22=O$5, 1+$E22,
 AND($B22&lt;O$5,$C22&gt;O$5), "&lt;---&gt;",
 TRUE, ""
)</f>
        <v/>
      </c>
    </row>
    <row r="23" spans="1:15" x14ac:dyDescent="0.35">
      <c r="A23" s="68" t="s">
        <v>22</v>
      </c>
      <c r="B23" s="68"/>
      <c r="C23" s="68"/>
      <c r="D23" s="69">
        <f>SUMIF(B6:B22,1,D6:D22)</f>
        <v>865.03871019255791</v>
      </c>
      <c r="E23" s="70" t="s">
        <v>23</v>
      </c>
      <c r="F23" s="70"/>
      <c r="G23" s="42">
        <f>SUMPRODUCT(G6:G22,$D$6:$D$22)</f>
        <v>0</v>
      </c>
      <c r="H23" s="42">
        <f>SUMPRODUCT(H6:H22,$D$6:$D$22)</f>
        <v>0</v>
      </c>
      <c r="I23" s="42">
        <f t="shared" ref="I23:O23" si="0">SUMPRODUCT(I6:I22,$D$6:$D$22)</f>
        <v>0</v>
      </c>
      <c r="J23" s="42">
        <f t="shared" si="0"/>
        <v>-1.1368683772161603E-13</v>
      </c>
      <c r="K23" s="42">
        <f t="shared" si="0"/>
        <v>0</v>
      </c>
      <c r="L23" s="42">
        <f t="shared" si="0"/>
        <v>0</v>
      </c>
      <c r="M23" s="42">
        <f t="shared" si="0"/>
        <v>0</v>
      </c>
      <c r="N23" s="42">
        <f t="shared" si="0"/>
        <v>0</v>
      </c>
      <c r="O23" s="42">
        <f t="shared" si="0"/>
        <v>1000</v>
      </c>
    </row>
    <row r="24" spans="1:15" x14ac:dyDescent="0.35">
      <c r="A24" s="40"/>
      <c r="B24" s="40"/>
      <c r="C24" s="40"/>
      <c r="D24" s="40"/>
      <c r="E24" s="70" t="s">
        <v>24</v>
      </c>
      <c r="F24" s="70"/>
      <c r="G24" s="40">
        <v>0</v>
      </c>
      <c r="H24" s="71">
        <v>0</v>
      </c>
      <c r="I24" s="40">
        <v>0</v>
      </c>
      <c r="J24" s="40">
        <v>0</v>
      </c>
      <c r="K24" s="71">
        <v>0</v>
      </c>
      <c r="L24" s="40">
        <v>0</v>
      </c>
      <c r="M24" s="40">
        <v>0</v>
      </c>
      <c r="N24" s="71">
        <v>0</v>
      </c>
      <c r="O24" s="40">
        <v>1000</v>
      </c>
    </row>
    <row r="26" spans="1:15" x14ac:dyDescent="0.35">
      <c r="D26" t="s">
        <v>35</v>
      </c>
      <c r="E26" t="s">
        <v>36</v>
      </c>
    </row>
    <row r="27" spans="1:15" x14ac:dyDescent="0.35">
      <c r="D27" s="65">
        <f>D23</f>
        <v>865.03871019255791</v>
      </c>
      <c r="E27">
        <f>SUM(G23:O23)</f>
        <v>999.99999999999989</v>
      </c>
    </row>
    <row r="42" spans="18:18" ht="16" x14ac:dyDescent="0.4">
      <c r="R42" s="74"/>
    </row>
  </sheetData>
  <mergeCells count="8">
    <mergeCell ref="E24:F24"/>
    <mergeCell ref="B4:C4"/>
    <mergeCell ref="F4:L4"/>
    <mergeCell ref="Q5:Q7"/>
    <mergeCell ref="R5:R7"/>
    <mergeCell ref="S5:S7"/>
    <mergeCell ref="A23:C23"/>
    <mergeCell ref="E23:F2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6575-5066-4A7F-A279-B6A771291325}">
  <dimension ref="A4:O22"/>
  <sheetViews>
    <sheetView topLeftCell="A2" zoomScale="78" workbookViewId="0">
      <selection activeCell="G21" sqref="G21"/>
    </sheetView>
  </sheetViews>
  <sheetFormatPr defaultRowHeight="14.5" x14ac:dyDescent="0.35"/>
  <cols>
    <col min="11" max="11" width="11.1796875" bestFit="1" customWidth="1"/>
  </cols>
  <sheetData>
    <row r="4" spans="1:15" ht="15" thickBot="1" x14ac:dyDescent="0.4">
      <c r="B4" s="2" t="s">
        <v>11</v>
      </c>
      <c r="C4" s="2"/>
      <c r="D4" s="3"/>
      <c r="E4" s="3"/>
      <c r="F4" s="2" t="s">
        <v>12</v>
      </c>
      <c r="G4" s="2"/>
      <c r="H4" s="2"/>
      <c r="I4" s="2"/>
      <c r="J4" s="2"/>
      <c r="K4" s="2"/>
      <c r="L4" s="2"/>
      <c r="M4" s="2"/>
      <c r="N4" s="2"/>
      <c r="O4" s="9"/>
    </row>
    <row r="5" spans="1:15" ht="15" thickBot="1" x14ac:dyDescent="0.4">
      <c r="A5" s="4" t="s">
        <v>13</v>
      </c>
      <c r="B5" s="5" t="s">
        <v>14</v>
      </c>
      <c r="C5" s="5" t="s">
        <v>15</v>
      </c>
      <c r="D5" s="5" t="s">
        <v>16</v>
      </c>
      <c r="E5" s="6" t="s">
        <v>17</v>
      </c>
      <c r="F5" s="7">
        <v>1</v>
      </c>
      <c r="G5" s="7">
        <v>2</v>
      </c>
      <c r="H5" s="7">
        <v>3</v>
      </c>
      <c r="I5" s="7">
        <v>4</v>
      </c>
      <c r="J5" s="7">
        <v>5</v>
      </c>
      <c r="K5" s="7">
        <v>6</v>
      </c>
      <c r="L5" s="7">
        <v>7</v>
      </c>
      <c r="M5" s="7">
        <v>8</v>
      </c>
      <c r="N5" s="8">
        <v>9</v>
      </c>
      <c r="O5" s="73"/>
    </row>
    <row r="6" spans="1:15" ht="15" thickBot="1" x14ac:dyDescent="0.4">
      <c r="A6" s="10" t="s">
        <v>18</v>
      </c>
      <c r="B6" s="11">
        <v>1</v>
      </c>
      <c r="C6" s="11">
        <v>1</v>
      </c>
      <c r="D6" s="16">
        <v>0</v>
      </c>
      <c r="E6" s="12">
        <v>0.06</v>
      </c>
      <c r="F6" s="13" cm="1">
        <f t="array" ref="F6">_xlfn.IFS(
 $B6=F$5, -1,
 $C6=F$5, 1+$E6,
 AND($B6&lt;F$5,$C6&gt;F$5), "&lt;---&gt;",
 TRUE, ""
)</f>
        <v>-1</v>
      </c>
      <c r="G6" s="13" t="str" cm="1">
        <f t="array" ref="G6">_xlfn.IFS(
 $B6=G$5, -1,
 $C6=G$5, 1+$E6,
 AND($B6&lt;G$5,$C6&gt;G$5), "&lt;---&gt;",
 TRUE, ""
)</f>
        <v/>
      </c>
      <c r="H6" s="13" t="str" cm="1">
        <f t="array" ref="H6">_xlfn.IFS(
 $B6=H$5, -1,
 $C6=H$5, 1+$E6,
 AND($B6&lt;H$5,$C6&gt;H$5), "&lt;---&gt;",
 TRUE, ""
)</f>
        <v/>
      </c>
      <c r="I6" s="13" t="str" cm="1">
        <f t="array" ref="I6">_xlfn.IFS(
 $B6=I$5, -1,
 $C6=I$5, 1+$E6,
 AND($B6&lt;I$5,$C6&gt;I$5), "&lt;---&gt;",
 TRUE, ""
)</f>
        <v/>
      </c>
      <c r="J6" s="13" t="str" cm="1">
        <f t="array" ref="J6">_xlfn.IFS(
 $B6=J$5, -1,
 $C6=J$5, 1+$E6,
 AND($B6&lt;J$5,$C6&gt;J$5), "&lt;---&gt;",
 TRUE, ""
)</f>
        <v/>
      </c>
      <c r="K6" s="13" t="str" cm="1">
        <f t="array" ref="K6">_xlfn.IFS(
 $B6=K$5, -1,
 $C6=K$5, 1+$E6,
 AND($B6&lt;K$5,$C6&gt;K$5), "&lt;---&gt;",
 TRUE, ""
)</f>
        <v/>
      </c>
      <c r="L6" s="13" t="str" cm="1">
        <f t="array" ref="L6">_xlfn.IFS(
 $B6=L$5, -1,
 $C6=L$5, 1+$E6,
 AND($B6&lt;L$5,$C6&gt;L$5), "&lt;---&gt;",
 TRUE, ""
)</f>
        <v/>
      </c>
      <c r="M6" s="13" t="str" cm="1">
        <f t="array" ref="M6">_xlfn.IFS(
 $B6=M$5, -1,
 $C6=M$5, 1+$E6,
 AND($B6&lt;M$5,$C6&gt;M$5), "&lt;---&gt;",
 TRUE, ""
)</f>
        <v/>
      </c>
      <c r="N6" s="13" t="str" cm="1">
        <f t="array" ref="N6">_xlfn.IFS(
 $B6=N$5, -1,
 $C6=N$5, 1+$E6,
 AND($B6&lt;N$5,$C6&gt;N$5), "&lt;---&gt;",
 TRUE, ""
)</f>
        <v/>
      </c>
      <c r="O6" s="72"/>
    </row>
    <row r="7" spans="1:15" ht="15" thickBot="1" x14ac:dyDescent="0.4">
      <c r="A7" s="14" t="s">
        <v>19</v>
      </c>
      <c r="B7" s="15">
        <v>1</v>
      </c>
      <c r="C7" s="15">
        <v>3</v>
      </c>
      <c r="D7" s="16">
        <v>0</v>
      </c>
      <c r="E7" s="17">
        <v>0.14000000000000001</v>
      </c>
      <c r="F7" s="13" cm="1">
        <f t="array" ref="F7">_xlfn.IFS(
 $B7=F$5, -1,
 $C7=F$5, 1+$E7,
 AND($B7&lt;F$5,$C7&gt;F$5), "&lt;---&gt;",
 TRUE, ""
)</f>
        <v>-1</v>
      </c>
      <c r="G7" s="13" t="str" cm="1">
        <f t="array" ref="G7">_xlfn.IFS(
 $B7=G$5, -1,
 $C7=G$5, 1+$E7,
 AND($B7&lt;G$5,$C7&gt;G$5), "&lt;---&gt;",
 TRUE, ""
)</f>
        <v>&lt;---&gt;</v>
      </c>
      <c r="H7" s="13" cm="1">
        <f t="array" ref="H7">_xlfn.IFS(
 $B7=H$5, -1,
 $C7=H$5, 1+$E7,
 AND($B7&lt;H$5,$C7&gt;H$5), "&lt;---&gt;",
 TRUE, ""
)</f>
        <v>1.1400000000000001</v>
      </c>
      <c r="I7" s="13" t="str" cm="1">
        <f t="array" ref="I7">_xlfn.IFS(
 $B7=I$5, -1,
 $C7=I$5, 1+$E7,
 AND($B7&lt;I$5,$C7&gt;I$5), "&lt;---&gt;",
 TRUE, ""
)</f>
        <v/>
      </c>
      <c r="J7" s="13" t="str" cm="1">
        <f t="array" ref="J7">_xlfn.IFS(
 $B7=J$5, -1,
 $C7=J$5, 1+$E7,
 AND($B7&lt;J$5,$C7&gt;J$5), "&lt;---&gt;",
 TRUE, ""
)</f>
        <v/>
      </c>
      <c r="K7" s="13" t="str" cm="1">
        <f t="array" ref="K7">_xlfn.IFS(
 $B7=K$5, -1,
 $C7=K$5, 1+$E7,
 AND($B7&lt;K$5,$C7&gt;K$5), "&lt;---&gt;",
 TRUE, ""
)</f>
        <v/>
      </c>
      <c r="L7" s="13" t="str" cm="1">
        <f t="array" ref="L7">_xlfn.IFS(
 $B7=L$5, -1,
 $C7=L$5, 1+$E7,
 AND($B7&lt;L$5,$C7&gt;L$5), "&lt;---&gt;",
 TRUE, ""
)</f>
        <v/>
      </c>
      <c r="M7" s="13" t="str" cm="1">
        <f t="array" ref="M7">_xlfn.IFS(
 $B7=M$5, -1,
 $C7=M$5, 1+$E7,
 AND($B7&lt;M$5,$C7&gt;M$5), "&lt;---&gt;",
 TRUE, ""
)</f>
        <v/>
      </c>
      <c r="N7" s="13" t="str" cm="1">
        <f t="array" ref="N7">_xlfn.IFS(
 $B7=N$5, -1,
 $C7=N$5, 1+$E7,
 AND($B7&lt;N$5,$C7&gt;N$5), "&lt;---&gt;",
 TRUE, ""
)</f>
        <v/>
      </c>
      <c r="O7" s="72"/>
    </row>
    <row r="8" spans="1:15" ht="15" thickBot="1" x14ac:dyDescent="0.4">
      <c r="A8" s="14" t="s">
        <v>20</v>
      </c>
      <c r="B8" s="15">
        <v>1</v>
      </c>
      <c r="C8" s="15">
        <v>4</v>
      </c>
      <c r="D8" s="16">
        <v>0</v>
      </c>
      <c r="E8" s="17">
        <v>0.18</v>
      </c>
      <c r="F8" s="13" cm="1">
        <f t="array" ref="F8">_xlfn.IFS(
 $B8=F$5, -1,
 $C8=F$5, 1+$E8,
 AND($B8&lt;F$5,$C8&gt;F$5), "&lt;---&gt;",
 TRUE, ""
)</f>
        <v>-1</v>
      </c>
      <c r="G8" s="13" t="str" cm="1">
        <f t="array" ref="G8">_xlfn.IFS(
 $B8=G$5, -1,
 $C8=G$5, 1+$E8,
 AND($B8&lt;G$5,$C8&gt;G$5), "&lt;---&gt;",
 TRUE, ""
)</f>
        <v>&lt;---&gt;</v>
      </c>
      <c r="H8" s="13" t="str" cm="1">
        <f t="array" ref="H8">_xlfn.IFS(
 $B8=H$5, -1,
 $C8=H$5, 1+$E8,
 AND($B8&lt;H$5,$C8&gt;H$5), "&lt;---&gt;",
 TRUE, ""
)</f>
        <v>&lt;---&gt;</v>
      </c>
      <c r="I8" s="13" cm="1">
        <f t="array" ref="I8">_xlfn.IFS(
 $B8=I$5, -1,
 $C8=I$5, 1+$E8,
 AND($B8&lt;I$5,$C8&gt;I$5), "&lt;---&gt;",
 TRUE, ""
)</f>
        <v>1.18</v>
      </c>
      <c r="J8" s="13" t="str" cm="1">
        <f t="array" ref="J8">_xlfn.IFS(
 $B8=J$5, -1,
 $C8=J$5, 1+$E8,
 AND($B8&lt;J$5,$C8&gt;J$5), "&lt;---&gt;",
 TRUE, ""
)</f>
        <v/>
      </c>
      <c r="K8" s="13" t="str" cm="1">
        <f t="array" ref="K8">_xlfn.IFS(
 $B8=K$5, -1,
 $C8=K$5, 1+$E8,
 AND($B8&lt;K$5,$C8&gt;K$5), "&lt;---&gt;",
 TRUE, ""
)</f>
        <v/>
      </c>
      <c r="L8" s="13" t="str" cm="1">
        <f t="array" ref="L8">_xlfn.IFS(
 $B8=L$5, -1,
 $C8=L$5, 1+$E8,
 AND($B8&lt;L$5,$C8&gt;L$5), "&lt;---&gt;",
 TRUE, ""
)</f>
        <v/>
      </c>
      <c r="M8" s="13" t="str" cm="1">
        <f t="array" ref="M8">_xlfn.IFS(
 $B8=M$5, -1,
 $C8=M$5, 1+$E8,
 AND($B8&lt;M$5,$C8&gt;M$5), "&lt;---&gt;",
 TRUE, ""
)</f>
        <v/>
      </c>
      <c r="N8" s="13" t="str" cm="1">
        <f t="array" ref="N8">_xlfn.IFS(
 $B8=N$5, -1,
 $C8=N$5, 1+$E8,
 AND($B8&lt;N$5,$C8&gt;N$5), "&lt;---&gt;",
 TRUE, ""
)</f>
        <v/>
      </c>
      <c r="O8" s="72"/>
    </row>
    <row r="9" spans="1:15" ht="15" thickBot="1" x14ac:dyDescent="0.4">
      <c r="A9" s="18" t="s">
        <v>21</v>
      </c>
      <c r="B9" s="19">
        <v>1</v>
      </c>
      <c r="C9" s="19">
        <v>8</v>
      </c>
      <c r="D9" s="20">
        <v>0</v>
      </c>
      <c r="E9" s="21">
        <v>0.65</v>
      </c>
      <c r="F9" s="13" cm="1">
        <f t="array" ref="F9">_xlfn.IFS(
 $B9=F$5, -1,
 $C9=F$5, 1+$E9,
 AND($B9&lt;F$5,$C9&gt;F$5), "&lt;---&gt;",
 TRUE, ""
)</f>
        <v>-1</v>
      </c>
      <c r="G9" s="13" t="str" cm="1">
        <f t="array" ref="G9">_xlfn.IFS(
 $B9=G$5, -1,
 $C9=G$5, 1+$E9,
 AND($B9&lt;G$5,$C9&gt;G$5), "&lt;---&gt;",
 TRUE, ""
)</f>
        <v>&lt;---&gt;</v>
      </c>
      <c r="H9" s="13" t="str" cm="1">
        <f t="array" ref="H9">_xlfn.IFS(
 $B9=H$5, -1,
 $C9=H$5, 1+$E9,
 AND($B9&lt;H$5,$C9&gt;H$5), "&lt;---&gt;",
 TRUE, ""
)</f>
        <v>&lt;---&gt;</v>
      </c>
      <c r="I9" s="13" t="str" cm="1">
        <f t="array" ref="I9">_xlfn.IFS(
 $B9=I$5, -1,
 $C9=I$5, 1+$E9,
 AND($B9&lt;I$5,$C9&gt;I$5), "&lt;---&gt;",
 TRUE, ""
)</f>
        <v>&lt;---&gt;</v>
      </c>
      <c r="J9" s="13" t="str" cm="1">
        <f t="array" ref="J9">_xlfn.IFS(
 $B9=J$5, -1,
 $C9=J$5, 1+$E9,
 AND($B9&lt;J$5,$C9&gt;J$5), "&lt;---&gt;",
 TRUE, ""
)</f>
        <v>&lt;---&gt;</v>
      </c>
      <c r="K9" s="13" t="str" cm="1">
        <f t="array" ref="K9">_xlfn.IFS(
 $B9=K$5, -1,
 $C9=K$5, 1+$E9,
 AND($B9&lt;K$5,$C9&gt;K$5), "&lt;---&gt;",
 TRUE, ""
)</f>
        <v>&lt;---&gt;</v>
      </c>
      <c r="L9" s="13" t="str" cm="1">
        <f t="array" ref="L9">_xlfn.IFS(
 $B9=L$5, -1,
 $C9=L$5, 1+$E9,
 AND($B9&lt;L$5,$C9&gt;L$5), "&lt;---&gt;",
 TRUE, ""
)</f>
        <v>&lt;---&gt;</v>
      </c>
      <c r="M9" s="13" cm="1">
        <f t="array" ref="M9">_xlfn.IFS(
 $B9=M$5, -1,
 $C9=M$5, 1+$E9,
 AND($B9&lt;M$5,$C9&gt;M$5), "&lt;---&gt;",
 TRUE, ""
)</f>
        <v>1.65</v>
      </c>
      <c r="N9" s="13" t="str" cm="1">
        <f t="array" ref="N9">_xlfn.IFS(
 $B9=N$5, -1,
 $C9=N$5, 1+$E9,
 AND($B9&lt;N$5,$C9&gt;N$5), "&lt;---&gt;",
 TRUE, ""
)</f>
        <v/>
      </c>
      <c r="O9" s="72"/>
    </row>
    <row r="10" spans="1:15" ht="15" thickBot="1" x14ac:dyDescent="0.4">
      <c r="A10" s="22" t="s">
        <v>18</v>
      </c>
      <c r="B10" s="23">
        <v>2</v>
      </c>
      <c r="C10" s="23">
        <v>3</v>
      </c>
      <c r="D10" s="24">
        <v>0</v>
      </c>
      <c r="E10" s="12">
        <v>0.06</v>
      </c>
      <c r="F10" s="13" t="str" cm="1">
        <f t="array" ref="F10">_xlfn.IFS(
 $B10=F$5, -1,
 $C10=F$5, 1+$E10,
 AND($B10&lt;F$5,$C10&gt;F$5), "&lt;---&gt;",
 TRUE, ""
)</f>
        <v/>
      </c>
      <c r="G10" s="13" cm="1">
        <f t="array" ref="G10">_xlfn.IFS(
 $B10=G$5, -1,
 $C10=G$5, 1+$E10,
 AND($B10&lt;G$5,$C10&gt;G$5), "&lt;---&gt;",
 TRUE, ""
)</f>
        <v>-1</v>
      </c>
      <c r="H10" s="13" cm="1">
        <f t="array" ref="H10">_xlfn.IFS(
 $B10=H$5, -1,
 $C10=H$5, 1+$E10,
 AND($B10&lt;H$5,$C10&gt;H$5), "&lt;---&gt;",
 TRUE, ""
)</f>
        <v>1.06</v>
      </c>
      <c r="I10" s="13" t="str" cm="1">
        <f t="array" ref="I10">_xlfn.IFS(
 $B10=I$5, -1,
 $C10=I$5, 1+$E10,
 AND($B10&lt;I$5,$C10&gt;I$5), "&lt;---&gt;",
 TRUE, ""
)</f>
        <v/>
      </c>
      <c r="J10" s="13" t="str" cm="1">
        <f t="array" ref="J10">_xlfn.IFS(
 $B10=J$5, -1,
 $C10=J$5, 1+$E10,
 AND($B10&lt;J$5,$C10&gt;J$5), "&lt;---&gt;",
 TRUE, ""
)</f>
        <v/>
      </c>
      <c r="K10" s="13" t="str" cm="1">
        <f t="array" ref="K10">_xlfn.IFS(
 $B10=K$5, -1,
 $C10=K$5, 1+$E10,
 AND($B10&lt;K$5,$C10&gt;K$5), "&lt;---&gt;",
 TRUE, ""
)</f>
        <v/>
      </c>
      <c r="L10" s="13" t="str" cm="1">
        <f t="array" ref="L10">_xlfn.IFS(
 $B10=L$5, -1,
 $C10=L$5, 1+$E10,
 AND($B10&lt;L$5,$C10&gt;L$5), "&lt;---&gt;",
 TRUE, ""
)</f>
        <v/>
      </c>
      <c r="M10" s="13" t="str" cm="1">
        <f t="array" ref="M10">_xlfn.IFS(
 $B10=M$5, -1,
 $C10=M$5, 1+$E10,
 AND($B10&lt;M$5,$C10&gt;M$5), "&lt;---&gt;",
 TRUE, ""
)</f>
        <v/>
      </c>
      <c r="N10" s="13" t="str" cm="1">
        <f t="array" ref="N10">_xlfn.IFS(
 $B10=N$5, -1,
 $C10=N$5, 1+$E10,
 AND($B10&lt;N$5,$C10&gt;N$5), "&lt;---&gt;",
 TRUE, ""
)</f>
        <v/>
      </c>
      <c r="O10" s="72"/>
    </row>
    <row r="11" spans="1:15" ht="15" thickBot="1" x14ac:dyDescent="0.4">
      <c r="A11" s="25" t="s">
        <v>18</v>
      </c>
      <c r="B11" s="26">
        <v>3</v>
      </c>
      <c r="C11" s="26">
        <v>4</v>
      </c>
      <c r="D11" s="27">
        <v>0</v>
      </c>
      <c r="E11" s="12">
        <v>0.06</v>
      </c>
      <c r="F11" s="13" t="str" cm="1">
        <f t="array" ref="F11">_xlfn.IFS(
 $B11=F$5, -1,
 $C11=F$5, 1+$E11,
 AND($B11&lt;F$5,$C11&gt;F$5), "&lt;---&gt;",
 TRUE, ""
)</f>
        <v/>
      </c>
      <c r="G11" s="13" t="str" cm="1">
        <f t="array" ref="G11">_xlfn.IFS(
 $B11=G$5, -1,
 $C11=G$5, 1+$E11,
 AND($B11&lt;G$5,$C11&gt;G$5), "&lt;---&gt;",
 TRUE, ""
)</f>
        <v/>
      </c>
      <c r="H11" s="13" cm="1">
        <f t="array" ref="H11">_xlfn.IFS(
 $B11=H$5, -1,
 $C11=H$5, 1+$E11,
 AND($B11&lt;H$5,$C11&gt;H$5), "&lt;---&gt;",
 TRUE, ""
)</f>
        <v>-1</v>
      </c>
      <c r="I11" s="13" cm="1">
        <f t="array" ref="I11">_xlfn.IFS(
 $B11=I$5, -1,
 $C11=I$5, 1+$E11,
 AND($B11&lt;I$5,$C11&gt;I$5), "&lt;---&gt;",
 TRUE, ""
)</f>
        <v>1.06</v>
      </c>
      <c r="J11" s="13" t="str" cm="1">
        <f t="array" ref="J11">_xlfn.IFS(
 $B11=J$5, -1,
 $C11=J$5, 1+$E11,
 AND($B11&lt;J$5,$C11&gt;J$5), "&lt;---&gt;",
 TRUE, ""
)</f>
        <v/>
      </c>
      <c r="K11" s="13" t="str" cm="1">
        <f t="array" ref="K11">_xlfn.IFS(
 $B11=K$5, -1,
 $C11=K$5, 1+$E11,
 AND($B11&lt;K$5,$C11&gt;K$5), "&lt;---&gt;",
 TRUE, ""
)</f>
        <v/>
      </c>
      <c r="L11" s="13" t="str" cm="1">
        <f t="array" ref="L11">_xlfn.IFS(
 $B11=L$5, -1,
 $C11=L$5, 1+$E11,
 AND($B11&lt;L$5,$C11&gt;L$5), "&lt;---&gt;",
 TRUE, ""
)</f>
        <v/>
      </c>
      <c r="M11" s="13" t="str" cm="1">
        <f t="array" ref="M11">_xlfn.IFS(
 $B11=M$5, -1,
 $C11=M$5, 1+$E11,
 AND($B11&lt;M$5,$C11&gt;M$5), "&lt;---&gt;",
 TRUE, ""
)</f>
        <v/>
      </c>
      <c r="N11" s="13" t="str" cm="1">
        <f t="array" ref="N11">_xlfn.IFS(
 $B11=N$5, -1,
 $C11=N$5, 1+$E11,
 AND($B11&lt;N$5,$C11&gt;N$5), "&lt;---&gt;",
 TRUE, ""
)</f>
        <v/>
      </c>
      <c r="O11" s="72"/>
    </row>
    <row r="12" spans="1:15" ht="15" thickBot="1" x14ac:dyDescent="0.4">
      <c r="A12" s="18" t="s">
        <v>19</v>
      </c>
      <c r="B12" s="19">
        <v>3</v>
      </c>
      <c r="C12" s="19">
        <v>5</v>
      </c>
      <c r="D12" s="20">
        <v>0</v>
      </c>
      <c r="E12" s="17">
        <v>0.14000000000000001</v>
      </c>
      <c r="F12" s="13" t="str" cm="1">
        <f t="array" ref="F12">_xlfn.IFS(
 $B12=F$5, -1,
 $C12=F$5, 1+$E12,
 AND($B12&lt;F$5,$C12&gt;F$5), "&lt;---&gt;",
 TRUE, ""
)</f>
        <v/>
      </c>
      <c r="G12" s="13" t="str" cm="1">
        <f t="array" ref="G12">_xlfn.IFS(
 $B12=G$5, -1,
 $C12=G$5, 1+$E12,
 AND($B12&lt;G$5,$C12&gt;G$5), "&lt;---&gt;",
 TRUE, ""
)</f>
        <v/>
      </c>
      <c r="H12" s="13" cm="1">
        <f t="array" ref="H12">_xlfn.IFS(
 $B12=H$5, -1,
 $C12=H$5, 1+$E12,
 AND($B12&lt;H$5,$C12&gt;H$5), "&lt;---&gt;",
 TRUE, ""
)</f>
        <v>-1</v>
      </c>
      <c r="I12" s="13" t="str" cm="1">
        <f t="array" ref="I12">_xlfn.IFS(
 $B12=I$5, -1,
 $C12=I$5, 1+$E12,
 AND($B12&lt;I$5,$C12&gt;I$5), "&lt;---&gt;",
 TRUE, ""
)</f>
        <v>&lt;---&gt;</v>
      </c>
      <c r="J12" s="13" cm="1">
        <f t="array" ref="J12">_xlfn.IFS(
 $B12=J$5, -1,
 $C12=J$5, 1+$E12,
 AND($B12&lt;J$5,$C12&gt;J$5), "&lt;---&gt;",
 TRUE, ""
)</f>
        <v>1.1400000000000001</v>
      </c>
      <c r="K12" s="13" t="str" cm="1">
        <f t="array" ref="K12">_xlfn.IFS(
 $B12=K$5, -1,
 $C12=K$5, 1+$E12,
 AND($B12&lt;K$5,$C12&gt;K$5), "&lt;---&gt;",
 TRUE, ""
)</f>
        <v/>
      </c>
      <c r="L12" s="13" t="str" cm="1">
        <f t="array" ref="L12">_xlfn.IFS(
 $B12=L$5, -1,
 $C12=L$5, 1+$E12,
 AND($B12&lt;L$5,$C12&gt;L$5), "&lt;---&gt;",
 TRUE, ""
)</f>
        <v/>
      </c>
      <c r="M12" s="13" t="str" cm="1">
        <f t="array" ref="M12">_xlfn.IFS(
 $B12=M$5, -1,
 $C12=M$5, 1+$E12,
 AND($B12&lt;M$5,$C12&gt;M$5), "&lt;---&gt;",
 TRUE, ""
)</f>
        <v/>
      </c>
      <c r="N12" s="13" t="str" cm="1">
        <f t="array" ref="N12">_xlfn.IFS(
 $B12=N$5, -1,
 $C12=N$5, 1+$E12,
 AND($B12&lt;N$5,$C12&gt;N$5), "&lt;---&gt;",
 TRUE, ""
)</f>
        <v/>
      </c>
      <c r="O12" s="72"/>
    </row>
    <row r="13" spans="1:15" ht="15" thickBot="1" x14ac:dyDescent="0.4">
      <c r="A13" s="25" t="s">
        <v>18</v>
      </c>
      <c r="B13" s="26">
        <v>4</v>
      </c>
      <c r="C13" s="26">
        <v>5</v>
      </c>
      <c r="D13" s="27">
        <v>0</v>
      </c>
      <c r="E13" s="12">
        <v>0.06</v>
      </c>
      <c r="F13" s="13" t="str" cm="1">
        <f t="array" ref="F13">_xlfn.IFS(
 $B13=F$5, -1,
 $C13=F$5, 1+$E13,
 AND($B13&lt;F$5,$C13&gt;F$5), "&lt;---&gt;",
 TRUE, ""
)</f>
        <v/>
      </c>
      <c r="G13" s="13" t="str" cm="1">
        <f t="array" ref="G13">_xlfn.IFS(
 $B13=G$5, -1,
 $C13=G$5, 1+$E13,
 AND($B13&lt;G$5,$C13&gt;G$5), "&lt;---&gt;",
 TRUE, ""
)</f>
        <v/>
      </c>
      <c r="H13" s="13" t="str" cm="1">
        <f t="array" ref="H13">_xlfn.IFS(
 $B13=H$5, -1,
 $C13=H$5, 1+$E13,
 AND($B13&lt;H$5,$C13&gt;H$5), "&lt;---&gt;",
 TRUE, ""
)</f>
        <v/>
      </c>
      <c r="I13" s="13" cm="1">
        <f t="array" ref="I13">_xlfn.IFS(
 $B13=I$5, -1,
 $C13=I$5, 1+$E13,
 AND($B13&lt;I$5,$C13&gt;I$5), "&lt;---&gt;",
 TRUE, ""
)</f>
        <v>-1</v>
      </c>
      <c r="J13" s="13" cm="1">
        <f t="array" ref="J13">_xlfn.IFS(
 $B13=J$5, -1,
 $C13=J$5, 1+$E13,
 AND($B13&lt;J$5,$C13&gt;J$5), "&lt;---&gt;",
 TRUE, ""
)</f>
        <v>1.06</v>
      </c>
      <c r="K13" s="13" t="str" cm="1">
        <f t="array" ref="K13">_xlfn.IFS(
 $B13=K$5, -1,
 $C13=K$5, 1+$E13,
 AND($B13&lt;K$5,$C13&gt;K$5), "&lt;---&gt;",
 TRUE, ""
)</f>
        <v/>
      </c>
      <c r="L13" s="13" t="str" cm="1">
        <f t="array" ref="L13">_xlfn.IFS(
 $B13=L$5, -1,
 $C13=L$5, 1+$E13,
 AND($B13&lt;L$5,$C13&gt;L$5), "&lt;---&gt;",
 TRUE, ""
)</f>
        <v/>
      </c>
      <c r="M13" s="13" t="str" cm="1">
        <f t="array" ref="M13">_xlfn.IFS(
 $B13=M$5, -1,
 $C13=M$5, 1+$E13,
 AND($B13&lt;M$5,$C13&gt;M$5), "&lt;---&gt;",
 TRUE, ""
)</f>
        <v/>
      </c>
      <c r="N13" s="13" t="str" cm="1">
        <f t="array" ref="N13">_xlfn.IFS(
 $B13=N$5, -1,
 $C13=N$5, 1+$E13,
 AND($B13&lt;N$5,$C13&gt;N$5), "&lt;---&gt;",
 TRUE, ""
)</f>
        <v/>
      </c>
      <c r="O13" s="72"/>
    </row>
    <row r="14" spans="1:15" ht="15" thickBot="1" x14ac:dyDescent="0.4">
      <c r="A14" s="18" t="s">
        <v>20</v>
      </c>
      <c r="B14" s="19">
        <v>4</v>
      </c>
      <c r="C14" s="19">
        <v>7</v>
      </c>
      <c r="D14" s="20">
        <v>0</v>
      </c>
      <c r="E14" s="17">
        <v>0.18</v>
      </c>
      <c r="F14" s="13" t="str" cm="1">
        <f t="array" ref="F14">_xlfn.IFS(
 $B14=F$5, -1,
 $C14=F$5, 1+$E14,
 AND($B14&lt;F$5,$C14&gt;F$5), "&lt;---&gt;",
 TRUE, ""
)</f>
        <v/>
      </c>
      <c r="G14" s="13" t="str" cm="1">
        <f t="array" ref="G14">_xlfn.IFS(
 $B14=G$5, -1,
 $C14=G$5, 1+$E14,
 AND($B14&lt;G$5,$C14&gt;G$5), "&lt;---&gt;",
 TRUE, ""
)</f>
        <v/>
      </c>
      <c r="H14" s="13" t="str" cm="1">
        <f t="array" ref="H14">_xlfn.IFS(
 $B14=H$5, -1,
 $C14=H$5, 1+$E14,
 AND($B14&lt;H$5,$C14&gt;H$5), "&lt;---&gt;",
 TRUE, ""
)</f>
        <v/>
      </c>
      <c r="I14" s="13" cm="1">
        <f t="array" ref="I14">_xlfn.IFS(
 $B14=I$5, -1,
 $C14=I$5, 1+$E14,
 AND($B14&lt;I$5,$C14&gt;I$5), "&lt;---&gt;",
 TRUE, ""
)</f>
        <v>-1</v>
      </c>
      <c r="J14" s="13" t="str" cm="1">
        <f t="array" ref="J14">_xlfn.IFS(
 $B14=J$5, -1,
 $C14=J$5, 1+$E14,
 AND($B14&lt;J$5,$C14&gt;J$5), "&lt;---&gt;",
 TRUE, ""
)</f>
        <v>&lt;---&gt;</v>
      </c>
      <c r="K14" s="13" t="str" cm="1">
        <f t="array" ref="K14">_xlfn.IFS(
 $B14=K$5, -1,
 $C14=K$5, 1+$E14,
 AND($B14&lt;K$5,$C14&gt;K$5), "&lt;---&gt;",
 TRUE, ""
)</f>
        <v>&lt;---&gt;</v>
      </c>
      <c r="L14" s="13" cm="1">
        <f t="array" ref="L14">_xlfn.IFS(
 $B14=L$5, -1,
 $C14=L$5, 1+$E14,
 AND($B14&lt;L$5,$C14&gt;L$5), "&lt;---&gt;",
 TRUE, ""
)</f>
        <v>1.18</v>
      </c>
      <c r="M14" s="13" t="str" cm="1">
        <f t="array" ref="M14">_xlfn.IFS(
 $B14=M$5, -1,
 $C14=M$5, 1+$E14,
 AND($B14&lt;M$5,$C14&gt;M$5), "&lt;---&gt;",
 TRUE, ""
)</f>
        <v/>
      </c>
      <c r="N14" s="13" t="str" cm="1">
        <f t="array" ref="N14">_xlfn.IFS(
 $B14=N$5, -1,
 $C14=N$5, 1+$E14,
 AND($B14&lt;N$5,$C14&gt;N$5), "&lt;---&gt;",
 TRUE, ""
)</f>
        <v/>
      </c>
      <c r="O14" s="72"/>
    </row>
    <row r="15" spans="1:15" ht="15" thickBot="1" x14ac:dyDescent="0.4">
      <c r="A15" s="25" t="s">
        <v>18</v>
      </c>
      <c r="B15" s="26">
        <v>5</v>
      </c>
      <c r="C15" s="26">
        <v>6</v>
      </c>
      <c r="D15" s="27">
        <v>0</v>
      </c>
      <c r="E15" s="12">
        <v>0.06</v>
      </c>
      <c r="F15" s="13" t="str" cm="1">
        <f t="array" ref="F15">_xlfn.IFS(
 $B15=F$5, -1,
 $C15=F$5, 1+$E15,
 AND($B15&lt;F$5,$C15&gt;F$5), "&lt;---&gt;",
 TRUE, ""
)</f>
        <v/>
      </c>
      <c r="G15" s="13" t="str" cm="1">
        <f t="array" ref="G15">_xlfn.IFS(
 $B15=G$5, -1,
 $C15=G$5, 1+$E15,
 AND($B15&lt;G$5,$C15&gt;G$5), "&lt;---&gt;",
 TRUE, ""
)</f>
        <v/>
      </c>
      <c r="H15" s="13" t="str" cm="1">
        <f t="array" ref="H15">_xlfn.IFS(
 $B15=H$5, -1,
 $C15=H$5, 1+$E15,
 AND($B15&lt;H$5,$C15&gt;H$5), "&lt;---&gt;",
 TRUE, ""
)</f>
        <v/>
      </c>
      <c r="I15" s="13" t="str" cm="1">
        <f t="array" ref="I15">_xlfn.IFS(
 $B15=I$5, -1,
 $C15=I$5, 1+$E15,
 AND($B15&lt;I$5,$C15&gt;I$5), "&lt;---&gt;",
 TRUE, ""
)</f>
        <v/>
      </c>
      <c r="J15" s="13" cm="1">
        <f t="array" ref="J15">_xlfn.IFS(
 $B15=J$5, -1,
 $C15=J$5, 1+$E15,
 AND($B15&lt;J$5,$C15&gt;J$5), "&lt;---&gt;",
 TRUE, ""
)</f>
        <v>-1</v>
      </c>
      <c r="K15" s="13" cm="1">
        <f t="array" ref="K15">_xlfn.IFS(
 $B15=K$5, -1,
 $C15=K$5, 1+$E15,
 AND($B15&lt;K$5,$C15&gt;K$5), "&lt;---&gt;",
 TRUE, ""
)</f>
        <v>1.06</v>
      </c>
      <c r="L15" s="13" t="str" cm="1">
        <f t="array" ref="L15">_xlfn.IFS(
 $B15=L$5, -1,
 $C15=L$5, 1+$E15,
 AND($B15&lt;L$5,$C15&gt;L$5), "&lt;---&gt;",
 TRUE, ""
)</f>
        <v/>
      </c>
      <c r="M15" s="13" t="str" cm="1">
        <f t="array" ref="M15">_xlfn.IFS(
 $B15=M$5, -1,
 $C15=M$5, 1+$E15,
 AND($B15&lt;M$5,$C15&gt;M$5), "&lt;---&gt;",
 TRUE, ""
)</f>
        <v/>
      </c>
      <c r="N15" s="13" t="str" cm="1">
        <f t="array" ref="N15">_xlfn.IFS(
 $B15=N$5, -1,
 $C15=N$5, 1+$E15,
 AND($B15&lt;N$5,$C15&gt;N$5), "&lt;---&gt;",
 TRUE, ""
)</f>
        <v/>
      </c>
      <c r="O15" s="72"/>
    </row>
    <row r="16" spans="1:15" ht="15" thickBot="1" x14ac:dyDescent="0.4">
      <c r="A16" s="18" t="s">
        <v>19</v>
      </c>
      <c r="B16" s="19">
        <v>5</v>
      </c>
      <c r="C16" s="19">
        <v>7</v>
      </c>
      <c r="D16" s="20">
        <v>0</v>
      </c>
      <c r="E16" s="17">
        <v>0.14000000000000001</v>
      </c>
      <c r="F16" s="13" t="str" cm="1">
        <f t="array" ref="F16">_xlfn.IFS(
 $B16=F$5, -1,
 $C16=F$5, 1+$E16,
 AND($B16&lt;F$5,$C16&gt;F$5), "&lt;---&gt;",
 TRUE, ""
)</f>
        <v/>
      </c>
      <c r="G16" s="13" t="str" cm="1">
        <f t="array" ref="G16">_xlfn.IFS(
 $B16=G$5, -1,
 $C16=G$5, 1+$E16,
 AND($B16&lt;G$5,$C16&gt;G$5), "&lt;---&gt;",
 TRUE, ""
)</f>
        <v/>
      </c>
      <c r="H16" s="13" t="str" cm="1">
        <f t="array" ref="H16">_xlfn.IFS(
 $B16=H$5, -1,
 $C16=H$5, 1+$E16,
 AND($B16&lt;H$5,$C16&gt;H$5), "&lt;---&gt;",
 TRUE, ""
)</f>
        <v/>
      </c>
      <c r="I16" s="13" t="str" cm="1">
        <f t="array" ref="I16">_xlfn.IFS(
 $B16=I$5, -1,
 $C16=I$5, 1+$E16,
 AND($B16&lt;I$5,$C16&gt;I$5), "&lt;---&gt;",
 TRUE, ""
)</f>
        <v/>
      </c>
      <c r="J16" s="13" cm="1">
        <f t="array" ref="J16">_xlfn.IFS(
 $B16=J$5, -1,
 $C16=J$5, 1+$E16,
 AND($B16&lt;J$5,$C16&gt;J$5), "&lt;---&gt;",
 TRUE, ""
)</f>
        <v>-1</v>
      </c>
      <c r="K16" s="13" t="str" cm="1">
        <f t="array" ref="K16">_xlfn.IFS(
 $B16=K$5, -1,
 $C16=K$5, 1+$E16,
 AND($B16&lt;K$5,$C16&gt;K$5), "&lt;---&gt;",
 TRUE, ""
)</f>
        <v>&lt;---&gt;</v>
      </c>
      <c r="L16" s="13" cm="1">
        <f t="array" ref="L16">_xlfn.IFS(
 $B16=L$5, -1,
 $C16=L$5, 1+$E16,
 AND($B16&lt;L$5,$C16&gt;L$5), "&lt;---&gt;",
 TRUE, ""
)</f>
        <v>1.1400000000000001</v>
      </c>
      <c r="M16" s="13" t="str" cm="1">
        <f t="array" ref="M16">_xlfn.IFS(
 $B16=M$5, -1,
 $C16=M$5, 1+$E16,
 AND($B16&lt;M$5,$C16&gt;M$5), "&lt;---&gt;",
 TRUE, ""
)</f>
        <v/>
      </c>
      <c r="N16" s="13" t="str" cm="1">
        <f t="array" ref="N16">_xlfn.IFS(
 $B16=N$5, -1,
 $C16=N$5, 1+$E16,
 AND($B16&lt;N$5,$C16&gt;N$5), "&lt;---&gt;",
 TRUE, ""
)</f>
        <v/>
      </c>
      <c r="O16" s="72"/>
    </row>
    <row r="17" spans="1:15" ht="15" thickBot="1" x14ac:dyDescent="0.4">
      <c r="A17" s="28" t="s">
        <v>18</v>
      </c>
      <c r="B17" s="29">
        <v>6</v>
      </c>
      <c r="C17" s="29">
        <v>7</v>
      </c>
      <c r="D17" s="30">
        <v>0</v>
      </c>
      <c r="E17" s="12">
        <v>0.06</v>
      </c>
      <c r="F17" s="13" t="str" cm="1">
        <f t="array" ref="F17">_xlfn.IFS(
 $B17=F$5, -1,
 $C17=F$5, 1+$E17,
 AND($B17&lt;F$5,$C17&gt;F$5), "&lt;---&gt;",
 TRUE, ""
)</f>
        <v/>
      </c>
      <c r="G17" s="13" t="str" cm="1">
        <f t="array" ref="G17">_xlfn.IFS(
 $B17=G$5, -1,
 $C17=G$5, 1+$E17,
 AND($B17&lt;G$5,$C17&gt;G$5), "&lt;---&gt;",
 TRUE, ""
)</f>
        <v/>
      </c>
      <c r="H17" s="13" t="str" cm="1">
        <f t="array" ref="H17">_xlfn.IFS(
 $B17=H$5, -1,
 $C17=H$5, 1+$E17,
 AND($B17&lt;H$5,$C17&gt;H$5), "&lt;---&gt;",
 TRUE, ""
)</f>
        <v/>
      </c>
      <c r="I17" s="13" t="str" cm="1">
        <f t="array" ref="I17">_xlfn.IFS(
 $B17=I$5, -1,
 $C17=I$5, 1+$E17,
 AND($B17&lt;I$5,$C17&gt;I$5), "&lt;---&gt;",
 TRUE, ""
)</f>
        <v/>
      </c>
      <c r="J17" s="13" t="str" cm="1">
        <f t="array" ref="J17">_xlfn.IFS(
 $B17=J$5, -1,
 $C17=J$5, 1+$E17,
 AND($B17&lt;J$5,$C17&gt;J$5), "&lt;---&gt;",
 TRUE, ""
)</f>
        <v/>
      </c>
      <c r="K17" s="13" cm="1">
        <f t="array" ref="K17">_xlfn.IFS(
 $B17=K$5, -1,
 $C17=K$5, 1+$E17,
 AND($B17&lt;K$5,$C17&gt;K$5), "&lt;---&gt;",
 TRUE, ""
)</f>
        <v>-1</v>
      </c>
      <c r="L17" s="13" cm="1">
        <f t="array" ref="L17">_xlfn.IFS(
 $B17=L$5, -1,
 $C17=L$5, 1+$E17,
 AND($B17&lt;L$5,$C17&gt;L$5), "&lt;---&gt;",
 TRUE, ""
)</f>
        <v>1.06</v>
      </c>
      <c r="M17" s="13" t="str" cm="1">
        <f t="array" ref="M17">_xlfn.IFS(
 $B17=M$5, -1,
 $C17=M$5, 1+$E17,
 AND($B17&lt;M$5,$C17&gt;M$5), "&lt;---&gt;",
 TRUE, ""
)</f>
        <v/>
      </c>
      <c r="N17" s="13" t="str" cm="1">
        <f t="array" ref="N17">_xlfn.IFS(
 $B17=N$5, -1,
 $C17=N$5, 1+$E17,
 AND($B17&lt;N$5,$C17&gt;N$5), "&lt;---&gt;",
 TRUE, ""
)</f>
        <v/>
      </c>
      <c r="O17" s="72"/>
    </row>
    <row r="18" spans="1:15" ht="15" thickBot="1" x14ac:dyDescent="0.4">
      <c r="A18" s="72" t="s">
        <v>18</v>
      </c>
      <c r="B18" s="72">
        <v>7</v>
      </c>
      <c r="C18" s="72">
        <v>8</v>
      </c>
      <c r="D18" s="30">
        <v>0</v>
      </c>
      <c r="E18" s="12">
        <v>0.06</v>
      </c>
      <c r="F18" s="13" t="str" cm="1">
        <f t="array" ref="F18">_xlfn.IFS(
 $B18=F$5, -1,
 $C18=F$5, 1+$E18,
 AND($B18&lt;F$5,$C18&gt;F$5), "&lt;---&gt;",
 TRUE, ""
)</f>
        <v/>
      </c>
      <c r="G18" s="13" t="str" cm="1">
        <f t="array" ref="G18">_xlfn.IFS(
 $B18=G$5, -1,
 $C18=G$5, 1+$E18,
 AND($B18&lt;G$5,$C18&gt;G$5), "&lt;---&gt;",
 TRUE, ""
)</f>
        <v/>
      </c>
      <c r="H18" s="13" t="str" cm="1">
        <f t="array" ref="H18">_xlfn.IFS(
 $B18=H$5, -1,
 $C18=H$5, 1+$E18,
 AND($B18&lt;H$5,$C18&gt;H$5), "&lt;---&gt;",
 TRUE, ""
)</f>
        <v/>
      </c>
      <c r="I18" s="13" t="str" cm="1">
        <f t="array" ref="I18">_xlfn.IFS(
 $B18=I$5, -1,
 $C18=I$5, 1+$E18,
 AND($B18&lt;I$5,$C18&gt;I$5), "&lt;---&gt;",
 TRUE, ""
)</f>
        <v/>
      </c>
      <c r="J18" s="13" t="str" cm="1">
        <f t="array" ref="J18">_xlfn.IFS(
 $B18=J$5, -1,
 $C18=J$5, 1+$E18,
 AND($B18&lt;J$5,$C18&gt;J$5), "&lt;---&gt;",
 TRUE, ""
)</f>
        <v/>
      </c>
      <c r="K18" s="13" t="str" cm="1">
        <f t="array" ref="K18">_xlfn.IFS(
 $B18=K$5, -1,
 $C18=K$5, 1+$E18,
 AND($B18&lt;K$5,$C18&gt;K$5), "&lt;---&gt;",
 TRUE, ""
)</f>
        <v/>
      </c>
      <c r="L18" s="13" cm="1">
        <f t="array" ref="L18">_xlfn.IFS(
 $B18=L$5, -1,
 $C18=L$5, 1+$E18,
 AND($B18&lt;L$5,$C18&gt;L$5), "&lt;---&gt;",
 TRUE, ""
)</f>
        <v>-1</v>
      </c>
      <c r="M18" s="13" cm="1">
        <f t="array" ref="M18">_xlfn.IFS(
 $B18=M$5, -1,
 $C18=M$5, 1+$E18,
 AND($B18&lt;M$5,$C18&gt;M$5), "&lt;---&gt;",
 TRUE, ""
)</f>
        <v>1.06</v>
      </c>
      <c r="N18" s="13" t="str" cm="1">
        <f t="array" ref="N18">_xlfn.IFS(
 $B18=N$5, -1,
 $C18=N$5, 1+$E18,
 AND($B18&lt;N$5,$C18&gt;N$5), "&lt;---&gt;",
 TRUE, ""
)</f>
        <v/>
      </c>
      <c r="O18" s="72"/>
    </row>
    <row r="19" spans="1:15" ht="15" thickBot="1" x14ac:dyDescent="0.4">
      <c r="A19" s="72" t="s">
        <v>19</v>
      </c>
      <c r="B19" s="72">
        <v>7</v>
      </c>
      <c r="C19" s="72">
        <v>9</v>
      </c>
      <c r="D19" s="30">
        <v>0</v>
      </c>
      <c r="E19" s="17">
        <v>0.14000000000000001</v>
      </c>
      <c r="F19" s="13" t="str" cm="1">
        <f t="array" ref="F19">_xlfn.IFS(
 $B19=F$5, -1,
 $C19=F$5, 1+$E19,
 AND($B19&lt;F$5,$C19&gt;F$5), "&lt;---&gt;",
 TRUE, ""
)</f>
        <v/>
      </c>
      <c r="G19" s="13" t="str" cm="1">
        <f t="array" ref="G19">_xlfn.IFS(
 $B19=G$5, -1,
 $C19=G$5, 1+$E19,
 AND($B19&lt;G$5,$C19&gt;G$5), "&lt;---&gt;",
 TRUE, ""
)</f>
        <v/>
      </c>
      <c r="H19" s="13" t="str" cm="1">
        <f t="array" ref="H19">_xlfn.IFS(
 $B19=H$5, -1,
 $C19=H$5, 1+$E19,
 AND($B19&lt;H$5,$C19&gt;H$5), "&lt;---&gt;",
 TRUE, ""
)</f>
        <v/>
      </c>
      <c r="I19" s="13" t="str" cm="1">
        <f t="array" ref="I19">_xlfn.IFS(
 $B19=I$5, -1,
 $C19=I$5, 1+$E19,
 AND($B19&lt;I$5,$C19&gt;I$5), "&lt;---&gt;",
 TRUE, ""
)</f>
        <v/>
      </c>
      <c r="J19" s="13" t="str" cm="1">
        <f t="array" ref="J19">_xlfn.IFS(
 $B19=J$5, -1,
 $C19=J$5, 1+$E19,
 AND($B19&lt;J$5,$C19&gt;J$5), "&lt;---&gt;",
 TRUE, ""
)</f>
        <v/>
      </c>
      <c r="K19" s="13" t="str" cm="1">
        <f t="array" ref="K19">_xlfn.IFS(
 $B19=K$5, -1,
 $C19=K$5, 1+$E19,
 AND($B19&lt;K$5,$C19&gt;K$5), "&lt;---&gt;",
 TRUE, ""
)</f>
        <v/>
      </c>
      <c r="L19" s="13" cm="1">
        <f t="array" ref="L19">_xlfn.IFS(
 $B19=L$5, -1,
 $C19=L$5, 1+$E19,
 AND($B19&lt;L$5,$C19&gt;L$5), "&lt;---&gt;",
 TRUE, ""
)</f>
        <v>-1</v>
      </c>
      <c r="M19" s="13" t="str" cm="1">
        <f t="array" ref="M19">_xlfn.IFS(
 $B19=M$5, -1,
 $C19=M$5, 1+$E19,
 AND($B19&lt;M$5,$C19&gt;M$5), "&lt;---&gt;",
 TRUE, ""
)</f>
        <v>&lt;---&gt;</v>
      </c>
      <c r="N19" s="13" cm="1">
        <f t="array" ref="N19">_xlfn.IFS(
 $B19=N$5, -1,
 $C19=N$5, 1+$E19,
 AND($B19&lt;N$5,$C19&gt;N$5), "&lt;---&gt;",
 TRUE, ""
)</f>
        <v>1.1400000000000001</v>
      </c>
      <c r="O19" s="72"/>
    </row>
    <row r="20" spans="1:15" ht="15" thickBot="1" x14ac:dyDescent="0.4">
      <c r="A20" s="72" t="s">
        <v>18</v>
      </c>
      <c r="B20" s="72">
        <v>8</v>
      </c>
      <c r="C20" s="72">
        <v>9</v>
      </c>
      <c r="D20" s="30">
        <v>0</v>
      </c>
      <c r="E20" s="12">
        <v>0.06</v>
      </c>
      <c r="F20" s="13" t="str" cm="1">
        <f t="array" ref="F20">_xlfn.IFS(
 $B20=F$5, -1,
 $C20=F$5, 1+$E20,
 AND($B20&lt;F$5,$C20&gt;F$5), "&lt;---&gt;",
 TRUE, ""
)</f>
        <v/>
      </c>
      <c r="G20" s="13" t="str" cm="1">
        <f t="array" ref="G20">_xlfn.IFS(
 $B20=G$5, -1,
 $C20=G$5, 1+$E20,
 AND($B20&lt;G$5,$C20&gt;G$5), "&lt;---&gt;",
 TRUE, ""
)</f>
        <v/>
      </c>
      <c r="H20" s="13" t="str" cm="1">
        <f t="array" ref="H20">_xlfn.IFS(
 $B20=H$5, -1,
 $C20=H$5, 1+$E20,
 AND($B20&lt;H$5,$C20&gt;H$5), "&lt;---&gt;",
 TRUE, ""
)</f>
        <v/>
      </c>
      <c r="I20" s="13" t="str" cm="1">
        <f t="array" ref="I20">_xlfn.IFS(
 $B20=I$5, -1,
 $C20=I$5, 1+$E20,
 AND($B20&lt;I$5,$C20&gt;I$5), "&lt;---&gt;",
 TRUE, ""
)</f>
        <v/>
      </c>
      <c r="J20" s="13" t="str" cm="1">
        <f t="array" ref="J20">_xlfn.IFS(
 $B20=J$5, -1,
 $C20=J$5, 1+$E20,
 AND($B20&lt;J$5,$C20&gt;J$5), "&lt;---&gt;",
 TRUE, ""
)</f>
        <v/>
      </c>
      <c r="K20" s="13" t="str" cm="1">
        <f t="array" ref="K20">_xlfn.IFS(
 $B20=K$5, -1,
 $C20=K$5, 1+$E20,
 AND($B20&lt;K$5,$C20&gt;K$5), "&lt;---&gt;",
 TRUE, ""
)</f>
        <v/>
      </c>
      <c r="L20" s="13" t="str" cm="1">
        <f t="array" ref="L20">_xlfn.IFS(
 $B20=L$5, -1,
 $C20=L$5, 1+$E20,
 AND($B20&lt;L$5,$C20&gt;L$5), "&lt;---&gt;",
 TRUE, ""
)</f>
        <v/>
      </c>
      <c r="M20" s="13" cm="1">
        <f t="array" ref="M20">_xlfn.IFS(
 $B20=M$5, -1,
 $C20=M$5, 1+$E20,
 AND($B20&lt;M$5,$C20&gt;M$5), "&lt;---&gt;",
 TRUE, ""
)</f>
        <v>-1</v>
      </c>
      <c r="N20" s="13" cm="1">
        <f t="array" ref="N20">_xlfn.IFS(
 $B20=N$5, -1,
 $C20=N$5, 1+$E20,
 AND($B20&lt;N$5,$C20&gt;N$5), "&lt;---&gt;",
 TRUE, ""
)</f>
        <v>1.06</v>
      </c>
      <c r="O20" s="72"/>
    </row>
    <row r="21" spans="1:15" ht="15" thickBot="1" x14ac:dyDescent="0.4">
      <c r="A21" s="31" t="s">
        <v>22</v>
      </c>
      <c r="B21" s="31"/>
      <c r="C21" s="31"/>
      <c r="D21" s="32">
        <f>SUMIF(B6:B20,1,D6:D20)</f>
        <v>0</v>
      </c>
      <c r="E21" s="2" t="s">
        <v>23</v>
      </c>
      <c r="F21" s="2"/>
      <c r="G21" s="33">
        <f ca="1">SUMPRODUCT(G6:G22,$D$6:$D$22)</f>
        <v>0</v>
      </c>
      <c r="H21" s="33">
        <f ca="1">SUMPRODUCT(H6:H22,$D$6:$D$22)</f>
        <v>0</v>
      </c>
      <c r="I21" s="33">
        <f ca="1">SUMPRODUCT(I6:I22,$D$6:$D$22)</f>
        <v>0</v>
      </c>
      <c r="J21" s="33">
        <f ca="1">SUMPRODUCT(J6:J22,$D$6:$D$22)</f>
        <v>0</v>
      </c>
      <c r="K21" s="33">
        <f ca="1">SUMPRODUCT(K6:K22,$D$6:$D$22)</f>
        <v>0</v>
      </c>
      <c r="L21" s="33">
        <f ca="1">SUMPRODUCT(L6:L22,$D$6:$D$22)</f>
        <v>0</v>
      </c>
      <c r="M21" s="33">
        <f ca="1">SUMPRODUCT(M6:M22,$D$6:$D$22)</f>
        <v>0</v>
      </c>
      <c r="N21" s="33">
        <f ca="1">SUMPRODUCT(N6:N22,$D$6:$D$22)</f>
        <v>0</v>
      </c>
      <c r="O21" s="33"/>
    </row>
    <row r="22" spans="1:15" x14ac:dyDescent="0.35">
      <c r="E22" s="2" t="s">
        <v>24</v>
      </c>
      <c r="F22" s="2"/>
      <c r="G22" s="34">
        <v>0</v>
      </c>
      <c r="H22" s="34">
        <v>0</v>
      </c>
      <c r="I22" s="34">
        <v>0</v>
      </c>
      <c r="J22" s="34">
        <v>0</v>
      </c>
      <c r="K22" s="34">
        <v>15</v>
      </c>
      <c r="L22" s="34">
        <v>17</v>
      </c>
      <c r="M22" s="34">
        <v>19</v>
      </c>
      <c r="N22" s="34">
        <v>21</v>
      </c>
      <c r="O22" s="34"/>
    </row>
  </sheetData>
  <mergeCells count="5">
    <mergeCell ref="B4:C4"/>
    <mergeCell ref="F4:N4"/>
    <mergeCell ref="A21:C21"/>
    <mergeCell ref="E21:F21"/>
    <mergeCell ref="E22:F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7ED6A31E68943B6760AE64C20EE32" ma:contentTypeVersion="13" ma:contentTypeDescription="Create a new document." ma:contentTypeScope="" ma:versionID="98b00eda3bae0bc0dd3dedc11aeccb8e">
  <xsd:schema xmlns:xsd="http://www.w3.org/2001/XMLSchema" xmlns:xs="http://www.w3.org/2001/XMLSchema" xmlns:p="http://schemas.microsoft.com/office/2006/metadata/properties" xmlns:ns3="d6c709f8-2985-4fa4-82e2-60efa68dfdca" xmlns:ns4="53260887-8d8e-4892-808b-78d7f57b1382" targetNamespace="http://schemas.microsoft.com/office/2006/metadata/properties" ma:root="true" ma:fieldsID="8770509aad491fd78f3c8932feb8118a" ns3:_="" ns4:_="">
    <xsd:import namespace="d6c709f8-2985-4fa4-82e2-60efa68dfdca"/>
    <xsd:import namespace="53260887-8d8e-4892-808b-78d7f57b13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709f8-2985-4fa4-82e2-60efa68df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60887-8d8e-4892-808b-78d7f57b1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c709f8-2985-4fa4-82e2-60efa68dfdca" xsi:nil="true"/>
  </documentManagement>
</p:properties>
</file>

<file path=customXml/itemProps1.xml><?xml version="1.0" encoding="utf-8"?>
<ds:datastoreItem xmlns:ds="http://schemas.openxmlformats.org/officeDocument/2006/customXml" ds:itemID="{714C9F90-FA7A-487C-9F81-C5597D5705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c709f8-2985-4fa4-82e2-60efa68dfdca"/>
    <ds:schemaRef ds:uri="53260887-8d8e-4892-808b-78d7f57b1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20EF25-CF4E-4BFA-80C4-25843FA54C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397FD6-78AA-456F-A750-872C7D0E4177}">
  <ds:schemaRefs>
    <ds:schemaRef ds:uri="http://schemas.microsoft.com/office/infopath/2007/PartnerControls"/>
    <ds:schemaRef ds:uri="http://purl.org/dc/elements/1.1/"/>
    <ds:schemaRef ds:uri="d6c709f8-2985-4fa4-82e2-60efa68dfdca"/>
    <ds:schemaRef ds:uri="http://schemas.microsoft.com/office/2006/metadata/properties"/>
    <ds:schemaRef ds:uri="53260887-8d8e-4892-808b-78d7f57b1382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payment years</vt:lpstr>
      <vt:lpstr>possible investments</vt:lpstr>
      <vt:lpstr>Multiperiod Modeling work</vt:lpstr>
      <vt:lpstr>Model with stipulation</vt:lpstr>
      <vt:lpstr>3-3 homework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Santoni</dc:creator>
  <cp:lastModifiedBy>Valeria Santoni</cp:lastModifiedBy>
  <dcterms:created xsi:type="dcterms:W3CDTF">2025-02-26T23:33:42Z</dcterms:created>
  <dcterms:modified xsi:type="dcterms:W3CDTF">2025-03-04T17:54:11Z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0x01010092E7ED6A31E68943B6760AE64C20EE32</vt:lpwstr>
  </property>
</Properties>
</file>